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isco d\SECRETARIA - 2025\"/>
    </mc:Choice>
  </mc:AlternateContent>
  <xr:revisionPtr revIDLastSave="0" documentId="8_{8B187F75-AF62-435B-BD95-D03149FEEBB3}" xr6:coauthVersionLast="47" xr6:coauthVersionMax="47" xr10:uidLastSave="{00000000-0000-0000-0000-000000000000}"/>
  <bookViews>
    <workbookView xWindow="-120" yWindow="-120" windowWidth="29040" windowHeight="15840" tabRatio="900" firstSheet="2" activeTab="2" xr2:uid="{00000000-000D-0000-FFFF-FFFF00000000}"/>
  </bookViews>
  <sheets>
    <sheet name="2016" sheetId="1" state="hidden" r:id="rId1"/>
    <sheet name="Choquehuanca David" sheetId="158" r:id="rId2"/>
    <sheet name="MALLMA CONDORI LISBETH" sheetId="146" r:id="rId3"/>
    <sheet name="MAYHUASCA DORIS" sheetId="150" r:id="rId4"/>
    <sheet name="MIRANDA FELICITA" sheetId="15" r:id="rId5"/>
    <sheet name="MUJICA SANDRA " sheetId="99" r:id="rId6"/>
    <sheet name="OBREGON FERNANDO" sheetId="145" r:id="rId7"/>
    <sheet name="PALOMINO ROSA" sheetId="149" r:id="rId8"/>
    <sheet name="PEÑA TEREZA" sheetId="58" r:id="rId9"/>
    <sheet name="PEÑA ASHLEY" sheetId="164" r:id="rId10"/>
    <sheet name="PFUÑO VICTOR" sheetId="59" r:id="rId11"/>
    <sheet name="PRADO MILAGROS" sheetId="102" r:id="rId12"/>
    <sheet name="QUISPE MARISOL" sheetId="85" r:id="rId13"/>
    <sheet name="QUISPE PATRICIA" sheetId="141" r:id="rId14"/>
    <sheet name="QUISPE LISBETH" sheetId="128" r:id="rId15"/>
    <sheet name="QUISPE ROSA MARIBEL" sheetId="121" state="hidden" r:id="rId16"/>
    <sheet name="REBAZA CASILDA" sheetId="64" r:id="rId17"/>
    <sheet name="RENTERIA ROSA" sheetId="169" r:id="rId18"/>
    <sheet name="SALAZAR MARIA" sheetId="70" r:id="rId19"/>
    <sheet name="SALDAÑA JESSICA" sheetId="157" r:id="rId20"/>
    <sheet name="SATALAYA SEGUNDO" sheetId="161" r:id="rId21"/>
    <sheet name="SANCHEZ DIANA" sheetId="162" r:id="rId22"/>
    <sheet name="SUAREZ REBAZA LUIS" sheetId="135" r:id="rId23"/>
    <sheet name="TITO ISABEL" sheetId="166" state="hidden" r:id="rId24"/>
    <sheet name="TUEROS PRUDENCIO" sheetId="122" r:id="rId25"/>
    <sheet name="YAURIMUCHA URSULA" sheetId="77" r:id="rId26"/>
    <sheet name="YAUYOS MARLENE" sheetId="78" r:id="rId27"/>
    <sheet name="YUPANQUI SAYDA" sheetId="167" r:id="rId28"/>
    <sheet name="ZANABRIA LILIA" sheetId="79" r:id="rId29"/>
    <sheet name="MALCA LUZ" sheetId="148" state="hidden" r:id="rId30"/>
    <sheet name="IDALINA MONTENEGRO" sheetId="151" r:id="rId31"/>
    <sheet name="ACCO VICTOR" sheetId="154" r:id="rId32"/>
    <sheet name="EVELYN CUYA" sheetId="156" state="hidden" r:id="rId33"/>
    <sheet name="BUSTAMANTE JOSE" sheetId="160" r:id="rId34"/>
    <sheet name="MARILIN DEL CARMEN VERA" sheetId="153" r:id="rId35"/>
    <sheet name="ANATOLIA CHIPANA" sheetId="168" r:id="rId36"/>
    <sheet name="RESUMEN" sheetId="97" r:id="rId37"/>
    <sheet name="RESUMEN FALTANTE" sheetId="165" r:id="rId38"/>
  </sheets>
  <externalReferences>
    <externalReference r:id="rId39"/>
  </externalReferences>
  <definedNames>
    <definedName name="_xlnm._FilterDatabase" localSheetId="31" hidden="1">'ACCO VICTOR'!$A$4:$T$156</definedName>
    <definedName name="_xlnm._FilterDatabase" localSheetId="33" hidden="1">'BUSTAMANTE JOSE'!$A$4:$M$48</definedName>
    <definedName name="_xlnm._FilterDatabase" localSheetId="1" hidden="1">'Choquehuanca David'!$A$4:$M$157</definedName>
    <definedName name="_xlnm._FilterDatabase" localSheetId="30" hidden="1">'IDALINA MONTENEGRO'!$A$4:$N$81</definedName>
    <definedName name="_xlnm._FilterDatabase" localSheetId="2" hidden="1">'MALLMA CONDORI LISBETH'!$A$5:$R$796</definedName>
    <definedName name="_xlnm._FilterDatabase" localSheetId="34" hidden="1">'MARILIN DEL CARMEN VERA'!$A$3:$L$92</definedName>
    <definedName name="_xlnm._FilterDatabase" localSheetId="3" hidden="1">'MAYHUASCA DORIS'!$A$5:$L$714</definedName>
    <definedName name="_xlnm._FilterDatabase" localSheetId="4" hidden="1">'MIRANDA FELICITA'!$A$5:$Q$721</definedName>
    <definedName name="_xlnm._FilterDatabase" localSheetId="5" hidden="1">'MUJICA SANDRA '!$A$5:$S$806</definedName>
    <definedName name="_xlnm._FilterDatabase" localSheetId="6" hidden="1">'OBREGON FERNANDO'!$A$5:$P$238</definedName>
    <definedName name="_xlnm._FilterDatabase" localSheetId="7" hidden="1">'PALOMINO ROSA'!$A$4:$P$290</definedName>
    <definedName name="_xlnm._FilterDatabase" localSheetId="9" hidden="1">'PEÑA ASHLEY'!$A$5:$G$5</definedName>
    <definedName name="_xlnm._FilterDatabase" localSheetId="8" hidden="1">'PEÑA TEREZA'!$A$5:$G$675</definedName>
    <definedName name="_xlnm._FilterDatabase" localSheetId="10" hidden="1">'PFUÑO VICTOR'!$A$5:$L$693</definedName>
    <definedName name="_xlnm._FilterDatabase" localSheetId="11" hidden="1">'PRADO MILAGROS'!$A$5:$K$637</definedName>
    <definedName name="_xlnm._FilterDatabase" localSheetId="12" hidden="1">'QUISPE MARISOL'!$A$5:$J$840</definedName>
    <definedName name="_xlnm._FilterDatabase" localSheetId="13" hidden="1">'QUISPE PATRICIA'!$A$4:$S$237</definedName>
    <definedName name="_xlnm._FilterDatabase" localSheetId="15" hidden="1">'QUISPE ROSA MARIBEL'!$A$3:$N$714</definedName>
    <definedName name="_xlnm._FilterDatabase" localSheetId="16" hidden="1">'REBAZA CASILDA'!$A$5:$R$693</definedName>
    <definedName name="_xlnm._FilterDatabase" localSheetId="36" hidden="1">RESUMEN!$B$4:$E$29</definedName>
    <definedName name="_xlnm._FilterDatabase" localSheetId="37" hidden="1">'RESUMEN FALTANTE'!$B$3:$D$28</definedName>
    <definedName name="_xlnm._FilterDatabase" localSheetId="18" hidden="1">'SALAZAR MARIA'!$A$288:$P$752</definedName>
    <definedName name="_xlnm._FilterDatabase" localSheetId="19" hidden="1">'SALDAÑA JESSICA'!$A$6:$N$181</definedName>
    <definedName name="_xlnm._FilterDatabase" localSheetId="20" hidden="1">'SATALAYA SEGUNDO'!$A$4:$O$134</definedName>
    <definedName name="_xlnm._FilterDatabase" localSheetId="22" hidden="1">'SUAREZ REBAZA LUIS'!$A$4:$L$161</definedName>
    <definedName name="_xlnm._FilterDatabase" localSheetId="24" hidden="1">'TUEROS PRUDENCIO'!$A$7:$O$230</definedName>
    <definedName name="_xlnm._FilterDatabase" localSheetId="25" hidden="1">'YAURIMUCHA URSULA'!$A$5:$N$705</definedName>
    <definedName name="_xlnm._FilterDatabase" localSheetId="26" hidden="1">'YAUYOS MARLENE'!$A$5:$J$781</definedName>
    <definedName name="_xlnm._FilterDatabase" localSheetId="23" hidden="1">'TITO ISABEL'!$A$3:$G$3</definedName>
    <definedName name="_xlnm._FilterDatabase" localSheetId="27" hidden="1">'YUPANQUI SAYDA'!$A$3:$G$3</definedName>
    <definedName name="_xlnm._FilterDatabase" localSheetId="21" hidden="1">'SANCHEZ DIANA'!$A$4:$S$509</definedName>
    <definedName name="_xlnm._FilterDatabase" localSheetId="14" hidden="1">'QUISPE LISBETH'!$A$5:$P$368</definedName>
    <definedName name="_xlnm._FilterDatabase" localSheetId="28" hidden="1">'ZANABRIA LILIA'!$A$5:$R$1007</definedName>
    <definedName name="_xlnm.Print_Area" localSheetId="2">'MALLMA CONDORI LISBETH'!$A$1:$I$599</definedName>
    <definedName name="_xlnm.Print_Area" localSheetId="36">RESUMEN!$B$3:$P$49</definedName>
    <definedName name="_xlnm.Print_Area" localSheetId="37">'RESUMEN FALTANTE'!$A$1:$F$39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8" i="146" l="1"/>
  <c r="G829" i="146"/>
  <c r="G830" i="146"/>
  <c r="G831" i="146"/>
  <c r="G832" i="146"/>
  <c r="G833" i="146"/>
  <c r="G735" i="15"/>
  <c r="G736" i="15"/>
  <c r="G737" i="15"/>
  <c r="G738" i="15"/>
  <c r="G739" i="15"/>
  <c r="G740" i="15"/>
  <c r="G246" i="157"/>
  <c r="G247" i="157"/>
  <c r="G248" i="157"/>
  <c r="G249" i="157"/>
  <c r="G250" i="157"/>
  <c r="G251" i="157"/>
  <c r="G849" i="99"/>
  <c r="G850" i="99"/>
  <c r="G851" i="99"/>
  <c r="G852" i="99"/>
  <c r="G853" i="99"/>
  <c r="G854" i="99"/>
  <c r="G855" i="99"/>
  <c r="L844" i="99"/>
  <c r="L842" i="146"/>
  <c r="L754" i="15"/>
  <c r="G776" i="70"/>
  <c r="G777" i="70"/>
  <c r="G778" i="70"/>
  <c r="G779" i="70"/>
  <c r="G780" i="70"/>
  <c r="G715" i="59"/>
  <c r="G716" i="59"/>
  <c r="G717" i="59"/>
  <c r="G718" i="59"/>
  <c r="G719" i="59"/>
  <c r="G720" i="59"/>
  <c r="G721" i="59"/>
  <c r="G722" i="59"/>
  <c r="G723" i="59"/>
  <c r="G724" i="59"/>
  <c r="G725" i="59"/>
  <c r="G726" i="59"/>
  <c r="G727" i="59"/>
  <c r="G728" i="59"/>
  <c r="G729" i="59"/>
  <c r="G28" i="167"/>
  <c r="G29" i="167"/>
  <c r="G30" i="167"/>
  <c r="G31" i="167"/>
  <c r="L33" i="167"/>
  <c r="G921" i="85"/>
  <c r="G922" i="85"/>
  <c r="G923" i="85"/>
  <c r="G924" i="85"/>
  <c r="G925" i="85"/>
  <c r="G926" i="85"/>
  <c r="G927" i="85"/>
  <c r="G928" i="85"/>
  <c r="G929" i="85"/>
  <c r="G930" i="85"/>
  <c r="G931" i="85"/>
  <c r="G932" i="85"/>
  <c r="G933" i="85"/>
  <c r="L743" i="15"/>
  <c r="M190" i="158"/>
  <c r="G269" i="141"/>
  <c r="G270" i="141"/>
  <c r="G271" i="141"/>
  <c r="G272" i="141"/>
  <c r="G273" i="141"/>
  <c r="G274" i="141"/>
  <c r="G275" i="141"/>
  <c r="L42" i="160"/>
  <c r="M817" i="78"/>
  <c r="L273" i="141"/>
  <c r="M716" i="150"/>
  <c r="M89" i="153"/>
  <c r="L232" i="157"/>
  <c r="L702" i="58"/>
  <c r="G317" i="149"/>
  <c r="G318" i="149"/>
  <c r="G319" i="149"/>
  <c r="G320" i="149"/>
  <c r="G321" i="149"/>
  <c r="G322" i="149"/>
  <c r="G323" i="149"/>
  <c r="G324" i="149"/>
  <c r="G367" i="128"/>
  <c r="G368" i="128"/>
  <c r="G369" i="128"/>
  <c r="G370" i="128"/>
  <c r="M725" i="59"/>
  <c r="N725" i="59" s="1"/>
  <c r="L325" i="149"/>
  <c r="L832" i="146"/>
  <c r="G673" i="102"/>
  <c r="G674" i="102"/>
  <c r="G675" i="102"/>
  <c r="G676" i="102"/>
  <c r="G677" i="102"/>
  <c r="G678" i="102"/>
  <c r="G679" i="102"/>
  <c r="G680" i="102"/>
  <c r="G681" i="102"/>
  <c r="AG27" i="97"/>
  <c r="G174" i="154"/>
  <c r="G175" i="154"/>
  <c r="G176" i="154"/>
  <c r="G177" i="154"/>
  <c r="G178" i="154"/>
  <c r="G179" i="154"/>
  <c r="G180" i="154"/>
  <c r="G181" i="154"/>
  <c r="G182" i="154"/>
  <c r="G183" i="154"/>
  <c r="G184" i="154"/>
  <c r="AH19" i="97"/>
  <c r="AH24" i="97"/>
  <c r="AH25" i="97"/>
  <c r="AG21" i="97"/>
  <c r="AH21" i="97" s="1"/>
  <c r="AG22" i="97"/>
  <c r="AG23" i="97"/>
  <c r="E21" i="97"/>
  <c r="G26" i="169"/>
  <c r="G27" i="169"/>
  <c r="G28" i="169"/>
  <c r="G29" i="169"/>
  <c r="G30" i="169"/>
  <c r="G31" i="169"/>
  <c r="G32" i="169"/>
  <c r="G33" i="169"/>
  <c r="G34" i="169"/>
  <c r="G35" i="169"/>
  <c r="G36" i="169"/>
  <c r="G37" i="169"/>
  <c r="G38" i="169"/>
  <c r="G39" i="169"/>
  <c r="G40" i="169"/>
  <c r="G41" i="169"/>
  <c r="G42" i="169"/>
  <c r="G43" i="169"/>
  <c r="G44" i="169"/>
  <c r="G45" i="169"/>
  <c r="G46" i="169"/>
  <c r="G47" i="169"/>
  <c r="G48" i="169"/>
  <c r="G49" i="169"/>
  <c r="G50" i="169"/>
  <c r="G51" i="169"/>
  <c r="G52" i="169"/>
  <c r="G53" i="169"/>
  <c r="G54" i="169"/>
  <c r="G55" i="169"/>
  <c r="G56" i="169"/>
  <c r="G57" i="169"/>
  <c r="G58" i="169"/>
  <c r="G59" i="169"/>
  <c r="G60" i="169"/>
  <c r="G61" i="169"/>
  <c r="G62" i="169"/>
  <c r="G63" i="169"/>
  <c r="G64" i="169"/>
  <c r="G65" i="169"/>
  <c r="G66" i="169"/>
  <c r="G67" i="169"/>
  <c r="G68" i="169"/>
  <c r="G69" i="169"/>
  <c r="G70" i="169"/>
  <c r="G71" i="169"/>
  <c r="G72" i="169"/>
  <c r="G73" i="169"/>
  <c r="G74" i="169"/>
  <c r="G75" i="169"/>
  <c r="G76" i="169"/>
  <c r="G77" i="169"/>
  <c r="G78" i="169"/>
  <c r="G79" i="169"/>
  <c r="G80" i="169"/>
  <c r="G81" i="169"/>
  <c r="G82" i="169"/>
  <c r="G83" i="169"/>
  <c r="G84" i="169"/>
  <c r="G85" i="169"/>
  <c r="G86" i="169"/>
  <c r="G87" i="169"/>
  <c r="G88" i="169"/>
  <c r="G89" i="169"/>
  <c r="G90" i="169"/>
  <c r="G91" i="169"/>
  <c r="G92" i="169"/>
  <c r="G93" i="169"/>
  <c r="G94" i="169"/>
  <c r="G95" i="169"/>
  <c r="G96" i="169"/>
  <c r="G97" i="169"/>
  <c r="G98" i="169"/>
  <c r="G99" i="169"/>
  <c r="G100" i="169"/>
  <c r="G101" i="169"/>
  <c r="G102" i="169"/>
  <c r="G103" i="169"/>
  <c r="G104" i="169"/>
  <c r="G105" i="169"/>
  <c r="G106" i="169"/>
  <c r="G107" i="169"/>
  <c r="G108" i="169"/>
  <c r="G109" i="169"/>
  <c r="G110" i="169"/>
  <c r="G111" i="169"/>
  <c r="G112" i="169"/>
  <c r="G113" i="169"/>
  <c r="G114" i="169"/>
  <c r="G115" i="169"/>
  <c r="G116" i="169"/>
  <c r="G117" i="169"/>
  <c r="G118" i="169"/>
  <c r="G119" i="169"/>
  <c r="G120" i="169"/>
  <c r="G121" i="169"/>
  <c r="G122" i="169"/>
  <c r="G123" i="169"/>
  <c r="G124" i="169"/>
  <c r="G125" i="169"/>
  <c r="G126" i="169"/>
  <c r="G127" i="169"/>
  <c r="G128" i="169"/>
  <c r="G129" i="169"/>
  <c r="G130" i="169"/>
  <c r="G131" i="169"/>
  <c r="G132" i="169"/>
  <c r="G133" i="169"/>
  <c r="G134" i="169"/>
  <c r="G135" i="169"/>
  <c r="G136" i="169"/>
  <c r="G137" i="169"/>
  <c r="G138" i="169"/>
  <c r="G139" i="169"/>
  <c r="G140" i="169"/>
  <c r="G141" i="169"/>
  <c r="G142" i="169"/>
  <c r="G143" i="169"/>
  <c r="G144" i="169"/>
  <c r="G145" i="169"/>
  <c r="G146" i="169"/>
  <c r="G147" i="169"/>
  <c r="G148" i="169"/>
  <c r="G149" i="169"/>
  <c r="G150" i="169"/>
  <c r="G151" i="169"/>
  <c r="G152" i="169"/>
  <c r="G153" i="169"/>
  <c r="G154" i="169"/>
  <c r="G155" i="169"/>
  <c r="G156" i="169"/>
  <c r="G157" i="169"/>
  <c r="G158" i="169"/>
  <c r="G159" i="169"/>
  <c r="G160" i="169"/>
  <c r="G161" i="169"/>
  <c r="G162" i="169"/>
  <c r="G163" i="169"/>
  <c r="G164" i="169"/>
  <c r="G165" i="169"/>
  <c r="G166" i="169"/>
  <c r="G167" i="169"/>
  <c r="G168" i="169"/>
  <c r="G169" i="169"/>
  <c r="G170" i="169"/>
  <c r="G171" i="169"/>
  <c r="G172" i="169"/>
  <c r="G173" i="169"/>
  <c r="G174" i="169"/>
  <c r="G175" i="169"/>
  <c r="G176" i="169"/>
  <c r="G177" i="169"/>
  <c r="G178" i="169"/>
  <c r="G179" i="169"/>
  <c r="G180" i="169"/>
  <c r="G181" i="169"/>
  <c r="G182" i="169"/>
  <c r="G183" i="169"/>
  <c r="G184" i="169"/>
  <c r="G185" i="169"/>
  <c r="G186" i="169"/>
  <c r="G187" i="169"/>
  <c r="G188" i="169"/>
  <c r="G189" i="169"/>
  <c r="G190" i="169"/>
  <c r="G191" i="169"/>
  <c r="G192" i="169"/>
  <c r="G193" i="169"/>
  <c r="G194" i="169"/>
  <c r="G195" i="169"/>
  <c r="G196" i="169"/>
  <c r="G197" i="169"/>
  <c r="G198" i="169"/>
  <c r="G199" i="169"/>
  <c r="G200" i="169"/>
  <c r="G201" i="169"/>
  <c r="G202" i="169"/>
  <c r="G203" i="169"/>
  <c r="G204" i="169"/>
  <c r="G205" i="169"/>
  <c r="G206" i="169"/>
  <c r="G207" i="169"/>
  <c r="G208" i="169"/>
  <c r="G209" i="169"/>
  <c r="G210" i="169"/>
  <c r="G211" i="169"/>
  <c r="G212" i="169"/>
  <c r="G213" i="169"/>
  <c r="G214" i="169"/>
  <c r="G215" i="169"/>
  <c r="G216" i="169"/>
  <c r="G217" i="169"/>
  <c r="G218" i="169"/>
  <c r="G219" i="169"/>
  <c r="G220" i="169"/>
  <c r="G221" i="169"/>
  <c r="G222" i="169"/>
  <c r="G223" i="169"/>
  <c r="G224" i="169"/>
  <c r="G225" i="169"/>
  <c r="G226" i="169"/>
  <c r="G227" i="169"/>
  <c r="G228" i="169"/>
  <c r="G229" i="169"/>
  <c r="G230" i="169"/>
  <c r="G231" i="169"/>
  <c r="G232" i="169"/>
  <c r="G233" i="169"/>
  <c r="G234" i="169"/>
  <c r="G235" i="169"/>
  <c r="G236" i="169"/>
  <c r="G237" i="169"/>
  <c r="G238" i="169"/>
  <c r="G239" i="169"/>
  <c r="G240" i="169"/>
  <c r="G241" i="169"/>
  <c r="G242" i="169"/>
  <c r="G243" i="169"/>
  <c r="G244" i="169"/>
  <c r="G245" i="169"/>
  <c r="G246" i="169"/>
  <c r="G247" i="169"/>
  <c r="G248" i="169"/>
  <c r="G249" i="169"/>
  <c r="G250" i="169"/>
  <c r="G251" i="169"/>
  <c r="G252" i="169"/>
  <c r="G253" i="169"/>
  <c r="G254" i="169"/>
  <c r="G255" i="169"/>
  <c r="G256" i="169"/>
  <c r="G257" i="169"/>
  <c r="G258" i="169"/>
  <c r="G259" i="169"/>
  <c r="G260" i="169"/>
  <c r="G261" i="169"/>
  <c r="G262" i="169"/>
  <c r="G263" i="169"/>
  <c r="G264" i="169"/>
  <c r="G265" i="169"/>
  <c r="G266" i="169"/>
  <c r="G267" i="169"/>
  <c r="G268" i="169"/>
  <c r="G269" i="169"/>
  <c r="G270" i="169"/>
  <c r="G271" i="169"/>
  <c r="G272" i="169"/>
  <c r="G273" i="169"/>
  <c r="G274" i="169"/>
  <c r="G275" i="169"/>
  <c r="G276" i="169"/>
  <c r="G277" i="169"/>
  <c r="G278" i="169"/>
  <c r="G279" i="169"/>
  <c r="G280" i="169"/>
  <c r="G281" i="169"/>
  <c r="G282" i="169"/>
  <c r="G283" i="169"/>
  <c r="G284" i="169"/>
  <c r="G285" i="169"/>
  <c r="G286" i="169"/>
  <c r="G287" i="169"/>
  <c r="G288" i="169"/>
  <c r="G289" i="169"/>
  <c r="G290" i="169"/>
  <c r="G291" i="169"/>
  <c r="G292" i="169"/>
  <c r="G293" i="169"/>
  <c r="G294" i="169"/>
  <c r="G295" i="169"/>
  <c r="G296" i="169"/>
  <c r="G297" i="169"/>
  <c r="G298" i="169"/>
  <c r="G299" i="169"/>
  <c r="G300" i="169"/>
  <c r="G4" i="169"/>
  <c r="G5" i="169" s="1"/>
  <c r="G6" i="169" s="1"/>
  <c r="G7" i="169" s="1"/>
  <c r="G8" i="169" s="1"/>
  <c r="G9" i="169" s="1"/>
  <c r="G10" i="169" s="1"/>
  <c r="G11" i="169" s="1"/>
  <c r="G12" i="169" s="1"/>
  <c r="G13" i="169" s="1"/>
  <c r="G14" i="169" s="1"/>
  <c r="G15" i="169" s="1"/>
  <c r="G16" i="169" s="1"/>
  <c r="G17" i="169" s="1"/>
  <c r="G18" i="169" s="1"/>
  <c r="G19" i="169" s="1"/>
  <c r="G20" i="169" s="1"/>
  <c r="G21" i="169" s="1"/>
  <c r="G22" i="169" s="1"/>
  <c r="G23" i="169" s="1"/>
  <c r="G24" i="169" s="1"/>
  <c r="G25" i="169" s="1"/>
  <c r="L834" i="99"/>
  <c r="L168" i="154"/>
  <c r="G8" i="168"/>
  <c r="G9" i="168"/>
  <c r="G10" i="168"/>
  <c r="G11" i="168"/>
  <c r="G12" i="168"/>
  <c r="G13" i="168"/>
  <c r="G14" i="168"/>
  <c r="G15" i="168"/>
  <c r="G16" i="168"/>
  <c r="G17" i="168"/>
  <c r="G707" i="64"/>
  <c r="G708" i="64"/>
  <c r="G709" i="64"/>
  <c r="G710" i="64"/>
  <c r="G711" i="64"/>
  <c r="M57" i="164"/>
  <c r="M160" i="161"/>
  <c r="M722" i="64"/>
  <c r="G265" i="145"/>
  <c r="G266" i="145"/>
  <c r="G267" i="145"/>
  <c r="G268" i="145"/>
  <c r="G269" i="145"/>
  <c r="G270" i="145"/>
  <c r="G271" i="145"/>
  <c r="G272" i="145"/>
  <c r="G273" i="145"/>
  <c r="G274" i="145"/>
  <c r="G275" i="145"/>
  <c r="G276" i="145"/>
  <c r="G277" i="145"/>
  <c r="G278" i="145"/>
  <c r="G279" i="145"/>
  <c r="G280" i="145"/>
  <c r="G281" i="145"/>
  <c r="G282" i="145"/>
  <c r="G283" i="145"/>
  <c r="L267" i="145"/>
  <c r="M715" i="64"/>
  <c r="L924" i="85"/>
  <c r="M666" i="102"/>
  <c r="L362" i="128"/>
  <c r="O412" i="128"/>
  <c r="O413" i="128"/>
  <c r="O414" i="128"/>
  <c r="O415" i="128"/>
  <c r="O416" i="128"/>
  <c r="O417" i="128"/>
  <c r="O418" i="128"/>
  <c r="O419" i="128"/>
  <c r="O420" i="128"/>
  <c r="O421" i="128"/>
  <c r="O400" i="128"/>
  <c r="O401" i="128"/>
  <c r="O402" i="128"/>
  <c r="O403" i="128"/>
  <c r="O404" i="128"/>
  <c r="O405" i="128"/>
  <c r="O406" i="128"/>
  <c r="O407" i="128"/>
  <c r="O408" i="128"/>
  <c r="O409" i="128"/>
  <c r="O389" i="128"/>
  <c r="O390" i="128"/>
  <c r="O391" i="128"/>
  <c r="O392" i="128"/>
  <c r="O393" i="128"/>
  <c r="O394" i="128"/>
  <c r="O395" i="128"/>
  <c r="O396" i="128"/>
  <c r="O397" i="128"/>
  <c r="O103" i="162"/>
  <c r="O104" i="162"/>
  <c r="O105" i="162"/>
  <c r="O106" i="162"/>
  <c r="O107" i="162"/>
  <c r="O108" i="162"/>
  <c r="O109" i="162"/>
  <c r="O110" i="162"/>
  <c r="O111" i="162"/>
  <c r="O112" i="162"/>
  <c r="O113" i="162"/>
  <c r="O114" i="162"/>
  <c r="O115" i="162"/>
  <c r="O116" i="162"/>
  <c r="O117" i="162"/>
  <c r="O118" i="162"/>
  <c r="O119" i="162"/>
  <c r="O120" i="162"/>
  <c r="O121" i="162"/>
  <c r="O122" i="162"/>
  <c r="O123" i="162"/>
  <c r="O124" i="162"/>
  <c r="O125" i="162"/>
  <c r="O126" i="162"/>
  <c r="O379" i="128"/>
  <c r="O380" i="128"/>
  <c r="O381" i="128"/>
  <c r="O382" i="128"/>
  <c r="O383" i="128"/>
  <c r="O384" i="128"/>
  <c r="O385" i="128"/>
  <c r="O386" i="128"/>
  <c r="O387" i="128"/>
  <c r="AG42" i="97"/>
  <c r="G4" i="168"/>
  <c r="G5" i="168"/>
  <c r="G6" i="168" s="1"/>
  <c r="AG6" i="97"/>
  <c r="M96" i="162"/>
  <c r="G167" i="135"/>
  <c r="G168" i="135"/>
  <c r="G169" i="135"/>
  <c r="G170" i="135"/>
  <c r="G171" i="135"/>
  <c r="G172" i="135"/>
  <c r="G173" i="135"/>
  <c r="O658" i="102"/>
  <c r="G87" i="153"/>
  <c r="G88" i="153"/>
  <c r="G89" i="153"/>
  <c r="G90" i="153"/>
  <c r="G91" i="153"/>
  <c r="G92" i="153"/>
  <c r="G93" i="153"/>
  <c r="G94" i="153"/>
  <c r="G95" i="153"/>
  <c r="G96" i="153"/>
  <c r="G97" i="153"/>
  <c r="G98" i="153"/>
  <c r="G99" i="153"/>
  <c r="G100" i="153"/>
  <c r="G101" i="153"/>
  <c r="G102" i="153"/>
  <c r="G103" i="153"/>
  <c r="L165" i="135"/>
  <c r="M816" i="99"/>
  <c r="L791" i="146"/>
  <c r="M36" i="164"/>
  <c r="N36" i="164" s="1"/>
  <c r="M27" i="164"/>
  <c r="N145" i="161"/>
  <c r="L214" i="157"/>
  <c r="O18" i="166"/>
  <c r="O21" i="166" s="1"/>
  <c r="M819" i="99"/>
  <c r="L794" i="146"/>
  <c r="L900" i="85"/>
  <c r="M74" i="151"/>
  <c r="N694" i="64"/>
  <c r="O710" i="59"/>
  <c r="N305" i="149"/>
  <c r="M686" i="58"/>
  <c r="AG5" i="97"/>
  <c r="AF5" i="97"/>
  <c r="AF44" i="97" s="1"/>
  <c r="AE5" i="97"/>
  <c r="AD5" i="97"/>
  <c r="AC5" i="97"/>
  <c r="AB5" i="97"/>
  <c r="AA5" i="97"/>
  <c r="Z5" i="97"/>
  <c r="Y5" i="97"/>
  <c r="X5" i="97"/>
  <c r="W5" i="97"/>
  <c r="V5" i="97"/>
  <c r="U5" i="97"/>
  <c r="T5" i="97"/>
  <c r="S5" i="97"/>
  <c r="R5" i="97"/>
  <c r="Q5" i="97"/>
  <c r="P5" i="97"/>
  <c r="O5" i="97"/>
  <c r="N5" i="97"/>
  <c r="M5" i="97"/>
  <c r="L5" i="97"/>
  <c r="K5" i="97"/>
  <c r="H5" i="97"/>
  <c r="I5" i="97"/>
  <c r="J5" i="97"/>
  <c r="L764" i="70"/>
  <c r="M374" i="128"/>
  <c r="M711" i="150"/>
  <c r="L10" i="167"/>
  <c r="G5" i="167"/>
  <c r="G6" i="167" s="1"/>
  <c r="G7" i="167" s="1"/>
  <c r="G8" i="167" s="1"/>
  <c r="G9" i="167" s="1"/>
  <c r="G10" i="167" s="1"/>
  <c r="G11" i="167" s="1"/>
  <c r="G12" i="167" s="1"/>
  <c r="G13" i="167" s="1"/>
  <c r="G14" i="167" s="1"/>
  <c r="G15" i="167"/>
  <c r="G16" i="167"/>
  <c r="G17" i="167"/>
  <c r="G18" i="167"/>
  <c r="G19" i="167"/>
  <c r="G20" i="167"/>
  <c r="G21" i="167"/>
  <c r="G22" i="167"/>
  <c r="G23" i="167"/>
  <c r="G24" i="167"/>
  <c r="G25" i="167"/>
  <c r="G26" i="167"/>
  <c r="G27" i="167"/>
  <c r="G5" i="97"/>
  <c r="G23" i="166"/>
  <c r="G24" i="166"/>
  <c r="G25" i="166"/>
  <c r="G26" i="166"/>
  <c r="G27" i="166"/>
  <c r="G28" i="166"/>
  <c r="G29" i="166"/>
  <c r="G30" i="166"/>
  <c r="G31" i="166"/>
  <c r="G32" i="166"/>
  <c r="G33" i="166"/>
  <c r="G34" i="166"/>
  <c r="G35" i="166"/>
  <c r="G36" i="166"/>
  <c r="G37" i="166"/>
  <c r="G38" i="166"/>
  <c r="G39" i="166"/>
  <c r="G40" i="166"/>
  <c r="G41" i="166"/>
  <c r="G42" i="166"/>
  <c r="G43" i="166"/>
  <c r="G44" i="166"/>
  <c r="G45" i="166"/>
  <c r="G46" i="166"/>
  <c r="G47" i="166"/>
  <c r="G48" i="166"/>
  <c r="G49" i="166"/>
  <c r="G50" i="166"/>
  <c r="G51" i="166"/>
  <c r="G52" i="166"/>
  <c r="G53" i="166"/>
  <c r="G54" i="166"/>
  <c r="G55" i="166"/>
  <c r="G56" i="166"/>
  <c r="G57" i="166"/>
  <c r="G58" i="166"/>
  <c r="G59" i="166"/>
  <c r="G60" i="166"/>
  <c r="G61" i="166"/>
  <c r="G62" i="166"/>
  <c r="G63" i="166"/>
  <c r="G64" i="166"/>
  <c r="G65" i="166"/>
  <c r="G66" i="166"/>
  <c r="G67" i="166"/>
  <c r="G68" i="166"/>
  <c r="G69" i="166"/>
  <c r="G70" i="166"/>
  <c r="G71" i="166"/>
  <c r="G72" i="166"/>
  <c r="G73" i="166"/>
  <c r="G74" i="166"/>
  <c r="G75" i="166"/>
  <c r="G76" i="166"/>
  <c r="G77" i="166"/>
  <c r="G78" i="166"/>
  <c r="G79" i="166"/>
  <c r="G80" i="166"/>
  <c r="G81" i="166"/>
  <c r="G82" i="166"/>
  <c r="G83" i="166"/>
  <c r="G84" i="166"/>
  <c r="G85" i="166"/>
  <c r="G86" i="166"/>
  <c r="G87" i="166"/>
  <c r="G88" i="166"/>
  <c r="G89" i="166"/>
  <c r="G90" i="166"/>
  <c r="G91" i="166"/>
  <c r="G92" i="166"/>
  <c r="G93" i="166"/>
  <c r="G94" i="166"/>
  <c r="G95" i="166"/>
  <c r="G96" i="166"/>
  <c r="G97" i="166"/>
  <c r="G98" i="166"/>
  <c r="G99" i="166"/>
  <c r="G100" i="166"/>
  <c r="G101" i="166"/>
  <c r="G102" i="166"/>
  <c r="G103" i="166"/>
  <c r="G104" i="166"/>
  <c r="G105" i="166"/>
  <c r="G106" i="166"/>
  <c r="G107" i="166"/>
  <c r="G108" i="166"/>
  <c r="G109" i="166"/>
  <c r="G110" i="166"/>
  <c r="G111" i="166"/>
  <c r="G112" i="166"/>
  <c r="G113" i="166"/>
  <c r="G114" i="166"/>
  <c r="G115" i="166"/>
  <c r="G116" i="166"/>
  <c r="G117" i="166"/>
  <c r="G118" i="166"/>
  <c r="G119" i="166"/>
  <c r="G120" i="166"/>
  <c r="G121" i="166"/>
  <c r="G122" i="166"/>
  <c r="G123" i="166"/>
  <c r="G124" i="166"/>
  <c r="G125" i="166"/>
  <c r="G126" i="166"/>
  <c r="G127" i="166"/>
  <c r="G128" i="166"/>
  <c r="G129" i="166"/>
  <c r="G130" i="166"/>
  <c r="G131" i="166"/>
  <c r="G132" i="166"/>
  <c r="G133" i="166"/>
  <c r="G134" i="166"/>
  <c r="G135" i="166"/>
  <c r="G136" i="166"/>
  <c r="G137" i="166"/>
  <c r="G138" i="166"/>
  <c r="G139" i="166"/>
  <c r="G140" i="166"/>
  <c r="G141" i="166"/>
  <c r="G142" i="166"/>
  <c r="G143" i="166"/>
  <c r="G144" i="166"/>
  <c r="G145" i="166"/>
  <c r="G146" i="166"/>
  <c r="G147" i="166"/>
  <c r="G148" i="166"/>
  <c r="G149" i="166"/>
  <c r="G150" i="166"/>
  <c r="G151" i="166"/>
  <c r="G152" i="166"/>
  <c r="G153" i="166"/>
  <c r="G154" i="166"/>
  <c r="G155" i="166"/>
  <c r="G156" i="166"/>
  <c r="G157" i="166"/>
  <c r="G158" i="166"/>
  <c r="G159" i="166"/>
  <c r="G160" i="166"/>
  <c r="G161" i="166"/>
  <c r="G162" i="166"/>
  <c r="G163" i="166"/>
  <c r="G164" i="166"/>
  <c r="G165" i="166"/>
  <c r="G166" i="166"/>
  <c r="G167" i="166"/>
  <c r="G168" i="166"/>
  <c r="G169" i="166"/>
  <c r="G170" i="166"/>
  <c r="G171" i="166"/>
  <c r="G172" i="166"/>
  <c r="G173" i="166"/>
  <c r="G174" i="166"/>
  <c r="G175" i="166"/>
  <c r="G176" i="166"/>
  <c r="G177" i="166"/>
  <c r="G178" i="166"/>
  <c r="G179" i="166"/>
  <c r="G180" i="166"/>
  <c r="G181" i="166"/>
  <c r="G182" i="166"/>
  <c r="G183" i="166"/>
  <c r="G184" i="166"/>
  <c r="G185" i="166"/>
  <c r="G186" i="166"/>
  <c r="G187" i="166"/>
  <c r="G188" i="166"/>
  <c r="G189" i="166"/>
  <c r="G190" i="166"/>
  <c r="G191" i="166"/>
  <c r="G192" i="166"/>
  <c r="G193" i="166"/>
  <c r="G194" i="166"/>
  <c r="G195" i="166"/>
  <c r="G196" i="166"/>
  <c r="G197" i="166"/>
  <c r="G198" i="166"/>
  <c r="G199" i="166"/>
  <c r="G200" i="166"/>
  <c r="G201" i="166"/>
  <c r="G202" i="166"/>
  <c r="G203" i="166"/>
  <c r="G204" i="166"/>
  <c r="G205" i="166"/>
  <c r="G206" i="166"/>
  <c r="G207" i="166"/>
  <c r="G208" i="166"/>
  <c r="G209" i="166"/>
  <c r="G210" i="166"/>
  <c r="G211" i="166"/>
  <c r="G212" i="166"/>
  <c r="G213" i="166"/>
  <c r="G214" i="166"/>
  <c r="G215" i="166"/>
  <c r="G216" i="166"/>
  <c r="G217" i="166"/>
  <c r="G218" i="166"/>
  <c r="G219" i="166"/>
  <c r="G220" i="166"/>
  <c r="G221" i="166"/>
  <c r="G222" i="166"/>
  <c r="G223" i="166"/>
  <c r="G224" i="166"/>
  <c r="G225" i="166"/>
  <c r="G226" i="166"/>
  <c r="G227" i="166"/>
  <c r="G228" i="166"/>
  <c r="G229" i="166"/>
  <c r="G230" i="166"/>
  <c r="G231" i="166"/>
  <c r="G232" i="166"/>
  <c r="G233" i="166"/>
  <c r="G234" i="166"/>
  <c r="G235" i="166"/>
  <c r="G236" i="166"/>
  <c r="G237" i="166"/>
  <c r="G238" i="166"/>
  <c r="G239" i="166"/>
  <c r="G240" i="166"/>
  <c r="G241" i="166"/>
  <c r="G242" i="166"/>
  <c r="G243" i="166"/>
  <c r="G244" i="166"/>
  <c r="G245" i="166"/>
  <c r="G246" i="166"/>
  <c r="G247" i="166"/>
  <c r="G248" i="166"/>
  <c r="G249" i="166"/>
  <c r="G250" i="166"/>
  <c r="G251" i="166"/>
  <c r="G252" i="166"/>
  <c r="G253" i="166"/>
  <c r="G254" i="166"/>
  <c r="G255" i="166"/>
  <c r="G256" i="166"/>
  <c r="G257" i="166"/>
  <c r="G258" i="166"/>
  <c r="G259" i="166"/>
  <c r="G260" i="166"/>
  <c r="G261" i="166"/>
  <c r="G262" i="166"/>
  <c r="G263" i="166"/>
  <c r="G264" i="166"/>
  <c r="G265" i="166"/>
  <c r="G266" i="166"/>
  <c r="G267" i="166"/>
  <c r="G268" i="166"/>
  <c r="G269" i="166"/>
  <c r="G270" i="166"/>
  <c r="G271" i="166"/>
  <c r="G272" i="166"/>
  <c r="G273" i="166"/>
  <c r="G274" i="166"/>
  <c r="G275" i="166"/>
  <c r="G276" i="166"/>
  <c r="G277" i="166"/>
  <c r="G278" i="166"/>
  <c r="G279" i="166"/>
  <c r="G280" i="166"/>
  <c r="G281" i="166"/>
  <c r="G282" i="166"/>
  <c r="G283" i="166"/>
  <c r="G284" i="166"/>
  <c r="G285" i="166"/>
  <c r="G286" i="166"/>
  <c r="G287" i="166"/>
  <c r="G288" i="166"/>
  <c r="G289" i="166"/>
  <c r="G290" i="166"/>
  <c r="G291" i="166"/>
  <c r="G292" i="166"/>
  <c r="G293" i="166"/>
  <c r="G294" i="166"/>
  <c r="G295" i="166"/>
  <c r="G296" i="166"/>
  <c r="G297" i="166"/>
  <c r="G298" i="166"/>
  <c r="G299" i="166"/>
  <c r="G300" i="166"/>
  <c r="G301" i="166"/>
  <c r="G302" i="166"/>
  <c r="G303" i="166"/>
  <c r="G304" i="166"/>
  <c r="G305" i="166"/>
  <c r="G306" i="166"/>
  <c r="G307" i="166"/>
  <c r="G308" i="166"/>
  <c r="G309" i="166"/>
  <c r="G310" i="166"/>
  <c r="G311" i="166"/>
  <c r="G312" i="166"/>
  <c r="G313" i="166"/>
  <c r="G314" i="166"/>
  <c r="G315" i="166"/>
  <c r="G316" i="166"/>
  <c r="G317" i="166"/>
  <c r="G318" i="166"/>
  <c r="G319" i="166"/>
  <c r="G320" i="166"/>
  <c r="G321" i="166"/>
  <c r="G322" i="166"/>
  <c r="G323" i="166"/>
  <c r="G324" i="166"/>
  <c r="G325" i="166"/>
  <c r="G326" i="166"/>
  <c r="G327" i="166"/>
  <c r="G328" i="166"/>
  <c r="G329" i="166"/>
  <c r="G330" i="166"/>
  <c r="G331" i="166"/>
  <c r="G332" i="166"/>
  <c r="G333" i="166"/>
  <c r="G334" i="166"/>
  <c r="G335" i="166"/>
  <c r="G336" i="166"/>
  <c r="G337" i="166"/>
  <c r="G338" i="166"/>
  <c r="G339" i="166"/>
  <c r="G340" i="166"/>
  <c r="G341" i="166"/>
  <c r="G342" i="166"/>
  <c r="G343" i="166"/>
  <c r="G344" i="166"/>
  <c r="G345" i="166"/>
  <c r="G346" i="166"/>
  <c r="G347" i="166"/>
  <c r="G348" i="166"/>
  <c r="G349" i="166"/>
  <c r="G350" i="166"/>
  <c r="G351" i="166"/>
  <c r="G352" i="166"/>
  <c r="G353" i="166"/>
  <c r="G354" i="166"/>
  <c r="G355" i="166"/>
  <c r="G356" i="166"/>
  <c r="G357" i="166"/>
  <c r="G358" i="166"/>
  <c r="G359" i="166"/>
  <c r="G360" i="166"/>
  <c r="G361" i="166"/>
  <c r="G362" i="166"/>
  <c r="G363" i="166"/>
  <c r="G364" i="166"/>
  <c r="G365" i="166"/>
  <c r="G366" i="166"/>
  <c r="G367" i="166"/>
  <c r="G368" i="166"/>
  <c r="G369" i="166"/>
  <c r="G370" i="166"/>
  <c r="G371" i="166"/>
  <c r="G372" i="166"/>
  <c r="G373" i="166"/>
  <c r="G374" i="166"/>
  <c r="G375" i="166"/>
  <c r="G376" i="166"/>
  <c r="G377" i="166"/>
  <c r="G378" i="166"/>
  <c r="G379" i="166"/>
  <c r="G380" i="166"/>
  <c r="G381" i="166"/>
  <c r="G382" i="166"/>
  <c r="G383" i="166"/>
  <c r="G384" i="166"/>
  <c r="G385" i="166"/>
  <c r="G386" i="166"/>
  <c r="G387" i="166"/>
  <c r="G388" i="166"/>
  <c r="G389" i="166"/>
  <c r="G390" i="166"/>
  <c r="G391" i="166"/>
  <c r="G392" i="166"/>
  <c r="G393" i="166"/>
  <c r="G394" i="166"/>
  <c r="G395" i="166"/>
  <c r="G396" i="166"/>
  <c r="G397" i="166"/>
  <c r="G398" i="166"/>
  <c r="G399" i="166"/>
  <c r="G400" i="166"/>
  <c r="G401" i="166"/>
  <c r="G402" i="166"/>
  <c r="G403" i="166"/>
  <c r="G404" i="166"/>
  <c r="G405" i="166"/>
  <c r="G406" i="166"/>
  <c r="G407" i="166"/>
  <c r="G408" i="166"/>
  <c r="G409" i="166"/>
  <c r="G410" i="166"/>
  <c r="G411" i="166"/>
  <c r="G412" i="166"/>
  <c r="G413" i="166"/>
  <c r="G414" i="166"/>
  <c r="G415" i="166"/>
  <c r="G416" i="166"/>
  <c r="G417" i="166"/>
  <c r="G418" i="166"/>
  <c r="G419" i="166"/>
  <c r="G420" i="166"/>
  <c r="G421" i="166"/>
  <c r="G422" i="166"/>
  <c r="G423" i="166"/>
  <c r="G424" i="166"/>
  <c r="G425" i="166"/>
  <c r="G426" i="166"/>
  <c r="G427" i="166"/>
  <c r="G428" i="166"/>
  <c r="G429" i="166"/>
  <c r="G430" i="166"/>
  <c r="G431" i="166"/>
  <c r="G432" i="166"/>
  <c r="G433" i="166"/>
  <c r="G434" i="166"/>
  <c r="G435" i="166"/>
  <c r="G436" i="166"/>
  <c r="G437" i="166"/>
  <c r="G438" i="166"/>
  <c r="G439" i="166"/>
  <c r="G440" i="166"/>
  <c r="G441" i="166"/>
  <c r="G442" i="166"/>
  <c r="G443" i="166"/>
  <c r="G444" i="166"/>
  <c r="G445" i="166"/>
  <c r="G446" i="166"/>
  <c r="G447" i="166"/>
  <c r="G448" i="166"/>
  <c r="G449" i="166"/>
  <c r="G450" i="166"/>
  <c r="G451" i="166"/>
  <c r="G452" i="166"/>
  <c r="G453" i="166"/>
  <c r="G454" i="166"/>
  <c r="G455" i="166"/>
  <c r="G456" i="166"/>
  <c r="G457" i="166"/>
  <c r="G458" i="166"/>
  <c r="G459" i="166"/>
  <c r="G460" i="166"/>
  <c r="G461" i="166"/>
  <c r="G462" i="166"/>
  <c r="G463" i="166"/>
  <c r="G464" i="166"/>
  <c r="G465" i="166"/>
  <c r="G466" i="166"/>
  <c r="G467" i="166"/>
  <c r="G468" i="166"/>
  <c r="G469" i="166"/>
  <c r="G470" i="166"/>
  <c r="G471" i="166"/>
  <c r="G472" i="166"/>
  <c r="G473" i="166"/>
  <c r="G474" i="166"/>
  <c r="G475" i="166"/>
  <c r="G476" i="166"/>
  <c r="G477" i="166"/>
  <c r="G478" i="166"/>
  <c r="G479" i="166"/>
  <c r="G480" i="166"/>
  <c r="G481" i="166"/>
  <c r="G482" i="166"/>
  <c r="G483" i="166"/>
  <c r="G484" i="166"/>
  <c r="G485" i="166"/>
  <c r="G486" i="166"/>
  <c r="G487" i="166"/>
  <c r="G488" i="166"/>
  <c r="G489" i="166"/>
  <c r="G490" i="166"/>
  <c r="G491" i="166"/>
  <c r="G492" i="166"/>
  <c r="G493" i="166"/>
  <c r="G494" i="166"/>
  <c r="G495" i="166"/>
  <c r="G496" i="166"/>
  <c r="G497" i="166"/>
  <c r="G498" i="166"/>
  <c r="G499" i="166"/>
  <c r="G500" i="166"/>
  <c r="G501" i="166"/>
  <c r="G502" i="166"/>
  <c r="G503" i="166"/>
  <c r="G504" i="166"/>
  <c r="G505" i="166"/>
  <c r="G506" i="166"/>
  <c r="G507" i="166"/>
  <c r="G508" i="166"/>
  <c r="G509" i="166"/>
  <c r="G510" i="166"/>
  <c r="G511" i="166"/>
  <c r="G512" i="166"/>
  <c r="G513" i="166"/>
  <c r="G514" i="166"/>
  <c r="G515" i="166"/>
  <c r="G516" i="166"/>
  <c r="L705" i="59"/>
  <c r="M705" i="59" s="1"/>
  <c r="M680" i="64"/>
  <c r="M869" i="85"/>
  <c r="AG24" i="97"/>
  <c r="AG25" i="97"/>
  <c r="AG26" i="97"/>
  <c r="AG28" i="97"/>
  <c r="AG29" i="97"/>
  <c r="AG7" i="97"/>
  <c r="AG8" i="97"/>
  <c r="AG9" i="97"/>
  <c r="AG10" i="97"/>
  <c r="AG11" i="97"/>
  <c r="AG12" i="97"/>
  <c r="AG13" i="97"/>
  <c r="AG14" i="97"/>
  <c r="AG15" i="97"/>
  <c r="AG16" i="97"/>
  <c r="AG17" i="97"/>
  <c r="AG18" i="97"/>
  <c r="AG19" i="97"/>
  <c r="AG20" i="97"/>
  <c r="AG30" i="97"/>
  <c r="AG31" i="97"/>
  <c r="AG32" i="97"/>
  <c r="AG33" i="97"/>
  <c r="AG34" i="97"/>
  <c r="AG35" i="97"/>
  <c r="AG36" i="97"/>
  <c r="AG37" i="97"/>
  <c r="AG38" i="97"/>
  <c r="AG39" i="97"/>
  <c r="AG40" i="97"/>
  <c r="AG41" i="97"/>
  <c r="AE44" i="97"/>
  <c r="S44" i="97"/>
  <c r="T44" i="97"/>
  <c r="U44" i="97"/>
  <c r="V44" i="97"/>
  <c r="W44" i="97"/>
  <c r="X44" i="97"/>
  <c r="Y44" i="97"/>
  <c r="Z44" i="97"/>
  <c r="AA44" i="97"/>
  <c r="AB44" i="97"/>
  <c r="AC44" i="97"/>
  <c r="AD44" i="97"/>
  <c r="L715" i="77"/>
  <c r="L751" i="70"/>
  <c r="N81" i="162"/>
  <c r="N92" i="161"/>
  <c r="N104" i="161"/>
  <c r="L744" i="70"/>
  <c r="G32" i="167"/>
  <c r="G33" i="167" s="1"/>
  <c r="G34" i="167" s="1"/>
  <c r="G35" i="167" s="1"/>
  <c r="G36" i="167" s="1"/>
  <c r="G37" i="167" s="1"/>
  <c r="G38" i="167" s="1"/>
  <c r="G39" i="167" s="1"/>
  <c r="G40" i="167" s="1"/>
  <c r="G41" i="167" s="1"/>
  <c r="G42" i="167" s="1"/>
  <c r="G43" i="167" s="1"/>
  <c r="G44" i="167" s="1"/>
  <c r="G45" i="167" s="1"/>
  <c r="G46" i="167" s="1"/>
  <c r="G47" i="167" s="1"/>
  <c r="G48" i="167" s="1"/>
  <c r="G49" i="167" s="1"/>
  <c r="G50" i="167" s="1"/>
  <c r="G51" i="167" s="1"/>
  <c r="G52" i="167" s="1"/>
  <c r="G53" i="167" s="1"/>
  <c r="G54" i="167" s="1"/>
  <c r="G55" i="167" s="1"/>
  <c r="G56" i="167" s="1"/>
  <c r="G57" i="167" s="1"/>
  <c r="G58" i="167" s="1"/>
  <c r="G59" i="167" s="1"/>
  <c r="G60" i="167" s="1"/>
  <c r="G61" i="167" s="1"/>
  <c r="G62" i="167" s="1"/>
  <c r="G63" i="167" s="1"/>
  <c r="G64" i="167" s="1"/>
  <c r="G65" i="167" s="1"/>
  <c r="G66" i="167" s="1"/>
  <c r="G67" i="167" s="1"/>
  <c r="G68" i="167" s="1"/>
  <c r="G69" i="167" s="1"/>
  <c r="G70" i="167" s="1"/>
  <c r="G71" i="167" s="1"/>
  <c r="G72" i="167" s="1"/>
  <c r="G73" i="167" s="1"/>
  <c r="G74" i="167" s="1"/>
  <c r="G75" i="167" s="1"/>
  <c r="G76" i="167" s="1"/>
  <c r="G77" i="167" s="1"/>
  <c r="G78" i="167" s="1"/>
  <c r="G79" i="167" s="1"/>
  <c r="G80" i="167" s="1"/>
  <c r="G81" i="167" s="1"/>
  <c r="G82" i="167" s="1"/>
  <c r="G83" i="167" s="1"/>
  <c r="G84" i="167" s="1"/>
  <c r="G85" i="167" s="1"/>
  <c r="G86" i="167" s="1"/>
  <c r="G87" i="167" s="1"/>
  <c r="G88" i="167" s="1"/>
  <c r="G89" i="167" s="1"/>
  <c r="G90" i="167" s="1"/>
  <c r="G91" i="167" s="1"/>
  <c r="G92" i="167" s="1"/>
  <c r="G93" i="167" s="1"/>
  <c r="G94" i="167" s="1"/>
  <c r="G95" i="167" s="1"/>
  <c r="G96" i="167" s="1"/>
  <c r="G97" i="167" s="1"/>
  <c r="G98" i="167" s="1"/>
  <c r="G99" i="167" s="1"/>
  <c r="G100" i="167" s="1"/>
  <c r="G101" i="167" s="1"/>
  <c r="G102" i="167" s="1"/>
  <c r="G103" i="167" s="1"/>
  <c r="G104" i="167" s="1"/>
  <c r="G105" i="167" s="1"/>
  <c r="G106" i="167" s="1"/>
  <c r="G107" i="167" s="1"/>
  <c r="G108" i="167" s="1"/>
  <c r="G109" i="167" s="1"/>
  <c r="G110" i="167" s="1"/>
  <c r="G111" i="167" s="1"/>
  <c r="G112" i="167" s="1"/>
  <c r="G113" i="167" s="1"/>
  <c r="G114" i="167" s="1"/>
  <c r="G115" i="167" s="1"/>
  <c r="G116" i="167" s="1"/>
  <c r="G117" i="167" s="1"/>
  <c r="G118" i="167" s="1"/>
  <c r="G119" i="167" s="1"/>
  <c r="G120" i="167" s="1"/>
  <c r="G121" i="167" s="1"/>
  <c r="G122" i="167" s="1"/>
  <c r="G123" i="167" s="1"/>
  <c r="G124" i="167" s="1"/>
  <c r="G125" i="167" s="1"/>
  <c r="G126" i="167" s="1"/>
  <c r="G127" i="167" s="1"/>
  <c r="G128" i="167" s="1"/>
  <c r="G129" i="167" s="1"/>
  <c r="G130" i="167" s="1"/>
  <c r="G131" i="167" s="1"/>
  <c r="G132" i="167" s="1"/>
  <c r="G133" i="167" s="1"/>
  <c r="G134" i="167" s="1"/>
  <c r="G135" i="167" s="1"/>
  <c r="G136" i="167" s="1"/>
  <c r="G137" i="167" s="1"/>
  <c r="G138" i="167" s="1"/>
  <c r="G139" i="167" s="1"/>
  <c r="G140" i="167" s="1"/>
  <c r="G141" i="167" s="1"/>
  <c r="G142" i="167" s="1"/>
  <c r="G143" i="167" s="1"/>
  <c r="G144" i="167" s="1"/>
  <c r="G145" i="167" s="1"/>
  <c r="G146" i="167" s="1"/>
  <c r="G147" i="167" s="1"/>
  <c r="G148" i="167" s="1"/>
  <c r="G149" i="167" s="1"/>
  <c r="G150" i="167" s="1"/>
  <c r="G151" i="167" s="1"/>
  <c r="G152" i="167" s="1"/>
  <c r="G153" i="167" s="1"/>
  <c r="G154" i="167" s="1"/>
  <c r="G155" i="167" s="1"/>
  <c r="G156" i="167" s="1"/>
  <c r="G157" i="167" s="1"/>
  <c r="G158" i="167" s="1"/>
  <c r="G159" i="167" s="1"/>
  <c r="G160" i="167" s="1"/>
  <c r="G161" i="167" s="1"/>
  <c r="G162" i="167" s="1"/>
  <c r="G163" i="167" s="1"/>
  <c r="G164" i="167" s="1"/>
  <c r="G165" i="167" s="1"/>
  <c r="G166" i="167" s="1"/>
  <c r="G167" i="167" s="1"/>
  <c r="G168" i="167" s="1"/>
  <c r="G169" i="167" s="1"/>
  <c r="G170" i="167" s="1"/>
  <c r="G171" i="167" s="1"/>
  <c r="G172" i="167" s="1"/>
  <c r="G173" i="167" s="1"/>
  <c r="G174" i="167" s="1"/>
  <c r="G175" i="167" s="1"/>
  <c r="G176" i="167" s="1"/>
  <c r="G177" i="167" s="1"/>
  <c r="G178" i="167" s="1"/>
  <c r="G179" i="167" s="1"/>
  <c r="G180" i="167" s="1"/>
  <c r="G181" i="167" s="1"/>
  <c r="G182" i="167" s="1"/>
  <c r="G183" i="167" s="1"/>
  <c r="G184" i="167" s="1"/>
  <c r="G185" i="167" s="1"/>
  <c r="G186" i="167" s="1"/>
  <c r="G187" i="167" s="1"/>
  <c r="G188" i="167" s="1"/>
  <c r="G189" i="167" s="1"/>
  <c r="G190" i="167" s="1"/>
  <c r="G191" i="167" s="1"/>
  <c r="G192" i="167" s="1"/>
  <c r="G193" i="167" s="1"/>
  <c r="G194" i="167" s="1"/>
  <c r="G195" i="167" s="1"/>
  <c r="G196" i="167" s="1"/>
  <c r="G197" i="167" s="1"/>
  <c r="G198" i="167" s="1"/>
  <c r="G199" i="167" s="1"/>
  <c r="G200" i="167" s="1"/>
  <c r="G201" i="167" s="1"/>
  <c r="G202" i="167" s="1"/>
  <c r="G203" i="167" s="1"/>
  <c r="G204" i="167" s="1"/>
  <c r="G205" i="167" s="1"/>
  <c r="G206" i="167" s="1"/>
  <c r="G207" i="167" s="1"/>
  <c r="G208" i="167" s="1"/>
  <c r="G209" i="167" s="1"/>
  <c r="G210" i="167" s="1"/>
  <c r="G211" i="167" s="1"/>
  <c r="G212" i="167" s="1"/>
  <c r="G213" i="167" s="1"/>
  <c r="G214" i="167" s="1"/>
  <c r="G215" i="167" s="1"/>
  <c r="G216" i="167" s="1"/>
  <c r="G217" i="167" s="1"/>
  <c r="G218" i="167" s="1"/>
  <c r="G219" i="167" s="1"/>
  <c r="G220" i="167" s="1"/>
  <c r="G221" i="167" s="1"/>
  <c r="G222" i="167" s="1"/>
  <c r="G223" i="167" s="1"/>
  <c r="G224" i="167" s="1"/>
  <c r="G225" i="167" s="1"/>
  <c r="G226" i="167" s="1"/>
  <c r="G227" i="167" s="1"/>
  <c r="G228" i="167" s="1"/>
  <c r="G229" i="167" s="1"/>
  <c r="G230" i="167" s="1"/>
  <c r="G231" i="167" s="1"/>
  <c r="G232" i="167" s="1"/>
  <c r="G233" i="167" s="1"/>
  <c r="G234" i="167" s="1"/>
  <c r="G235" i="167" s="1"/>
  <c r="G236" i="167" s="1"/>
  <c r="G237" i="167" s="1"/>
  <c r="G238" i="167" s="1"/>
  <c r="G239" i="167" s="1"/>
  <c r="G240" i="167" s="1"/>
  <c r="G241" i="167" s="1"/>
  <c r="G242" i="167" s="1"/>
  <c r="G243" i="167" s="1"/>
  <c r="G244" i="167" s="1"/>
  <c r="G245" i="167" s="1"/>
  <c r="G246" i="167" s="1"/>
  <c r="G247" i="167" s="1"/>
  <c r="G248" i="167" s="1"/>
  <c r="G249" i="167" s="1"/>
  <c r="G250" i="167" s="1"/>
  <c r="G251" i="167" s="1"/>
  <c r="G252" i="167" s="1"/>
  <c r="G253" i="167" s="1"/>
  <c r="G254" i="167" s="1"/>
  <c r="G255" i="167" s="1"/>
  <c r="G256" i="167" s="1"/>
  <c r="G257" i="167" s="1"/>
  <c r="G258" i="167" s="1"/>
  <c r="G259" i="167" s="1"/>
  <c r="G260" i="167" s="1"/>
  <c r="G261" i="167" s="1"/>
  <c r="G262" i="167" s="1"/>
  <c r="G263" i="167" s="1"/>
  <c r="G264" i="167" s="1"/>
  <c r="G265" i="167" s="1"/>
  <c r="G266" i="167" s="1"/>
  <c r="G267" i="167" s="1"/>
  <c r="G268" i="167" s="1"/>
  <c r="G269" i="167" s="1"/>
  <c r="G270" i="167" s="1"/>
  <c r="G271" i="167" s="1"/>
  <c r="G272" i="167" s="1"/>
  <c r="G273" i="167" s="1"/>
  <c r="G274" i="167" s="1"/>
  <c r="G275" i="167" s="1"/>
  <c r="G276" i="167" s="1"/>
  <c r="G277" i="167" s="1"/>
  <c r="G278" i="167" s="1"/>
  <c r="G279" i="167" s="1"/>
  <c r="G280" i="167" s="1"/>
  <c r="G281" i="167" s="1"/>
  <c r="G282" i="167" s="1"/>
  <c r="G283" i="167" s="1"/>
  <c r="G284" i="167" s="1"/>
  <c r="G285" i="167" s="1"/>
  <c r="G286" i="167" s="1"/>
  <c r="G287" i="167" s="1"/>
  <c r="G288" i="167" s="1"/>
  <c r="G289" i="167" s="1"/>
  <c r="G290" i="167" s="1"/>
  <c r="G291" i="167" s="1"/>
  <c r="G292" i="167" s="1"/>
  <c r="G293" i="167" s="1"/>
  <c r="G294" i="167" s="1"/>
  <c r="G295" i="167" s="1"/>
  <c r="G296" i="167" s="1"/>
  <c r="G297" i="167" s="1"/>
  <c r="G298" i="167" s="1"/>
  <c r="G299" i="167" s="1"/>
  <c r="G300" i="167" s="1"/>
  <c r="G301" i="167" s="1"/>
  <c r="G302" i="167" s="1"/>
  <c r="E28" i="97" s="1"/>
  <c r="AH28" i="97" s="1"/>
  <c r="G5" i="166"/>
  <c r="G6" i="166" s="1"/>
  <c r="G7" i="166"/>
  <c r="G8" i="166"/>
  <c r="G9" i="166"/>
  <c r="G10" i="166"/>
  <c r="G11" i="166"/>
  <c r="G12" i="166"/>
  <c r="G13" i="166"/>
  <c r="G14" i="166"/>
  <c r="G15" i="166"/>
  <c r="G16" i="166"/>
  <c r="G17" i="166"/>
  <c r="G18" i="166"/>
  <c r="G19" i="166"/>
  <c r="G20" i="166"/>
  <c r="G21" i="166" s="1"/>
  <c r="G22" i="166"/>
  <c r="R44" i="97"/>
  <c r="Q44" i="97"/>
  <c r="P44" i="97"/>
  <c r="O44" i="97"/>
  <c r="N44" i="97"/>
  <c r="M44" i="97"/>
  <c r="H44" i="97"/>
  <c r="I44" i="97"/>
  <c r="J44" i="97"/>
  <c r="L44" i="97"/>
  <c r="K44" i="97"/>
  <c r="G44" i="97"/>
  <c r="M227" i="145"/>
  <c r="M244" i="145"/>
  <c r="L729" i="70"/>
  <c r="K165" i="158"/>
  <c r="AH14" i="97"/>
  <c r="AH33" i="97"/>
  <c r="AH34" i="97"/>
  <c r="L672" i="58"/>
  <c r="E19" i="97"/>
  <c r="M293" i="149"/>
  <c r="L287" i="149"/>
  <c r="L859" i="85"/>
  <c r="L196" i="157"/>
  <c r="G5" i="161"/>
  <c r="L701" i="150"/>
  <c r="J158" i="154"/>
  <c r="K650" i="102"/>
  <c r="L650" i="102" s="1"/>
  <c r="K643" i="102"/>
  <c r="AG44" i="97" l="1"/>
  <c r="G18" i="168"/>
  <c r="G19" i="168" s="1"/>
  <c r="G20" i="168" s="1"/>
  <c r="G21" i="168" s="1"/>
  <c r="G22" i="168" s="1"/>
  <c r="G23" i="168" s="1"/>
  <c r="G24" i="168" s="1"/>
  <c r="G25" i="168" s="1"/>
  <c r="G26" i="168" s="1"/>
  <c r="G27" i="168" s="1"/>
  <c r="G28" i="168" s="1"/>
  <c r="G29" i="168" s="1"/>
  <c r="G30" i="168" s="1"/>
  <c r="G31" i="168" s="1"/>
  <c r="G32" i="168" s="1"/>
  <c r="G33" i="168" s="1"/>
  <c r="G34" i="168" s="1"/>
  <c r="G35" i="168" s="1"/>
  <c r="G36" i="168" s="1"/>
  <c r="G37" i="168" s="1"/>
  <c r="G38" i="168" s="1"/>
  <c r="G39" i="168" s="1"/>
  <c r="G40" i="168" s="1"/>
  <c r="G41" i="168" s="1"/>
  <c r="G42" i="168" s="1"/>
  <c r="G43" i="168" s="1"/>
  <c r="G44" i="168" s="1"/>
  <c r="G45" i="168" s="1"/>
  <c r="G46" i="168" s="1"/>
  <c r="G47" i="168" s="1"/>
  <c r="G48" i="168" s="1"/>
  <c r="G49" i="168" s="1"/>
  <c r="G50" i="168" s="1"/>
  <c r="E42" i="97" s="1"/>
  <c r="G7" i="168"/>
  <c r="AH42" i="97"/>
  <c r="L667" i="64"/>
  <c r="L22" i="164" l="1"/>
  <c r="M22" i="164" s="1"/>
  <c r="D12" i="165" l="1"/>
  <c r="M243" i="141" l="1"/>
  <c r="N780" i="146" l="1"/>
  <c r="L629" i="102"/>
  <c r="K629" i="102" l="1"/>
  <c r="L704" i="77" l="1"/>
  <c r="M729" i="79" l="1"/>
  <c r="G7" i="164"/>
  <c r="H721" i="15" l="1"/>
  <c r="D8" i="165" s="1"/>
  <c r="H714" i="150"/>
  <c r="D7" i="165" s="1"/>
  <c r="D11" i="165"/>
  <c r="D13" i="165"/>
  <c r="D14" i="165"/>
  <c r="D24" i="165"/>
  <c r="D26" i="165"/>
  <c r="D17" i="165"/>
  <c r="D31" i="165"/>
  <c r="D33" i="165"/>
  <c r="H81" i="151"/>
  <c r="D30" i="165" s="1"/>
  <c r="H238" i="145"/>
  <c r="D29" i="165" s="1"/>
  <c r="H729" i="79"/>
  <c r="D28" i="165" s="1"/>
  <c r="H781" i="78"/>
  <c r="D27" i="165" s="1"/>
  <c r="H230" i="122"/>
  <c r="D25" i="165" s="1"/>
  <c r="H134" i="161"/>
  <c r="D23" i="165" s="1"/>
  <c r="H87" i="162"/>
  <c r="D22" i="165" s="1"/>
  <c r="H181" i="157"/>
  <c r="D21" i="165" s="1"/>
  <c r="H752" i="70"/>
  <c r="D20" i="165" s="1"/>
  <c r="H693" i="64"/>
  <c r="D19" i="165" s="1"/>
  <c r="H368" i="128"/>
  <c r="D18" i="165" s="1"/>
  <c r="H869" i="85"/>
  <c r="D15" i="165" s="1"/>
  <c r="H93" i="153"/>
  <c r="D36" i="165" s="1"/>
  <c r="H796" i="146"/>
  <c r="D6" i="165" s="1"/>
  <c r="H290" i="149"/>
  <c r="D10" i="165" s="1"/>
  <c r="H807" i="99"/>
  <c r="D9" i="165" s="1"/>
  <c r="H237" i="141"/>
  <c r="D16" i="165" s="1"/>
  <c r="D38" i="165" l="1"/>
  <c r="G8" i="164"/>
  <c r="G9" i="164" s="1"/>
  <c r="G10" i="164" s="1"/>
  <c r="G11" i="164" s="1"/>
  <c r="G12" i="164" s="1"/>
  <c r="G13" i="164" s="1"/>
  <c r="G14" i="164" s="1"/>
  <c r="G15" i="164" s="1"/>
  <c r="G16" i="164" s="1"/>
  <c r="G17" i="164" s="1"/>
  <c r="G18" i="164" s="1"/>
  <c r="G19" i="164" s="1"/>
  <c r="M217" i="122"/>
  <c r="M709" i="79"/>
  <c r="N709" i="79" s="1"/>
  <c r="N57" i="162"/>
  <c r="L72" i="162"/>
  <c r="M760" i="78"/>
  <c r="L657" i="64"/>
  <c r="L646" i="64"/>
  <c r="L662" i="58"/>
  <c r="L689" i="150"/>
  <c r="M151" i="158"/>
  <c r="N65" i="151"/>
  <c r="L267" i="149"/>
  <c r="M267" i="149" s="1"/>
  <c r="L154" i="157"/>
  <c r="L156" i="157" s="1"/>
  <c r="M145" i="157"/>
  <c r="M156" i="157" s="1"/>
  <c r="L352" i="128"/>
  <c r="N840" i="85"/>
  <c r="K131" i="158"/>
  <c r="M839" i="85"/>
  <c r="M137" i="157"/>
  <c r="L137" i="157"/>
  <c r="L717" i="70"/>
  <c r="L719" i="70" s="1"/>
  <c r="L144" i="135"/>
  <c r="L681" i="150"/>
  <c r="M681" i="150" s="1"/>
  <c r="M196" i="145"/>
  <c r="M204" i="145" s="1"/>
  <c r="L204" i="145"/>
  <c r="K651" i="58"/>
  <c r="L642" i="64"/>
  <c r="I704" i="70"/>
  <c r="M213" i="141"/>
  <c r="M42" i="162"/>
  <c r="M43" i="162" s="1"/>
  <c r="M44" i="162" s="1"/>
  <c r="M622" i="64"/>
  <c r="K610" i="102"/>
  <c r="L641" i="58"/>
  <c r="L677" i="150"/>
  <c r="K765" i="99"/>
  <c r="K768" i="99" s="1"/>
  <c r="M208" i="122"/>
  <c r="L691" i="79"/>
  <c r="M691" i="79" s="1"/>
  <c r="L756" i="99"/>
  <c r="M757" i="99" s="1"/>
  <c r="M824" i="85"/>
  <c r="M825" i="85" s="1"/>
  <c r="L636" i="58"/>
  <c r="L603" i="102"/>
  <c r="M604" i="102" s="1"/>
  <c r="K603" i="102"/>
  <c r="L673" i="150"/>
  <c r="I699" i="121"/>
  <c r="I700" i="121" s="1"/>
  <c r="P742" i="78"/>
  <c r="P743" i="78" s="1"/>
  <c r="Q734" i="78"/>
  <c r="Q733" i="78"/>
  <c r="L666" i="150"/>
  <c r="L226" i="122"/>
  <c r="M228" i="122" s="1"/>
  <c r="L746" i="99"/>
  <c r="M746" i="99" s="1"/>
  <c r="L133" i="154"/>
  <c r="M812" i="85"/>
  <c r="M815" i="85" s="1"/>
  <c r="L658" i="150"/>
  <c r="L660" i="150" s="1"/>
  <c r="K107" i="158"/>
  <c r="K108" i="158" s="1"/>
  <c r="L659" i="70"/>
  <c r="L660" i="70" s="1"/>
  <c r="L713" i="99"/>
  <c r="M694" i="146"/>
  <c r="O59" i="161"/>
  <c r="L178" i="145"/>
  <c r="L177" i="145"/>
  <c r="L112" i="154"/>
  <c r="M682" i="15"/>
  <c r="R592" i="64"/>
  <c r="G5" i="162"/>
  <c r="G6" i="162" s="1"/>
  <c r="O163" i="141"/>
  <c r="K642" i="77"/>
  <c r="R169" i="141"/>
  <c r="Q178" i="141"/>
  <c r="R178" i="141" s="1"/>
  <c r="S178" i="141" s="1"/>
  <c r="R181" i="141"/>
  <c r="Q179" i="141"/>
  <c r="N209" i="149"/>
  <c r="N210" i="149" s="1"/>
  <c r="K623" i="77"/>
  <c r="K625" i="77" s="1"/>
  <c r="P162" i="145"/>
  <c r="M163" i="145"/>
  <c r="L163" i="145"/>
  <c r="L581" i="58"/>
  <c r="K654" i="121"/>
  <c r="K658" i="121" s="1"/>
  <c r="L89" i="156"/>
  <c r="K68" i="158"/>
  <c r="L679" i="78"/>
  <c r="K648" i="121"/>
  <c r="O188" i="122"/>
  <c r="M188" i="122"/>
  <c r="M552" i="58"/>
  <c r="G5" i="151"/>
  <c r="G6" i="151" s="1"/>
  <c r="G7" i="151" s="1"/>
  <c r="G8" i="151" s="1"/>
  <c r="G9" i="151" s="1"/>
  <c r="G10" i="151" s="1"/>
  <c r="G11" i="151" s="1"/>
  <c r="G12" i="151" s="1"/>
  <c r="G13" i="151" s="1"/>
  <c r="G14" i="151" s="1"/>
  <c r="G15" i="151" s="1"/>
  <c r="G16" i="151" s="1"/>
  <c r="G17" i="151" s="1"/>
  <c r="G18" i="151" s="1"/>
  <c r="G19" i="151" s="1"/>
  <c r="G20" i="151" s="1"/>
  <c r="G21" i="151" s="1"/>
  <c r="G22" i="151" s="1"/>
  <c r="G23" i="151" s="1"/>
  <c r="G24" i="151" s="1"/>
  <c r="G25" i="151" s="1"/>
  <c r="G26" i="151" s="1"/>
  <c r="G27" i="151" s="1"/>
  <c r="G28" i="151" s="1"/>
  <c r="G29" i="151" s="1"/>
  <c r="G30" i="151" s="1"/>
  <c r="G31" i="151" s="1"/>
  <c r="G32" i="151" s="1"/>
  <c r="G33" i="151" s="1"/>
  <c r="G34" i="151" s="1"/>
  <c r="G35" i="151" s="1"/>
  <c r="G36" i="151" s="1"/>
  <c r="G37" i="151" s="1"/>
  <c r="G38" i="151" s="1"/>
  <c r="G39" i="151" s="1"/>
  <c r="G40" i="151" s="1"/>
  <c r="G41" i="151" s="1"/>
  <c r="G42" i="151" s="1"/>
  <c r="G43" i="151" s="1"/>
  <c r="G44" i="151" s="1"/>
  <c r="G45" i="151" s="1"/>
  <c r="G46" i="151" s="1"/>
  <c r="G47" i="151" s="1"/>
  <c r="G48" i="151" s="1"/>
  <c r="G49" i="151" s="1"/>
  <c r="G50" i="151" s="1"/>
  <c r="G51" i="151" s="1"/>
  <c r="G52" i="151" s="1"/>
  <c r="G53" i="151" s="1"/>
  <c r="G54" i="151" s="1"/>
  <c r="G55" i="151" s="1"/>
  <c r="G56" i="151" s="1"/>
  <c r="G57" i="151" s="1"/>
  <c r="G58" i="151" s="1"/>
  <c r="G59" i="151" s="1"/>
  <c r="G60" i="151" s="1"/>
  <c r="G61" i="151" s="1"/>
  <c r="G62" i="151" s="1"/>
  <c r="G63" i="151" s="1"/>
  <c r="G64" i="151" s="1"/>
  <c r="G65" i="151" s="1"/>
  <c r="G66" i="151" s="1"/>
  <c r="G67" i="151" s="1"/>
  <c r="M571" i="70"/>
  <c r="L573" i="70"/>
  <c r="M606" i="79"/>
  <c r="K611" i="79"/>
  <c r="J604" i="79"/>
  <c r="L76" i="156"/>
  <c r="G4" i="160"/>
  <c r="G5" i="160" s="1"/>
  <c r="G6" i="160" s="1"/>
  <c r="I578" i="77"/>
  <c r="N186" i="149"/>
  <c r="N187" i="149" s="1"/>
  <c r="J157" i="149"/>
  <c r="K157" i="149" s="1"/>
  <c r="L52" i="154"/>
  <c r="G6" i="158"/>
  <c r="G7" i="158" s="1"/>
  <c r="G8" i="158" s="1"/>
  <c r="G9" i="158" s="1"/>
  <c r="G10" i="158" s="1"/>
  <c r="G11" i="158" s="1"/>
  <c r="G7" i="157"/>
  <c r="G8" i="157" s="1"/>
  <c r="G9" i="157" s="1"/>
  <c r="G10" i="157" s="1"/>
  <c r="G11" i="157" s="1"/>
  <c r="G12" i="157" s="1"/>
  <c r="G6" i="156"/>
  <c r="G7" i="156" s="1"/>
  <c r="G8" i="156" s="1"/>
  <c r="G9" i="156" s="1"/>
  <c r="G10" i="156" s="1"/>
  <c r="G11" i="156" s="1"/>
  <c r="G12" i="156" s="1"/>
  <c r="G13" i="156" s="1"/>
  <c r="G14" i="156"/>
  <c r="G15" i="156" s="1"/>
  <c r="G16" i="156" s="1"/>
  <c r="G17" i="156" s="1"/>
  <c r="G18" i="156" s="1"/>
  <c r="G19" i="156" s="1"/>
  <c r="G20" i="156" s="1"/>
  <c r="G21" i="156" s="1"/>
  <c r="G22" i="156"/>
  <c r="G23" i="156" s="1"/>
  <c r="G24" i="156" s="1"/>
  <c r="G25" i="156" s="1"/>
  <c r="G26" i="156" s="1"/>
  <c r="G27" i="156" s="1"/>
  <c r="G28" i="156" s="1"/>
  <c r="G29" i="156" s="1"/>
  <c r="G30" i="156"/>
  <c r="G31" i="156" s="1"/>
  <c r="G32" i="156" s="1"/>
  <c r="G33" i="156" s="1"/>
  <c r="G34" i="156" s="1"/>
  <c r="G35" i="156" s="1"/>
  <c r="G36" i="156" s="1"/>
  <c r="G37" i="156" s="1"/>
  <c r="G38" i="156" s="1"/>
  <c r="G39" i="156" s="1"/>
  <c r="G40" i="156" s="1"/>
  <c r="G41" i="156" s="1"/>
  <c r="G42" i="156" s="1"/>
  <c r="G43" i="156" s="1"/>
  <c r="G44" i="156" s="1"/>
  <c r="G45" i="156" s="1"/>
  <c r="G46" i="156" s="1"/>
  <c r="G47" i="156" s="1"/>
  <c r="G48" i="156" s="1"/>
  <c r="G49" i="156" s="1"/>
  <c r="G50" i="156" s="1"/>
  <c r="G51" i="156" s="1"/>
  <c r="G52" i="156" s="1"/>
  <c r="G53" i="156" s="1"/>
  <c r="G54" i="156" s="1"/>
  <c r="G55" i="156" s="1"/>
  <c r="G56" i="156" s="1"/>
  <c r="G57" i="156" s="1"/>
  <c r="G58" i="156" s="1"/>
  <c r="G59" i="156" s="1"/>
  <c r="G60" i="156" s="1"/>
  <c r="G61" i="156" s="1"/>
  <c r="G62" i="156" s="1"/>
  <c r="G63" i="156" s="1"/>
  <c r="G64" i="156" s="1"/>
  <c r="G65" i="156" s="1"/>
  <c r="G66" i="156" s="1"/>
  <c r="G67" i="156" s="1"/>
  <c r="G68" i="156" s="1"/>
  <c r="G69" i="156" s="1"/>
  <c r="G70" i="156" s="1"/>
  <c r="G71" i="156" s="1"/>
  <c r="G72" i="156" s="1"/>
  <c r="G73" i="156" s="1"/>
  <c r="G74" i="156" s="1"/>
  <c r="G75" i="156" s="1"/>
  <c r="G76" i="156" s="1"/>
  <c r="G77" i="156" s="1"/>
  <c r="G78" i="156" s="1"/>
  <c r="G79" i="156" s="1"/>
  <c r="G80" i="156" s="1"/>
  <c r="G81" i="156" s="1"/>
  <c r="G82" i="156" s="1"/>
  <c r="G83" i="156" s="1"/>
  <c r="G84" i="156" s="1"/>
  <c r="G85" i="156" s="1"/>
  <c r="G86" i="156" s="1"/>
  <c r="G87" i="156" s="1"/>
  <c r="G4" i="154"/>
  <c r="G5" i="154" s="1"/>
  <c r="G6" i="154" s="1"/>
  <c r="G7" i="154" s="1"/>
  <c r="G8" i="154" s="1"/>
  <c r="G9" i="154" s="1"/>
  <c r="G10" i="154" s="1"/>
  <c r="G11" i="154" s="1"/>
  <c r="G12" i="154" s="1"/>
  <c r="G13" i="154" s="1"/>
  <c r="G14" i="154" s="1"/>
  <c r="G15" i="154" s="1"/>
  <c r="G16" i="154" s="1"/>
  <c r="G17" i="154" s="1"/>
  <c r="G18" i="154" s="1"/>
  <c r="G19" i="154" s="1"/>
  <c r="G20" i="154" s="1"/>
  <c r="G21" i="154" s="1"/>
  <c r="G22" i="154" s="1"/>
  <c r="G23" i="154" s="1"/>
  <c r="G24" i="154" s="1"/>
  <c r="G25" i="154" s="1"/>
  <c r="G26" i="154" s="1"/>
  <c r="G27" i="154" s="1"/>
  <c r="G28" i="154" s="1"/>
  <c r="G29" i="154" s="1"/>
  <c r="G30" i="154" s="1"/>
  <c r="G31" i="154" s="1"/>
  <c r="G32" i="154" s="1"/>
  <c r="G33" i="154" s="1"/>
  <c r="G34" i="154" s="1"/>
  <c r="G35" i="154" s="1"/>
  <c r="G36" i="154" s="1"/>
  <c r="G37" i="154" s="1"/>
  <c r="G38" i="154" s="1"/>
  <c r="G39" i="154" s="1"/>
  <c r="G40" i="154" s="1"/>
  <c r="G41" i="154" s="1"/>
  <c r="G42" i="154" s="1"/>
  <c r="G43" i="154" s="1"/>
  <c r="G44" i="154" s="1"/>
  <c r="G45" i="154" s="1"/>
  <c r="G46" i="154" s="1"/>
  <c r="G47" i="154" s="1"/>
  <c r="G48" i="154" s="1"/>
  <c r="G49" i="154" s="1"/>
  <c r="G50" i="154" s="1"/>
  <c r="G51" i="154" s="1"/>
  <c r="G52" i="154" s="1"/>
  <c r="G53" i="154" s="1"/>
  <c r="G54" i="154" s="1"/>
  <c r="G55" i="154" s="1"/>
  <c r="G56" i="154" s="1"/>
  <c r="G57" i="154" s="1"/>
  <c r="G58" i="154" s="1"/>
  <c r="G59" i="154" s="1"/>
  <c r="G60" i="154" s="1"/>
  <c r="G61" i="154" s="1"/>
  <c r="G62" i="154" s="1"/>
  <c r="G63" i="154" s="1"/>
  <c r="G64" i="154" s="1"/>
  <c r="G65" i="154" s="1"/>
  <c r="G66" i="154" s="1"/>
  <c r="G67" i="154" s="1"/>
  <c r="G68" i="154" s="1"/>
  <c r="G69" i="154" s="1"/>
  <c r="G70" i="154" s="1"/>
  <c r="G71" i="154" s="1"/>
  <c r="G72" i="154" s="1"/>
  <c r="G73" i="154" s="1"/>
  <c r="G74" i="154" s="1"/>
  <c r="G75" i="154" s="1"/>
  <c r="G76" i="154" s="1"/>
  <c r="G77" i="154" s="1"/>
  <c r="G4" i="153"/>
  <c r="L120" i="149"/>
  <c r="G7" i="128"/>
  <c r="G8" i="128" s="1"/>
  <c r="G9" i="128" s="1"/>
  <c r="G10" i="128" s="1"/>
  <c r="G11" i="128" s="1"/>
  <c r="G12" i="128" s="1"/>
  <c r="G13" i="128" s="1"/>
  <c r="G14" i="128" s="1"/>
  <c r="G15" i="128" s="1"/>
  <c r="G16" i="128" s="1"/>
  <c r="G17" i="128" s="1"/>
  <c r="G18" i="128" s="1"/>
  <c r="G19" i="128" s="1"/>
  <c r="G20" i="128" s="1"/>
  <c r="G21" i="128" s="1"/>
  <c r="G22" i="128" s="1"/>
  <c r="G23" i="128" s="1"/>
  <c r="G24" i="128" s="1"/>
  <c r="G25" i="128" s="1"/>
  <c r="G26" i="128" s="1"/>
  <c r="G27" i="128" s="1"/>
  <c r="G28" i="128" s="1"/>
  <c r="G29" i="128" s="1"/>
  <c r="G30" i="128" s="1"/>
  <c r="G31" i="128" s="1"/>
  <c r="G32" i="128" s="1"/>
  <c r="G33" i="128" s="1"/>
  <c r="G34" i="128" s="1"/>
  <c r="G35" i="128" s="1"/>
  <c r="G36" i="128" s="1"/>
  <c r="G37" i="128" s="1"/>
  <c r="G38" i="128" s="1"/>
  <c r="G39" i="128" s="1"/>
  <c r="G40" i="128" s="1"/>
  <c r="G41" i="128" s="1"/>
  <c r="G42" i="128" s="1"/>
  <c r="G43" i="128" s="1"/>
  <c r="G44" i="128" s="1"/>
  <c r="G45" i="128" s="1"/>
  <c r="G46" i="128" s="1"/>
  <c r="G47" i="128" s="1"/>
  <c r="G48" i="128" s="1"/>
  <c r="G49" i="128" s="1"/>
  <c r="G50" i="128" s="1"/>
  <c r="G51" i="128" s="1"/>
  <c r="G52" i="128" s="1"/>
  <c r="G53" i="128" s="1"/>
  <c r="G54" i="128" s="1"/>
  <c r="G55" i="128" s="1"/>
  <c r="G56" i="128" s="1"/>
  <c r="G57" i="128" s="1"/>
  <c r="G58" i="128" s="1"/>
  <c r="G59" i="128" s="1"/>
  <c r="G60" i="128" s="1"/>
  <c r="G61" i="128" s="1"/>
  <c r="G62" i="128" s="1"/>
  <c r="G63" i="128" s="1"/>
  <c r="G64" i="128" s="1"/>
  <c r="G65" i="128" s="1"/>
  <c r="G66" i="128" s="1"/>
  <c r="G67" i="128" s="1"/>
  <c r="G68" i="128" s="1"/>
  <c r="G69" i="128" s="1"/>
  <c r="G70" i="128" s="1"/>
  <c r="G71" i="128" s="1"/>
  <c r="G72" i="128" s="1"/>
  <c r="G73" i="128" s="1"/>
  <c r="G74" i="128" s="1"/>
  <c r="G75" i="128" s="1"/>
  <c r="G76" i="128" s="1"/>
  <c r="G77" i="128" s="1"/>
  <c r="G78" i="128" s="1"/>
  <c r="G79" i="128" s="1"/>
  <c r="G80" i="128" s="1"/>
  <c r="G81" i="128" s="1"/>
  <c r="G82" i="128" s="1"/>
  <c r="G83" i="128" s="1"/>
  <c r="G84" i="128" s="1"/>
  <c r="G85" i="128" s="1"/>
  <c r="G86" i="128" s="1"/>
  <c r="G87" i="128" s="1"/>
  <c r="G88" i="128" s="1"/>
  <c r="G89" i="128" s="1"/>
  <c r="G90" i="128" s="1"/>
  <c r="G91" i="128" s="1"/>
  <c r="G92" i="128" s="1"/>
  <c r="G93" i="128" s="1"/>
  <c r="G94" i="128" s="1"/>
  <c r="G95" i="128" s="1"/>
  <c r="G96" i="128" s="1"/>
  <c r="G97" i="128" s="1"/>
  <c r="G98" i="128" s="1"/>
  <c r="G99" i="128" s="1"/>
  <c r="G100" i="128" s="1"/>
  <c r="G101" i="128" s="1"/>
  <c r="G102" i="128" s="1"/>
  <c r="G103" i="128" s="1"/>
  <c r="G104" i="128" s="1"/>
  <c r="G105" i="128" s="1"/>
  <c r="G106" i="128" s="1"/>
  <c r="G107" i="128" s="1"/>
  <c r="G108" i="128" s="1"/>
  <c r="G109" i="128" s="1"/>
  <c r="G110" i="128" s="1"/>
  <c r="G111" i="128" s="1"/>
  <c r="G112" i="128" s="1"/>
  <c r="G113" i="128" s="1"/>
  <c r="G114" i="128" s="1"/>
  <c r="G115" i="128" s="1"/>
  <c r="G116" i="128" s="1"/>
  <c r="G117" i="128" s="1"/>
  <c r="G118" i="128" s="1"/>
  <c r="G119" i="128" s="1"/>
  <c r="G120" i="128" s="1"/>
  <c r="G121" i="128" s="1"/>
  <c r="G122" i="128" s="1"/>
  <c r="G123" i="128" s="1"/>
  <c r="G124" i="128" s="1"/>
  <c r="G125" i="128" s="1"/>
  <c r="G126" i="128" s="1"/>
  <c r="G127" i="128" s="1"/>
  <c r="G128" i="128" s="1"/>
  <c r="G129" i="128" s="1"/>
  <c r="G130" i="128" s="1"/>
  <c r="G131" i="128" s="1"/>
  <c r="G132" i="128" s="1"/>
  <c r="G133" i="128" s="1"/>
  <c r="G134" i="128" s="1"/>
  <c r="G135" i="128" s="1"/>
  <c r="G136" i="128" s="1"/>
  <c r="G137" i="128" s="1"/>
  <c r="G138" i="128" s="1"/>
  <c r="G139" i="128" s="1"/>
  <c r="G140" i="128" s="1"/>
  <c r="G141" i="128" s="1"/>
  <c r="G142" i="128" s="1"/>
  <c r="G143" i="128" s="1"/>
  <c r="G144" i="128" s="1"/>
  <c r="G145" i="128" s="1"/>
  <c r="G146" i="128" s="1"/>
  <c r="G147" i="128" s="1"/>
  <c r="G148" i="128" s="1"/>
  <c r="G149" i="128" s="1"/>
  <c r="G150" i="128" s="1"/>
  <c r="G151" i="128" s="1"/>
  <c r="G152" i="128" s="1"/>
  <c r="G153" i="128" s="1"/>
  <c r="G154" i="128" s="1"/>
  <c r="G155" i="128" s="1"/>
  <c r="G156" i="128" s="1"/>
  <c r="G157" i="128" s="1"/>
  <c r="G158" i="128" s="1"/>
  <c r="G159" i="128" s="1"/>
  <c r="G160" i="128" s="1"/>
  <c r="G161" i="128" s="1"/>
  <c r="G162" i="128" s="1"/>
  <c r="G163" i="128" s="1"/>
  <c r="G164" i="128" s="1"/>
  <c r="G165" i="128" s="1"/>
  <c r="G166" i="128" s="1"/>
  <c r="G167" i="128" s="1"/>
  <c r="G168" i="128" s="1"/>
  <c r="G169" i="128" s="1"/>
  <c r="G170" i="128" s="1"/>
  <c r="G171" i="128" s="1"/>
  <c r="G172" i="128" s="1"/>
  <c r="G173" i="128" s="1"/>
  <c r="G174" i="128" s="1"/>
  <c r="G175" i="128" s="1"/>
  <c r="G176" i="128" s="1"/>
  <c r="G177" i="128" s="1"/>
  <c r="G178" i="128" s="1"/>
  <c r="G179" i="128" s="1"/>
  <c r="G180" i="128" s="1"/>
  <c r="G181" i="128" s="1"/>
  <c r="G182" i="128" s="1"/>
  <c r="G183" i="128" s="1"/>
  <c r="G184" i="128" s="1"/>
  <c r="G185" i="128" s="1"/>
  <c r="G186" i="128" s="1"/>
  <c r="G187" i="128" s="1"/>
  <c r="G188" i="128" s="1"/>
  <c r="G189" i="128" s="1"/>
  <c r="G190" i="128" s="1"/>
  <c r="G191" i="128" s="1"/>
  <c r="G192" i="128" s="1"/>
  <c r="G193" i="128" s="1"/>
  <c r="G194" i="128" s="1"/>
  <c r="G195" i="128" s="1"/>
  <c r="G196" i="128" s="1"/>
  <c r="G197" i="128" s="1"/>
  <c r="G198" i="128" s="1"/>
  <c r="G199" i="128" s="1"/>
  <c r="G200" i="128" s="1"/>
  <c r="G201" i="128" s="1"/>
  <c r="G202" i="128" s="1"/>
  <c r="G203" i="128" s="1"/>
  <c r="G204" i="128" s="1"/>
  <c r="G205" i="128" s="1"/>
  <c r="G206" i="128" s="1"/>
  <c r="G207" i="128" s="1"/>
  <c r="G208" i="128" s="1"/>
  <c r="G209" i="128" s="1"/>
  <c r="G210" i="128" s="1"/>
  <c r="G211" i="128" s="1"/>
  <c r="G212" i="128" s="1"/>
  <c r="G213" i="128" s="1"/>
  <c r="G214" i="128" s="1"/>
  <c r="G215" i="128" s="1"/>
  <c r="G216" i="128" s="1"/>
  <c r="G217" i="128" s="1"/>
  <c r="G218" i="128" s="1"/>
  <c r="G219" i="128" s="1"/>
  <c r="G220" i="128" s="1"/>
  <c r="G221" i="128" s="1"/>
  <c r="G222" i="128" s="1"/>
  <c r="G223" i="128" s="1"/>
  <c r="G224" i="128" s="1"/>
  <c r="G225" i="128" s="1"/>
  <c r="G226" i="128" s="1"/>
  <c r="G227" i="128" s="1"/>
  <c r="G228" i="128" s="1"/>
  <c r="G229" i="128" s="1"/>
  <c r="G230" i="128" s="1"/>
  <c r="G231" i="128" s="1"/>
  <c r="G232" i="128" s="1"/>
  <c r="G233" i="128" s="1"/>
  <c r="G234" i="128" s="1"/>
  <c r="G235" i="128" s="1"/>
  <c r="G236" i="128" s="1"/>
  <c r="G237" i="128" s="1"/>
  <c r="G238" i="128" s="1"/>
  <c r="G239" i="128" s="1"/>
  <c r="G240" i="128" s="1"/>
  <c r="G241" i="128" s="1"/>
  <c r="G242" i="128" s="1"/>
  <c r="G243" i="128" s="1"/>
  <c r="G244" i="128" s="1"/>
  <c r="G245" i="128" s="1"/>
  <c r="G246" i="128" s="1"/>
  <c r="G247" i="128" s="1"/>
  <c r="G248" i="128" s="1"/>
  <c r="G249" i="128" s="1"/>
  <c r="G250" i="128" s="1"/>
  <c r="G251" i="128" s="1"/>
  <c r="G252" i="128" s="1"/>
  <c r="G253" i="128" s="1"/>
  <c r="G254" i="128" s="1"/>
  <c r="G255" i="128" s="1"/>
  <c r="G256" i="128" s="1"/>
  <c r="G257" i="128" s="1"/>
  <c r="G258" i="128" s="1"/>
  <c r="G259" i="128" s="1"/>
  <c r="G260" i="128" s="1"/>
  <c r="G261" i="128" s="1"/>
  <c r="G262" i="128" s="1"/>
  <c r="G263" i="128" s="1"/>
  <c r="G264" i="128" s="1"/>
  <c r="G265" i="128" s="1"/>
  <c r="G266" i="128" s="1"/>
  <c r="G267" i="128" s="1"/>
  <c r="G268" i="128" s="1"/>
  <c r="G269" i="128" s="1"/>
  <c r="G270" i="128" s="1"/>
  <c r="G271" i="128" s="1"/>
  <c r="G272" i="128" s="1"/>
  <c r="G273" i="128" s="1"/>
  <c r="G274" i="128" s="1"/>
  <c r="G275" i="128" s="1"/>
  <c r="G276" i="128" s="1"/>
  <c r="G277" i="128" s="1"/>
  <c r="G278" i="128" s="1"/>
  <c r="J501" i="77"/>
  <c r="J511" i="77" s="1"/>
  <c r="L510" i="15"/>
  <c r="K515" i="77"/>
  <c r="K59" i="148"/>
  <c r="G7" i="150"/>
  <c r="G8" i="150" s="1"/>
  <c r="G9" i="150" s="1"/>
  <c r="G10" i="150" s="1"/>
  <c r="G11" i="150" s="1"/>
  <c r="G12" i="150" s="1"/>
  <c r="G13" i="150" s="1"/>
  <c r="G14" i="150" s="1"/>
  <c r="G15" i="150" s="1"/>
  <c r="G16" i="150" s="1"/>
  <c r="G17" i="150" s="1"/>
  <c r="G18" i="150" s="1"/>
  <c r="G19" i="150" s="1"/>
  <c r="G20" i="150" s="1"/>
  <c r="G21" i="150" s="1"/>
  <c r="G22" i="150" s="1"/>
  <c r="G23" i="150" s="1"/>
  <c r="G24" i="150" s="1"/>
  <c r="G25" i="150" s="1"/>
  <c r="G26" i="150" s="1"/>
  <c r="G27" i="150" s="1"/>
  <c r="G28" i="150" s="1"/>
  <c r="G29" i="150" s="1"/>
  <c r="G30" i="150" s="1"/>
  <c r="G31" i="150" s="1"/>
  <c r="G32" i="150" s="1"/>
  <c r="G33" i="150" s="1"/>
  <c r="G34" i="150" s="1"/>
  <c r="G35" i="150" s="1"/>
  <c r="G36" i="150" s="1"/>
  <c r="G37" i="150" s="1"/>
  <c r="G38" i="150" s="1"/>
  <c r="G39" i="150" s="1"/>
  <c r="G40" i="150" s="1"/>
  <c r="G41" i="150" s="1"/>
  <c r="G42" i="150" s="1"/>
  <c r="G43" i="150" s="1"/>
  <c r="G44" i="150" s="1"/>
  <c r="G45" i="150" s="1"/>
  <c r="G46" i="150" s="1"/>
  <c r="G47" i="150" s="1"/>
  <c r="G48" i="150" s="1"/>
  <c r="G49" i="150" s="1"/>
  <c r="G50" i="150" s="1"/>
  <c r="G51" i="150" s="1"/>
  <c r="G52" i="150" s="1"/>
  <c r="G53" i="150" s="1"/>
  <c r="G54" i="150" s="1"/>
  <c r="G55" i="150" s="1"/>
  <c r="G56" i="150" s="1"/>
  <c r="G57" i="150" s="1"/>
  <c r="G58" i="150" s="1"/>
  <c r="G59" i="150" s="1"/>
  <c r="G60" i="150" s="1"/>
  <c r="G61" i="150" s="1"/>
  <c r="G62" i="150" s="1"/>
  <c r="G63" i="150" s="1"/>
  <c r="G64" i="150" s="1"/>
  <c r="G65" i="150" s="1"/>
  <c r="G66" i="150" s="1"/>
  <c r="G67" i="150" s="1"/>
  <c r="G68" i="150" s="1"/>
  <c r="G69" i="150" s="1"/>
  <c r="G70" i="150" s="1"/>
  <c r="G71" i="150" s="1"/>
  <c r="G72" i="150" s="1"/>
  <c r="G73" i="150" s="1"/>
  <c r="G74" i="150" s="1"/>
  <c r="G75" i="150" s="1"/>
  <c r="G76" i="150" s="1"/>
  <c r="G77" i="150" s="1"/>
  <c r="G78" i="150" s="1"/>
  <c r="G79" i="150" s="1"/>
  <c r="G80" i="150" s="1"/>
  <c r="G81" i="150" s="1"/>
  <c r="G82" i="150" s="1"/>
  <c r="G83" i="150" s="1"/>
  <c r="G84" i="150" s="1"/>
  <c r="G85" i="150" s="1"/>
  <c r="G86" i="150" s="1"/>
  <c r="G87" i="150" s="1"/>
  <c r="G88" i="150" s="1"/>
  <c r="G89" i="150" s="1"/>
  <c r="G90" i="150" s="1"/>
  <c r="G91" i="150" s="1"/>
  <c r="G92" i="150" s="1"/>
  <c r="G93" i="150" s="1"/>
  <c r="G94" i="150" s="1"/>
  <c r="G95" i="150" s="1"/>
  <c r="G96" i="150" s="1"/>
  <c r="G97" i="150" s="1"/>
  <c r="G98" i="150" s="1"/>
  <c r="G99" i="150" s="1"/>
  <c r="G100" i="150" s="1"/>
  <c r="G101" i="150" s="1"/>
  <c r="G102" i="150" s="1"/>
  <c r="G103" i="150" s="1"/>
  <c r="G104" i="150" s="1"/>
  <c r="G105" i="150" s="1"/>
  <c r="G106" i="150" s="1"/>
  <c r="G107" i="150" s="1"/>
  <c r="G108" i="150" s="1"/>
  <c r="G109" i="150" s="1"/>
  <c r="G110" i="150" s="1"/>
  <c r="G111" i="150" s="1"/>
  <c r="G112" i="150" s="1"/>
  <c r="G113" i="150" s="1"/>
  <c r="G114" i="150" s="1"/>
  <c r="G115" i="150" s="1"/>
  <c r="G116" i="150" s="1"/>
  <c r="G117" i="150" s="1"/>
  <c r="G118" i="150" s="1"/>
  <c r="G119" i="150" s="1"/>
  <c r="G120" i="150" s="1"/>
  <c r="G121" i="150" s="1"/>
  <c r="G122" i="150" s="1"/>
  <c r="G123" i="150" s="1"/>
  <c r="G124" i="150" s="1"/>
  <c r="G125" i="150" s="1"/>
  <c r="G126" i="150" s="1"/>
  <c r="G127" i="150" s="1"/>
  <c r="G128" i="150" s="1"/>
  <c r="G129" i="150" s="1"/>
  <c r="G130" i="150" s="1"/>
  <c r="G131" i="150" s="1"/>
  <c r="G132" i="150" s="1"/>
  <c r="G133" i="150" s="1"/>
  <c r="G134" i="150" s="1"/>
  <c r="G135" i="150" s="1"/>
  <c r="G136" i="150" s="1"/>
  <c r="G137" i="150" s="1"/>
  <c r="G138" i="150" s="1"/>
  <c r="G139" i="150" s="1"/>
  <c r="G140" i="150" s="1"/>
  <c r="G141" i="150" s="1"/>
  <c r="G142" i="150" s="1"/>
  <c r="G143" i="150" s="1"/>
  <c r="G144" i="150" s="1"/>
  <c r="G145" i="150" s="1"/>
  <c r="G146" i="150" s="1"/>
  <c r="G147" i="150" s="1"/>
  <c r="G148" i="150" s="1"/>
  <c r="G149" i="150" s="1"/>
  <c r="G150" i="150" s="1"/>
  <c r="G151" i="150" s="1"/>
  <c r="G152" i="150" s="1"/>
  <c r="G153" i="150" s="1"/>
  <c r="G154" i="150" s="1"/>
  <c r="G155" i="150" s="1"/>
  <c r="G156" i="150" s="1"/>
  <c r="G157" i="150" s="1"/>
  <c r="G158" i="150" s="1"/>
  <c r="G159" i="150" s="1"/>
  <c r="G160" i="150" s="1"/>
  <c r="G161" i="150" s="1"/>
  <c r="G162" i="150" s="1"/>
  <c r="G163" i="150" s="1"/>
  <c r="G164" i="150" s="1"/>
  <c r="G165" i="150" s="1"/>
  <c r="G166" i="150" s="1"/>
  <c r="G167" i="150" s="1"/>
  <c r="G168" i="150" s="1"/>
  <c r="G169" i="150" s="1"/>
  <c r="G170" i="150" s="1"/>
  <c r="G171" i="150" s="1"/>
  <c r="G172" i="150" s="1"/>
  <c r="G173" i="150" s="1"/>
  <c r="G174" i="150" s="1"/>
  <c r="G175" i="150" s="1"/>
  <c r="G176" i="150" s="1"/>
  <c r="G177" i="150" s="1"/>
  <c r="G178" i="150" s="1"/>
  <c r="G179" i="150" s="1"/>
  <c r="G180" i="150" s="1"/>
  <c r="G181" i="150" s="1"/>
  <c r="G182" i="150" s="1"/>
  <c r="G183" i="150" s="1"/>
  <c r="G184" i="150" s="1"/>
  <c r="G185" i="150" s="1"/>
  <c r="G186" i="150" s="1"/>
  <c r="G187" i="150" s="1"/>
  <c r="G188" i="150" s="1"/>
  <c r="G189" i="150" s="1"/>
  <c r="G190" i="150" s="1"/>
  <c r="G191" i="150" s="1"/>
  <c r="G192" i="150" s="1"/>
  <c r="G193" i="150" s="1"/>
  <c r="G194" i="150" s="1"/>
  <c r="G195" i="150" s="1"/>
  <c r="G196" i="150" s="1"/>
  <c r="G197" i="150" s="1"/>
  <c r="G198" i="150" s="1"/>
  <c r="G199" i="150" s="1"/>
  <c r="G200" i="150" s="1"/>
  <c r="G201" i="150" s="1"/>
  <c r="G202" i="150" s="1"/>
  <c r="G203" i="150" s="1"/>
  <c r="G204" i="150" s="1"/>
  <c r="G205" i="150" s="1"/>
  <c r="G206" i="150" s="1"/>
  <c r="G207" i="150" s="1"/>
  <c r="G208" i="150" s="1"/>
  <c r="G209" i="150" s="1"/>
  <c r="G210" i="150" s="1"/>
  <c r="G211" i="150" s="1"/>
  <c r="G212" i="150" s="1"/>
  <c r="G213" i="150" s="1"/>
  <c r="G214" i="150" s="1"/>
  <c r="G215" i="150" s="1"/>
  <c r="G216" i="150" s="1"/>
  <c r="G217" i="150" s="1"/>
  <c r="G218" i="150" s="1"/>
  <c r="G219" i="150" s="1"/>
  <c r="G220" i="150" s="1"/>
  <c r="G221" i="150" s="1"/>
  <c r="G222" i="150" s="1"/>
  <c r="G223" i="150" s="1"/>
  <c r="G224" i="150" s="1"/>
  <c r="G225" i="150" s="1"/>
  <c r="G226" i="150" s="1"/>
  <c r="G227" i="150" s="1"/>
  <c r="G228" i="150" s="1"/>
  <c r="G229" i="150" s="1"/>
  <c r="G230" i="150" s="1"/>
  <c r="G231" i="150" s="1"/>
  <c r="G232" i="150" s="1"/>
  <c r="G233" i="150" s="1"/>
  <c r="G234" i="150" s="1"/>
  <c r="G235" i="150" s="1"/>
  <c r="G236" i="150" s="1"/>
  <c r="G237" i="150" s="1"/>
  <c r="G238" i="150" s="1"/>
  <c r="G239" i="150" s="1"/>
  <c r="G240" i="150" s="1"/>
  <c r="G241" i="150" s="1"/>
  <c r="G242" i="150" s="1"/>
  <c r="G243" i="150" s="1"/>
  <c r="G244" i="150" s="1"/>
  <c r="G245" i="150" s="1"/>
  <c r="G246" i="150" s="1"/>
  <c r="G247" i="150" s="1"/>
  <c r="G248" i="150" s="1"/>
  <c r="G249" i="150" s="1"/>
  <c r="G250" i="150" s="1"/>
  <c r="G251" i="150" s="1"/>
  <c r="G252" i="150" s="1"/>
  <c r="G253" i="150" s="1"/>
  <c r="G254" i="150" s="1"/>
  <c r="G255" i="150" s="1"/>
  <c r="G256" i="150" s="1"/>
  <c r="G257" i="150" s="1"/>
  <c r="G258" i="150" s="1"/>
  <c r="G259" i="150" s="1"/>
  <c r="G260" i="150" s="1"/>
  <c r="G261" i="150" s="1"/>
  <c r="G262" i="150" s="1"/>
  <c r="G263" i="150" s="1"/>
  <c r="G264" i="150" s="1"/>
  <c r="G265" i="150" s="1"/>
  <c r="G266" i="150" s="1"/>
  <c r="G267" i="150" s="1"/>
  <c r="G268" i="150" s="1"/>
  <c r="G269" i="150" s="1"/>
  <c r="G270" i="150" s="1"/>
  <c r="G271" i="150" s="1"/>
  <c r="G272" i="150" s="1"/>
  <c r="G273" i="150" s="1"/>
  <c r="G274" i="150" s="1"/>
  <c r="G275" i="150" s="1"/>
  <c r="G276" i="150" s="1"/>
  <c r="G277" i="150" s="1"/>
  <c r="G278" i="150" s="1"/>
  <c r="G279" i="150" s="1"/>
  <c r="G280" i="150" s="1"/>
  <c r="G281" i="150" s="1"/>
  <c r="G282" i="150" s="1"/>
  <c r="G283" i="150" s="1"/>
  <c r="G284" i="150" s="1"/>
  <c r="G285" i="150" s="1"/>
  <c r="G286" i="150" s="1"/>
  <c r="G287" i="150" s="1"/>
  <c r="G288" i="150" s="1"/>
  <c r="G289" i="150" s="1"/>
  <c r="G290" i="150" s="1"/>
  <c r="G291" i="150" s="1"/>
  <c r="G292" i="150" s="1"/>
  <c r="G293" i="150" s="1"/>
  <c r="G294" i="150" s="1"/>
  <c r="G295" i="150" s="1"/>
  <c r="G296" i="150" s="1"/>
  <c r="G297" i="150" s="1"/>
  <c r="G298" i="150" s="1"/>
  <c r="G299" i="150" s="1"/>
  <c r="G300" i="150" s="1"/>
  <c r="G301" i="150" s="1"/>
  <c r="G302" i="150" s="1"/>
  <c r="G303" i="150" s="1"/>
  <c r="G304" i="150" s="1"/>
  <c r="G305" i="150" s="1"/>
  <c r="G306" i="150" s="1"/>
  <c r="G307" i="150" s="1"/>
  <c r="G308" i="150" s="1"/>
  <c r="G309" i="150" s="1"/>
  <c r="G310" i="150" s="1"/>
  <c r="G311" i="150" s="1"/>
  <c r="G312" i="150" s="1"/>
  <c r="G313" i="150" s="1"/>
  <c r="G314" i="150" s="1"/>
  <c r="G315" i="150" s="1"/>
  <c r="G316" i="150" s="1"/>
  <c r="G317" i="150" s="1"/>
  <c r="G318" i="150" s="1"/>
  <c r="G319" i="150" s="1"/>
  <c r="G320" i="150" s="1"/>
  <c r="G321" i="150" s="1"/>
  <c r="G322" i="150" s="1"/>
  <c r="G323" i="150" s="1"/>
  <c r="G324" i="150" s="1"/>
  <c r="G325" i="150" s="1"/>
  <c r="G326" i="150" s="1"/>
  <c r="G327" i="150" s="1"/>
  <c r="G328" i="150" s="1"/>
  <c r="G329" i="150" s="1"/>
  <c r="G330" i="150" s="1"/>
  <c r="G331" i="150" s="1"/>
  <c r="G332" i="150" s="1"/>
  <c r="G333" i="150" s="1"/>
  <c r="G334" i="150" s="1"/>
  <c r="G335" i="150" s="1"/>
  <c r="G336" i="150" s="1"/>
  <c r="G337" i="150" s="1"/>
  <c r="G338" i="150" s="1"/>
  <c r="G339" i="150" s="1"/>
  <c r="G340" i="150" s="1"/>
  <c r="G341" i="150" s="1"/>
  <c r="G342" i="150" s="1"/>
  <c r="G343" i="150" s="1"/>
  <c r="G344" i="150" s="1"/>
  <c r="G345" i="150" s="1"/>
  <c r="G346" i="150" s="1"/>
  <c r="G347" i="150" s="1"/>
  <c r="G348" i="150" s="1"/>
  <c r="G349" i="150" s="1"/>
  <c r="G350" i="150" s="1"/>
  <c r="G351" i="150" s="1"/>
  <c r="G352" i="150" s="1"/>
  <c r="G353" i="150" s="1"/>
  <c r="G354" i="150" s="1"/>
  <c r="G355" i="150" s="1"/>
  <c r="G356" i="150" s="1"/>
  <c r="G357" i="150" s="1"/>
  <c r="G358" i="150" s="1"/>
  <c r="G359" i="150" s="1"/>
  <c r="G360" i="150" s="1"/>
  <c r="G361" i="150" s="1"/>
  <c r="G362" i="150" s="1"/>
  <c r="G363" i="150" s="1"/>
  <c r="G364" i="150" s="1"/>
  <c r="G365" i="150" s="1"/>
  <c r="G366" i="150" s="1"/>
  <c r="G367" i="150" s="1"/>
  <c r="G368" i="150" s="1"/>
  <c r="G369" i="150" s="1"/>
  <c r="G370" i="150" s="1"/>
  <c r="G371" i="150" s="1"/>
  <c r="G372" i="150" s="1"/>
  <c r="G373" i="150" s="1"/>
  <c r="G374" i="150" s="1"/>
  <c r="G375" i="150" s="1"/>
  <c r="G376" i="150" s="1"/>
  <c r="G377" i="150" s="1"/>
  <c r="G378" i="150" s="1"/>
  <c r="G379" i="150" s="1"/>
  <c r="G380" i="150" s="1"/>
  <c r="G381" i="150" s="1"/>
  <c r="G382" i="150" s="1"/>
  <c r="G383" i="150" s="1"/>
  <c r="G384" i="150" s="1"/>
  <c r="G385" i="150" s="1"/>
  <c r="G386" i="150" s="1"/>
  <c r="G387" i="150" s="1"/>
  <c r="G388" i="150" s="1"/>
  <c r="G389" i="150" s="1"/>
  <c r="G390" i="150" s="1"/>
  <c r="G391" i="150" s="1"/>
  <c r="G392" i="150" s="1"/>
  <c r="G393" i="150" s="1"/>
  <c r="G394" i="150" s="1"/>
  <c r="G395" i="150" s="1"/>
  <c r="G396" i="150" s="1"/>
  <c r="G397" i="150" s="1"/>
  <c r="G398" i="150" s="1"/>
  <c r="G399" i="150" s="1"/>
  <c r="G400" i="150" s="1"/>
  <c r="G401" i="150" s="1"/>
  <c r="G402" i="150" s="1"/>
  <c r="G403" i="150" s="1"/>
  <c r="G404" i="150" s="1"/>
  <c r="G405" i="150" s="1"/>
  <c r="G406" i="150" s="1"/>
  <c r="G407" i="150" s="1"/>
  <c r="G408" i="150" s="1"/>
  <c r="G409" i="150" s="1"/>
  <c r="G410" i="150" s="1"/>
  <c r="G411" i="150" s="1"/>
  <c r="G412" i="150" s="1"/>
  <c r="G413" i="150" s="1"/>
  <c r="G414" i="150" s="1"/>
  <c r="G415" i="150" s="1"/>
  <c r="G416" i="150" s="1"/>
  <c r="G417" i="150" s="1"/>
  <c r="G418" i="150" s="1"/>
  <c r="G419" i="150" s="1"/>
  <c r="G420" i="150" s="1"/>
  <c r="G421" i="150" s="1"/>
  <c r="G422" i="150" s="1"/>
  <c r="G423" i="150" s="1"/>
  <c r="G424" i="150" s="1"/>
  <c r="G425" i="150" s="1"/>
  <c r="G426" i="150" s="1"/>
  <c r="G427" i="150" s="1"/>
  <c r="G428" i="150" s="1"/>
  <c r="G429" i="150" s="1"/>
  <c r="G430" i="150" s="1"/>
  <c r="G431" i="150" s="1"/>
  <c r="G432" i="150" s="1"/>
  <c r="G433" i="150" s="1"/>
  <c r="G434" i="150" s="1"/>
  <c r="G435" i="150" s="1"/>
  <c r="G436" i="150" s="1"/>
  <c r="G437" i="150" s="1"/>
  <c r="G438" i="150" s="1"/>
  <c r="G439" i="150" s="1"/>
  <c r="G440" i="150" s="1"/>
  <c r="G441" i="150" s="1"/>
  <c r="G442" i="150" s="1"/>
  <c r="G443" i="150" s="1"/>
  <c r="G444" i="150" s="1"/>
  <c r="G445" i="150" s="1"/>
  <c r="G446" i="150" s="1"/>
  <c r="G447" i="150" s="1"/>
  <c r="G448" i="150" s="1"/>
  <c r="G449" i="150" s="1"/>
  <c r="G450" i="150" s="1"/>
  <c r="G451" i="150" s="1"/>
  <c r="G452" i="150" s="1"/>
  <c r="G453" i="150" s="1"/>
  <c r="G454" i="150" s="1"/>
  <c r="G455" i="150" s="1"/>
  <c r="G456" i="150" s="1"/>
  <c r="G457" i="150" s="1"/>
  <c r="G458" i="150" s="1"/>
  <c r="G459" i="150" s="1"/>
  <c r="G460" i="150" s="1"/>
  <c r="G461" i="150" s="1"/>
  <c r="G462" i="150" s="1"/>
  <c r="G463" i="150" s="1"/>
  <c r="G464" i="150" s="1"/>
  <c r="G465" i="150" s="1"/>
  <c r="G466" i="150" s="1"/>
  <c r="G467" i="150" s="1"/>
  <c r="G468" i="150" s="1"/>
  <c r="G469" i="150" s="1"/>
  <c r="G470" i="150" s="1"/>
  <c r="G471" i="150" s="1"/>
  <c r="G472" i="150" s="1"/>
  <c r="G473" i="150" s="1"/>
  <c r="G474" i="150" s="1"/>
  <c r="G475" i="150" s="1"/>
  <c r="G476" i="150" s="1"/>
  <c r="G477" i="150" s="1"/>
  <c r="G478" i="150" s="1"/>
  <c r="G479" i="150" s="1"/>
  <c r="G480" i="150" s="1"/>
  <c r="G481" i="150" s="1"/>
  <c r="G482" i="150" s="1"/>
  <c r="G483" i="150" s="1"/>
  <c r="G484" i="150" s="1"/>
  <c r="G485" i="150" s="1"/>
  <c r="G486" i="150" s="1"/>
  <c r="G487" i="150" s="1"/>
  <c r="G488" i="150" s="1"/>
  <c r="G489" i="150" s="1"/>
  <c r="G490" i="150" s="1"/>
  <c r="G491" i="150" s="1"/>
  <c r="G492" i="150" s="1"/>
  <c r="G493" i="150" s="1"/>
  <c r="G494" i="150" s="1"/>
  <c r="G495" i="150" s="1"/>
  <c r="G496" i="150" s="1"/>
  <c r="G497" i="150" s="1"/>
  <c r="G498" i="150" s="1"/>
  <c r="G499" i="150" s="1"/>
  <c r="G500" i="150" s="1"/>
  <c r="G501" i="150" s="1"/>
  <c r="G502" i="150" s="1"/>
  <c r="G503" i="150" s="1"/>
  <c r="G504" i="150" s="1"/>
  <c r="G505" i="150" s="1"/>
  <c r="G506" i="150" s="1"/>
  <c r="G507" i="150" s="1"/>
  <c r="G508" i="150" s="1"/>
  <c r="G509" i="150" s="1"/>
  <c r="G510" i="150" s="1"/>
  <c r="G511" i="150" s="1"/>
  <c r="G512" i="150" s="1"/>
  <c r="G513" i="150" s="1"/>
  <c r="G514" i="150" s="1"/>
  <c r="G515" i="150" s="1"/>
  <c r="G5" i="149"/>
  <c r="G6" i="149" s="1"/>
  <c r="G7" i="149" s="1"/>
  <c r="G8" i="149" s="1"/>
  <c r="G9" i="149" s="1"/>
  <c r="G10" i="149" s="1"/>
  <c r="G11" i="149" s="1"/>
  <c r="G12" i="149" s="1"/>
  <c r="G13" i="149" s="1"/>
  <c r="G14" i="149" s="1"/>
  <c r="G15" i="149" s="1"/>
  <c r="G16" i="149" s="1"/>
  <c r="G17" i="149" s="1"/>
  <c r="G18" i="149" s="1"/>
  <c r="G19" i="149" s="1"/>
  <c r="G20" i="149" s="1"/>
  <c r="G21" i="149" s="1"/>
  <c r="G22" i="149" s="1"/>
  <c r="G23" i="149" s="1"/>
  <c r="G24" i="149" s="1"/>
  <c r="G25" i="149" s="1"/>
  <c r="G26" i="149" s="1"/>
  <c r="G27" i="149" s="1"/>
  <c r="G28" i="149" s="1"/>
  <c r="G29" i="149" s="1"/>
  <c r="G30" i="149" s="1"/>
  <c r="G31" i="149" s="1"/>
  <c r="G32" i="149" s="1"/>
  <c r="G33" i="149" s="1"/>
  <c r="G34" i="149" s="1"/>
  <c r="G35" i="149" s="1"/>
  <c r="G36" i="149" s="1"/>
  <c r="G37" i="149" s="1"/>
  <c r="G38" i="149" s="1"/>
  <c r="G39" i="149" s="1"/>
  <c r="G40" i="149" s="1"/>
  <c r="G41" i="149" s="1"/>
  <c r="G42" i="149" s="1"/>
  <c r="G43" i="149" s="1"/>
  <c r="G44" i="149" s="1"/>
  <c r="G45" i="149" s="1"/>
  <c r="G46" i="149" s="1"/>
  <c r="G47" i="149" s="1"/>
  <c r="G48" i="149" s="1"/>
  <c r="G49" i="149" s="1"/>
  <c r="G50" i="149" s="1"/>
  <c r="G51" i="149" s="1"/>
  <c r="G52" i="149" s="1"/>
  <c r="G53" i="149" s="1"/>
  <c r="G54" i="149" s="1"/>
  <c r="G55" i="149" s="1"/>
  <c r="G56" i="149" s="1"/>
  <c r="G57" i="149" s="1"/>
  <c r="G58" i="149" s="1"/>
  <c r="G59" i="149" s="1"/>
  <c r="G60" i="149" s="1"/>
  <c r="G61" i="149" s="1"/>
  <c r="G62" i="149" s="1"/>
  <c r="G63" i="149" s="1"/>
  <c r="G64" i="149" s="1"/>
  <c r="G65" i="149" s="1"/>
  <c r="G66" i="149" s="1"/>
  <c r="G67" i="149" s="1"/>
  <c r="G68" i="149" s="1"/>
  <c r="G69" i="149" s="1"/>
  <c r="G70" i="149" s="1"/>
  <c r="G71" i="149" s="1"/>
  <c r="G72" i="149" s="1"/>
  <c r="G73" i="149" s="1"/>
  <c r="G74" i="149" s="1"/>
  <c r="G75" i="149" s="1"/>
  <c r="G76" i="149" s="1"/>
  <c r="G77" i="149" s="1"/>
  <c r="G78" i="149" s="1"/>
  <c r="G79" i="149" s="1"/>
  <c r="G80" i="149" s="1"/>
  <c r="G81" i="149" s="1"/>
  <c r="G82" i="149" s="1"/>
  <c r="G83" i="149" s="1"/>
  <c r="G84" i="149" s="1"/>
  <c r="G85" i="149" s="1"/>
  <c r="G86" i="149" s="1"/>
  <c r="G87" i="149" s="1"/>
  <c r="G88" i="149" s="1"/>
  <c r="G89" i="149" s="1"/>
  <c r="G90" i="149" s="1"/>
  <c r="G91" i="149" s="1"/>
  <c r="G92" i="149" s="1"/>
  <c r="G93" i="149" s="1"/>
  <c r="G94" i="149" s="1"/>
  <c r="G95" i="149" s="1"/>
  <c r="G96" i="149" s="1"/>
  <c r="G97" i="149" s="1"/>
  <c r="G98" i="149" s="1"/>
  <c r="G99" i="149" s="1"/>
  <c r="G100" i="149" s="1"/>
  <c r="G101" i="149" s="1"/>
  <c r="G102" i="149" s="1"/>
  <c r="G103" i="149" s="1"/>
  <c r="G104" i="149" s="1"/>
  <c r="G105" i="149" s="1"/>
  <c r="G106" i="149" s="1"/>
  <c r="G107" i="149" s="1"/>
  <c r="G108" i="149" s="1"/>
  <c r="G109" i="149" s="1"/>
  <c r="G110" i="149" s="1"/>
  <c r="G111" i="149" s="1"/>
  <c r="G112" i="149" s="1"/>
  <c r="G113" i="149" s="1"/>
  <c r="G114" i="149" s="1"/>
  <c r="G115" i="149" s="1"/>
  <c r="G116" i="149" s="1"/>
  <c r="G117" i="149" s="1"/>
  <c r="G118" i="149" s="1"/>
  <c r="G119" i="149" s="1"/>
  <c r="G120" i="149" s="1"/>
  <c r="G121" i="149" s="1"/>
  <c r="G122" i="149" s="1"/>
  <c r="G123" i="149" s="1"/>
  <c r="G124" i="149" s="1"/>
  <c r="G125" i="149" s="1"/>
  <c r="G7" i="148"/>
  <c r="G8" i="148" s="1"/>
  <c r="G9" i="148" s="1"/>
  <c r="G10" i="148" s="1"/>
  <c r="G11" i="148"/>
  <c r="G12" i="148" s="1"/>
  <c r="G13" i="148" s="1"/>
  <c r="G14" i="148" s="1"/>
  <c r="G15" i="148" s="1"/>
  <c r="G16" i="148" s="1"/>
  <c r="G17" i="148" s="1"/>
  <c r="G18" i="148"/>
  <c r="G19" i="148"/>
  <c r="G20" i="148"/>
  <c r="G21" i="148" s="1"/>
  <c r="G22" i="148" s="1"/>
  <c r="G23" i="148" s="1"/>
  <c r="G24" i="148" s="1"/>
  <c r="G25" i="148" s="1"/>
  <c r="G26" i="148" s="1"/>
  <c r="G27" i="148" s="1"/>
  <c r="G28" i="148" s="1"/>
  <c r="G29" i="148" s="1"/>
  <c r="G30" i="148" s="1"/>
  <c r="G31" i="148" s="1"/>
  <c r="G32" i="148" s="1"/>
  <c r="G33" i="148" s="1"/>
  <c r="G34" i="148" s="1"/>
  <c r="G35" i="148" s="1"/>
  <c r="G36" i="148" s="1"/>
  <c r="G37" i="148" s="1"/>
  <c r="G38" i="148" s="1"/>
  <c r="G39" i="148" s="1"/>
  <c r="G40" i="148" s="1"/>
  <c r="G41" i="148" s="1"/>
  <c r="G42" i="148" s="1"/>
  <c r="G43" i="148" s="1"/>
  <c r="G44" i="148" s="1"/>
  <c r="G45" i="148" s="1"/>
  <c r="G46" i="148" s="1"/>
  <c r="G47" i="148" s="1"/>
  <c r="G48" i="148" s="1"/>
  <c r="G49" i="148" s="1"/>
  <c r="G50" i="148" s="1"/>
  <c r="G51" i="148" s="1"/>
  <c r="G52" i="148"/>
  <c r="G53" i="148" s="1"/>
  <c r="G54" i="148" s="1"/>
  <c r="G55" i="148" s="1"/>
  <c r="G56" i="148" s="1"/>
  <c r="G57" i="148" s="1"/>
  <c r="G58" i="148" s="1"/>
  <c r="G59" i="148" s="1"/>
  <c r="G60" i="148" s="1"/>
  <c r="G61" i="148" s="1"/>
  <c r="G62" i="148" s="1"/>
  <c r="G63" i="148" s="1"/>
  <c r="G64" i="148" s="1"/>
  <c r="G65" i="148" s="1"/>
  <c r="G66" i="148" s="1"/>
  <c r="G67" i="148" s="1"/>
  <c r="G68" i="148" s="1"/>
  <c r="G69" i="148" s="1"/>
  <c r="G70" i="148" s="1"/>
  <c r="G71" i="148" s="1"/>
  <c r="G72" i="148" s="1"/>
  <c r="G73" i="148" s="1"/>
  <c r="G74" i="148" s="1"/>
  <c r="G75" i="148" s="1"/>
  <c r="G76" i="148" s="1"/>
  <c r="G77" i="148" s="1"/>
  <c r="G78" i="148" s="1"/>
  <c r="G79" i="148" s="1"/>
  <c r="G80" i="148" s="1"/>
  <c r="E83" i="148"/>
  <c r="F83" i="148"/>
  <c r="G7" i="146"/>
  <c r="G8" i="146" s="1"/>
  <c r="G9" i="146" s="1"/>
  <c r="G10" i="146" s="1"/>
  <c r="G11" i="146" s="1"/>
  <c r="G12" i="146" s="1"/>
  <c r="G13" i="146" s="1"/>
  <c r="G14" i="146" s="1"/>
  <c r="G15" i="146" s="1"/>
  <c r="G16" i="146" s="1"/>
  <c r="G17" i="146" s="1"/>
  <c r="G18" i="146" s="1"/>
  <c r="G19" i="146" s="1"/>
  <c r="G20" i="146" s="1"/>
  <c r="G21" i="146" s="1"/>
  <c r="G22" i="146" s="1"/>
  <c r="G23" i="146" s="1"/>
  <c r="G24" i="146" s="1"/>
  <c r="G25" i="146" s="1"/>
  <c r="G26" i="146" s="1"/>
  <c r="G27" i="146" s="1"/>
  <c r="G28" i="146" s="1"/>
  <c r="G29" i="146" s="1"/>
  <c r="G30" i="146" s="1"/>
  <c r="G31" i="146" s="1"/>
  <c r="G32" i="146" s="1"/>
  <c r="G33" i="146" s="1"/>
  <c r="G34" i="146" s="1"/>
  <c r="G35" i="146" s="1"/>
  <c r="G36" i="146" s="1"/>
  <c r="G37" i="146" s="1"/>
  <c r="G38" i="146" s="1"/>
  <c r="G39" i="146" s="1"/>
  <c r="G40" i="146" s="1"/>
  <c r="G41" i="146" s="1"/>
  <c r="G42" i="146" s="1"/>
  <c r="G43" i="146" s="1"/>
  <c r="G44" i="146" s="1"/>
  <c r="G45" i="146" s="1"/>
  <c r="G46" i="146" s="1"/>
  <c r="G47" i="146" s="1"/>
  <c r="G48" i="146" s="1"/>
  <c r="G49" i="146" s="1"/>
  <c r="G50" i="146" s="1"/>
  <c r="G51" i="146" s="1"/>
  <c r="G52" i="146" s="1"/>
  <c r="G53" i="146" s="1"/>
  <c r="G54" i="146" s="1"/>
  <c r="G55" i="146" s="1"/>
  <c r="G56" i="146" s="1"/>
  <c r="G57" i="146" s="1"/>
  <c r="G58" i="146" s="1"/>
  <c r="G59" i="146" s="1"/>
  <c r="G60" i="146" s="1"/>
  <c r="G61" i="146" s="1"/>
  <c r="G62" i="146" s="1"/>
  <c r="G63" i="146" s="1"/>
  <c r="G64" i="146" s="1"/>
  <c r="G65" i="146" s="1"/>
  <c r="G66" i="146" s="1"/>
  <c r="G67" i="146" s="1"/>
  <c r="G68" i="146" s="1"/>
  <c r="G69" i="146" s="1"/>
  <c r="G70" i="146" s="1"/>
  <c r="G71" i="146" s="1"/>
  <c r="G72" i="146" s="1"/>
  <c r="G73" i="146" s="1"/>
  <c r="G74" i="146" s="1"/>
  <c r="G75" i="146" s="1"/>
  <c r="G76" i="146" s="1"/>
  <c r="G77" i="146" s="1"/>
  <c r="G78" i="146" s="1"/>
  <c r="G79" i="146" s="1"/>
  <c r="G80" i="146" s="1"/>
  <c r="G81" i="146" s="1"/>
  <c r="G82" i="146" s="1"/>
  <c r="G83" i="146" s="1"/>
  <c r="G84" i="146" s="1"/>
  <c r="G85" i="146" s="1"/>
  <c r="G86" i="146" s="1"/>
  <c r="G87" i="146" s="1"/>
  <c r="G88" i="146" s="1"/>
  <c r="G89" i="146" s="1"/>
  <c r="G90" i="146" s="1"/>
  <c r="G91" i="146" s="1"/>
  <c r="G92" i="146" s="1"/>
  <c r="G93" i="146" s="1"/>
  <c r="G94" i="146" s="1"/>
  <c r="G95" i="146" s="1"/>
  <c r="G96" i="146" s="1"/>
  <c r="G97" i="146" s="1"/>
  <c r="G98" i="146" s="1"/>
  <c r="G99" i="146" s="1"/>
  <c r="G100" i="146" s="1"/>
  <c r="G101" i="146" s="1"/>
  <c r="G102" i="146" s="1"/>
  <c r="G103" i="146" s="1"/>
  <c r="G104" i="146" s="1"/>
  <c r="G105" i="146" s="1"/>
  <c r="G106" i="146" s="1"/>
  <c r="G107" i="146" s="1"/>
  <c r="G108" i="146" s="1"/>
  <c r="G109" i="146" s="1"/>
  <c r="G110" i="146" s="1"/>
  <c r="G111" i="146" s="1"/>
  <c r="G112" i="146" s="1"/>
  <c r="G113" i="146" s="1"/>
  <c r="G114" i="146" s="1"/>
  <c r="G115" i="146" s="1"/>
  <c r="G116" i="146" s="1"/>
  <c r="G117" i="146" s="1"/>
  <c r="G118" i="146" s="1"/>
  <c r="G119" i="146" s="1"/>
  <c r="G120" i="146" s="1"/>
  <c r="G121" i="146" s="1"/>
  <c r="G122" i="146" s="1"/>
  <c r="G123" i="146" s="1"/>
  <c r="G124" i="146" s="1"/>
  <c r="G125" i="146" s="1"/>
  <c r="G126" i="146" s="1"/>
  <c r="G127" i="146" s="1"/>
  <c r="G128" i="146" s="1"/>
  <c r="G129" i="146" s="1"/>
  <c r="G130" i="146" s="1"/>
  <c r="G131" i="146" s="1"/>
  <c r="G132" i="146" s="1"/>
  <c r="G133" i="146" s="1"/>
  <c r="G134" i="146" s="1"/>
  <c r="G135" i="146" s="1"/>
  <c r="G136" i="146" s="1"/>
  <c r="G137" i="146" s="1"/>
  <c r="G138" i="146" s="1"/>
  <c r="G139" i="146" s="1"/>
  <c r="G140" i="146" s="1"/>
  <c r="G141" i="146" s="1"/>
  <c r="G142" i="146" s="1"/>
  <c r="G143" i="146" s="1"/>
  <c r="G144" i="146" s="1"/>
  <c r="G145" i="146" s="1"/>
  <c r="G146" i="146" s="1"/>
  <c r="G147" i="146" s="1"/>
  <c r="G148" i="146" s="1"/>
  <c r="G149" i="146" s="1"/>
  <c r="G150" i="146" s="1"/>
  <c r="G151" i="146" s="1"/>
  <c r="G152" i="146" s="1"/>
  <c r="G153" i="146" s="1"/>
  <c r="G154" i="146" s="1"/>
  <c r="G155" i="146" s="1"/>
  <c r="G156" i="146" s="1"/>
  <c r="G157" i="146" s="1"/>
  <c r="G158" i="146" s="1"/>
  <c r="G159" i="146" s="1"/>
  <c r="G160" i="146" s="1"/>
  <c r="G161" i="146" s="1"/>
  <c r="G162" i="146" s="1"/>
  <c r="G163" i="146" s="1"/>
  <c r="G164" i="146" s="1"/>
  <c r="G165" i="146" s="1"/>
  <c r="G166" i="146" s="1"/>
  <c r="G167" i="146" s="1"/>
  <c r="G168" i="146" s="1"/>
  <c r="G169" i="146" s="1"/>
  <c r="G170" i="146" s="1"/>
  <c r="G171" i="146" s="1"/>
  <c r="G172" i="146" s="1"/>
  <c r="G173" i="146" s="1"/>
  <c r="G174" i="146" s="1"/>
  <c r="G175" i="146" s="1"/>
  <c r="G176" i="146" s="1"/>
  <c r="G177" i="146" s="1"/>
  <c r="G178" i="146" s="1"/>
  <c r="G179" i="146" s="1"/>
  <c r="G180" i="146" s="1"/>
  <c r="G181" i="146" s="1"/>
  <c r="G182" i="146" s="1"/>
  <c r="G183" i="146" s="1"/>
  <c r="G184" i="146" s="1"/>
  <c r="G185" i="146" s="1"/>
  <c r="G186" i="146" s="1"/>
  <c r="G187" i="146" s="1"/>
  <c r="G188" i="146" s="1"/>
  <c r="G189" i="146" s="1"/>
  <c r="G190" i="146" s="1"/>
  <c r="G191" i="146" s="1"/>
  <c r="G192" i="146" s="1"/>
  <c r="G193" i="146" s="1"/>
  <c r="G194" i="146" s="1"/>
  <c r="G195" i="146" s="1"/>
  <c r="G196" i="146" s="1"/>
  <c r="G197" i="146" s="1"/>
  <c r="G198" i="146" s="1"/>
  <c r="G199" i="146" s="1"/>
  <c r="G200" i="146" s="1"/>
  <c r="G201" i="146" s="1"/>
  <c r="G202" i="146" s="1"/>
  <c r="G203" i="146" s="1"/>
  <c r="G204" i="146" s="1"/>
  <c r="G205" i="146" s="1"/>
  <c r="G206" i="146" s="1"/>
  <c r="G207" i="146" s="1"/>
  <c r="G208" i="146" s="1"/>
  <c r="G209" i="146" s="1"/>
  <c r="G210" i="146" s="1"/>
  <c r="G211" i="146" s="1"/>
  <c r="G212" i="146" s="1"/>
  <c r="G213" i="146" s="1"/>
  <c r="G214" i="146" s="1"/>
  <c r="G215" i="146" s="1"/>
  <c r="G216" i="146" s="1"/>
  <c r="G217" i="146" s="1"/>
  <c r="G218" i="146" s="1"/>
  <c r="G219" i="146" s="1"/>
  <c r="G220" i="146" s="1"/>
  <c r="G221" i="146" s="1"/>
  <c r="G222" i="146" s="1"/>
  <c r="G223" i="146" s="1"/>
  <c r="G224" i="146" s="1"/>
  <c r="G225" i="146" s="1"/>
  <c r="G226" i="146" s="1"/>
  <c r="G227" i="146" s="1"/>
  <c r="G228" i="146" s="1"/>
  <c r="G229" i="146" s="1"/>
  <c r="G230" i="146" s="1"/>
  <c r="G231" i="146" s="1"/>
  <c r="G232" i="146" s="1"/>
  <c r="G233" i="146" s="1"/>
  <c r="G234" i="146" s="1"/>
  <c r="G235" i="146" s="1"/>
  <c r="G236" i="146" s="1"/>
  <c r="G237" i="146" s="1"/>
  <c r="G238" i="146" s="1"/>
  <c r="G239" i="146" s="1"/>
  <c r="G240" i="146" s="1"/>
  <c r="G241" i="146" s="1"/>
  <c r="G242" i="146" s="1"/>
  <c r="G243" i="146" s="1"/>
  <c r="G244" i="146" s="1"/>
  <c r="G245" i="146" s="1"/>
  <c r="G246" i="146" s="1"/>
  <c r="G247" i="146" s="1"/>
  <c r="G248" i="146" s="1"/>
  <c r="G249" i="146" s="1"/>
  <c r="G250" i="146" s="1"/>
  <c r="G251" i="146" s="1"/>
  <c r="G252" i="146" s="1"/>
  <c r="G253" i="146" s="1"/>
  <c r="G254" i="146" s="1"/>
  <c r="G255" i="146" s="1"/>
  <c r="G256" i="146" s="1"/>
  <c r="G257" i="146" s="1"/>
  <c r="G258" i="146" s="1"/>
  <c r="G259" i="146" s="1"/>
  <c r="G260" i="146" s="1"/>
  <c r="G261" i="146" s="1"/>
  <c r="G262" i="146" s="1"/>
  <c r="G263" i="146" s="1"/>
  <c r="G264" i="146" s="1"/>
  <c r="G265" i="146" s="1"/>
  <c r="G266" i="146" s="1"/>
  <c r="G267" i="146" s="1"/>
  <c r="G268" i="146" s="1"/>
  <c r="G269" i="146" s="1"/>
  <c r="G270" i="146" s="1"/>
  <c r="G271" i="146" s="1"/>
  <c r="G272" i="146" s="1"/>
  <c r="G273" i="146" s="1"/>
  <c r="G274" i="146" s="1"/>
  <c r="G275" i="146" s="1"/>
  <c r="G276" i="146" s="1"/>
  <c r="G277" i="146" s="1"/>
  <c r="G278" i="146" s="1"/>
  <c r="G279" i="146" s="1"/>
  <c r="G280" i="146" s="1"/>
  <c r="G281" i="146" s="1"/>
  <c r="G282" i="146" s="1"/>
  <c r="G283" i="146" s="1"/>
  <c r="G284" i="146" s="1"/>
  <c r="G285" i="146" s="1"/>
  <c r="G286" i="146" s="1"/>
  <c r="G287" i="146" s="1"/>
  <c r="G288" i="146" s="1"/>
  <c r="G289" i="146" s="1"/>
  <c r="G290" i="146" s="1"/>
  <c r="G291" i="146" s="1"/>
  <c r="G292" i="146" s="1"/>
  <c r="G293" i="146" s="1"/>
  <c r="G294" i="146" s="1"/>
  <c r="G295" i="146" s="1"/>
  <c r="G296" i="146" s="1"/>
  <c r="G297" i="146" s="1"/>
  <c r="G298" i="146" s="1"/>
  <c r="G299" i="146" s="1"/>
  <c r="G300" i="146" s="1"/>
  <c r="G301" i="146" s="1"/>
  <c r="G302" i="146" s="1"/>
  <c r="G303" i="146" s="1"/>
  <c r="G304" i="146" s="1"/>
  <c r="G305" i="146" s="1"/>
  <c r="G306" i="146" s="1"/>
  <c r="G307" i="146" s="1"/>
  <c r="G308" i="146" s="1"/>
  <c r="G309" i="146" s="1"/>
  <c r="G310" i="146" s="1"/>
  <c r="G311" i="146" s="1"/>
  <c r="G312" i="146" s="1"/>
  <c r="G313" i="146" s="1"/>
  <c r="G314" i="146" s="1"/>
  <c r="G315" i="146" s="1"/>
  <c r="G316" i="146" s="1"/>
  <c r="G317" i="146" s="1"/>
  <c r="G318" i="146" s="1"/>
  <c r="G319" i="146" s="1"/>
  <c r="G320" i="146" s="1"/>
  <c r="G321" i="146" s="1"/>
  <c r="G322" i="146" s="1"/>
  <c r="G323" i="146" s="1"/>
  <c r="G324" i="146" s="1"/>
  <c r="G325" i="146" s="1"/>
  <c r="G326" i="146" s="1"/>
  <c r="G327" i="146" s="1"/>
  <c r="G328" i="146" s="1"/>
  <c r="G329" i="146" s="1"/>
  <c r="G330" i="146" s="1"/>
  <c r="G331" i="146" s="1"/>
  <c r="G332" i="146" s="1"/>
  <c r="G333" i="146" s="1"/>
  <c r="G334" i="146" s="1"/>
  <c r="G335" i="146" s="1"/>
  <c r="G336" i="146" s="1"/>
  <c r="G337" i="146" s="1"/>
  <c r="G338" i="146" s="1"/>
  <c r="G339" i="146" s="1"/>
  <c r="G340" i="146" s="1"/>
  <c r="G341" i="146" s="1"/>
  <c r="G342" i="146" s="1"/>
  <c r="G343" i="146" s="1"/>
  <c r="G344" i="146" s="1"/>
  <c r="G345" i="146" s="1"/>
  <c r="G346" i="146" s="1"/>
  <c r="G347" i="146" s="1"/>
  <c r="G348" i="146" s="1"/>
  <c r="G349" i="146" s="1"/>
  <c r="G350" i="146" s="1"/>
  <c r="G351" i="146" s="1"/>
  <c r="G352" i="146" s="1"/>
  <c r="G353" i="146" s="1"/>
  <c r="G354" i="146" s="1"/>
  <c r="G355" i="146" s="1"/>
  <c r="G356" i="146" s="1"/>
  <c r="G357" i="146" s="1"/>
  <c r="G358" i="146" s="1"/>
  <c r="G359" i="146" s="1"/>
  <c r="G360" i="146" s="1"/>
  <c r="G361" i="146" s="1"/>
  <c r="G362" i="146" s="1"/>
  <c r="G363" i="146" s="1"/>
  <c r="G364" i="146" s="1"/>
  <c r="G365" i="146" s="1"/>
  <c r="G366" i="146" s="1"/>
  <c r="G367" i="146" s="1"/>
  <c r="G368" i="146" s="1"/>
  <c r="G369" i="146" s="1"/>
  <c r="G370" i="146" s="1"/>
  <c r="G371" i="146" s="1"/>
  <c r="G372" i="146" s="1"/>
  <c r="G373" i="146" s="1"/>
  <c r="G374" i="146" s="1"/>
  <c r="G375" i="146" s="1"/>
  <c r="G376" i="146" s="1"/>
  <c r="G377" i="146" s="1"/>
  <c r="G378" i="146" s="1"/>
  <c r="G379" i="146" s="1"/>
  <c r="G380" i="146" s="1"/>
  <c r="G381" i="146" s="1"/>
  <c r="G382" i="146" s="1"/>
  <c r="G383" i="146" s="1"/>
  <c r="G384" i="146" s="1"/>
  <c r="G385" i="146" s="1"/>
  <c r="G386" i="146" s="1"/>
  <c r="G387" i="146" s="1"/>
  <c r="G388" i="146" s="1"/>
  <c r="G389" i="146" s="1"/>
  <c r="G390" i="146" s="1"/>
  <c r="G391" i="146" s="1"/>
  <c r="G392" i="146" s="1"/>
  <c r="G393" i="146" s="1"/>
  <c r="G394" i="146" s="1"/>
  <c r="G395" i="146" s="1"/>
  <c r="G396" i="146" s="1"/>
  <c r="G397" i="146" s="1"/>
  <c r="G398" i="146" s="1"/>
  <c r="G399" i="146" s="1"/>
  <c r="G400" i="146" s="1"/>
  <c r="G401" i="146" s="1"/>
  <c r="G402" i="146" s="1"/>
  <c r="G403" i="146" s="1"/>
  <c r="G404" i="146" s="1"/>
  <c r="G405" i="146" s="1"/>
  <c r="G406" i="146" s="1"/>
  <c r="G407" i="146" s="1"/>
  <c r="G408" i="146" s="1"/>
  <c r="G409" i="146" s="1"/>
  <c r="G410" i="146" s="1"/>
  <c r="G411" i="146" s="1"/>
  <c r="G412" i="146" s="1"/>
  <c r="G413" i="146" s="1"/>
  <c r="G414" i="146" s="1"/>
  <c r="G415" i="146" s="1"/>
  <c r="G416" i="146" s="1"/>
  <c r="G417" i="146" s="1"/>
  <c r="G418" i="146" s="1"/>
  <c r="G419" i="146" s="1"/>
  <c r="G420" i="146" s="1"/>
  <c r="G421" i="146" s="1"/>
  <c r="G422" i="146" s="1"/>
  <c r="G423" i="146" s="1"/>
  <c r="G424" i="146" s="1"/>
  <c r="G425" i="146" s="1"/>
  <c r="G426" i="146" s="1"/>
  <c r="G427" i="146" s="1"/>
  <c r="G428" i="146" s="1"/>
  <c r="G429" i="146" s="1"/>
  <c r="G430" i="146" s="1"/>
  <c r="G431" i="146" s="1"/>
  <c r="G432" i="146" s="1"/>
  <c r="G433" i="146" s="1"/>
  <c r="G434" i="146" s="1"/>
  <c r="G435" i="146" s="1"/>
  <c r="G436" i="146" s="1"/>
  <c r="G437" i="146" s="1"/>
  <c r="G438" i="146" s="1"/>
  <c r="G439" i="146" s="1"/>
  <c r="G440" i="146" s="1"/>
  <c r="G441" i="146" s="1"/>
  <c r="G442" i="146" s="1"/>
  <c r="G443" i="146" s="1"/>
  <c r="G444" i="146" s="1"/>
  <c r="G445" i="146" s="1"/>
  <c r="G446" i="146" s="1"/>
  <c r="G447" i="146" s="1"/>
  <c r="G448" i="146" s="1"/>
  <c r="G449" i="146" s="1"/>
  <c r="G450" i="146" s="1"/>
  <c r="G451" i="146" s="1"/>
  <c r="G452" i="146" s="1"/>
  <c r="G453" i="146" s="1"/>
  <c r="G454" i="146" s="1"/>
  <c r="G455" i="146" s="1"/>
  <c r="G456" i="146" s="1"/>
  <c r="G457" i="146" s="1"/>
  <c r="G458" i="146" s="1"/>
  <c r="G459" i="146" s="1"/>
  <c r="G460" i="146" s="1"/>
  <c r="G461" i="146" s="1"/>
  <c r="G462" i="146" s="1"/>
  <c r="G463" i="146" s="1"/>
  <c r="G464" i="146" s="1"/>
  <c r="G465" i="146" s="1"/>
  <c r="G466" i="146" s="1"/>
  <c r="G467" i="146" s="1"/>
  <c r="G468" i="146" s="1"/>
  <c r="G469" i="146" s="1"/>
  <c r="G470" i="146" s="1"/>
  <c r="G471" i="146" s="1"/>
  <c r="G472" i="146" s="1"/>
  <c r="G473" i="146" s="1"/>
  <c r="G474" i="146" s="1"/>
  <c r="G475" i="146" s="1"/>
  <c r="G476" i="146" s="1"/>
  <c r="G477" i="146" s="1"/>
  <c r="G478" i="146" s="1"/>
  <c r="G479" i="146" s="1"/>
  <c r="G480" i="146" s="1"/>
  <c r="G481" i="146" s="1"/>
  <c r="G482" i="146" s="1"/>
  <c r="G483" i="146" s="1"/>
  <c r="G484" i="146" s="1"/>
  <c r="G485" i="146" s="1"/>
  <c r="G486" i="146" s="1"/>
  <c r="G487" i="146" s="1"/>
  <c r="G488" i="146" s="1"/>
  <c r="G489" i="146" s="1"/>
  <c r="G490" i="146" s="1"/>
  <c r="G491" i="146" s="1"/>
  <c r="G492" i="146" s="1"/>
  <c r="G493" i="146" s="1"/>
  <c r="G494" i="146" s="1"/>
  <c r="G495" i="146" s="1"/>
  <c r="G496" i="146" s="1"/>
  <c r="G497" i="146" s="1"/>
  <c r="G498" i="146" s="1"/>
  <c r="G499" i="146" s="1"/>
  <c r="G500" i="146" s="1"/>
  <c r="G501" i="146" s="1"/>
  <c r="G502" i="146" s="1"/>
  <c r="G503" i="146" s="1"/>
  <c r="G504" i="146" s="1"/>
  <c r="G505" i="146" s="1"/>
  <c r="G506" i="146" s="1"/>
  <c r="G507" i="146" s="1"/>
  <c r="G508" i="146" s="1"/>
  <c r="G509" i="146" s="1"/>
  <c r="G510" i="146" s="1"/>
  <c r="G511" i="146" s="1"/>
  <c r="G512" i="146" s="1"/>
  <c r="G513" i="146" s="1"/>
  <c r="G514" i="146" s="1"/>
  <c r="G515" i="146" s="1"/>
  <c r="G516" i="146" s="1"/>
  <c r="G517" i="146" s="1"/>
  <c r="G518" i="146" s="1"/>
  <c r="G519" i="146" s="1"/>
  <c r="G520" i="146" s="1"/>
  <c r="G521" i="146" s="1"/>
  <c r="G522" i="146" s="1"/>
  <c r="G523" i="146" s="1"/>
  <c r="G524" i="146" s="1"/>
  <c r="G525" i="146" s="1"/>
  <c r="G526" i="146" s="1"/>
  <c r="G527" i="146" s="1"/>
  <c r="G528" i="146" s="1"/>
  <c r="G529" i="146" s="1"/>
  <c r="G530" i="146" s="1"/>
  <c r="G531" i="146" s="1"/>
  <c r="G532" i="146" s="1"/>
  <c r="G533" i="146" s="1"/>
  <c r="G534" i="146" s="1"/>
  <c r="G535" i="146" s="1"/>
  <c r="G536" i="146" s="1"/>
  <c r="G537" i="146" s="1"/>
  <c r="G538" i="146" s="1"/>
  <c r="G539" i="146" s="1"/>
  <c r="G540" i="146" s="1"/>
  <c r="G541" i="146" s="1"/>
  <c r="G542" i="146" s="1"/>
  <c r="G543" i="146" s="1"/>
  <c r="G544" i="146" s="1"/>
  <c r="G545" i="146" s="1"/>
  <c r="G546" i="146" s="1"/>
  <c r="G547" i="146" s="1"/>
  <c r="G548" i="146" s="1"/>
  <c r="G549" i="146" s="1"/>
  <c r="G550" i="146" s="1"/>
  <c r="G551" i="146" s="1"/>
  <c r="G552" i="146" s="1"/>
  <c r="G553" i="146" s="1"/>
  <c r="G554" i="146" s="1"/>
  <c r="G555" i="146" s="1"/>
  <c r="G556" i="146" s="1"/>
  <c r="G557" i="146" s="1"/>
  <c r="G558" i="146" s="1"/>
  <c r="G559" i="146" s="1"/>
  <c r="G560" i="146" s="1"/>
  <c r="G561" i="146" s="1"/>
  <c r="G562" i="146" s="1"/>
  <c r="G563" i="146" s="1"/>
  <c r="G564" i="146" s="1"/>
  <c r="G565" i="146" s="1"/>
  <c r="G566" i="146" s="1"/>
  <c r="G567" i="146" s="1"/>
  <c r="G568" i="146" s="1"/>
  <c r="G569" i="146" s="1"/>
  <c r="G570" i="146" s="1"/>
  <c r="G571" i="146" s="1"/>
  <c r="G572" i="146" s="1"/>
  <c r="G573" i="146" s="1"/>
  <c r="G574" i="146" s="1"/>
  <c r="G575" i="146" s="1"/>
  <c r="G576" i="146" s="1"/>
  <c r="G577" i="146" s="1"/>
  <c r="G6" i="145"/>
  <c r="G7" i="145" s="1"/>
  <c r="G8" i="145" s="1"/>
  <c r="G9" i="145" s="1"/>
  <c r="G10" i="145" s="1"/>
  <c r="G11" i="145" s="1"/>
  <c r="G12" i="145" s="1"/>
  <c r="G13" i="145" s="1"/>
  <c r="G14" i="145" s="1"/>
  <c r="G15" i="145" s="1"/>
  <c r="G16" i="145" s="1"/>
  <c r="G17" i="145" s="1"/>
  <c r="G18" i="145" s="1"/>
  <c r="G19" i="145" s="1"/>
  <c r="G20" i="145" s="1"/>
  <c r="G21" i="145" s="1"/>
  <c r="G22" i="145" s="1"/>
  <c r="G23" i="145" s="1"/>
  <c r="G24" i="145" s="1"/>
  <c r="G25" i="145" s="1"/>
  <c r="G26" i="145" s="1"/>
  <c r="G27" i="145" s="1"/>
  <c r="G28" i="145" s="1"/>
  <c r="G29" i="145" s="1"/>
  <c r="G30" i="145" s="1"/>
  <c r="G31" i="145" s="1"/>
  <c r="G32" i="145" s="1"/>
  <c r="G33" i="145" s="1"/>
  <c r="G34" i="145" s="1"/>
  <c r="G35" i="145" s="1"/>
  <c r="G36" i="145" s="1"/>
  <c r="G37" i="145" s="1"/>
  <c r="G38" i="145" s="1"/>
  <c r="G39" i="145" s="1"/>
  <c r="G40" i="145" s="1"/>
  <c r="G41" i="145" s="1"/>
  <c r="G42" i="145" s="1"/>
  <c r="G43" i="145" s="1"/>
  <c r="G44" i="145" s="1"/>
  <c r="G45" i="145" s="1"/>
  <c r="G46" i="145" s="1"/>
  <c r="G47" i="145" s="1"/>
  <c r="G48" i="145" s="1"/>
  <c r="G49" i="145" s="1"/>
  <c r="G50" i="145" s="1"/>
  <c r="G51" i="145" s="1"/>
  <c r="G52" i="145" s="1"/>
  <c r="G53" i="145" s="1"/>
  <c r="G54" i="145" s="1"/>
  <c r="G6" i="141"/>
  <c r="G7" i="141" s="1"/>
  <c r="G8" i="141" s="1"/>
  <c r="G9" i="141" s="1"/>
  <c r="G10" i="141" s="1"/>
  <c r="G11" i="141" s="1"/>
  <c r="G12" i="141" s="1"/>
  <c r="G13" i="141" s="1"/>
  <c r="G14" i="141" s="1"/>
  <c r="G15" i="141" s="1"/>
  <c r="G16" i="141" s="1"/>
  <c r="G17" i="141" s="1"/>
  <c r="G18" i="141" s="1"/>
  <c r="G19" i="141" s="1"/>
  <c r="G20" i="141" s="1"/>
  <c r="G21" i="141" s="1"/>
  <c r="G22" i="141" s="1"/>
  <c r="G23" i="141" s="1"/>
  <c r="G24" i="141" s="1"/>
  <c r="G25" i="141" s="1"/>
  <c r="G26" i="141" s="1"/>
  <c r="G27" i="141" s="1"/>
  <c r="G28" i="141" s="1"/>
  <c r="G29" i="141" s="1"/>
  <c r="G30" i="141" s="1"/>
  <c r="G31" i="141" s="1"/>
  <c r="G32" i="141" s="1"/>
  <c r="G33" i="141" s="1"/>
  <c r="G34" i="141" s="1"/>
  <c r="G35" i="141" s="1"/>
  <c r="G36" i="141" s="1"/>
  <c r="G37" i="141" s="1"/>
  <c r="G38" i="141" s="1"/>
  <c r="G39" i="141" s="1"/>
  <c r="G40" i="141" s="1"/>
  <c r="G41" i="141" s="1"/>
  <c r="G42" i="141" s="1"/>
  <c r="G43" i="141" s="1"/>
  <c r="G44" i="141" s="1"/>
  <c r="G45" i="141" s="1"/>
  <c r="G46" i="141" s="1"/>
  <c r="G47" i="141" s="1"/>
  <c r="G48" i="141" s="1"/>
  <c r="G49" i="141" s="1"/>
  <c r="G50" i="141" s="1"/>
  <c r="G51" i="141" s="1"/>
  <c r="G52" i="141" s="1"/>
  <c r="G53" i="141" s="1"/>
  <c r="G54" i="141" s="1"/>
  <c r="G55" i="141" s="1"/>
  <c r="G56" i="141" s="1"/>
  <c r="G7" i="59"/>
  <c r="G8" i="59" s="1"/>
  <c r="I447" i="59"/>
  <c r="I452" i="59" s="1"/>
  <c r="I443" i="77"/>
  <c r="K458" i="15"/>
  <c r="K463" i="15" s="1"/>
  <c r="K444" i="99"/>
  <c r="K446" i="99" s="1"/>
  <c r="H432" i="77"/>
  <c r="F431" i="15"/>
  <c r="G5" i="135"/>
  <c r="G6" i="135" s="1"/>
  <c r="G7" i="135" s="1"/>
  <c r="G8" i="135" s="1"/>
  <c r="G9" i="135" s="1"/>
  <c r="G10" i="135" s="1"/>
  <c r="G11" i="135" s="1"/>
  <c r="G12" i="135" s="1"/>
  <c r="G13" i="135" s="1"/>
  <c r="G14" i="135" s="1"/>
  <c r="G15" i="135" s="1"/>
  <c r="G16" i="135" s="1"/>
  <c r="G17" i="135" s="1"/>
  <c r="G18" i="135" s="1"/>
  <c r="G19" i="135" s="1"/>
  <c r="G20" i="135" s="1"/>
  <c r="G21" i="135" s="1"/>
  <c r="G22" i="135" s="1"/>
  <c r="G23" i="135" s="1"/>
  <c r="G24" i="135" s="1"/>
  <c r="G25" i="135" s="1"/>
  <c r="G26" i="135" s="1"/>
  <c r="G27" i="135" s="1"/>
  <c r="G28" i="135" s="1"/>
  <c r="G29" i="135" s="1"/>
  <c r="G30" i="135" s="1"/>
  <c r="G31" i="135" s="1"/>
  <c r="G32" i="135" s="1"/>
  <c r="G33" i="135" s="1"/>
  <c r="G34" i="135" s="1"/>
  <c r="G35" i="135" s="1"/>
  <c r="G36" i="135" s="1"/>
  <c r="G37" i="135" s="1"/>
  <c r="G38" i="135" s="1"/>
  <c r="G39" i="135" s="1"/>
  <c r="G40" i="135" s="1"/>
  <c r="G41" i="135" s="1"/>
  <c r="G42" i="135" s="1"/>
  <c r="G43" i="135" s="1"/>
  <c r="G44" i="135" s="1"/>
  <c r="G45" i="135" s="1"/>
  <c r="G46" i="135" s="1"/>
  <c r="G47" i="135" s="1"/>
  <c r="G48" i="135" s="1"/>
  <c r="G49" i="135" s="1"/>
  <c r="G50" i="135" s="1"/>
  <c r="G51" i="135" s="1"/>
  <c r="G52" i="135" s="1"/>
  <c r="G53" i="135" s="1"/>
  <c r="G54" i="135" s="1"/>
  <c r="G55" i="135" s="1"/>
  <c r="G56" i="135" s="1"/>
  <c r="G57" i="135" s="1"/>
  <c r="G58" i="135" s="1"/>
  <c r="G59" i="135" s="1"/>
  <c r="G60" i="135" s="1"/>
  <c r="G61" i="135" s="1"/>
  <c r="G62" i="135" s="1"/>
  <c r="G63" i="135" s="1"/>
  <c r="G64" i="135" s="1"/>
  <c r="G65" i="135" s="1"/>
  <c r="G66" i="135" s="1"/>
  <c r="G67" i="135" s="1"/>
  <c r="G68" i="135" s="1"/>
  <c r="G69" i="135" s="1"/>
  <c r="G70" i="135" s="1"/>
  <c r="G71" i="135" s="1"/>
  <c r="G72" i="135" s="1"/>
  <c r="G73" i="135" s="1"/>
  <c r="G74" i="135" s="1"/>
  <c r="G75" i="135" s="1"/>
  <c r="G76" i="135" s="1"/>
  <c r="G77" i="135" s="1"/>
  <c r="G78" i="135" s="1"/>
  <c r="G79" i="135" s="1"/>
  <c r="G80" i="135" s="1"/>
  <c r="G81" i="135" s="1"/>
  <c r="G82" i="135" s="1"/>
  <c r="G83" i="135" s="1"/>
  <c r="G84" i="135" s="1"/>
  <c r="G85" i="135" s="1"/>
  <c r="G86" i="135" s="1"/>
  <c r="G87" i="135" s="1"/>
  <c r="G88" i="135" s="1"/>
  <c r="G89" i="135" s="1"/>
  <c r="G90" i="135" s="1"/>
  <c r="G91" i="135" s="1"/>
  <c r="O301" i="102"/>
  <c r="N301" i="102"/>
  <c r="J135" i="70"/>
  <c r="G7" i="122"/>
  <c r="G8" i="122" s="1"/>
  <c r="G9" i="122" s="1"/>
  <c r="G10" i="122" s="1"/>
  <c r="G11" i="122" s="1"/>
  <c r="G12" i="122" s="1"/>
  <c r="G13" i="122" s="1"/>
  <c r="G14" i="122" s="1"/>
  <c r="G15" i="122" s="1"/>
  <c r="G16" i="122" s="1"/>
  <c r="G17" i="122" s="1"/>
  <c r="G18" i="122" s="1"/>
  <c r="G19" i="122" s="1"/>
  <c r="G20" i="122" s="1"/>
  <c r="G21" i="122" s="1"/>
  <c r="G22" i="122" s="1"/>
  <c r="G23" i="122" s="1"/>
  <c r="G24" i="122" s="1"/>
  <c r="G25" i="122" s="1"/>
  <c r="G26" i="122" s="1"/>
  <c r="G27" i="122" s="1"/>
  <c r="G28" i="122" s="1"/>
  <c r="G29" i="122" s="1"/>
  <c r="G30" i="122" s="1"/>
  <c r="G31" i="122" s="1"/>
  <c r="G32" i="122" s="1"/>
  <c r="G33" i="122" s="1"/>
  <c r="G34" i="122" s="1"/>
  <c r="G35" i="122" s="1"/>
  <c r="G36" i="122" s="1"/>
  <c r="G37" i="122" s="1"/>
  <c r="G38" i="122" s="1"/>
  <c r="G39" i="122" s="1"/>
  <c r="G40" i="122" s="1"/>
  <c r="G41" i="122" s="1"/>
  <c r="G42" i="122" s="1"/>
  <c r="G43" i="122" s="1"/>
  <c r="G44" i="122" s="1"/>
  <c r="G45" i="122" s="1"/>
  <c r="G46" i="122" s="1"/>
  <c r="G47" i="122" s="1"/>
  <c r="G48" i="122" s="1"/>
  <c r="G49" i="122" s="1"/>
  <c r="G50" i="122" s="1"/>
  <c r="G51" i="122" s="1"/>
  <c r="G52" i="122" s="1"/>
  <c r="G53" i="122" s="1"/>
  <c r="G54" i="122" s="1"/>
  <c r="G55" i="122" s="1"/>
  <c r="G56" i="122" s="1"/>
  <c r="G57" i="122" s="1"/>
  <c r="G58" i="122" s="1"/>
  <c r="G59" i="122" s="1"/>
  <c r="G60" i="122" s="1"/>
  <c r="G61" i="122" s="1"/>
  <c r="G62" i="122" s="1"/>
  <c r="G63" i="122" s="1"/>
  <c r="G64" i="122" s="1"/>
  <c r="G65" i="122" s="1"/>
  <c r="G66" i="122" s="1"/>
  <c r="G67" i="122" s="1"/>
  <c r="G68" i="122" s="1"/>
  <c r="G69" i="122" s="1"/>
  <c r="G70" i="122" s="1"/>
  <c r="G71" i="122" s="1"/>
  <c r="G72" i="122" s="1"/>
  <c r="G73" i="122" s="1"/>
  <c r="G74" i="122" s="1"/>
  <c r="G75" i="122" s="1"/>
  <c r="G76" i="122" s="1"/>
  <c r="G77" i="122" s="1"/>
  <c r="G78" i="122" s="1"/>
  <c r="G79" i="122" s="1"/>
  <c r="G80" i="122" s="1"/>
  <c r="G81" i="122" s="1"/>
  <c r="G82" i="122" s="1"/>
  <c r="G83" i="122" s="1"/>
  <c r="G84" i="122" s="1"/>
  <c r="G85" i="122" s="1"/>
  <c r="G86" i="122" s="1"/>
  <c r="G87" i="122" s="1"/>
  <c r="G88" i="122" s="1"/>
  <c r="G89" i="122" s="1"/>
  <c r="G90" i="122" s="1"/>
  <c r="G91" i="122" s="1"/>
  <c r="G92" i="122" s="1"/>
  <c r="G93" i="122" s="1"/>
  <c r="G94" i="122" s="1"/>
  <c r="G95" i="122" s="1"/>
  <c r="G96" i="122" s="1"/>
  <c r="G97" i="122" s="1"/>
  <c r="G98" i="122" s="1"/>
  <c r="G99" i="122" s="1"/>
  <c r="G100" i="122" s="1"/>
  <c r="G101" i="122" s="1"/>
  <c r="G102" i="122" s="1"/>
  <c r="G103" i="122" s="1"/>
  <c r="G104" i="122" s="1"/>
  <c r="G105" i="122" s="1"/>
  <c r="G106" i="122" s="1"/>
  <c r="G107" i="122" s="1"/>
  <c r="G108" i="122" s="1"/>
  <c r="G109" i="122" s="1"/>
  <c r="G110" i="122" s="1"/>
  <c r="G111" i="122" s="1"/>
  <c r="G112" i="122" s="1"/>
  <c r="G113" i="122" s="1"/>
  <c r="G114" i="122" s="1"/>
  <c r="G115" i="122" s="1"/>
  <c r="G116" i="122" s="1"/>
  <c r="G117" i="122" s="1"/>
  <c r="G118" i="122" s="1"/>
  <c r="G119" i="122" s="1"/>
  <c r="G120" i="122" s="1"/>
  <c r="G121" i="122" s="1"/>
  <c r="G122" i="122" s="1"/>
  <c r="G123" i="122" s="1"/>
  <c r="G124" i="122" s="1"/>
  <c r="G125" i="122" s="1"/>
  <c r="G126" i="122" s="1"/>
  <c r="G127" i="122" s="1"/>
  <c r="G128" i="122" s="1"/>
  <c r="G129" i="122" s="1"/>
  <c r="G130" i="122" s="1"/>
  <c r="G131" i="122" s="1"/>
  <c r="G132" i="122" s="1"/>
  <c r="G133" i="122" s="1"/>
  <c r="G134" i="122" s="1"/>
  <c r="G135" i="122" s="1"/>
  <c r="G136" i="122" s="1"/>
  <c r="G137" i="122" s="1"/>
  <c r="G138" i="122" s="1"/>
  <c r="G139" i="122" s="1"/>
  <c r="G140" i="122" s="1"/>
  <c r="G141" i="122" s="1"/>
  <c r="G142" i="122" s="1"/>
  <c r="G143" i="122" s="1"/>
  <c r="G144" i="122" s="1"/>
  <c r="G145" i="122" s="1"/>
  <c r="G146" i="122" s="1"/>
  <c r="G147" i="122" s="1"/>
  <c r="G148" i="122" s="1"/>
  <c r="G149" i="122" s="1"/>
  <c r="G150" i="122" s="1"/>
  <c r="G151" i="122" s="1"/>
  <c r="G152" i="122" s="1"/>
  <c r="G153" i="122" s="1"/>
  <c r="G154" i="122" s="1"/>
  <c r="G155" i="122" s="1"/>
  <c r="G156" i="122" s="1"/>
  <c r="G157" i="122" s="1"/>
  <c r="G158" i="122" s="1"/>
  <c r="G159" i="122" s="1"/>
  <c r="G160" i="122" s="1"/>
  <c r="G161" i="122" s="1"/>
  <c r="G162" i="122" s="1"/>
  <c r="G163" i="122" s="1"/>
  <c r="G164" i="122" s="1"/>
  <c r="G165" i="122" s="1"/>
  <c r="G166" i="122" s="1"/>
  <c r="G167" i="122" s="1"/>
  <c r="G168" i="122" s="1"/>
  <c r="G169" i="122" s="1"/>
  <c r="G5" i="121"/>
  <c r="G6" i="121"/>
  <c r="G7" i="121" s="1"/>
  <c r="G8" i="121" s="1"/>
  <c r="G9" i="121" s="1"/>
  <c r="G10" i="121" s="1"/>
  <c r="G11" i="121" s="1"/>
  <c r="G12" i="121" s="1"/>
  <c r="G13" i="121" s="1"/>
  <c r="G14" i="121" s="1"/>
  <c r="G15" i="121" s="1"/>
  <c r="G16" i="121" s="1"/>
  <c r="G17" i="121" s="1"/>
  <c r="G18" i="121" s="1"/>
  <c r="G19" i="121" s="1"/>
  <c r="G20" i="121" s="1"/>
  <c r="G21" i="121" s="1"/>
  <c r="G22" i="121" s="1"/>
  <c r="G23" i="121" s="1"/>
  <c r="G24" i="121" s="1"/>
  <c r="G25" i="121" s="1"/>
  <c r="G26" i="121" s="1"/>
  <c r="G27" i="121" s="1"/>
  <c r="G28" i="121" s="1"/>
  <c r="G29" i="121" s="1"/>
  <c r="G30" i="121" s="1"/>
  <c r="G31" i="121" s="1"/>
  <c r="G32" i="121" s="1"/>
  <c r="G33" i="121" s="1"/>
  <c r="G34" i="121" s="1"/>
  <c r="G35" i="121" s="1"/>
  <c r="G36" i="121" s="1"/>
  <c r="G37" i="121" s="1"/>
  <c r="G38" i="121" s="1"/>
  <c r="G39" i="121" s="1"/>
  <c r="G40" i="121" s="1"/>
  <c r="G41" i="121" s="1"/>
  <c r="G42" i="121" s="1"/>
  <c r="G43" i="121" s="1"/>
  <c r="G44" i="121" s="1"/>
  <c r="G45" i="121" s="1"/>
  <c r="G46" i="121" s="1"/>
  <c r="G47" i="121" s="1"/>
  <c r="G48" i="121" s="1"/>
  <c r="G49" i="121" s="1"/>
  <c r="G50" i="121" s="1"/>
  <c r="G51" i="121" s="1"/>
  <c r="G52" i="121" s="1"/>
  <c r="G53" i="121" s="1"/>
  <c r="G54" i="121" s="1"/>
  <c r="G55" i="121" s="1"/>
  <c r="G56" i="121" s="1"/>
  <c r="G57" i="121" s="1"/>
  <c r="G58" i="121" s="1"/>
  <c r="G59" i="121" s="1"/>
  <c r="G60" i="121" s="1"/>
  <c r="G61" i="121" s="1"/>
  <c r="G62" i="121" s="1"/>
  <c r="G63" i="121" s="1"/>
  <c r="G64" i="121" s="1"/>
  <c r="G65" i="121" s="1"/>
  <c r="G66" i="121" s="1"/>
  <c r="G67" i="121" s="1"/>
  <c r="G68" i="121" s="1"/>
  <c r="G69" i="121" s="1"/>
  <c r="G70" i="121" s="1"/>
  <c r="G71" i="121" s="1"/>
  <c r="G72" i="121" s="1"/>
  <c r="G73" i="121" s="1"/>
  <c r="G74" i="121" s="1"/>
  <c r="G75" i="121" s="1"/>
  <c r="G76" i="121" s="1"/>
  <c r="G77" i="121" s="1"/>
  <c r="G78" i="121" s="1"/>
  <c r="G79" i="121" s="1"/>
  <c r="G80" i="121" s="1"/>
  <c r="G81" i="121" s="1"/>
  <c r="G82" i="121" s="1"/>
  <c r="G83" i="121" s="1"/>
  <c r="G84" i="121" s="1"/>
  <c r="G85" i="121" s="1"/>
  <c r="G86" i="121" s="1"/>
  <c r="G87" i="121" s="1"/>
  <c r="G88" i="121" s="1"/>
  <c r="G89" i="121" s="1"/>
  <c r="G90" i="121" s="1"/>
  <c r="G91" i="121" s="1"/>
  <c r="G92" i="121" s="1"/>
  <c r="G93" i="121" s="1"/>
  <c r="G94" i="121" s="1"/>
  <c r="G95" i="121" s="1"/>
  <c r="G96" i="121" s="1"/>
  <c r="G97" i="121" s="1"/>
  <c r="G98" i="121" s="1"/>
  <c r="G99" i="121" s="1"/>
  <c r="G100" i="121" s="1"/>
  <c r="G101" i="121" s="1"/>
  <c r="G102" i="121" s="1"/>
  <c r="G103" i="121" s="1"/>
  <c r="G104" i="121" s="1"/>
  <c r="G105" i="121" s="1"/>
  <c r="G106" i="121" s="1"/>
  <c r="G107" i="121" s="1"/>
  <c r="G108" i="121" s="1"/>
  <c r="G109" i="121" s="1"/>
  <c r="G110" i="121" s="1"/>
  <c r="G111" i="121" s="1"/>
  <c r="G112" i="121" s="1"/>
  <c r="G113" i="121" s="1"/>
  <c r="G114" i="121" s="1"/>
  <c r="G115" i="121" s="1"/>
  <c r="G116" i="121" s="1"/>
  <c r="G117" i="121" s="1"/>
  <c r="G118" i="121" s="1"/>
  <c r="G119" i="121" s="1"/>
  <c r="G120" i="121" s="1"/>
  <c r="G121" i="121" s="1"/>
  <c r="G122" i="121" s="1"/>
  <c r="G123" i="121" s="1"/>
  <c r="G124" i="121" s="1"/>
  <c r="G125" i="121" s="1"/>
  <c r="G126" i="121" s="1"/>
  <c r="G127" i="121" s="1"/>
  <c r="G128" i="121" s="1"/>
  <c r="G129" i="121" s="1"/>
  <c r="G130" i="121" s="1"/>
  <c r="G131" i="121" s="1"/>
  <c r="G132" i="121" s="1"/>
  <c r="G133" i="121" s="1"/>
  <c r="G134" i="121" s="1"/>
  <c r="G135" i="121" s="1"/>
  <c r="G136" i="121" s="1"/>
  <c r="G137" i="121" s="1"/>
  <c r="G138" i="121" s="1"/>
  <c r="G139" i="121" s="1"/>
  <c r="G140" i="121" s="1"/>
  <c r="G141" i="121" s="1"/>
  <c r="G142" i="121" s="1"/>
  <c r="G143" i="121" s="1"/>
  <c r="G144" i="121" s="1"/>
  <c r="G145" i="121" s="1"/>
  <c r="G146" i="121" s="1"/>
  <c r="G147" i="121" s="1"/>
  <c r="G148" i="121" s="1"/>
  <c r="G149" i="121" s="1"/>
  <c r="G150" i="121" s="1"/>
  <c r="G151" i="121" s="1"/>
  <c r="G152" i="121" s="1"/>
  <c r="G153" i="121" s="1"/>
  <c r="G154" i="121" s="1"/>
  <c r="G155" i="121" s="1"/>
  <c r="G156" i="121" s="1"/>
  <c r="G157" i="121" s="1"/>
  <c r="G158" i="121" s="1"/>
  <c r="G159" i="121" s="1"/>
  <c r="G160" i="121" s="1"/>
  <c r="G161" i="121" s="1"/>
  <c r="G162" i="121" s="1"/>
  <c r="G163" i="121" s="1"/>
  <c r="G164" i="121" s="1"/>
  <c r="G165" i="121" s="1"/>
  <c r="G166" i="121" s="1"/>
  <c r="G167" i="121" s="1"/>
  <c r="G168" i="121" s="1"/>
  <c r="G169" i="121" s="1"/>
  <c r="G170" i="121" s="1"/>
  <c r="G171" i="121" s="1"/>
  <c r="G172" i="121" s="1"/>
  <c r="G173" i="121" s="1"/>
  <c r="G174" i="121" s="1"/>
  <c r="G175" i="121" s="1"/>
  <c r="G176" i="121" s="1"/>
  <c r="G177" i="121" s="1"/>
  <c r="G178" i="121" s="1"/>
  <c r="G179" i="121" s="1"/>
  <c r="G180" i="121" s="1"/>
  <c r="G181" i="121" s="1"/>
  <c r="G182" i="121" s="1"/>
  <c r="G183" i="121" s="1"/>
  <c r="G184" i="121" s="1"/>
  <c r="G185" i="121" s="1"/>
  <c r="G186" i="121" s="1"/>
  <c r="G187" i="121" s="1"/>
  <c r="G188" i="121" s="1"/>
  <c r="G189" i="121" s="1"/>
  <c r="G190" i="121" s="1"/>
  <c r="G191" i="121" s="1"/>
  <c r="G192" i="121" s="1"/>
  <c r="G193" i="121" s="1"/>
  <c r="G194" i="121" s="1"/>
  <c r="G195" i="121" s="1"/>
  <c r="G196" i="121" s="1"/>
  <c r="G197" i="121" s="1"/>
  <c r="G198" i="121" s="1"/>
  <c r="G199" i="121" s="1"/>
  <c r="G200" i="121" s="1"/>
  <c r="G201" i="121" s="1"/>
  <c r="G202" i="121" s="1"/>
  <c r="G203" i="121" s="1"/>
  <c r="G204" i="121" s="1"/>
  <c r="G205" i="121" s="1"/>
  <c r="G206" i="121" s="1"/>
  <c r="G207" i="121" s="1"/>
  <c r="G208" i="121" s="1"/>
  <c r="G209" i="121" s="1"/>
  <c r="G210" i="121" s="1"/>
  <c r="G211" i="121" s="1"/>
  <c r="G212" i="121" s="1"/>
  <c r="G213" i="121" s="1"/>
  <c r="G214" i="121" s="1"/>
  <c r="G215" i="121" s="1"/>
  <c r="G216" i="121" s="1"/>
  <c r="G217" i="121" s="1"/>
  <c r="G218" i="121" s="1"/>
  <c r="G219" i="121" s="1"/>
  <c r="G220" i="121" s="1"/>
  <c r="G221" i="121" s="1"/>
  <c r="G222" i="121" s="1"/>
  <c r="G223" i="121" s="1"/>
  <c r="G224" i="121" s="1"/>
  <c r="G225" i="121" s="1"/>
  <c r="G226" i="121" s="1"/>
  <c r="G227" i="121" s="1"/>
  <c r="G228" i="121" s="1"/>
  <c r="G229" i="121" s="1"/>
  <c r="G230" i="121" s="1"/>
  <c r="G231" i="121" s="1"/>
  <c r="G232" i="121" s="1"/>
  <c r="G233" i="121" s="1"/>
  <c r="G234" i="121" s="1"/>
  <c r="G235" i="121" s="1"/>
  <c r="G236" i="121" s="1"/>
  <c r="G237" i="121" s="1"/>
  <c r="G238" i="121" s="1"/>
  <c r="G239" i="121" s="1"/>
  <c r="G240" i="121" s="1"/>
  <c r="G241" i="121" s="1"/>
  <c r="G242" i="121" s="1"/>
  <c r="G243" i="121" s="1"/>
  <c r="G244" i="121" s="1"/>
  <c r="G245" i="121" s="1"/>
  <c r="G246" i="121" s="1"/>
  <c r="G247" i="121" s="1"/>
  <c r="G248" i="121" s="1"/>
  <c r="G249" i="121" s="1"/>
  <c r="G250" i="121" s="1"/>
  <c r="G251" i="121" s="1"/>
  <c r="G252" i="121" s="1"/>
  <c r="G253" i="121" s="1"/>
  <c r="G254" i="121" s="1"/>
  <c r="G255" i="121" s="1"/>
  <c r="G256" i="121" s="1"/>
  <c r="G257" i="121" s="1"/>
  <c r="G258" i="121" s="1"/>
  <c r="G259" i="121" s="1"/>
  <c r="G260" i="121" s="1"/>
  <c r="G261" i="121" s="1"/>
  <c r="G262" i="121" s="1"/>
  <c r="G263" i="121" s="1"/>
  <c r="G264" i="121" s="1"/>
  <c r="G265" i="121" s="1"/>
  <c r="G266" i="121" s="1"/>
  <c r="G267" i="121" s="1"/>
  <c r="G268" i="121" s="1"/>
  <c r="G269" i="121" s="1"/>
  <c r="G270" i="121" s="1"/>
  <c r="G271" i="121" s="1"/>
  <c r="G272" i="121" s="1"/>
  <c r="G273" i="121" s="1"/>
  <c r="G274" i="121" s="1"/>
  <c r="G275" i="121" s="1"/>
  <c r="G276" i="121" s="1"/>
  <c r="G277" i="121" s="1"/>
  <c r="G278" i="121" s="1"/>
  <c r="G279" i="121" s="1"/>
  <c r="G280" i="121" s="1"/>
  <c r="G281" i="121" s="1"/>
  <c r="G282" i="121" s="1"/>
  <c r="G283" i="121" s="1"/>
  <c r="G284" i="121" s="1"/>
  <c r="G285" i="121" s="1"/>
  <c r="G286" i="121" s="1"/>
  <c r="G287" i="121" s="1"/>
  <c r="G288" i="121" s="1"/>
  <c r="G289" i="121" s="1"/>
  <c r="G290" i="121" s="1"/>
  <c r="G291" i="121" s="1"/>
  <c r="G292" i="121" s="1"/>
  <c r="G293" i="121" s="1"/>
  <c r="G294" i="121" s="1"/>
  <c r="G295" i="121" s="1"/>
  <c r="G296" i="121" s="1"/>
  <c r="G297" i="121" s="1"/>
  <c r="G298" i="121" s="1"/>
  <c r="G299" i="121" s="1"/>
  <c r="G300" i="121" s="1"/>
  <c r="G301" i="121" s="1"/>
  <c r="G302" i="121" s="1"/>
  <c r="G303" i="121" s="1"/>
  <c r="G304" i="121" s="1"/>
  <c r="G305" i="121" s="1"/>
  <c r="G306" i="121" s="1"/>
  <c r="G307" i="121" s="1"/>
  <c r="G308" i="121" s="1"/>
  <c r="G309" i="121" s="1"/>
  <c r="G310" i="121" s="1"/>
  <c r="G311" i="121" s="1"/>
  <c r="G312" i="121" s="1"/>
  <c r="G313" i="121" s="1"/>
  <c r="G314" i="121" s="1"/>
  <c r="G315" i="121" s="1"/>
  <c r="G316" i="121" s="1"/>
  <c r="G317" i="121" s="1"/>
  <c r="G318" i="121" s="1"/>
  <c r="G319" i="121" s="1"/>
  <c r="G320" i="121" s="1"/>
  <c r="G321" i="121" s="1"/>
  <c r="G322" i="121" s="1"/>
  <c r="G323" i="121" s="1"/>
  <c r="G324" i="121" s="1"/>
  <c r="G325" i="121" s="1"/>
  <c r="G326" i="121" s="1"/>
  <c r="G327" i="121" s="1"/>
  <c r="G328" i="121" s="1"/>
  <c r="G329" i="121" s="1"/>
  <c r="G330" i="121" s="1"/>
  <c r="G331" i="121" s="1"/>
  <c r="G332" i="121" s="1"/>
  <c r="G333" i="121" s="1"/>
  <c r="G334" i="121" s="1"/>
  <c r="G335" i="121" s="1"/>
  <c r="G336" i="121" s="1"/>
  <c r="G337" i="121" s="1"/>
  <c r="G338" i="121" s="1"/>
  <c r="G339" i="121" s="1"/>
  <c r="G340" i="121" s="1"/>
  <c r="G341" i="121" s="1"/>
  <c r="G342" i="121" s="1"/>
  <c r="G343" i="121" s="1"/>
  <c r="G344" i="121" s="1"/>
  <c r="G345" i="121" s="1"/>
  <c r="G346" i="121" s="1"/>
  <c r="G347" i="121" s="1"/>
  <c r="G348" i="121" s="1"/>
  <c r="G349" i="121" s="1"/>
  <c r="G350" i="121" s="1"/>
  <c r="G351" i="121" s="1"/>
  <c r="G352" i="121" s="1"/>
  <c r="G353" i="121" s="1"/>
  <c r="G354" i="121" s="1"/>
  <c r="G355" i="121" s="1"/>
  <c r="G356" i="121" s="1"/>
  <c r="G357" i="121" s="1"/>
  <c r="G358" i="121" s="1"/>
  <c r="G359" i="121" s="1"/>
  <c r="G360" i="121" s="1"/>
  <c r="G361" i="121" s="1"/>
  <c r="G362" i="121" s="1"/>
  <c r="G363" i="121" s="1"/>
  <c r="G364" i="121" s="1"/>
  <c r="G365" i="121" s="1"/>
  <c r="G366" i="121" s="1"/>
  <c r="G367" i="121" s="1"/>
  <c r="G368" i="121" s="1"/>
  <c r="G369" i="121" s="1"/>
  <c r="G370" i="121" s="1"/>
  <c r="G371" i="121" s="1"/>
  <c r="G372" i="121" s="1"/>
  <c r="G373" i="121" s="1"/>
  <c r="G374" i="121" s="1"/>
  <c r="G375" i="121" s="1"/>
  <c r="G376" i="121" s="1"/>
  <c r="G377" i="121" s="1"/>
  <c r="G378" i="121" s="1"/>
  <c r="G379" i="121" s="1"/>
  <c r="G380" i="121" s="1"/>
  <c r="G381" i="121" s="1"/>
  <c r="G382" i="121" s="1"/>
  <c r="G383" i="121" s="1"/>
  <c r="G384" i="121" s="1"/>
  <c r="G385" i="121" s="1"/>
  <c r="G386" i="121" s="1"/>
  <c r="G387" i="121" s="1"/>
  <c r="G388" i="121" s="1"/>
  <c r="G389" i="121" s="1"/>
  <c r="G390" i="121" s="1"/>
  <c r="G391" i="121" s="1"/>
  <c r="G392" i="121" s="1"/>
  <c r="G393" i="121" s="1"/>
  <c r="G394" i="121" s="1"/>
  <c r="G395" i="121" s="1"/>
  <c r="G396" i="121" s="1"/>
  <c r="G397" i="121" s="1"/>
  <c r="G398" i="121" s="1"/>
  <c r="G399" i="121" s="1"/>
  <c r="G400" i="121" s="1"/>
  <c r="G401" i="121" s="1"/>
  <c r="G402" i="121" s="1"/>
  <c r="G403" i="121" s="1"/>
  <c r="G404" i="121" s="1"/>
  <c r="G405" i="121" s="1"/>
  <c r="G406" i="121" s="1"/>
  <c r="G407" i="121" s="1"/>
  <c r="G408" i="121" s="1"/>
  <c r="G409" i="121" s="1"/>
  <c r="G410" i="121" s="1"/>
  <c r="G411" i="121" s="1"/>
  <c r="G412" i="121" s="1"/>
  <c r="G413" i="121" s="1"/>
  <c r="G414" i="121" s="1"/>
  <c r="G415" i="121" s="1"/>
  <c r="G416" i="121" s="1"/>
  <c r="G417" i="121" s="1"/>
  <c r="G418" i="121" s="1"/>
  <c r="G419" i="121" s="1"/>
  <c r="G420" i="121" s="1"/>
  <c r="G421" i="121" s="1"/>
  <c r="G422" i="121" s="1"/>
  <c r="G423" i="121" s="1"/>
  <c r="G424" i="121" s="1"/>
  <c r="G425" i="121" s="1"/>
  <c r="G426" i="121" s="1"/>
  <c r="G427" i="121" s="1"/>
  <c r="G428" i="121" s="1"/>
  <c r="G429" i="121" s="1"/>
  <c r="G430" i="121" s="1"/>
  <c r="G431" i="121" s="1"/>
  <c r="G432" i="121" s="1"/>
  <c r="G433" i="121" s="1"/>
  <c r="G434" i="121" s="1"/>
  <c r="G435" i="121" s="1"/>
  <c r="G436" i="121" s="1"/>
  <c r="G437" i="121" s="1"/>
  <c r="G438" i="121" s="1"/>
  <c r="G439" i="121" s="1"/>
  <c r="G440" i="121" s="1"/>
  <c r="G441" i="121" s="1"/>
  <c r="G442" i="121" s="1"/>
  <c r="G443" i="121" s="1"/>
  <c r="G444" i="121" s="1"/>
  <c r="G445" i="121" s="1"/>
  <c r="G446" i="121" s="1"/>
  <c r="G447" i="121" s="1"/>
  <c r="G448" i="121" s="1"/>
  <c r="G449" i="121" s="1"/>
  <c r="G450" i="121" s="1"/>
  <c r="G451" i="121" s="1"/>
  <c r="G452" i="121" s="1"/>
  <c r="G453" i="121" s="1"/>
  <c r="G454" i="121" s="1"/>
  <c r="G455" i="121" s="1"/>
  <c r="G456" i="121" s="1"/>
  <c r="G457" i="121" s="1"/>
  <c r="G458" i="121" s="1"/>
  <c r="G459" i="121" s="1"/>
  <c r="G460" i="121" s="1"/>
  <c r="G461" i="121" s="1"/>
  <c r="G462" i="121" s="1"/>
  <c r="G463" i="121" s="1"/>
  <c r="G464" i="121" s="1"/>
  <c r="G465" i="121" s="1"/>
  <c r="G466" i="121" s="1"/>
  <c r="G467" i="121" s="1"/>
  <c r="G468" i="121" s="1"/>
  <c r="G469" i="121" s="1"/>
  <c r="G470" i="121" s="1"/>
  <c r="G471" i="121" s="1"/>
  <c r="G472" i="121" s="1"/>
  <c r="G473" i="121" s="1"/>
  <c r="G474" i="121" s="1"/>
  <c r="G475" i="121" s="1"/>
  <c r="G476" i="121" s="1"/>
  <c r="G477" i="121" s="1"/>
  <c r="G478" i="121" s="1"/>
  <c r="G479" i="121" s="1"/>
  <c r="G480" i="121" s="1"/>
  <c r="G481" i="121" s="1"/>
  <c r="G482" i="121" s="1"/>
  <c r="G483" i="121" s="1"/>
  <c r="G484" i="121" s="1"/>
  <c r="G485" i="121" s="1"/>
  <c r="G486" i="121" s="1"/>
  <c r="G487" i="121" s="1"/>
  <c r="G488" i="121" s="1"/>
  <c r="G489" i="121" s="1"/>
  <c r="G490" i="121" s="1"/>
  <c r="G491" i="121" s="1"/>
  <c r="G492" i="121" s="1"/>
  <c r="G493" i="121" s="1"/>
  <c r="G494" i="121" s="1"/>
  <c r="G495" i="121" s="1"/>
  <c r="G496" i="121" s="1"/>
  <c r="G497" i="121" s="1"/>
  <c r="G498" i="121" s="1"/>
  <c r="G499" i="121" s="1"/>
  <c r="G500" i="121" s="1"/>
  <c r="G501" i="121" s="1"/>
  <c r="G502" i="121" s="1"/>
  <c r="G503" i="121" s="1"/>
  <c r="G504" i="121" s="1"/>
  <c r="G505" i="121" s="1"/>
  <c r="G506" i="121" s="1"/>
  <c r="G507" i="121" s="1"/>
  <c r="G508" i="121" s="1"/>
  <c r="G509" i="121" s="1"/>
  <c r="G510" i="121" s="1"/>
  <c r="G511" i="121" s="1"/>
  <c r="G512" i="121" s="1"/>
  <c r="G513" i="121" s="1"/>
  <c r="G514" i="121" s="1"/>
  <c r="G515" i="121" s="1"/>
  <c r="G516" i="121" s="1"/>
  <c r="G517" i="121" s="1"/>
  <c r="G518" i="121" s="1"/>
  <c r="G519" i="121" s="1"/>
  <c r="G520" i="121" s="1"/>
  <c r="G521" i="121" s="1"/>
  <c r="G522" i="121" s="1"/>
  <c r="G523" i="121" s="1"/>
  <c r="G524" i="121" s="1"/>
  <c r="G525" i="121" s="1"/>
  <c r="G526" i="121" s="1"/>
  <c r="G527" i="121" s="1"/>
  <c r="G528" i="121" s="1"/>
  <c r="G529" i="121" s="1"/>
  <c r="G530" i="121" s="1"/>
  <c r="G531" i="121" s="1"/>
  <c r="G532" i="121" s="1"/>
  <c r="G533" i="121" s="1"/>
  <c r="G534" i="121" s="1"/>
  <c r="G535" i="121" s="1"/>
  <c r="G536" i="121" s="1"/>
  <c r="G537" i="121" s="1"/>
  <c r="G538" i="121" s="1"/>
  <c r="G539" i="121" s="1"/>
  <c r="G540" i="121" s="1"/>
  <c r="G541" i="121" s="1"/>
  <c r="G542" i="121" s="1"/>
  <c r="G543" i="121" s="1"/>
  <c r="G544" i="121" s="1"/>
  <c r="G545" i="121" s="1"/>
  <c r="G546" i="121" s="1"/>
  <c r="G547" i="121" s="1"/>
  <c r="G548" i="121" s="1"/>
  <c r="G549" i="121" s="1"/>
  <c r="G550" i="121" s="1"/>
  <c r="G551" i="121" s="1"/>
  <c r="G552" i="121" s="1"/>
  <c r="G553" i="121" s="1"/>
  <c r="F244" i="99"/>
  <c r="G6" i="102"/>
  <c r="G7" i="102" s="1"/>
  <c r="G8" i="102" s="1"/>
  <c r="G9" i="102" s="1"/>
  <c r="G10" i="102" s="1"/>
  <c r="G11" i="102" s="1"/>
  <c r="G12" i="102" s="1"/>
  <c r="G13" i="102" s="1"/>
  <c r="G14" i="102" s="1"/>
  <c r="G15" i="102" s="1"/>
  <c r="G16" i="102" s="1"/>
  <c r="G17" i="102" s="1"/>
  <c r="G18" i="102" s="1"/>
  <c r="G19" i="102" s="1"/>
  <c r="G20" i="102" s="1"/>
  <c r="G21" i="102" s="1"/>
  <c r="G22" i="102" s="1"/>
  <c r="G23" i="102" s="1"/>
  <c r="G24" i="102" s="1"/>
  <c r="G25" i="102" s="1"/>
  <c r="G26" i="102" s="1"/>
  <c r="G27" i="102" s="1"/>
  <c r="G28" i="102" s="1"/>
  <c r="G29" i="102" s="1"/>
  <c r="G30" i="102" s="1"/>
  <c r="G31" i="102" s="1"/>
  <c r="G32" i="102" s="1"/>
  <c r="G33" i="102" s="1"/>
  <c r="G34" i="102" s="1"/>
  <c r="G35" i="102" s="1"/>
  <c r="G36" i="102" s="1"/>
  <c r="G37" i="102" s="1"/>
  <c r="G38" i="102" s="1"/>
  <c r="G39" i="102" s="1"/>
  <c r="G40" i="102" s="1"/>
  <c r="G41" i="102" s="1"/>
  <c r="G42" i="102" s="1"/>
  <c r="G43" i="102" s="1"/>
  <c r="G44" i="102" s="1"/>
  <c r="G45" i="102" s="1"/>
  <c r="G46" i="102" s="1"/>
  <c r="G47" i="102" s="1"/>
  <c r="G48" i="102" s="1"/>
  <c r="G49" i="102" s="1"/>
  <c r="G50" i="102" s="1"/>
  <c r="G51" i="102" s="1"/>
  <c r="G52" i="102" s="1"/>
  <c r="G53" i="102" s="1"/>
  <c r="G54" i="102" s="1"/>
  <c r="G55" i="102" s="1"/>
  <c r="G56" i="102" s="1"/>
  <c r="G57" i="102" s="1"/>
  <c r="G58" i="102" s="1"/>
  <c r="G59" i="102" s="1"/>
  <c r="G60" i="102" s="1"/>
  <c r="G61" i="102" s="1"/>
  <c r="G62" i="102" s="1"/>
  <c r="G63" i="102" s="1"/>
  <c r="G64" i="102" s="1"/>
  <c r="G65" i="102" s="1"/>
  <c r="G66" i="102" s="1"/>
  <c r="G67" i="102" s="1"/>
  <c r="G68" i="102" s="1"/>
  <c r="G69" i="102" s="1"/>
  <c r="G70" i="102" s="1"/>
  <c r="G71" i="102" s="1"/>
  <c r="G72" i="102" s="1"/>
  <c r="G73" i="102" s="1"/>
  <c r="G74" i="102" s="1"/>
  <c r="G75" i="102" s="1"/>
  <c r="G76" i="102" s="1"/>
  <c r="G77" i="102" s="1"/>
  <c r="G78" i="102" s="1"/>
  <c r="G79" i="102" s="1"/>
  <c r="G80" i="102" s="1"/>
  <c r="G81" i="102" s="1"/>
  <c r="G82" i="102" s="1"/>
  <c r="G83" i="102" s="1"/>
  <c r="G84" i="102" s="1"/>
  <c r="G85" i="102" s="1"/>
  <c r="G86" i="102" s="1"/>
  <c r="G87" i="102" s="1"/>
  <c r="G88" i="102" s="1"/>
  <c r="G89" i="102" s="1"/>
  <c r="G90" i="102" s="1"/>
  <c r="G91" i="102" s="1"/>
  <c r="G92" i="102" s="1"/>
  <c r="G93" i="102" s="1"/>
  <c r="G94" i="102" s="1"/>
  <c r="G95" i="102" s="1"/>
  <c r="G96" i="102" s="1"/>
  <c r="G97" i="102" s="1"/>
  <c r="G98" i="102" s="1"/>
  <c r="G99" i="102" s="1"/>
  <c r="G100" i="102" s="1"/>
  <c r="G101" i="102" s="1"/>
  <c r="G102" i="102" s="1"/>
  <c r="G103" i="102" s="1"/>
  <c r="G104" i="102" s="1"/>
  <c r="G105" i="102" s="1"/>
  <c r="G106" i="102" s="1"/>
  <c r="G107" i="102" s="1"/>
  <c r="G108" i="102" s="1"/>
  <c r="G109" i="102" s="1"/>
  <c r="G110" i="102" s="1"/>
  <c r="G111" i="102" s="1"/>
  <c r="G112" i="102" s="1"/>
  <c r="G113" i="102" s="1"/>
  <c r="G114" i="102" s="1"/>
  <c r="G115" i="102" s="1"/>
  <c r="G116" i="102" s="1"/>
  <c r="G117" i="102" s="1"/>
  <c r="G118" i="102" s="1"/>
  <c r="G119" i="102" s="1"/>
  <c r="G120" i="102" s="1"/>
  <c r="G121" i="102" s="1"/>
  <c r="G122" i="102" s="1"/>
  <c r="G123" i="102" s="1"/>
  <c r="G124" i="102" s="1"/>
  <c r="G125" i="102" s="1"/>
  <c r="G126" i="102" s="1"/>
  <c r="G127" i="102" s="1"/>
  <c r="G128" i="102" s="1"/>
  <c r="G129" i="102" s="1"/>
  <c r="G130" i="102" s="1"/>
  <c r="G131" i="102" s="1"/>
  <c r="G132" i="102" s="1"/>
  <c r="G133" i="102" s="1"/>
  <c r="G134" i="102" s="1"/>
  <c r="G135" i="102" s="1"/>
  <c r="G136" i="102" s="1"/>
  <c r="G137" i="102" s="1"/>
  <c r="G138" i="102" s="1"/>
  <c r="G139" i="102" s="1"/>
  <c r="G140" i="102" s="1"/>
  <c r="G141" i="102" s="1"/>
  <c r="G142" i="102" s="1"/>
  <c r="G143" i="102" s="1"/>
  <c r="G144" i="102" s="1"/>
  <c r="G145" i="102" s="1"/>
  <c r="G146" i="102" s="1"/>
  <c r="G147" i="102" s="1"/>
  <c r="G148" i="102" s="1"/>
  <c r="G149" i="102" s="1"/>
  <c r="G150" i="102" s="1"/>
  <c r="G151" i="102" s="1"/>
  <c r="G152" i="102" s="1"/>
  <c r="G153" i="102" s="1"/>
  <c r="G154" i="102" s="1"/>
  <c r="G155" i="102" s="1"/>
  <c r="G156" i="102" s="1"/>
  <c r="G157" i="102" s="1"/>
  <c r="G158" i="102" s="1"/>
  <c r="G159" i="102" s="1"/>
  <c r="G160" i="102" s="1"/>
  <c r="G161" i="102" s="1"/>
  <c r="G162" i="102" s="1"/>
  <c r="G163" i="102" s="1"/>
  <c r="G164" i="102" s="1"/>
  <c r="G165" i="102" s="1"/>
  <c r="G166" i="102" s="1"/>
  <c r="G167" i="102" s="1"/>
  <c r="G168" i="102" s="1"/>
  <c r="G169" i="102" s="1"/>
  <c r="G170" i="102" s="1"/>
  <c r="G171" i="102" s="1"/>
  <c r="G172" i="102" s="1"/>
  <c r="G173" i="102" s="1"/>
  <c r="G174" i="102" s="1"/>
  <c r="G175" i="102" s="1"/>
  <c r="G176" i="102" s="1"/>
  <c r="G177" i="102" s="1"/>
  <c r="G178" i="102" s="1"/>
  <c r="G179" i="102" s="1"/>
  <c r="G180" i="102" s="1"/>
  <c r="G181" i="102" s="1"/>
  <c r="G182" i="102" s="1"/>
  <c r="G183" i="102" s="1"/>
  <c r="G184" i="102" s="1"/>
  <c r="G185" i="102" s="1"/>
  <c r="G186" i="102" s="1"/>
  <c r="G187" i="102" s="1"/>
  <c r="G188" i="102" s="1"/>
  <c r="G189" i="102" s="1"/>
  <c r="G190" i="102" s="1"/>
  <c r="G191" i="102" s="1"/>
  <c r="G192" i="102" s="1"/>
  <c r="G193" i="102" s="1"/>
  <c r="G194" i="102" s="1"/>
  <c r="G195" i="102" s="1"/>
  <c r="G196" i="102" s="1"/>
  <c r="G197" i="102" s="1"/>
  <c r="G198" i="102" s="1"/>
  <c r="G199" i="102" s="1"/>
  <c r="G200" i="102" s="1"/>
  <c r="G201" i="102" s="1"/>
  <c r="G202" i="102" s="1"/>
  <c r="G203" i="102" s="1"/>
  <c r="G204" i="102" s="1"/>
  <c r="G205" i="102" s="1"/>
  <c r="G206" i="102" s="1"/>
  <c r="G207" i="102" s="1"/>
  <c r="G208" i="102" s="1"/>
  <c r="G209" i="102" s="1"/>
  <c r="G210" i="102" s="1"/>
  <c r="G211" i="102" s="1"/>
  <c r="G212" i="102" s="1"/>
  <c r="G213" i="102" s="1"/>
  <c r="G214" i="102" s="1"/>
  <c r="G215" i="102" s="1"/>
  <c r="G216" i="102" s="1"/>
  <c r="G217" i="102" s="1"/>
  <c r="G218" i="102" s="1"/>
  <c r="G219" i="102" s="1"/>
  <c r="G220" i="102" s="1"/>
  <c r="G221" i="102" s="1"/>
  <c r="G222" i="102" s="1"/>
  <c r="G223" i="102" s="1"/>
  <c r="G224" i="102" s="1"/>
  <c r="G225" i="102" s="1"/>
  <c r="G226" i="102" s="1"/>
  <c r="G227" i="102" s="1"/>
  <c r="G228" i="102" s="1"/>
  <c r="G229" i="102" s="1"/>
  <c r="G230" i="102" s="1"/>
  <c r="G231" i="102" s="1"/>
  <c r="G232" i="102" s="1"/>
  <c r="G233" i="102" s="1"/>
  <c r="G234" i="102" s="1"/>
  <c r="G235" i="102" s="1"/>
  <c r="G236" i="102" s="1"/>
  <c r="G237" i="102" s="1"/>
  <c r="G238" i="102" s="1"/>
  <c r="G239" i="102" s="1"/>
  <c r="G240" i="102" s="1"/>
  <c r="G241" i="102" s="1"/>
  <c r="G242" i="102" s="1"/>
  <c r="G243" i="102" s="1"/>
  <c r="G244" i="102" s="1"/>
  <c r="G245" i="102" s="1"/>
  <c r="G246" i="102" s="1"/>
  <c r="G247" i="102" s="1"/>
  <c r="G248" i="102" s="1"/>
  <c r="G249" i="102" s="1"/>
  <c r="G250" i="102" s="1"/>
  <c r="G251" i="102" s="1"/>
  <c r="G252" i="102" s="1"/>
  <c r="G253" i="102" s="1"/>
  <c r="G254" i="102" s="1"/>
  <c r="G255" i="102" s="1"/>
  <c r="G256" i="102" s="1"/>
  <c r="G257" i="102" s="1"/>
  <c r="G258" i="102" s="1"/>
  <c r="G259" i="102" s="1"/>
  <c r="G260" i="102" s="1"/>
  <c r="G261" i="102" s="1"/>
  <c r="G262" i="102" s="1"/>
  <c r="G263" i="102" s="1"/>
  <c r="G264" i="102" s="1"/>
  <c r="G265" i="102" s="1"/>
  <c r="G266" i="102" s="1"/>
  <c r="G267" i="102" s="1"/>
  <c r="G268" i="102" s="1"/>
  <c r="G269" i="102" s="1"/>
  <c r="G270" i="102" s="1"/>
  <c r="G271" i="102" s="1"/>
  <c r="G272" i="102" s="1"/>
  <c r="G273" i="102" s="1"/>
  <c r="G274" i="102" s="1"/>
  <c r="G275" i="102" s="1"/>
  <c r="G276" i="102" s="1"/>
  <c r="G277" i="102" s="1"/>
  <c r="G278" i="102" s="1"/>
  <c r="G279" i="102" s="1"/>
  <c r="G280" i="102" s="1"/>
  <c r="G281" i="102" s="1"/>
  <c r="G282" i="102" s="1"/>
  <c r="G283" i="102" s="1"/>
  <c r="G284" i="102" s="1"/>
  <c r="G285" i="102" s="1"/>
  <c r="G286" i="102" s="1"/>
  <c r="G287" i="102" s="1"/>
  <c r="G288" i="102" s="1"/>
  <c r="G289" i="102" s="1"/>
  <c r="G290" i="102" s="1"/>
  <c r="G291" i="102" s="1"/>
  <c r="G292" i="102" s="1"/>
  <c r="G293" i="102" s="1"/>
  <c r="G294" i="102" s="1"/>
  <c r="G295" i="102" s="1"/>
  <c r="G296" i="102" s="1"/>
  <c r="G297" i="102" s="1"/>
  <c r="G298" i="102" s="1"/>
  <c r="G299" i="102" s="1"/>
  <c r="G300" i="102" s="1"/>
  <c r="G301" i="102" s="1"/>
  <c r="G302" i="102" s="1"/>
  <c r="G303" i="102" s="1"/>
  <c r="G304" i="102" s="1"/>
  <c r="G305" i="102" s="1"/>
  <c r="G306" i="102" s="1"/>
  <c r="G307" i="102" s="1"/>
  <c r="G308" i="102" s="1"/>
  <c r="G309" i="102" s="1"/>
  <c r="G310" i="102" s="1"/>
  <c r="G311" i="102" s="1"/>
  <c r="G312" i="102" s="1"/>
  <c r="G313" i="102" s="1"/>
  <c r="G314" i="102" s="1"/>
  <c r="G315" i="102" s="1"/>
  <c r="G316" i="102" s="1"/>
  <c r="G317" i="102" s="1"/>
  <c r="G318" i="102" s="1"/>
  <c r="G319" i="102" s="1"/>
  <c r="G320" i="102" s="1"/>
  <c r="G321" i="102" s="1"/>
  <c r="G322" i="102" s="1"/>
  <c r="G323" i="102" s="1"/>
  <c r="G324" i="102" s="1"/>
  <c r="G325" i="102" s="1"/>
  <c r="G326" i="102" s="1"/>
  <c r="G327" i="102" s="1"/>
  <c r="G328" i="102" s="1"/>
  <c r="G329" i="102" s="1"/>
  <c r="G330" i="102" s="1"/>
  <c r="G331" i="102" s="1"/>
  <c r="G332" i="102" s="1"/>
  <c r="G333" i="102" s="1"/>
  <c r="G334" i="102" s="1"/>
  <c r="G335" i="102" s="1"/>
  <c r="G336" i="102" s="1"/>
  <c r="G337" i="102" s="1"/>
  <c r="G338" i="102" s="1"/>
  <c r="G339" i="102" s="1"/>
  <c r="G340" i="102" s="1"/>
  <c r="G341" i="102" s="1"/>
  <c r="G342" i="102" s="1"/>
  <c r="G343" i="102" s="1"/>
  <c r="G344" i="102" s="1"/>
  <c r="G345" i="102" s="1"/>
  <c r="G346" i="102" s="1"/>
  <c r="G347" i="102" s="1"/>
  <c r="G348" i="102" s="1"/>
  <c r="G349" i="102" s="1"/>
  <c r="G350" i="102" s="1"/>
  <c r="G351" i="102" s="1"/>
  <c r="G352" i="102" s="1"/>
  <c r="G353" i="102" s="1"/>
  <c r="G354" i="102" s="1"/>
  <c r="G355" i="102" s="1"/>
  <c r="G356" i="102" s="1"/>
  <c r="G357" i="102" s="1"/>
  <c r="G358" i="102" s="1"/>
  <c r="G359" i="102" s="1"/>
  <c r="G360" i="102" s="1"/>
  <c r="G361" i="102" s="1"/>
  <c r="G362" i="102" s="1"/>
  <c r="G363" i="102" s="1"/>
  <c r="G364" i="102" s="1"/>
  <c r="G365" i="102" s="1"/>
  <c r="G366" i="102" s="1"/>
  <c r="G367" i="102" s="1"/>
  <c r="G368" i="102" s="1"/>
  <c r="G369" i="102" s="1"/>
  <c r="G370" i="102" s="1"/>
  <c r="G371" i="102" s="1"/>
  <c r="G372" i="102" s="1"/>
  <c r="G373" i="102" s="1"/>
  <c r="G374" i="102" s="1"/>
  <c r="G375" i="102" s="1"/>
  <c r="G376" i="102" s="1"/>
  <c r="G377" i="102" s="1"/>
  <c r="G378" i="102" s="1"/>
  <c r="G379" i="102" s="1"/>
  <c r="G380" i="102" s="1"/>
  <c r="G381" i="102" s="1"/>
  <c r="G382" i="102" s="1"/>
  <c r="G383" i="102" s="1"/>
  <c r="G384" i="102" s="1"/>
  <c r="G385" i="102" s="1"/>
  <c r="G386" i="102" s="1"/>
  <c r="G387" i="102" s="1"/>
  <c r="G388" i="102" s="1"/>
  <c r="G389" i="102" s="1"/>
  <c r="G390" i="102" s="1"/>
  <c r="G391" i="102" s="1"/>
  <c r="G392" i="102" s="1"/>
  <c r="G393" i="102" s="1"/>
  <c r="G394" i="102" s="1"/>
  <c r="G395" i="102" s="1"/>
  <c r="G396" i="102" s="1"/>
  <c r="G397" i="102" s="1"/>
  <c r="G398" i="102" s="1"/>
  <c r="G399" i="102" s="1"/>
  <c r="G400" i="102" s="1"/>
  <c r="G401" i="102" s="1"/>
  <c r="G402" i="102" s="1"/>
  <c r="G403" i="102" s="1"/>
  <c r="G404" i="102" s="1"/>
  <c r="G405" i="102" s="1"/>
  <c r="G406" i="102" s="1"/>
  <c r="G407" i="102" s="1"/>
  <c r="G408" i="102" s="1"/>
  <c r="G409" i="102" s="1"/>
  <c r="G410" i="102" s="1"/>
  <c r="G411" i="102" s="1"/>
  <c r="G412" i="102" s="1"/>
  <c r="G413" i="102" s="1"/>
  <c r="G414" i="102" s="1"/>
  <c r="G415" i="102" s="1"/>
  <c r="G416" i="102" s="1"/>
  <c r="G417" i="102" s="1"/>
  <c r="G418" i="102" s="1"/>
  <c r="G419" i="102" s="1"/>
  <c r="G420" i="102" s="1"/>
  <c r="G421" i="102" s="1"/>
  <c r="G422" i="102" s="1"/>
  <c r="G423" i="102" s="1"/>
  <c r="G424" i="102" s="1"/>
  <c r="G425" i="102" s="1"/>
  <c r="G426" i="102" s="1"/>
  <c r="G427" i="102" s="1"/>
  <c r="G428" i="102" s="1"/>
  <c r="G429" i="102" s="1"/>
  <c r="G430" i="102" s="1"/>
  <c r="G431" i="102" s="1"/>
  <c r="G432" i="102" s="1"/>
  <c r="G433" i="102" s="1"/>
  <c r="G434" i="102" s="1"/>
  <c r="G435" i="102" s="1"/>
  <c r="G436" i="102" s="1"/>
  <c r="G437" i="102" s="1"/>
  <c r="G438" i="102" s="1"/>
  <c r="G439" i="102" s="1"/>
  <c r="G440" i="102" s="1"/>
  <c r="G441" i="102" s="1"/>
  <c r="G442" i="102" s="1"/>
  <c r="G443" i="102" s="1"/>
  <c r="G444" i="102" s="1"/>
  <c r="G445" i="102" s="1"/>
  <c r="G446" i="102" s="1"/>
  <c r="G447" i="102" s="1"/>
  <c r="G448" i="102" s="1"/>
  <c r="G449" i="102" s="1"/>
  <c r="G450" i="102" s="1"/>
  <c r="G451" i="102" s="1"/>
  <c r="G452" i="102" s="1"/>
  <c r="G453" i="102" s="1"/>
  <c r="G454" i="102" s="1"/>
  <c r="G455" i="102" s="1"/>
  <c r="G456" i="102" s="1"/>
  <c r="G457" i="102" s="1"/>
  <c r="G458" i="102" s="1"/>
  <c r="G459" i="102" s="1"/>
  <c r="G460" i="102" s="1"/>
  <c r="G461" i="102" s="1"/>
  <c r="G462" i="102" s="1"/>
  <c r="G463" i="102" s="1"/>
  <c r="G464" i="102" s="1"/>
  <c r="G7" i="99"/>
  <c r="G8" i="99" s="1"/>
  <c r="G9" i="99" s="1"/>
  <c r="G10" i="99" s="1"/>
  <c r="G11" i="99" s="1"/>
  <c r="G12" i="99" s="1"/>
  <c r="G13" i="99" s="1"/>
  <c r="G14" i="99" s="1"/>
  <c r="G15" i="99" s="1"/>
  <c r="G16" i="99" s="1"/>
  <c r="G17" i="99" s="1"/>
  <c r="G18" i="99" s="1"/>
  <c r="G19" i="99" s="1"/>
  <c r="G20" i="99" s="1"/>
  <c r="G21" i="99" s="1"/>
  <c r="G22" i="99" s="1"/>
  <c r="G23" i="99" s="1"/>
  <c r="G24" i="99" s="1"/>
  <c r="G25" i="99" s="1"/>
  <c r="G26" i="99" s="1"/>
  <c r="G27" i="99" s="1"/>
  <c r="G28" i="99" s="1"/>
  <c r="G29" i="99" s="1"/>
  <c r="G30" i="99" s="1"/>
  <c r="G31" i="99" s="1"/>
  <c r="G32" i="99" s="1"/>
  <c r="G33" i="99" s="1"/>
  <c r="G34" i="99" s="1"/>
  <c r="G35" i="99" s="1"/>
  <c r="G36" i="99" s="1"/>
  <c r="G37" i="99" s="1"/>
  <c r="G38" i="99" s="1"/>
  <c r="G39" i="99" s="1"/>
  <c r="G40" i="99" s="1"/>
  <c r="G41" i="99" s="1"/>
  <c r="G42" i="99" s="1"/>
  <c r="G43" i="99" s="1"/>
  <c r="G44" i="99" s="1"/>
  <c r="G45" i="99" s="1"/>
  <c r="G46" i="99" s="1"/>
  <c r="G47" i="99" s="1"/>
  <c r="G48" i="99" s="1"/>
  <c r="G49" i="99" s="1"/>
  <c r="G50" i="99" s="1"/>
  <c r="G51" i="99" s="1"/>
  <c r="G52" i="99" s="1"/>
  <c r="G53" i="99" s="1"/>
  <c r="G54" i="99" s="1"/>
  <c r="G55" i="99" s="1"/>
  <c r="G56" i="99" s="1"/>
  <c r="G57" i="99" s="1"/>
  <c r="G58" i="99" s="1"/>
  <c r="G59" i="99" s="1"/>
  <c r="G60" i="99" s="1"/>
  <c r="G61" i="99" s="1"/>
  <c r="G62" i="99" s="1"/>
  <c r="G63" i="99" s="1"/>
  <c r="G64" i="99" s="1"/>
  <c r="G65" i="99" s="1"/>
  <c r="G66" i="99" s="1"/>
  <c r="G67" i="99" s="1"/>
  <c r="G68" i="99" s="1"/>
  <c r="G69" i="99" s="1"/>
  <c r="G70" i="99" s="1"/>
  <c r="G71" i="99" s="1"/>
  <c r="G72" i="99" s="1"/>
  <c r="G73" i="99" s="1"/>
  <c r="G74" i="99" s="1"/>
  <c r="G75" i="99" s="1"/>
  <c r="G76" i="99" s="1"/>
  <c r="G77" i="99" s="1"/>
  <c r="G78" i="99" s="1"/>
  <c r="G79" i="99" s="1"/>
  <c r="G80" i="99" s="1"/>
  <c r="G81" i="99" s="1"/>
  <c r="G82" i="99" s="1"/>
  <c r="G83" i="99" s="1"/>
  <c r="G84" i="99" s="1"/>
  <c r="G85" i="99" s="1"/>
  <c r="G86" i="99" s="1"/>
  <c r="G87" i="99" s="1"/>
  <c r="G88" i="99" s="1"/>
  <c r="G89" i="99" s="1"/>
  <c r="G90" i="99" s="1"/>
  <c r="G91" i="99" s="1"/>
  <c r="G92" i="99" s="1"/>
  <c r="G93" i="99" s="1"/>
  <c r="G94" i="99" s="1"/>
  <c r="G95" i="99" s="1"/>
  <c r="G96" i="99" s="1"/>
  <c r="G97" i="99" s="1"/>
  <c r="G98" i="99" s="1"/>
  <c r="G99" i="99" s="1"/>
  <c r="G100" i="99" s="1"/>
  <c r="G101" i="99" s="1"/>
  <c r="G102" i="99" s="1"/>
  <c r="G103" i="99" s="1"/>
  <c r="G104" i="99" s="1"/>
  <c r="G105" i="99" s="1"/>
  <c r="G106" i="99" s="1"/>
  <c r="G107" i="99" s="1"/>
  <c r="G108" i="99" s="1"/>
  <c r="G109" i="99" s="1"/>
  <c r="G110" i="99" s="1"/>
  <c r="G111" i="99" s="1"/>
  <c r="G112" i="99" s="1"/>
  <c r="G113" i="99" s="1"/>
  <c r="G114" i="99" s="1"/>
  <c r="G115" i="99" s="1"/>
  <c r="G116" i="99" s="1"/>
  <c r="G117" i="99" s="1"/>
  <c r="G118" i="99" s="1"/>
  <c r="G119" i="99" s="1"/>
  <c r="G120" i="99" s="1"/>
  <c r="G121" i="99" s="1"/>
  <c r="G122" i="99" s="1"/>
  <c r="G123" i="99" s="1"/>
  <c r="G124" i="99" s="1"/>
  <c r="G125" i="99" s="1"/>
  <c r="G126" i="99" s="1"/>
  <c r="G127" i="99" s="1"/>
  <c r="G128" i="99" s="1"/>
  <c r="G129" i="99" s="1"/>
  <c r="G130" i="99" s="1"/>
  <c r="G131" i="99" s="1"/>
  <c r="G132" i="99" s="1"/>
  <c r="G133" i="99" s="1"/>
  <c r="G134" i="99" s="1"/>
  <c r="G135" i="99" s="1"/>
  <c r="G136" i="99" s="1"/>
  <c r="G137" i="99" s="1"/>
  <c r="G138" i="99" s="1"/>
  <c r="G139" i="99" s="1"/>
  <c r="G140" i="99" s="1"/>
  <c r="G141" i="99" s="1"/>
  <c r="G142" i="99" s="1"/>
  <c r="G143" i="99" s="1"/>
  <c r="G144" i="99" s="1"/>
  <c r="G145" i="99" s="1"/>
  <c r="G146" i="99" s="1"/>
  <c r="G147" i="99" s="1"/>
  <c r="G148" i="99" s="1"/>
  <c r="G149" i="99" s="1"/>
  <c r="G150" i="99" s="1"/>
  <c r="G151" i="99" s="1"/>
  <c r="G152" i="99" s="1"/>
  <c r="G153" i="99" s="1"/>
  <c r="G154" i="99" s="1"/>
  <c r="G155" i="99" s="1"/>
  <c r="G156" i="99" s="1"/>
  <c r="G157" i="99" s="1"/>
  <c r="G158" i="99" s="1"/>
  <c r="G159" i="99" s="1"/>
  <c r="G160" i="99" s="1"/>
  <c r="G161" i="99" s="1"/>
  <c r="G162" i="99" s="1"/>
  <c r="G163" i="99" s="1"/>
  <c r="G164" i="99" s="1"/>
  <c r="G165" i="99" s="1"/>
  <c r="G166" i="99" s="1"/>
  <c r="G167" i="99" s="1"/>
  <c r="G168" i="99" s="1"/>
  <c r="G169" i="99" s="1"/>
  <c r="G170" i="99" s="1"/>
  <c r="G171" i="99" s="1"/>
  <c r="G172" i="99" s="1"/>
  <c r="G173" i="99" s="1"/>
  <c r="G174" i="99" s="1"/>
  <c r="G175" i="99" s="1"/>
  <c r="G176" i="99" s="1"/>
  <c r="G177" i="99" s="1"/>
  <c r="G178" i="99" s="1"/>
  <c r="G179" i="99" s="1"/>
  <c r="G180" i="99" s="1"/>
  <c r="G181" i="99" s="1"/>
  <c r="G182" i="99" s="1"/>
  <c r="G183" i="99" s="1"/>
  <c r="G184" i="99" s="1"/>
  <c r="G185" i="99" s="1"/>
  <c r="G186" i="99" s="1"/>
  <c r="G187" i="99" s="1"/>
  <c r="G188" i="99" s="1"/>
  <c r="G189" i="99" s="1"/>
  <c r="G190" i="99" s="1"/>
  <c r="G191" i="99" s="1"/>
  <c r="G192" i="99" s="1"/>
  <c r="G193" i="99" s="1"/>
  <c r="G194" i="99" s="1"/>
  <c r="G195" i="99" s="1"/>
  <c r="G196" i="99" s="1"/>
  <c r="G197" i="99" s="1"/>
  <c r="G198" i="99" s="1"/>
  <c r="G199" i="99" s="1"/>
  <c r="G200" i="99" s="1"/>
  <c r="G201" i="99" s="1"/>
  <c r="G202" i="99" s="1"/>
  <c r="G203" i="99" s="1"/>
  <c r="G204" i="99" s="1"/>
  <c r="G205" i="99" s="1"/>
  <c r="G206" i="99" s="1"/>
  <c r="G207" i="99" s="1"/>
  <c r="G208" i="99" s="1"/>
  <c r="G209" i="99" s="1"/>
  <c r="G210" i="99" s="1"/>
  <c r="G211" i="99" s="1"/>
  <c r="G212" i="99" s="1"/>
  <c r="G213" i="99" s="1"/>
  <c r="G214" i="99" s="1"/>
  <c r="G215" i="99" s="1"/>
  <c r="G216" i="99" s="1"/>
  <c r="G217" i="99" s="1"/>
  <c r="G218" i="99" s="1"/>
  <c r="G219" i="99" s="1"/>
  <c r="G220" i="99" s="1"/>
  <c r="G221" i="99" s="1"/>
  <c r="G222" i="99" s="1"/>
  <c r="G223" i="99" s="1"/>
  <c r="G224" i="99" s="1"/>
  <c r="G225" i="99" s="1"/>
  <c r="G226" i="99" s="1"/>
  <c r="G227" i="99" s="1"/>
  <c r="G228" i="99" s="1"/>
  <c r="G229" i="99" s="1"/>
  <c r="G230" i="99" s="1"/>
  <c r="G231" i="99" s="1"/>
  <c r="G232" i="99" s="1"/>
  <c r="G233" i="99" s="1"/>
  <c r="G234" i="99" s="1"/>
  <c r="G235" i="99" s="1"/>
  <c r="G236" i="99" s="1"/>
  <c r="G237" i="99" s="1"/>
  <c r="G238" i="99" s="1"/>
  <c r="G239" i="99" s="1"/>
  <c r="G240" i="99" s="1"/>
  <c r="G241" i="99" s="1"/>
  <c r="G242" i="99" s="1"/>
  <c r="G243" i="99" s="1"/>
  <c r="G7" i="70"/>
  <c r="G8" i="70" s="1"/>
  <c r="G9" i="70" s="1"/>
  <c r="G10" i="70" s="1"/>
  <c r="G11" i="70" s="1"/>
  <c r="G12" i="70" s="1"/>
  <c r="G13" i="70" s="1"/>
  <c r="G14" i="70" s="1"/>
  <c r="G15" i="70" s="1"/>
  <c r="G16" i="70" s="1"/>
  <c r="G17" i="70" s="1"/>
  <c r="G18" i="70" s="1"/>
  <c r="G19" i="70" s="1"/>
  <c r="G20" i="70" s="1"/>
  <c r="G21" i="70" s="1"/>
  <c r="G22" i="70" s="1"/>
  <c r="G23" i="70" s="1"/>
  <c r="G24" i="70" s="1"/>
  <c r="G25" i="70" s="1"/>
  <c r="G26" i="70" s="1"/>
  <c r="G27" i="70" s="1"/>
  <c r="G28" i="70" s="1"/>
  <c r="G29" i="70" s="1"/>
  <c r="G30" i="70" s="1"/>
  <c r="G31" i="70" s="1"/>
  <c r="G32" i="70" s="1"/>
  <c r="G33" i="70" s="1"/>
  <c r="G34" i="70" s="1"/>
  <c r="G35" i="70" s="1"/>
  <c r="G36" i="70" s="1"/>
  <c r="G37" i="70" s="1"/>
  <c r="G38" i="70" s="1"/>
  <c r="G39" i="70" s="1"/>
  <c r="G40" i="70" s="1"/>
  <c r="G41" i="70" s="1"/>
  <c r="G42" i="70" s="1"/>
  <c r="G43" i="70" s="1"/>
  <c r="G44" i="70" s="1"/>
  <c r="G45" i="70" s="1"/>
  <c r="G46" i="70" s="1"/>
  <c r="G47" i="70" s="1"/>
  <c r="G48" i="70" s="1"/>
  <c r="G49" i="70" s="1"/>
  <c r="G50" i="70" s="1"/>
  <c r="G51" i="70" s="1"/>
  <c r="G52" i="70" s="1"/>
  <c r="G53" i="70" s="1"/>
  <c r="G54" i="70" s="1"/>
  <c r="G55" i="70" s="1"/>
  <c r="G56" i="70" s="1"/>
  <c r="G57" i="70" s="1"/>
  <c r="G58" i="70" s="1"/>
  <c r="G59" i="70" s="1"/>
  <c r="G60" i="70" s="1"/>
  <c r="G61" i="70" s="1"/>
  <c r="G62" i="70" s="1"/>
  <c r="G63" i="70" s="1"/>
  <c r="G64" i="70" s="1"/>
  <c r="G65" i="70" s="1"/>
  <c r="G66" i="70" s="1"/>
  <c r="G67" i="70" s="1"/>
  <c r="G68" i="70" s="1"/>
  <c r="G69" i="70" s="1"/>
  <c r="G70" i="70" s="1"/>
  <c r="G71" i="70" s="1"/>
  <c r="G72" i="70" s="1"/>
  <c r="G73" i="70" s="1"/>
  <c r="G74" i="70" s="1"/>
  <c r="G75" i="70" s="1"/>
  <c r="G76" i="70" s="1"/>
  <c r="G77" i="70" s="1"/>
  <c r="G78" i="70" s="1"/>
  <c r="G79" i="70" s="1"/>
  <c r="G80" i="70" s="1"/>
  <c r="G81" i="70" s="1"/>
  <c r="G82" i="70" s="1"/>
  <c r="G83" i="70" s="1"/>
  <c r="G84" i="70" s="1"/>
  <c r="G85" i="70" s="1"/>
  <c r="G86" i="70" s="1"/>
  <c r="G87" i="70" s="1"/>
  <c r="G88" i="70" s="1"/>
  <c r="G89" i="70" s="1"/>
  <c r="G90" i="70" s="1"/>
  <c r="G91" i="70" s="1"/>
  <c r="G92" i="70" s="1"/>
  <c r="G93" i="70" s="1"/>
  <c r="G94" i="70" s="1"/>
  <c r="G95" i="70" s="1"/>
  <c r="G96" i="70" s="1"/>
  <c r="G97" i="70" s="1"/>
  <c r="G98" i="70" s="1"/>
  <c r="G99" i="70" s="1"/>
  <c r="G100" i="70" s="1"/>
  <c r="G101" i="70" s="1"/>
  <c r="G102" i="70" s="1"/>
  <c r="G103" i="70" s="1"/>
  <c r="G104" i="70" s="1"/>
  <c r="G105" i="70" s="1"/>
  <c r="G106" i="70" s="1"/>
  <c r="G107" i="70" s="1"/>
  <c r="G108" i="70" s="1"/>
  <c r="G109" i="70" s="1"/>
  <c r="G110" i="70" s="1"/>
  <c r="G111" i="70" s="1"/>
  <c r="G112" i="70" s="1"/>
  <c r="G113" i="70" s="1"/>
  <c r="G114" i="70" s="1"/>
  <c r="G115" i="70" s="1"/>
  <c r="G116" i="70" s="1"/>
  <c r="G117" i="70" s="1"/>
  <c r="G118" i="70" s="1"/>
  <c r="G119" i="70" s="1"/>
  <c r="G120" i="70" s="1"/>
  <c r="G121" i="70" s="1"/>
  <c r="G122" i="70" s="1"/>
  <c r="G123" i="70" s="1"/>
  <c r="G124" i="70" s="1"/>
  <c r="G125" i="70" s="1"/>
  <c r="G126" i="70" s="1"/>
  <c r="G127" i="70" s="1"/>
  <c r="G128" i="70" s="1"/>
  <c r="G129" i="70" s="1"/>
  <c r="G130" i="70" s="1"/>
  <c r="G131" i="70" s="1"/>
  <c r="G132" i="70" s="1"/>
  <c r="G133" i="70" s="1"/>
  <c r="G134" i="70" s="1"/>
  <c r="G135" i="70" s="1"/>
  <c r="G136" i="70" s="1"/>
  <c r="G137" i="70" s="1"/>
  <c r="G138" i="70" s="1"/>
  <c r="G139" i="70" s="1"/>
  <c r="G140" i="70" s="1"/>
  <c r="G141" i="70" s="1"/>
  <c r="G142" i="70" s="1"/>
  <c r="G143" i="70" s="1"/>
  <c r="G144" i="70" s="1"/>
  <c r="G145" i="70" s="1"/>
  <c r="G146" i="70" s="1"/>
  <c r="G147" i="70" s="1"/>
  <c r="G148" i="70" s="1"/>
  <c r="G149" i="70" s="1"/>
  <c r="G150" i="70" s="1"/>
  <c r="G151" i="70" s="1"/>
  <c r="G152" i="70" s="1"/>
  <c r="G153" i="70" s="1"/>
  <c r="G154" i="70" s="1"/>
  <c r="G155" i="70" s="1"/>
  <c r="G156" i="70" s="1"/>
  <c r="G157" i="70" s="1"/>
  <c r="G158" i="70" s="1"/>
  <c r="G159" i="70" s="1"/>
  <c r="G160" i="70" s="1"/>
  <c r="G161" i="70" s="1"/>
  <c r="G162" i="70" s="1"/>
  <c r="G163" i="70" s="1"/>
  <c r="G164" i="70" s="1"/>
  <c r="G165" i="70" s="1"/>
  <c r="G166" i="70" s="1"/>
  <c r="G167" i="70" s="1"/>
  <c r="G168" i="70" s="1"/>
  <c r="G169" i="70" s="1"/>
  <c r="G170" i="70" s="1"/>
  <c r="G171" i="70" s="1"/>
  <c r="G172" i="70" s="1"/>
  <c r="G173" i="70" s="1"/>
  <c r="G174" i="70" s="1"/>
  <c r="G175" i="70" s="1"/>
  <c r="G176" i="70" s="1"/>
  <c r="G177" i="70" s="1"/>
  <c r="G178" i="70" s="1"/>
  <c r="G179" i="70" s="1"/>
  <c r="G180" i="70" s="1"/>
  <c r="G181" i="70" s="1"/>
  <c r="G182" i="70" s="1"/>
  <c r="G183" i="70" s="1"/>
  <c r="G184" i="70" s="1"/>
  <c r="G185" i="70" s="1"/>
  <c r="G186" i="70" s="1"/>
  <c r="G187" i="70" s="1"/>
  <c r="G188" i="70" s="1"/>
  <c r="G189" i="70" s="1"/>
  <c r="G190" i="70" s="1"/>
  <c r="G191" i="70" s="1"/>
  <c r="G192" i="70" s="1"/>
  <c r="G193" i="70" s="1"/>
  <c r="G194" i="70" s="1"/>
  <c r="G195" i="70" s="1"/>
  <c r="G196" i="70" s="1"/>
  <c r="G197" i="70" s="1"/>
  <c r="G198" i="70" s="1"/>
  <c r="G199" i="70" s="1"/>
  <c r="G200" i="70" s="1"/>
  <c r="G201" i="70" s="1"/>
  <c r="G202" i="70" s="1"/>
  <c r="G203" i="70" s="1"/>
  <c r="G204" i="70" s="1"/>
  <c r="G205" i="70" s="1"/>
  <c r="G206" i="70" s="1"/>
  <c r="G207" i="70" s="1"/>
  <c r="G208" i="70" s="1"/>
  <c r="G209" i="70" s="1"/>
  <c r="G210" i="70" s="1"/>
  <c r="G211" i="70" s="1"/>
  <c r="G212" i="70" s="1"/>
  <c r="G213" i="70" s="1"/>
  <c r="G214" i="70" s="1"/>
  <c r="G215" i="70" s="1"/>
  <c r="G216" i="70" s="1"/>
  <c r="G217" i="70" s="1"/>
  <c r="G218" i="70" s="1"/>
  <c r="G219" i="70" s="1"/>
  <c r="G220" i="70" s="1"/>
  <c r="G221" i="70" s="1"/>
  <c r="G222" i="70" s="1"/>
  <c r="G223" i="70" s="1"/>
  <c r="G224" i="70" s="1"/>
  <c r="G225" i="70" s="1"/>
  <c r="G226" i="70" s="1"/>
  <c r="G227" i="70" s="1"/>
  <c r="G228" i="70" s="1"/>
  <c r="G229" i="70" s="1"/>
  <c r="G230" i="70" s="1"/>
  <c r="G231" i="70" s="1"/>
  <c r="G232" i="70" s="1"/>
  <c r="G233" i="70" s="1"/>
  <c r="G234" i="70" s="1"/>
  <c r="G235" i="70" s="1"/>
  <c r="G236" i="70" s="1"/>
  <c r="G237" i="70" s="1"/>
  <c r="G238" i="70" s="1"/>
  <c r="G239" i="70" s="1"/>
  <c r="G240" i="70" s="1"/>
  <c r="G241" i="70" s="1"/>
  <c r="G242" i="70" s="1"/>
  <c r="G243" i="70" s="1"/>
  <c r="G244" i="70" s="1"/>
  <c r="G245" i="70" s="1"/>
  <c r="G246" i="70" s="1"/>
  <c r="G247" i="70" s="1"/>
  <c r="G248" i="70" s="1"/>
  <c r="G249" i="70" s="1"/>
  <c r="G250" i="70" s="1"/>
  <c r="G251" i="70" s="1"/>
  <c r="G252" i="70" s="1"/>
  <c r="G253" i="70" s="1"/>
  <c r="G254" i="70" s="1"/>
  <c r="G255" i="70" s="1"/>
  <c r="G256" i="70" s="1"/>
  <c r="G257" i="70" s="1"/>
  <c r="G258" i="70" s="1"/>
  <c r="G259" i="70" s="1"/>
  <c r="G260" i="70" s="1"/>
  <c r="G261" i="70" s="1"/>
  <c r="G262" i="70" s="1"/>
  <c r="G263" i="70" s="1"/>
  <c r="G264" i="70" s="1"/>
  <c r="G265" i="70" s="1"/>
  <c r="G266" i="70" s="1"/>
  <c r="G267" i="70" s="1"/>
  <c r="G268" i="70" s="1"/>
  <c r="G269" i="70" s="1"/>
  <c r="G270" i="70" s="1"/>
  <c r="G271" i="70" s="1"/>
  <c r="G272" i="70" s="1"/>
  <c r="G273" i="70" s="1"/>
  <c r="G274" i="70" s="1"/>
  <c r="G275" i="70" s="1"/>
  <c r="G276" i="70" s="1"/>
  <c r="G277" i="70" s="1"/>
  <c r="G278" i="70" s="1"/>
  <c r="G279" i="70" s="1"/>
  <c r="G280" i="70" s="1"/>
  <c r="G281" i="70" s="1"/>
  <c r="G282" i="70" s="1"/>
  <c r="G283" i="70" s="1"/>
  <c r="G284" i="70" s="1"/>
  <c r="G285" i="70" s="1"/>
  <c r="G286" i="70" s="1"/>
  <c r="G287" i="70" s="1"/>
  <c r="G288" i="70" s="1"/>
  <c r="G289" i="70" s="1"/>
  <c r="G290" i="70" s="1"/>
  <c r="G291" i="70" s="1"/>
  <c r="G292" i="70" s="1"/>
  <c r="G293" i="70" s="1"/>
  <c r="G294" i="70" s="1"/>
  <c r="G295" i="70" s="1"/>
  <c r="G296" i="70" s="1"/>
  <c r="G297" i="70" s="1"/>
  <c r="G298" i="70" s="1"/>
  <c r="G299" i="70" s="1"/>
  <c r="G300" i="70" s="1"/>
  <c r="G301" i="70" s="1"/>
  <c r="G302" i="70" s="1"/>
  <c r="G303" i="70" s="1"/>
  <c r="G304" i="70" s="1"/>
  <c r="G305" i="70" s="1"/>
  <c r="G306" i="70" s="1"/>
  <c r="G307" i="70" s="1"/>
  <c r="G308" i="70" s="1"/>
  <c r="G309" i="70" s="1"/>
  <c r="G310" i="70" s="1"/>
  <c r="G311" i="70" s="1"/>
  <c r="G312" i="70" s="1"/>
  <c r="G313" i="70" s="1"/>
  <c r="G314" i="70" s="1"/>
  <c r="G315" i="70" s="1"/>
  <c r="G316" i="70" s="1"/>
  <c r="G317" i="70" s="1"/>
  <c r="G318" i="70" s="1"/>
  <c r="G319" i="70" s="1"/>
  <c r="G320" i="70" s="1"/>
  <c r="G321" i="70" s="1"/>
  <c r="G322" i="70" s="1"/>
  <c r="G323" i="70" s="1"/>
  <c r="G324" i="70" s="1"/>
  <c r="G325" i="70" s="1"/>
  <c r="G326" i="70" s="1"/>
  <c r="G327" i="70" s="1"/>
  <c r="G328" i="70" s="1"/>
  <c r="G329" i="70" s="1"/>
  <c r="G330" i="70" s="1"/>
  <c r="G331" i="70" s="1"/>
  <c r="G332" i="70" s="1"/>
  <c r="G333" i="70" s="1"/>
  <c r="G334" i="70" s="1"/>
  <c r="G335" i="70" s="1"/>
  <c r="G336" i="70" s="1"/>
  <c r="G337" i="70" s="1"/>
  <c r="G338" i="70" s="1"/>
  <c r="G339" i="70" s="1"/>
  <c r="G340" i="70" s="1"/>
  <c r="G341" i="70" s="1"/>
  <c r="G342" i="70" s="1"/>
  <c r="G343" i="70" s="1"/>
  <c r="G344" i="70" s="1"/>
  <c r="G345" i="70" s="1"/>
  <c r="G346" i="70" s="1"/>
  <c r="G347" i="70" s="1"/>
  <c r="G348" i="70" s="1"/>
  <c r="G349" i="70" s="1"/>
  <c r="G350" i="70" s="1"/>
  <c r="G351" i="70" s="1"/>
  <c r="G352" i="70" s="1"/>
  <c r="G353" i="70" s="1"/>
  <c r="G354" i="70" s="1"/>
  <c r="G355" i="70" s="1"/>
  <c r="G356" i="70" s="1"/>
  <c r="G357" i="70" s="1"/>
  <c r="G358" i="70" s="1"/>
  <c r="G359" i="70" s="1"/>
  <c r="G360" i="70" s="1"/>
  <c r="G361" i="70" s="1"/>
  <c r="G362" i="70" s="1"/>
  <c r="G363" i="70" s="1"/>
  <c r="G364" i="70" s="1"/>
  <c r="G365" i="70" s="1"/>
  <c r="G366" i="70" s="1"/>
  <c r="G367" i="70" s="1"/>
  <c r="G368" i="70" s="1"/>
  <c r="G369" i="70" s="1"/>
  <c r="G370" i="70" s="1"/>
  <c r="G371" i="70" s="1"/>
  <c r="G372" i="70" s="1"/>
  <c r="G373" i="70" s="1"/>
  <c r="G374" i="70" s="1"/>
  <c r="G375" i="70" s="1"/>
  <c r="G376" i="70" s="1"/>
  <c r="G377" i="70" s="1"/>
  <c r="G378" i="70" s="1"/>
  <c r="G379" i="70" s="1"/>
  <c r="G380" i="70" s="1"/>
  <c r="G381" i="70" s="1"/>
  <c r="G382" i="70" s="1"/>
  <c r="G383" i="70" s="1"/>
  <c r="G384" i="70" s="1"/>
  <c r="G385" i="70" s="1"/>
  <c r="G386" i="70" s="1"/>
  <c r="G387" i="70" s="1"/>
  <c r="G388" i="70" s="1"/>
  <c r="G389" i="70" s="1"/>
  <c r="G390" i="70" s="1"/>
  <c r="G391" i="70" s="1"/>
  <c r="G392" i="70" s="1"/>
  <c r="G393" i="70" s="1"/>
  <c r="G394" i="70" s="1"/>
  <c r="G395" i="70" s="1"/>
  <c r="G396" i="70" s="1"/>
  <c r="G397" i="70" s="1"/>
  <c r="G398" i="70" s="1"/>
  <c r="G399" i="70" s="1"/>
  <c r="G400" i="70" s="1"/>
  <c r="G401" i="70" s="1"/>
  <c r="G402" i="70" s="1"/>
  <c r="G403" i="70" s="1"/>
  <c r="G404" i="70" s="1"/>
  <c r="G405" i="70" s="1"/>
  <c r="G406" i="70" s="1"/>
  <c r="G407" i="70" s="1"/>
  <c r="G408" i="70" s="1"/>
  <c r="G409" i="70" s="1"/>
  <c r="G410" i="70" s="1"/>
  <c r="G411" i="70" s="1"/>
  <c r="G412" i="70" s="1"/>
  <c r="G413" i="70" s="1"/>
  <c r="G414" i="70" s="1"/>
  <c r="G415" i="70" s="1"/>
  <c r="G416" i="70" s="1"/>
  <c r="G417" i="70" s="1"/>
  <c r="G418" i="70" s="1"/>
  <c r="G419" i="70" s="1"/>
  <c r="G420" i="70" s="1"/>
  <c r="G421" i="70" s="1"/>
  <c r="G422" i="70" s="1"/>
  <c r="G423" i="70" s="1"/>
  <c r="G424" i="70" s="1"/>
  <c r="G425" i="70" s="1"/>
  <c r="G426" i="70" s="1"/>
  <c r="G427" i="70" s="1"/>
  <c r="G428" i="70" s="1"/>
  <c r="G429" i="70" s="1"/>
  <c r="G430" i="70" s="1"/>
  <c r="G431" i="70" s="1"/>
  <c r="G432" i="70" s="1"/>
  <c r="G433" i="70" s="1"/>
  <c r="G434" i="70" s="1"/>
  <c r="G435" i="70" s="1"/>
  <c r="G436" i="70" s="1"/>
  <c r="G437" i="70" s="1"/>
  <c r="G438" i="70" s="1"/>
  <c r="G439" i="70" s="1"/>
  <c r="G440" i="70" s="1"/>
  <c r="G441" i="70" s="1"/>
  <c r="G442" i="70" s="1"/>
  <c r="G443" i="70" s="1"/>
  <c r="G444" i="70" s="1"/>
  <c r="G445" i="70" s="1"/>
  <c r="G446" i="70" s="1"/>
  <c r="G447" i="70" s="1"/>
  <c r="G448" i="70" s="1"/>
  <c r="G449" i="70" s="1"/>
  <c r="G450" i="70" s="1"/>
  <c r="G451" i="70" s="1"/>
  <c r="G452" i="70" s="1"/>
  <c r="G453" i="70" s="1"/>
  <c r="G454" i="70" s="1"/>
  <c r="G455" i="70" s="1"/>
  <c r="G456" i="70" s="1"/>
  <c r="G457" i="70" s="1"/>
  <c r="G458" i="70" s="1"/>
  <c r="G459" i="70" s="1"/>
  <c r="G460" i="70" s="1"/>
  <c r="G461" i="70" s="1"/>
  <c r="G462" i="70" s="1"/>
  <c r="G463" i="70" s="1"/>
  <c r="G464" i="70" s="1"/>
  <c r="G465" i="70" s="1"/>
  <c r="G466" i="70" s="1"/>
  <c r="G467" i="70" s="1"/>
  <c r="G468" i="70" s="1"/>
  <c r="G469" i="70" s="1"/>
  <c r="G470" i="70" s="1"/>
  <c r="G471" i="70" s="1"/>
  <c r="G472" i="70" s="1"/>
  <c r="G473" i="70" s="1"/>
  <c r="G474" i="70" s="1"/>
  <c r="G475" i="70" s="1"/>
  <c r="G476" i="70" s="1"/>
  <c r="G477" i="70" s="1"/>
  <c r="G478" i="70" s="1"/>
  <c r="G479" i="70" s="1"/>
  <c r="G480" i="70" s="1"/>
  <c r="G481" i="70" s="1"/>
  <c r="G482" i="70" s="1"/>
  <c r="G483" i="70" s="1"/>
  <c r="G484" i="70" s="1"/>
  <c r="G485" i="70" s="1"/>
  <c r="G486" i="70" s="1"/>
  <c r="G487" i="70" s="1"/>
  <c r="G488" i="70" s="1"/>
  <c r="G489" i="70" s="1"/>
  <c r="G490" i="70" s="1"/>
  <c r="G491" i="70" s="1"/>
  <c r="G492" i="70" s="1"/>
  <c r="G493" i="70" s="1"/>
  <c r="G7" i="77"/>
  <c r="G8" i="77" s="1"/>
  <c r="G9" i="77" s="1"/>
  <c r="G10" i="77" s="1"/>
  <c r="G11" i="77" s="1"/>
  <c r="G12" i="77" s="1"/>
  <c r="G13" i="77" s="1"/>
  <c r="G14" i="77" s="1"/>
  <c r="G15" i="77" s="1"/>
  <c r="G16" i="77" s="1"/>
  <c r="G17" i="77" s="1"/>
  <c r="G18" i="77" s="1"/>
  <c r="G19" i="77" s="1"/>
  <c r="G20" i="77" s="1"/>
  <c r="G21" i="77" s="1"/>
  <c r="G22" i="77" s="1"/>
  <c r="G23" i="77" s="1"/>
  <c r="G24" i="77" s="1"/>
  <c r="G25" i="77" s="1"/>
  <c r="G26" i="77" s="1"/>
  <c r="G27" i="77" s="1"/>
  <c r="G28" i="77" s="1"/>
  <c r="G29" i="77" s="1"/>
  <c r="G30" i="77" s="1"/>
  <c r="G31" i="77" s="1"/>
  <c r="G32" i="77" s="1"/>
  <c r="G33" i="77" s="1"/>
  <c r="G34" i="77" s="1"/>
  <c r="G35" i="77" s="1"/>
  <c r="G36" i="77" s="1"/>
  <c r="G37" i="77" s="1"/>
  <c r="G38" i="77" s="1"/>
  <c r="G39" i="77" s="1"/>
  <c r="G40" i="77" s="1"/>
  <c r="G41" i="77" s="1"/>
  <c r="G42" i="77" s="1"/>
  <c r="G43" i="77" s="1"/>
  <c r="G44" i="77" s="1"/>
  <c r="G45" i="77" s="1"/>
  <c r="G46" i="77" s="1"/>
  <c r="G47" i="77" s="1"/>
  <c r="G48" i="77" s="1"/>
  <c r="G49" i="77" s="1"/>
  <c r="G50" i="77" s="1"/>
  <c r="G51" i="77" s="1"/>
  <c r="G52" i="77" s="1"/>
  <c r="G53" i="77" s="1"/>
  <c r="G54" i="77" s="1"/>
  <c r="G55" i="77" s="1"/>
  <c r="G56" i="77" s="1"/>
  <c r="G57" i="77" s="1"/>
  <c r="G58" i="77" s="1"/>
  <c r="G59" i="77" s="1"/>
  <c r="G60" i="77" s="1"/>
  <c r="G61" i="77" s="1"/>
  <c r="G62" i="77" s="1"/>
  <c r="G63" i="77" s="1"/>
  <c r="G64" i="77" s="1"/>
  <c r="G65" i="77" s="1"/>
  <c r="G66" i="77" s="1"/>
  <c r="G67" i="77" s="1"/>
  <c r="G68" i="77" s="1"/>
  <c r="G69" i="77" s="1"/>
  <c r="G70" i="77" s="1"/>
  <c r="G71" i="77" s="1"/>
  <c r="G72" i="77" s="1"/>
  <c r="G73" i="77" s="1"/>
  <c r="G74" i="77" s="1"/>
  <c r="G75" i="77" s="1"/>
  <c r="G76" i="77" s="1"/>
  <c r="G77" i="77" s="1"/>
  <c r="G78" i="77" s="1"/>
  <c r="G79" i="77" s="1"/>
  <c r="G80" i="77" s="1"/>
  <c r="G81" i="77" s="1"/>
  <c r="G82" i="77" s="1"/>
  <c r="G83" i="77" s="1"/>
  <c r="G84" i="77" s="1"/>
  <c r="G85" i="77" s="1"/>
  <c r="G86" i="77" s="1"/>
  <c r="G87" i="77" s="1"/>
  <c r="G88" i="77" s="1"/>
  <c r="G89" i="77" s="1"/>
  <c r="G90" i="77" s="1"/>
  <c r="G91" i="77" s="1"/>
  <c r="G92" i="77" s="1"/>
  <c r="G93" i="77" s="1"/>
  <c r="G94" i="77" s="1"/>
  <c r="G95" i="77" s="1"/>
  <c r="G96" i="77" s="1"/>
  <c r="G97" i="77" s="1"/>
  <c r="G98" i="77" s="1"/>
  <c r="G99" i="77" s="1"/>
  <c r="G100" i="77" s="1"/>
  <c r="G101" i="77" s="1"/>
  <c r="G102" i="77" s="1"/>
  <c r="G103" i="77" s="1"/>
  <c r="G104" i="77" s="1"/>
  <c r="G105" i="77" s="1"/>
  <c r="G106" i="77" s="1"/>
  <c r="G107" i="77" s="1"/>
  <c r="G108" i="77" s="1"/>
  <c r="G109" i="77" s="1"/>
  <c r="G110" i="77" s="1"/>
  <c r="G111" i="77" s="1"/>
  <c r="G112" i="77" s="1"/>
  <c r="G113" i="77" s="1"/>
  <c r="G114" i="77" s="1"/>
  <c r="G115" i="77" s="1"/>
  <c r="G116" i="77" s="1"/>
  <c r="G117" i="77" s="1"/>
  <c r="G118" i="77" s="1"/>
  <c r="G119" i="77" s="1"/>
  <c r="G120" i="77" s="1"/>
  <c r="G121" i="77" s="1"/>
  <c r="G122" i="77" s="1"/>
  <c r="G123" i="77" s="1"/>
  <c r="G124" i="77" s="1"/>
  <c r="G125" i="77" s="1"/>
  <c r="G126" i="77" s="1"/>
  <c r="G127" i="77" s="1"/>
  <c r="G128" i="77" s="1"/>
  <c r="G129" i="77" s="1"/>
  <c r="G130" i="77" s="1"/>
  <c r="G131" i="77" s="1"/>
  <c r="G132" i="77" s="1"/>
  <c r="G133" i="77" s="1"/>
  <c r="G134" i="77" s="1"/>
  <c r="G135" i="77" s="1"/>
  <c r="G136" i="77" s="1"/>
  <c r="G137" i="77" s="1"/>
  <c r="G138" i="77" s="1"/>
  <c r="G139" i="77" s="1"/>
  <c r="G140" i="77" s="1"/>
  <c r="G141" i="77" s="1"/>
  <c r="G142" i="77" s="1"/>
  <c r="G143" i="77" s="1"/>
  <c r="G144" i="77" s="1"/>
  <c r="G145" i="77" s="1"/>
  <c r="G146" i="77" s="1"/>
  <c r="G147" i="77" s="1"/>
  <c r="G148" i="77" s="1"/>
  <c r="G149" i="77" s="1"/>
  <c r="G150" i="77" s="1"/>
  <c r="G151" i="77" s="1"/>
  <c r="G152" i="77" s="1"/>
  <c r="G153" i="77" s="1"/>
  <c r="G154" i="77" s="1"/>
  <c r="G155" i="77" s="1"/>
  <c r="G156" i="77" s="1"/>
  <c r="G157" i="77" s="1"/>
  <c r="G158" i="77" s="1"/>
  <c r="G159" i="77" s="1"/>
  <c r="G160" i="77" s="1"/>
  <c r="G161" i="77" s="1"/>
  <c r="G162" i="77" s="1"/>
  <c r="G163" i="77" s="1"/>
  <c r="G164" i="77" s="1"/>
  <c r="G165" i="77" s="1"/>
  <c r="G166" i="77" s="1"/>
  <c r="G167" i="77" s="1"/>
  <c r="G168" i="77" s="1"/>
  <c r="G169" i="77" s="1"/>
  <c r="G170" i="77" s="1"/>
  <c r="G171" i="77" s="1"/>
  <c r="G172" i="77" s="1"/>
  <c r="G173" i="77" s="1"/>
  <c r="G174" i="77" s="1"/>
  <c r="G175" i="77" s="1"/>
  <c r="G176" i="77" s="1"/>
  <c r="G177" i="77" s="1"/>
  <c r="G178" i="77" s="1"/>
  <c r="G179" i="77" s="1"/>
  <c r="G180" i="77" s="1"/>
  <c r="G181" i="77" s="1"/>
  <c r="G182" i="77" s="1"/>
  <c r="G183" i="77" s="1"/>
  <c r="G184" i="77" s="1"/>
  <c r="G185" i="77" s="1"/>
  <c r="G186" i="77" s="1"/>
  <c r="G187" i="77" s="1"/>
  <c r="G188" i="77" s="1"/>
  <c r="G189" i="77" s="1"/>
  <c r="G190" i="77" s="1"/>
  <c r="G191" i="77" s="1"/>
  <c r="G192" i="77" s="1"/>
  <c r="G193" i="77" s="1"/>
  <c r="G194" i="77" s="1"/>
  <c r="G195" i="77" s="1"/>
  <c r="G196" i="77" s="1"/>
  <c r="G197" i="77" s="1"/>
  <c r="G198" i="77" s="1"/>
  <c r="G199" i="77" s="1"/>
  <c r="G200" i="77" s="1"/>
  <c r="G201" i="77" s="1"/>
  <c r="G202" i="77" s="1"/>
  <c r="G203" i="77" s="1"/>
  <c r="G204" i="77" s="1"/>
  <c r="G205" i="77" s="1"/>
  <c r="G206" i="77" s="1"/>
  <c r="G207" i="77" s="1"/>
  <c r="G208" i="77" s="1"/>
  <c r="G209" i="77" s="1"/>
  <c r="G210" i="77" s="1"/>
  <c r="G211" i="77" s="1"/>
  <c r="G212" i="77" s="1"/>
  <c r="G213" i="77" s="1"/>
  <c r="G214" i="77" s="1"/>
  <c r="G215" i="77" s="1"/>
  <c r="G216" i="77" s="1"/>
  <c r="G217" i="77" s="1"/>
  <c r="G218" i="77" s="1"/>
  <c r="G219" i="77" s="1"/>
  <c r="G220" i="77" s="1"/>
  <c r="G221" i="77" s="1"/>
  <c r="G222" i="77" s="1"/>
  <c r="G223" i="77" s="1"/>
  <c r="G224" i="77" s="1"/>
  <c r="G225" i="77" s="1"/>
  <c r="G226" i="77" s="1"/>
  <c r="G227" i="77" s="1"/>
  <c r="G228" i="77" s="1"/>
  <c r="G229" i="77" s="1"/>
  <c r="G230" i="77" s="1"/>
  <c r="G231" i="77" s="1"/>
  <c r="G232" i="77" s="1"/>
  <c r="G233" i="77" s="1"/>
  <c r="G234" i="77" s="1"/>
  <c r="G235" i="77" s="1"/>
  <c r="G236" i="77" s="1"/>
  <c r="G237" i="77" s="1"/>
  <c r="G238" i="77" s="1"/>
  <c r="G239" i="77" s="1"/>
  <c r="G240" i="77" s="1"/>
  <c r="G241" i="77" s="1"/>
  <c r="G242" i="77" s="1"/>
  <c r="G243" i="77" s="1"/>
  <c r="G244" i="77" s="1"/>
  <c r="G245" i="77" s="1"/>
  <c r="G246" i="77" s="1"/>
  <c r="G247" i="77" s="1"/>
  <c r="G248" i="77" s="1"/>
  <c r="G249" i="77" s="1"/>
  <c r="G250" i="77" s="1"/>
  <c r="G251" i="77" s="1"/>
  <c r="G252" i="77" s="1"/>
  <c r="G253" i="77" s="1"/>
  <c r="G254" i="77" s="1"/>
  <c r="G255" i="77" s="1"/>
  <c r="G256" i="77" s="1"/>
  <c r="G257" i="77" s="1"/>
  <c r="G258" i="77" s="1"/>
  <c r="G259" i="77" s="1"/>
  <c r="G260" i="77" s="1"/>
  <c r="G261" i="77" s="1"/>
  <c r="G262" i="77" s="1"/>
  <c r="G263" i="77" s="1"/>
  <c r="G264" i="77" s="1"/>
  <c r="G265" i="77" s="1"/>
  <c r="G266" i="77" s="1"/>
  <c r="G267" i="77" s="1"/>
  <c r="G268" i="77" s="1"/>
  <c r="G269" i="77" s="1"/>
  <c r="G270" i="77" s="1"/>
  <c r="G271" i="77" s="1"/>
  <c r="G272" i="77" s="1"/>
  <c r="G273" i="77" s="1"/>
  <c r="G274" i="77" s="1"/>
  <c r="G275" i="77" s="1"/>
  <c r="G276" i="77" s="1"/>
  <c r="G277" i="77" s="1"/>
  <c r="G278" i="77" s="1"/>
  <c r="G279" i="77" s="1"/>
  <c r="G280" i="77" s="1"/>
  <c r="G281" i="77" s="1"/>
  <c r="G282" i="77" s="1"/>
  <c r="G283" i="77" s="1"/>
  <c r="G284" i="77" s="1"/>
  <c r="G285" i="77" s="1"/>
  <c r="G286" i="77" s="1"/>
  <c r="G287" i="77" s="1"/>
  <c r="G288" i="77" s="1"/>
  <c r="G289" i="77" s="1"/>
  <c r="G290" i="77" s="1"/>
  <c r="G291" i="77" s="1"/>
  <c r="G292" i="77" s="1"/>
  <c r="G293" i="77" s="1"/>
  <c r="G294" i="77" s="1"/>
  <c r="G295" i="77" s="1"/>
  <c r="G296" i="77" s="1"/>
  <c r="G297" i="77" s="1"/>
  <c r="G298" i="77" s="1"/>
  <c r="G299" i="77" s="1"/>
  <c r="G300" i="77" s="1"/>
  <c r="G301" i="77" s="1"/>
  <c r="G302" i="77" s="1"/>
  <c r="G303" i="77" s="1"/>
  <c r="G304" i="77" s="1"/>
  <c r="G305" i="77" s="1"/>
  <c r="G306" i="77" s="1"/>
  <c r="G307" i="77" s="1"/>
  <c r="G308" i="77" s="1"/>
  <c r="G309" i="77" s="1"/>
  <c r="G310" i="77" s="1"/>
  <c r="G311" i="77" s="1"/>
  <c r="G312" i="77" s="1"/>
  <c r="G313" i="77" s="1"/>
  <c r="G314" i="77" s="1"/>
  <c r="G315" i="77" s="1"/>
  <c r="G316" i="77" s="1"/>
  <c r="G317" i="77" s="1"/>
  <c r="G318" i="77" s="1"/>
  <c r="G319" i="77" s="1"/>
  <c r="G320" i="77" s="1"/>
  <c r="G321" i="77" s="1"/>
  <c r="G322" i="77" s="1"/>
  <c r="G323" i="77" s="1"/>
  <c r="G324" i="77" s="1"/>
  <c r="G325" i="77" s="1"/>
  <c r="G326" i="77" s="1"/>
  <c r="G327" i="77" s="1"/>
  <c r="G328" i="77" s="1"/>
  <c r="G329" i="77" s="1"/>
  <c r="G330" i="77" s="1"/>
  <c r="G331" i="77" s="1"/>
  <c r="G332" i="77" s="1"/>
  <c r="G333" i="77" s="1"/>
  <c r="G334" i="77" s="1"/>
  <c r="G335" i="77" s="1"/>
  <c r="G336" i="77" s="1"/>
  <c r="G337" i="77" s="1"/>
  <c r="G338" i="77" s="1"/>
  <c r="G339" i="77" s="1"/>
  <c r="G340" i="77" s="1"/>
  <c r="G341" i="77" s="1"/>
  <c r="G342" i="77" s="1"/>
  <c r="G343" i="77" s="1"/>
  <c r="G344" i="77" s="1"/>
  <c r="G345" i="77" s="1"/>
  <c r="G346" i="77" s="1"/>
  <c r="G347" i="77" s="1"/>
  <c r="G348" i="77" s="1"/>
  <c r="G349" i="77" s="1"/>
  <c r="G350" i="77" s="1"/>
  <c r="G351" i="77" s="1"/>
  <c r="G352" i="77" s="1"/>
  <c r="G353" i="77" s="1"/>
  <c r="G354" i="77" s="1"/>
  <c r="G355" i="77" s="1"/>
  <c r="G356" i="77" s="1"/>
  <c r="G357" i="77" s="1"/>
  <c r="G358" i="77" s="1"/>
  <c r="G359" i="77" s="1"/>
  <c r="G360" i="77" s="1"/>
  <c r="G361" i="77" s="1"/>
  <c r="G362" i="77" s="1"/>
  <c r="G363" i="77" s="1"/>
  <c r="G364" i="77" s="1"/>
  <c r="G365" i="77" s="1"/>
  <c r="G366" i="77" s="1"/>
  <c r="G367" i="77" s="1"/>
  <c r="G368" i="77" s="1"/>
  <c r="G369" i="77" s="1"/>
  <c r="G370" i="77" s="1"/>
  <c r="G371" i="77" s="1"/>
  <c r="G372" i="77" s="1"/>
  <c r="G373" i="77" s="1"/>
  <c r="G374" i="77" s="1"/>
  <c r="G375" i="77" s="1"/>
  <c r="G376" i="77" s="1"/>
  <c r="G377" i="77" s="1"/>
  <c r="G378" i="77" s="1"/>
  <c r="G379" i="77" s="1"/>
  <c r="G380" i="77" s="1"/>
  <c r="G381" i="77" s="1"/>
  <c r="G382" i="77" s="1"/>
  <c r="G383" i="77" s="1"/>
  <c r="G384" i="77" s="1"/>
  <c r="G385" i="77" s="1"/>
  <c r="G386" i="77" s="1"/>
  <c r="G387" i="77" s="1"/>
  <c r="G388" i="77" s="1"/>
  <c r="G389" i="77" s="1"/>
  <c r="G390" i="77" s="1"/>
  <c r="G391" i="77" s="1"/>
  <c r="G392" i="77" s="1"/>
  <c r="G393" i="77" s="1"/>
  <c r="G394" i="77" s="1"/>
  <c r="G395" i="77" s="1"/>
  <c r="G396" i="77" s="1"/>
  <c r="G397" i="77" s="1"/>
  <c r="G398" i="77" s="1"/>
  <c r="G399" i="77" s="1"/>
  <c r="G400" i="77" s="1"/>
  <c r="G401" i="77" s="1"/>
  <c r="G402" i="77" s="1"/>
  <c r="G403" i="77" s="1"/>
  <c r="G404" i="77" s="1"/>
  <c r="G405" i="77" s="1"/>
  <c r="G406" i="77" s="1"/>
  <c r="G407" i="77" s="1"/>
  <c r="G408" i="77" s="1"/>
  <c r="G409" i="77" s="1"/>
  <c r="G410" i="77" s="1"/>
  <c r="G411" i="77" s="1"/>
  <c r="G412" i="77" s="1"/>
  <c r="G413" i="77" s="1"/>
  <c r="G414" i="77" s="1"/>
  <c r="G415" i="77" s="1"/>
  <c r="G416" i="77" s="1"/>
  <c r="G417" i="77" s="1"/>
  <c r="G418" i="77" s="1"/>
  <c r="G419" i="77" s="1"/>
  <c r="G420" i="77" s="1"/>
  <c r="G421" i="77" s="1"/>
  <c r="G422" i="77" s="1"/>
  <c r="G423" i="77" s="1"/>
  <c r="G424" i="77" s="1"/>
  <c r="G425" i="77" s="1"/>
  <c r="G426" i="77" s="1"/>
  <c r="G427" i="77" s="1"/>
  <c r="G428" i="77" s="1"/>
  <c r="G429" i="77" s="1"/>
  <c r="G430" i="77" s="1"/>
  <c r="G431" i="77" s="1"/>
  <c r="G432" i="77" s="1"/>
  <c r="G433" i="77" s="1"/>
  <c r="G434" i="77" s="1"/>
  <c r="G435" i="77" s="1"/>
  <c r="G436" i="77" s="1"/>
  <c r="G437" i="77" s="1"/>
  <c r="G438" i="77" s="1"/>
  <c r="G439" i="77" s="1"/>
  <c r="G440" i="77" s="1"/>
  <c r="G441" i="77" s="1"/>
  <c r="G442" i="77" s="1"/>
  <c r="G443" i="77" s="1"/>
  <c r="G444" i="77" s="1"/>
  <c r="G445" i="77" s="1"/>
  <c r="G446" i="77" s="1"/>
  <c r="G447" i="77" s="1"/>
  <c r="G448" i="77" s="1"/>
  <c r="G449" i="77" s="1"/>
  <c r="G450" i="77" s="1"/>
  <c r="G451" i="77" s="1"/>
  <c r="G452" i="77" s="1"/>
  <c r="G453" i="77" s="1"/>
  <c r="G454" i="77" s="1"/>
  <c r="G455" i="77" s="1"/>
  <c r="G456" i="77" s="1"/>
  <c r="G457" i="77" s="1"/>
  <c r="G458" i="77" s="1"/>
  <c r="G459" i="77" s="1"/>
  <c r="G460" i="77" s="1"/>
  <c r="G461" i="77" s="1"/>
  <c r="G462" i="77" s="1"/>
  <c r="G463" i="77" s="1"/>
  <c r="G464" i="77" s="1"/>
  <c r="G465" i="77" s="1"/>
  <c r="G466" i="77" s="1"/>
  <c r="G467" i="77" s="1"/>
  <c r="G468" i="77" s="1"/>
  <c r="G469" i="77" s="1"/>
  <c r="G470" i="77" s="1"/>
  <c r="G471" i="77" s="1"/>
  <c r="G472" i="77" s="1"/>
  <c r="G473" i="77" s="1"/>
  <c r="G474" i="77" s="1"/>
  <c r="G475" i="77" s="1"/>
  <c r="G476" i="77" s="1"/>
  <c r="G477" i="77" s="1"/>
  <c r="G478" i="77" s="1"/>
  <c r="G479" i="77" s="1"/>
  <c r="G480" i="77" s="1"/>
  <c r="G481" i="77" s="1"/>
  <c r="G482" i="77" s="1"/>
  <c r="G483" i="77" s="1"/>
  <c r="G484" i="77" s="1"/>
  <c r="G485" i="77" s="1"/>
  <c r="G486" i="77" s="1"/>
  <c r="G487" i="77" s="1"/>
  <c r="G488" i="77" s="1"/>
  <c r="G489" i="77" s="1"/>
  <c r="G490" i="77" s="1"/>
  <c r="G491" i="77" s="1"/>
  <c r="G492" i="77" s="1"/>
  <c r="G493" i="77" s="1"/>
  <c r="G494" i="77" s="1"/>
  <c r="G495" i="77" s="1"/>
  <c r="G496" i="77" s="1"/>
  <c r="G497" i="77" s="1"/>
  <c r="G498" i="77" s="1"/>
  <c r="G499" i="77" s="1"/>
  <c r="G500" i="77" s="1"/>
  <c r="G501" i="77" s="1"/>
  <c r="G502" i="77" s="1"/>
  <c r="G503" i="77" s="1"/>
  <c r="G504" i="77" s="1"/>
  <c r="G505" i="77" s="1"/>
  <c r="G506" i="77" s="1"/>
  <c r="G507" i="77" s="1"/>
  <c r="G508" i="77" s="1"/>
  <c r="G509" i="77" s="1"/>
  <c r="G510" i="77" s="1"/>
  <c r="G511" i="77" s="1"/>
  <c r="G512" i="77" s="1"/>
  <c r="G513" i="77" s="1"/>
  <c r="G514" i="77" s="1"/>
  <c r="G515" i="77" s="1"/>
  <c r="G516" i="77" s="1"/>
  <c r="G517" i="77" s="1"/>
  <c r="G518" i="77" s="1"/>
  <c r="G519" i="77" s="1"/>
  <c r="G520" i="77" s="1"/>
  <c r="G521" i="77" s="1"/>
  <c r="G522" i="77" s="1"/>
  <c r="G523" i="77" s="1"/>
  <c r="G524" i="77" s="1"/>
  <c r="G525" i="77" s="1"/>
  <c r="G526" i="77" s="1"/>
  <c r="G527" i="77" s="1"/>
  <c r="G528" i="77" s="1"/>
  <c r="G529" i="77" s="1"/>
  <c r="G530" i="77" s="1"/>
  <c r="G531" i="77" s="1"/>
  <c r="G532" i="77" s="1"/>
  <c r="G533" i="77" s="1"/>
  <c r="G534" i="77" s="1"/>
  <c r="G535" i="77" s="1"/>
  <c r="G536" i="77" s="1"/>
  <c r="G537" i="77" s="1"/>
  <c r="G538" i="77" s="1"/>
  <c r="G539" i="77" s="1"/>
  <c r="G540" i="77" s="1"/>
  <c r="G541" i="77" s="1"/>
  <c r="G542" i="77" s="1"/>
  <c r="G543" i="77" s="1"/>
  <c r="G544" i="77" s="1"/>
  <c r="G545" i="77" s="1"/>
  <c r="G7" i="85"/>
  <c r="G8" i="85" s="1"/>
  <c r="G9" i="85" s="1"/>
  <c r="G10" i="85" s="1"/>
  <c r="G11" i="85" s="1"/>
  <c r="G12" i="85" s="1"/>
  <c r="G13" i="85" s="1"/>
  <c r="G14" i="85" s="1"/>
  <c r="G15" i="85" s="1"/>
  <c r="G16" i="85" s="1"/>
  <c r="G17" i="85" s="1"/>
  <c r="G18" i="85" s="1"/>
  <c r="G19" i="85" s="1"/>
  <c r="G20" i="85" s="1"/>
  <c r="G21" i="85" s="1"/>
  <c r="G22" i="85" s="1"/>
  <c r="G23" i="85" s="1"/>
  <c r="G24" i="85" s="1"/>
  <c r="G25" i="85" s="1"/>
  <c r="G26" i="85" s="1"/>
  <c r="G27" i="85" s="1"/>
  <c r="G28" i="85" s="1"/>
  <c r="G29" i="85" s="1"/>
  <c r="G30" i="85" s="1"/>
  <c r="G31" i="85" s="1"/>
  <c r="G32" i="85" s="1"/>
  <c r="G33" i="85" s="1"/>
  <c r="G34" i="85" s="1"/>
  <c r="G35" i="85" s="1"/>
  <c r="G36" i="85" s="1"/>
  <c r="G37" i="85" s="1"/>
  <c r="G38" i="85" s="1"/>
  <c r="G39" i="85" s="1"/>
  <c r="G40" i="85" s="1"/>
  <c r="G41" i="85" s="1"/>
  <c r="G42" i="85" s="1"/>
  <c r="G43" i="85" s="1"/>
  <c r="G44" i="85" s="1"/>
  <c r="G45" i="85" s="1"/>
  <c r="G46" i="85" s="1"/>
  <c r="G47" i="85" s="1"/>
  <c r="G48" i="85" s="1"/>
  <c r="G49" i="85" s="1"/>
  <c r="G50" i="85" s="1"/>
  <c r="G51" i="85" s="1"/>
  <c r="G52" i="85" s="1"/>
  <c r="G53" i="85" s="1"/>
  <c r="G54" i="85" s="1"/>
  <c r="G55" i="85" s="1"/>
  <c r="G56" i="85" s="1"/>
  <c r="G57" i="85" s="1"/>
  <c r="G58" i="85" s="1"/>
  <c r="G59" i="85" s="1"/>
  <c r="G60" i="85" s="1"/>
  <c r="G61" i="85" s="1"/>
  <c r="G62" i="85" s="1"/>
  <c r="G63" i="85" s="1"/>
  <c r="G64" i="85" s="1"/>
  <c r="G65" i="85" s="1"/>
  <c r="G66" i="85" s="1"/>
  <c r="G67" i="85" s="1"/>
  <c r="G68" i="85" s="1"/>
  <c r="G69" i="85" s="1"/>
  <c r="G70" i="85" s="1"/>
  <c r="G71" i="85" s="1"/>
  <c r="G72" i="85" s="1"/>
  <c r="G73" i="85" s="1"/>
  <c r="G74" i="85" s="1"/>
  <c r="G75" i="85" s="1"/>
  <c r="G76" i="85" s="1"/>
  <c r="G77" i="85" s="1"/>
  <c r="G78" i="85" s="1"/>
  <c r="G79" i="85" s="1"/>
  <c r="G80" i="85" s="1"/>
  <c r="G81" i="85" s="1"/>
  <c r="G82" i="85" s="1"/>
  <c r="G83" i="85" s="1"/>
  <c r="G84" i="85" s="1"/>
  <c r="G85" i="85" s="1"/>
  <c r="G86" i="85" s="1"/>
  <c r="G87" i="85" s="1"/>
  <c r="G88" i="85" s="1"/>
  <c r="G89" i="85" s="1"/>
  <c r="G90" i="85" s="1"/>
  <c r="G91" i="85" s="1"/>
  <c r="G92" i="85" s="1"/>
  <c r="G93" i="85" s="1"/>
  <c r="G94" i="85" s="1"/>
  <c r="G95" i="85" s="1"/>
  <c r="G96" i="85" s="1"/>
  <c r="G97" i="85" s="1"/>
  <c r="G98" i="85" s="1"/>
  <c r="G99" i="85" s="1"/>
  <c r="G100" i="85" s="1"/>
  <c r="G101" i="85" s="1"/>
  <c r="G102" i="85" s="1"/>
  <c r="G103" i="85" s="1"/>
  <c r="G104" i="85" s="1"/>
  <c r="G105" i="85" s="1"/>
  <c r="G106" i="85" s="1"/>
  <c r="G107" i="85" s="1"/>
  <c r="G108" i="85" s="1"/>
  <c r="G109" i="85" s="1"/>
  <c r="G110" i="85" s="1"/>
  <c r="G111" i="85" s="1"/>
  <c r="G112" i="85" s="1"/>
  <c r="G113" i="85" s="1"/>
  <c r="G114" i="85" s="1"/>
  <c r="G115" i="85" s="1"/>
  <c r="G116" i="85" s="1"/>
  <c r="G117" i="85" s="1"/>
  <c r="G118" i="85" s="1"/>
  <c r="G119" i="85" s="1"/>
  <c r="G120" i="85" s="1"/>
  <c r="G121" i="85" s="1"/>
  <c r="G122" i="85" s="1"/>
  <c r="G123" i="85" s="1"/>
  <c r="G124" i="85" s="1"/>
  <c r="G125" i="85" s="1"/>
  <c r="G126" i="85" s="1"/>
  <c r="G127" i="85" s="1"/>
  <c r="G128" i="85" s="1"/>
  <c r="G129" i="85" s="1"/>
  <c r="G130" i="85" s="1"/>
  <c r="G131" i="85" s="1"/>
  <c r="G132" i="85" s="1"/>
  <c r="G133" i="85" s="1"/>
  <c r="G134" i="85" s="1"/>
  <c r="G135" i="85" s="1"/>
  <c r="G136" i="85" s="1"/>
  <c r="G137" i="85" s="1"/>
  <c r="G138" i="85" s="1"/>
  <c r="G139" i="85" s="1"/>
  <c r="G140" i="85" s="1"/>
  <c r="G141" i="85" s="1"/>
  <c r="G142" i="85" s="1"/>
  <c r="G143" i="85" s="1"/>
  <c r="G144" i="85" s="1"/>
  <c r="G145" i="85" s="1"/>
  <c r="G146" i="85" s="1"/>
  <c r="G147" i="85" s="1"/>
  <c r="G148" i="85" s="1"/>
  <c r="G149" i="85" s="1"/>
  <c r="G150" i="85" s="1"/>
  <c r="G151" i="85" s="1"/>
  <c r="G152" i="85" s="1"/>
  <c r="G153" i="85" s="1"/>
  <c r="G154" i="85" s="1"/>
  <c r="G155" i="85" s="1"/>
  <c r="G156" i="85" s="1"/>
  <c r="G157" i="85" s="1"/>
  <c r="G158" i="85" s="1"/>
  <c r="G159" i="85" s="1"/>
  <c r="G160" i="85" s="1"/>
  <c r="G161" i="85" s="1"/>
  <c r="G162" i="85" s="1"/>
  <c r="G163" i="85" s="1"/>
  <c r="G164" i="85" s="1"/>
  <c r="G165" i="85" s="1"/>
  <c r="G166" i="85" s="1"/>
  <c r="G167" i="85" s="1"/>
  <c r="G168" i="85" s="1"/>
  <c r="G169" i="85" s="1"/>
  <c r="G170" i="85" s="1"/>
  <c r="G171" i="85" s="1"/>
  <c r="G172" i="85" s="1"/>
  <c r="G173" i="85" s="1"/>
  <c r="G174" i="85" s="1"/>
  <c r="G175" i="85" s="1"/>
  <c r="G176" i="85" s="1"/>
  <c r="G177" i="85" s="1"/>
  <c r="G178" i="85" s="1"/>
  <c r="G179" i="85" s="1"/>
  <c r="G180" i="85" s="1"/>
  <c r="G181" i="85" s="1"/>
  <c r="G182" i="85" s="1"/>
  <c r="G183" i="85" s="1"/>
  <c r="G184" i="85" s="1"/>
  <c r="G185" i="85" s="1"/>
  <c r="G186" i="85" s="1"/>
  <c r="G187" i="85" s="1"/>
  <c r="G188" i="85" s="1"/>
  <c r="G189" i="85" s="1"/>
  <c r="G190" i="85" s="1"/>
  <c r="G191" i="85" s="1"/>
  <c r="G192" i="85" s="1"/>
  <c r="G193" i="85" s="1"/>
  <c r="G194" i="85" s="1"/>
  <c r="G195" i="85" s="1"/>
  <c r="G196" i="85" s="1"/>
  <c r="G197" i="85" s="1"/>
  <c r="G198" i="85" s="1"/>
  <c r="G199" i="85" s="1"/>
  <c r="G200" i="85" s="1"/>
  <c r="G201" i="85" s="1"/>
  <c r="G202" i="85" s="1"/>
  <c r="G203" i="85" s="1"/>
  <c r="G204" i="85" s="1"/>
  <c r="G205" i="85" s="1"/>
  <c r="G206" i="85" s="1"/>
  <c r="G207" i="85" s="1"/>
  <c r="G208" i="85" s="1"/>
  <c r="G209" i="85" s="1"/>
  <c r="G210" i="85" s="1"/>
  <c r="G211" i="85" s="1"/>
  <c r="G212" i="85" s="1"/>
  <c r="G213" i="85" s="1"/>
  <c r="G214" i="85" s="1"/>
  <c r="G215" i="85" s="1"/>
  <c r="G216" i="85" s="1"/>
  <c r="G217" i="85" s="1"/>
  <c r="G218" i="85" s="1"/>
  <c r="G219" i="85" s="1"/>
  <c r="G220" i="85" s="1"/>
  <c r="G221" i="85" s="1"/>
  <c r="G222" i="85" s="1"/>
  <c r="G223" i="85" s="1"/>
  <c r="G224" i="85" s="1"/>
  <c r="G225" i="85" s="1"/>
  <c r="G226" i="85" s="1"/>
  <c r="G227" i="85" s="1"/>
  <c r="G228" i="85" s="1"/>
  <c r="G229" i="85" s="1"/>
  <c r="G230" i="85" s="1"/>
  <c r="G231" i="85" s="1"/>
  <c r="G232" i="85" s="1"/>
  <c r="G233" i="85" s="1"/>
  <c r="G234" i="85" s="1"/>
  <c r="G235" i="85" s="1"/>
  <c r="G236" i="85" s="1"/>
  <c r="G237" i="85" s="1"/>
  <c r="G238" i="85" s="1"/>
  <c r="G239" i="85" s="1"/>
  <c r="G240" i="85" s="1"/>
  <c r="G241" i="85" s="1"/>
  <c r="G242" i="85" s="1"/>
  <c r="G243" i="85" s="1"/>
  <c r="G244" i="85" s="1"/>
  <c r="G245" i="85" s="1"/>
  <c r="G246" i="85" s="1"/>
  <c r="G247" i="85" s="1"/>
  <c r="G248" i="85" s="1"/>
  <c r="G249" i="85" s="1"/>
  <c r="G250" i="85" s="1"/>
  <c r="G251" i="85" s="1"/>
  <c r="G252" i="85" s="1"/>
  <c r="G253" i="85" s="1"/>
  <c r="G254" i="85" s="1"/>
  <c r="G255" i="85" s="1"/>
  <c r="G256" i="85" s="1"/>
  <c r="G257" i="85" s="1"/>
  <c r="G258" i="85" s="1"/>
  <c r="G259" i="85" s="1"/>
  <c r="G260" i="85" s="1"/>
  <c r="G261" i="85" s="1"/>
  <c r="G262" i="85" s="1"/>
  <c r="G263" i="85" s="1"/>
  <c r="G264" i="85" s="1"/>
  <c r="G265" i="85" s="1"/>
  <c r="G266" i="85" s="1"/>
  <c r="G267" i="85" s="1"/>
  <c r="G268" i="85" s="1"/>
  <c r="G269" i="85" s="1"/>
  <c r="G270" i="85" s="1"/>
  <c r="G271" i="85" s="1"/>
  <c r="G272" i="85" s="1"/>
  <c r="G273" i="85" s="1"/>
  <c r="G274" i="85" s="1"/>
  <c r="G275" i="85" s="1"/>
  <c r="G276" i="85" s="1"/>
  <c r="G277" i="85" s="1"/>
  <c r="G278" i="85" s="1"/>
  <c r="G279" i="85" s="1"/>
  <c r="G280" i="85" s="1"/>
  <c r="G281" i="85" s="1"/>
  <c r="G282" i="85" s="1"/>
  <c r="G283" i="85" s="1"/>
  <c r="G284" i="85" s="1"/>
  <c r="G285" i="85" s="1"/>
  <c r="G286" i="85" s="1"/>
  <c r="G287" i="85" s="1"/>
  <c r="G288" i="85" s="1"/>
  <c r="G289" i="85" s="1"/>
  <c r="G290" i="85" s="1"/>
  <c r="G291" i="85" s="1"/>
  <c r="G292" i="85" s="1"/>
  <c r="G293" i="85" s="1"/>
  <c r="G294" i="85" s="1"/>
  <c r="G295" i="85" s="1"/>
  <c r="G296" i="85" s="1"/>
  <c r="G297" i="85" s="1"/>
  <c r="G298" i="85" s="1"/>
  <c r="G299" i="85" s="1"/>
  <c r="G300" i="85" s="1"/>
  <c r="G301" i="85" s="1"/>
  <c r="G302" i="85" s="1"/>
  <c r="G303" i="85" s="1"/>
  <c r="G304" i="85" s="1"/>
  <c r="G305" i="85" s="1"/>
  <c r="G306" i="85" s="1"/>
  <c r="G307" i="85" s="1"/>
  <c r="G308" i="85" s="1"/>
  <c r="G309" i="85" s="1"/>
  <c r="G310" i="85" s="1"/>
  <c r="G311" i="85" s="1"/>
  <c r="G312" i="85" s="1"/>
  <c r="G313" i="85" s="1"/>
  <c r="G314" i="85" s="1"/>
  <c r="G315" i="85" s="1"/>
  <c r="G316" i="85" s="1"/>
  <c r="G317" i="85" s="1"/>
  <c r="G318" i="85" s="1"/>
  <c r="G319" i="85" s="1"/>
  <c r="G320" i="85" s="1"/>
  <c r="G321" i="85" s="1"/>
  <c r="G322" i="85" s="1"/>
  <c r="G323" i="85" s="1"/>
  <c r="G324" i="85" s="1"/>
  <c r="G325" i="85" s="1"/>
  <c r="G326" i="85" s="1"/>
  <c r="G327" i="85" s="1"/>
  <c r="G328" i="85" s="1"/>
  <c r="G329" i="85" s="1"/>
  <c r="G330" i="85" s="1"/>
  <c r="G331" i="85" s="1"/>
  <c r="G332" i="85" s="1"/>
  <c r="G333" i="85" s="1"/>
  <c r="G334" i="85" s="1"/>
  <c r="G335" i="85" s="1"/>
  <c r="G336" i="85" s="1"/>
  <c r="G337" i="85" s="1"/>
  <c r="G338" i="85" s="1"/>
  <c r="G339" i="85" s="1"/>
  <c r="G340" i="85" s="1"/>
  <c r="G341" i="85" s="1"/>
  <c r="G342" i="85" s="1"/>
  <c r="G343" i="85" s="1"/>
  <c r="G344" i="85" s="1"/>
  <c r="G345" i="85" s="1"/>
  <c r="G346" i="85" s="1"/>
  <c r="G347" i="85" s="1"/>
  <c r="G348" i="85" s="1"/>
  <c r="G349" i="85" s="1"/>
  <c r="G350" i="85" s="1"/>
  <c r="G351" i="85" s="1"/>
  <c r="G352" i="85" s="1"/>
  <c r="G353" i="85" s="1"/>
  <c r="G354" i="85" s="1"/>
  <c r="G355" i="85" s="1"/>
  <c r="G356" i="85" s="1"/>
  <c r="G357" i="85" s="1"/>
  <c r="G358" i="85" s="1"/>
  <c r="G359" i="85" s="1"/>
  <c r="G360" i="85" s="1"/>
  <c r="G361" i="85" s="1"/>
  <c r="G362" i="85" s="1"/>
  <c r="G363" i="85" s="1"/>
  <c r="G364" i="85" s="1"/>
  <c r="G365" i="85" s="1"/>
  <c r="G366" i="85" s="1"/>
  <c r="G367" i="85" s="1"/>
  <c r="G368" i="85" s="1"/>
  <c r="G369" i="85" s="1"/>
  <c r="G370" i="85" s="1"/>
  <c r="G371" i="85" s="1"/>
  <c r="G372" i="85" s="1"/>
  <c r="G373" i="85" s="1"/>
  <c r="G374" i="85" s="1"/>
  <c r="G375" i="85" s="1"/>
  <c r="G376" i="85" s="1"/>
  <c r="G377" i="85" s="1"/>
  <c r="G378" i="85" s="1"/>
  <c r="G379" i="85" s="1"/>
  <c r="G380" i="85" s="1"/>
  <c r="G381" i="85" s="1"/>
  <c r="G382" i="85" s="1"/>
  <c r="G383" i="85" s="1"/>
  <c r="G384" i="85" s="1"/>
  <c r="G385" i="85" s="1"/>
  <c r="G386" i="85" s="1"/>
  <c r="G387" i="85" s="1"/>
  <c r="G388" i="85" s="1"/>
  <c r="G389" i="85" s="1"/>
  <c r="G390" i="85" s="1"/>
  <c r="G391" i="85" s="1"/>
  <c r="G392" i="85" s="1"/>
  <c r="G393" i="85" s="1"/>
  <c r="G394" i="85" s="1"/>
  <c r="G395" i="85" s="1"/>
  <c r="G396" i="85" s="1"/>
  <c r="G397" i="85" s="1"/>
  <c r="G398" i="85" s="1"/>
  <c r="G399" i="85" s="1"/>
  <c r="G400" i="85" s="1"/>
  <c r="G401" i="85" s="1"/>
  <c r="G402" i="85" s="1"/>
  <c r="G403" i="85" s="1"/>
  <c r="G404" i="85" s="1"/>
  <c r="G405" i="85" s="1"/>
  <c r="G406" i="85" s="1"/>
  <c r="G407" i="85" s="1"/>
  <c r="G408" i="85" s="1"/>
  <c r="G409" i="85" s="1"/>
  <c r="G410" i="85" s="1"/>
  <c r="G411" i="85" s="1"/>
  <c r="G412" i="85" s="1"/>
  <c r="G413" i="85" s="1"/>
  <c r="G414" i="85" s="1"/>
  <c r="G415" i="85" s="1"/>
  <c r="G416" i="85" s="1"/>
  <c r="G417" i="85" s="1"/>
  <c r="G418" i="85" s="1"/>
  <c r="G419" i="85" s="1"/>
  <c r="G420" i="85" s="1"/>
  <c r="G421" i="85" s="1"/>
  <c r="G422" i="85" s="1"/>
  <c r="G423" i="85" s="1"/>
  <c r="G424" i="85" s="1"/>
  <c r="G425" i="85" s="1"/>
  <c r="G426" i="85" s="1"/>
  <c r="G427" i="85" s="1"/>
  <c r="G428" i="85" s="1"/>
  <c r="G429" i="85" s="1"/>
  <c r="G430" i="85" s="1"/>
  <c r="G431" i="85" s="1"/>
  <c r="G432" i="85" s="1"/>
  <c r="G433" i="85" s="1"/>
  <c r="G434" i="85" s="1"/>
  <c r="G435" i="85" s="1"/>
  <c r="G436" i="85" s="1"/>
  <c r="G437" i="85" s="1"/>
  <c r="G438" i="85" s="1"/>
  <c r="G439" i="85" s="1"/>
  <c r="G440" i="85" s="1"/>
  <c r="G441" i="85" s="1"/>
  <c r="G442" i="85" s="1"/>
  <c r="G443" i="85" s="1"/>
  <c r="G444" i="85" s="1"/>
  <c r="G445" i="85" s="1"/>
  <c r="G446" i="85" s="1"/>
  <c r="G447" i="85" s="1"/>
  <c r="G448" i="85" s="1"/>
  <c r="G449" i="85" s="1"/>
  <c r="G450" i="85" s="1"/>
  <c r="G451" i="85" s="1"/>
  <c r="G452" i="85" s="1"/>
  <c r="G453" i="85" s="1"/>
  <c r="G454" i="85" s="1"/>
  <c r="G455" i="85" s="1"/>
  <c r="G456" i="85" s="1"/>
  <c r="G457" i="85" s="1"/>
  <c r="G458" i="85" s="1"/>
  <c r="G459" i="85" s="1"/>
  <c r="G460" i="85" s="1"/>
  <c r="G461" i="85" s="1"/>
  <c r="G462" i="85" s="1"/>
  <c r="G463" i="85" s="1"/>
  <c r="G464" i="85" s="1"/>
  <c r="G465" i="85" s="1"/>
  <c r="G466" i="85" s="1"/>
  <c r="G467" i="85" s="1"/>
  <c r="G468" i="85" s="1"/>
  <c r="G469" i="85" s="1"/>
  <c r="G470" i="85" s="1"/>
  <c r="G471" i="85" s="1"/>
  <c r="G472" i="85" s="1"/>
  <c r="G473" i="85" s="1"/>
  <c r="G474" i="85" s="1"/>
  <c r="G475" i="85" s="1"/>
  <c r="G476" i="85" s="1"/>
  <c r="G477" i="85" s="1"/>
  <c r="G478" i="85" s="1"/>
  <c r="G479" i="85" s="1"/>
  <c r="G480" i="85" s="1"/>
  <c r="G481" i="85" s="1"/>
  <c r="G482" i="85" s="1"/>
  <c r="G483" i="85" s="1"/>
  <c r="G484" i="85" s="1"/>
  <c r="G485" i="85" s="1"/>
  <c r="G486" i="85" s="1"/>
  <c r="G487" i="85" s="1"/>
  <c r="G488" i="85" s="1"/>
  <c r="G489" i="85" s="1"/>
  <c r="G490" i="85" s="1"/>
  <c r="G491" i="85" s="1"/>
  <c r="G492" i="85" s="1"/>
  <c r="G493" i="85" s="1"/>
  <c r="G494" i="85" s="1"/>
  <c r="G495" i="85" s="1"/>
  <c r="G496" i="85" s="1"/>
  <c r="G497" i="85" s="1"/>
  <c r="G498" i="85" s="1"/>
  <c r="G499" i="85" s="1"/>
  <c r="G500" i="85" s="1"/>
  <c r="G501" i="85" s="1"/>
  <c r="G502" i="85" s="1"/>
  <c r="G503" i="85" s="1"/>
  <c r="G504" i="85" s="1"/>
  <c r="G505" i="85" s="1"/>
  <c r="G506" i="85" s="1"/>
  <c r="G507" i="85" s="1"/>
  <c r="G508" i="85" s="1"/>
  <c r="G509" i="85" s="1"/>
  <c r="G510" i="85" s="1"/>
  <c r="G511" i="85" s="1"/>
  <c r="G512" i="85" s="1"/>
  <c r="G513" i="85" s="1"/>
  <c r="G514" i="85" s="1"/>
  <c r="G515" i="85" s="1"/>
  <c r="G516" i="85" s="1"/>
  <c r="G517" i="85" s="1"/>
  <c r="G518" i="85" s="1"/>
  <c r="G519" i="85" s="1"/>
  <c r="G520" i="85" s="1"/>
  <c r="G521" i="85" s="1"/>
  <c r="G522" i="85" s="1"/>
  <c r="G523" i="85" s="1"/>
  <c r="G524" i="85" s="1"/>
  <c r="G525" i="85" s="1"/>
  <c r="G526" i="85" s="1"/>
  <c r="G527" i="85" s="1"/>
  <c r="G528" i="85" s="1"/>
  <c r="G529" i="85" s="1"/>
  <c r="G530" i="85" s="1"/>
  <c r="G531" i="85" s="1"/>
  <c r="G7" i="79"/>
  <c r="G8" i="79" s="1"/>
  <c r="G9" i="79" s="1"/>
  <c r="G10" i="79" s="1"/>
  <c r="G11" i="79" s="1"/>
  <c r="G12" i="79" s="1"/>
  <c r="G13" i="79" s="1"/>
  <c r="G14" i="79" s="1"/>
  <c r="G15" i="79" s="1"/>
  <c r="G16" i="79" s="1"/>
  <c r="G17" i="79" s="1"/>
  <c r="G18" i="79" s="1"/>
  <c r="G19" i="79" s="1"/>
  <c r="G20" i="79" s="1"/>
  <c r="G21" i="79" s="1"/>
  <c r="G22" i="79" s="1"/>
  <c r="G23" i="79" s="1"/>
  <c r="G24" i="79" s="1"/>
  <c r="G25" i="79" s="1"/>
  <c r="G26" i="79" s="1"/>
  <c r="G27" i="79" s="1"/>
  <c r="G28" i="79" s="1"/>
  <c r="G29" i="79" s="1"/>
  <c r="G30" i="79" s="1"/>
  <c r="G31" i="79" s="1"/>
  <c r="G32" i="79" s="1"/>
  <c r="G33" i="79" s="1"/>
  <c r="G34" i="79" s="1"/>
  <c r="G35" i="79" s="1"/>
  <c r="G36" i="79" s="1"/>
  <c r="G37" i="79" s="1"/>
  <c r="G38" i="79" s="1"/>
  <c r="G39" i="79" s="1"/>
  <c r="G40" i="79" s="1"/>
  <c r="G41" i="79" s="1"/>
  <c r="G42" i="79" s="1"/>
  <c r="G43" i="79" s="1"/>
  <c r="G44" i="79" s="1"/>
  <c r="G45" i="79" s="1"/>
  <c r="G46" i="79" s="1"/>
  <c r="G47" i="79" s="1"/>
  <c r="G48" i="79" s="1"/>
  <c r="G49" i="79" s="1"/>
  <c r="G50" i="79" s="1"/>
  <c r="G51" i="79" s="1"/>
  <c r="G52" i="79" s="1"/>
  <c r="G53" i="79" s="1"/>
  <c r="G54" i="79" s="1"/>
  <c r="G55" i="79" s="1"/>
  <c r="G56" i="79" s="1"/>
  <c r="G57" i="79" s="1"/>
  <c r="G58" i="79" s="1"/>
  <c r="G59" i="79" s="1"/>
  <c r="G60" i="79" s="1"/>
  <c r="G61" i="79" s="1"/>
  <c r="G62" i="79" s="1"/>
  <c r="G63" i="79" s="1"/>
  <c r="G64" i="79" s="1"/>
  <c r="G65" i="79" s="1"/>
  <c r="G66" i="79" s="1"/>
  <c r="G67" i="79" s="1"/>
  <c r="G68" i="79" s="1"/>
  <c r="G69" i="79" s="1"/>
  <c r="G70" i="79" s="1"/>
  <c r="G71" i="79" s="1"/>
  <c r="G72" i="79" s="1"/>
  <c r="G73" i="79" s="1"/>
  <c r="G74" i="79" s="1"/>
  <c r="G75" i="79" s="1"/>
  <c r="G76" i="79" s="1"/>
  <c r="G77" i="79" s="1"/>
  <c r="G78" i="79" s="1"/>
  <c r="G79" i="79" s="1"/>
  <c r="G80" i="79" s="1"/>
  <c r="G81" i="79" s="1"/>
  <c r="G82" i="79" s="1"/>
  <c r="G83" i="79" s="1"/>
  <c r="G84" i="79" s="1"/>
  <c r="G85" i="79" s="1"/>
  <c r="G86" i="79" s="1"/>
  <c r="G87" i="79" s="1"/>
  <c r="G88" i="79" s="1"/>
  <c r="G89" i="79" s="1"/>
  <c r="G90" i="79" s="1"/>
  <c r="G91" i="79" s="1"/>
  <c r="G92" i="79" s="1"/>
  <c r="G93" i="79" s="1"/>
  <c r="G94" i="79" s="1"/>
  <c r="G95" i="79" s="1"/>
  <c r="G96" i="79" s="1"/>
  <c r="G97" i="79" s="1"/>
  <c r="G98" i="79" s="1"/>
  <c r="G99" i="79" s="1"/>
  <c r="G100" i="79" s="1"/>
  <c r="G101" i="79" s="1"/>
  <c r="G102" i="79" s="1"/>
  <c r="G103" i="79" s="1"/>
  <c r="G104" i="79" s="1"/>
  <c r="G105" i="79" s="1"/>
  <c r="G106" i="79" s="1"/>
  <c r="G107" i="79" s="1"/>
  <c r="G108" i="79" s="1"/>
  <c r="G109" i="79" s="1"/>
  <c r="G110" i="79" s="1"/>
  <c r="G111" i="79" s="1"/>
  <c r="G112" i="79" s="1"/>
  <c r="G113" i="79" s="1"/>
  <c r="G114" i="79" s="1"/>
  <c r="G115" i="79" s="1"/>
  <c r="G116" i="79" s="1"/>
  <c r="G117" i="79" s="1"/>
  <c r="G118" i="79" s="1"/>
  <c r="G119" i="79" s="1"/>
  <c r="G120" i="79" s="1"/>
  <c r="G121" i="79" s="1"/>
  <c r="G122" i="79" s="1"/>
  <c r="G123" i="79" s="1"/>
  <c r="G124" i="79" s="1"/>
  <c r="G125" i="79" s="1"/>
  <c r="G126" i="79" s="1"/>
  <c r="G127" i="79" s="1"/>
  <c r="G128" i="79" s="1"/>
  <c r="G129" i="79" s="1"/>
  <c r="G130" i="79" s="1"/>
  <c r="G131" i="79" s="1"/>
  <c r="G132" i="79" s="1"/>
  <c r="G133" i="79" s="1"/>
  <c r="G134" i="79" s="1"/>
  <c r="G135" i="79" s="1"/>
  <c r="G136" i="79" s="1"/>
  <c r="G137" i="79" s="1"/>
  <c r="G138" i="79" s="1"/>
  <c r="G139" i="79" s="1"/>
  <c r="G140" i="79" s="1"/>
  <c r="G141" i="79" s="1"/>
  <c r="G142" i="79" s="1"/>
  <c r="G143" i="79" s="1"/>
  <c r="G144" i="79" s="1"/>
  <c r="G145" i="79" s="1"/>
  <c r="G146" i="79" s="1"/>
  <c r="G147" i="79" s="1"/>
  <c r="G148" i="79" s="1"/>
  <c r="G149" i="79" s="1"/>
  <c r="G150" i="79" s="1"/>
  <c r="G151" i="79" s="1"/>
  <c r="G152" i="79" s="1"/>
  <c r="G153" i="79" s="1"/>
  <c r="G154" i="79" s="1"/>
  <c r="G155" i="79" s="1"/>
  <c r="G156" i="79" s="1"/>
  <c r="G157" i="79" s="1"/>
  <c r="G158" i="79" s="1"/>
  <c r="G159" i="79" s="1"/>
  <c r="G160" i="79" s="1"/>
  <c r="G161" i="79" s="1"/>
  <c r="G162" i="79" s="1"/>
  <c r="G163" i="79" s="1"/>
  <c r="G164" i="79" s="1"/>
  <c r="G165" i="79" s="1"/>
  <c r="G166" i="79" s="1"/>
  <c r="G167" i="79" s="1"/>
  <c r="G168" i="79" s="1"/>
  <c r="G169" i="79" s="1"/>
  <c r="G170" i="79" s="1"/>
  <c r="G171" i="79" s="1"/>
  <c r="G172" i="79" s="1"/>
  <c r="G173" i="79" s="1"/>
  <c r="G174" i="79" s="1"/>
  <c r="G175" i="79" s="1"/>
  <c r="G176" i="79" s="1"/>
  <c r="G177" i="79" s="1"/>
  <c r="G178" i="79" s="1"/>
  <c r="G179" i="79" s="1"/>
  <c r="G180" i="79" s="1"/>
  <c r="G181" i="79" s="1"/>
  <c r="G182" i="79" s="1"/>
  <c r="G183" i="79" s="1"/>
  <c r="G184" i="79" s="1"/>
  <c r="G185" i="79" s="1"/>
  <c r="G186" i="79" s="1"/>
  <c r="G187" i="79" s="1"/>
  <c r="G188" i="79" s="1"/>
  <c r="G189" i="79" s="1"/>
  <c r="G190" i="79" s="1"/>
  <c r="G191" i="79" s="1"/>
  <c r="G192" i="79" s="1"/>
  <c r="G193" i="79" s="1"/>
  <c r="G194" i="79" s="1"/>
  <c r="G195" i="79" s="1"/>
  <c r="G196" i="79" s="1"/>
  <c r="G197" i="79" s="1"/>
  <c r="G198" i="79" s="1"/>
  <c r="G199" i="79" s="1"/>
  <c r="G200" i="79" s="1"/>
  <c r="G201" i="79" s="1"/>
  <c r="G202" i="79" s="1"/>
  <c r="G203" i="79" s="1"/>
  <c r="G204" i="79" s="1"/>
  <c r="G205" i="79" s="1"/>
  <c r="G206" i="79" s="1"/>
  <c r="G207" i="79" s="1"/>
  <c r="G208" i="79" s="1"/>
  <c r="G209" i="79" s="1"/>
  <c r="G210" i="79" s="1"/>
  <c r="G211" i="79" s="1"/>
  <c r="G212" i="79" s="1"/>
  <c r="G213" i="79" s="1"/>
  <c r="G214" i="79" s="1"/>
  <c r="G215" i="79" s="1"/>
  <c r="G216" i="79" s="1"/>
  <c r="G217" i="79" s="1"/>
  <c r="G218" i="79" s="1"/>
  <c r="G219" i="79" s="1"/>
  <c r="G220" i="79" s="1"/>
  <c r="G221" i="79" s="1"/>
  <c r="G222" i="79" s="1"/>
  <c r="G223" i="79" s="1"/>
  <c r="G224" i="79" s="1"/>
  <c r="G225" i="79" s="1"/>
  <c r="G226" i="79" s="1"/>
  <c r="G227" i="79" s="1"/>
  <c r="G228" i="79" s="1"/>
  <c r="G229" i="79" s="1"/>
  <c r="G230" i="79" s="1"/>
  <c r="G231" i="79" s="1"/>
  <c r="G232" i="79" s="1"/>
  <c r="G233" i="79" s="1"/>
  <c r="G234" i="79" s="1"/>
  <c r="G235" i="79" s="1"/>
  <c r="G236" i="79" s="1"/>
  <c r="G237" i="79" s="1"/>
  <c r="G238" i="79" s="1"/>
  <c r="G239" i="79" s="1"/>
  <c r="G240" i="79" s="1"/>
  <c r="G241" i="79" s="1"/>
  <c r="G242" i="79" s="1"/>
  <c r="G243" i="79" s="1"/>
  <c r="G244" i="79" s="1"/>
  <c r="G245" i="79" s="1"/>
  <c r="G246" i="79" s="1"/>
  <c r="G247" i="79" s="1"/>
  <c r="G248" i="79" s="1"/>
  <c r="G249" i="79" s="1"/>
  <c r="G250" i="79" s="1"/>
  <c r="G251" i="79" s="1"/>
  <c r="G252" i="79" s="1"/>
  <c r="G253" i="79" s="1"/>
  <c r="G254" i="79" s="1"/>
  <c r="G255" i="79" s="1"/>
  <c r="G256" i="79" s="1"/>
  <c r="G257" i="79" s="1"/>
  <c r="G258" i="79" s="1"/>
  <c r="G259" i="79" s="1"/>
  <c r="G260" i="79" s="1"/>
  <c r="G261" i="79" s="1"/>
  <c r="G262" i="79" s="1"/>
  <c r="G263" i="79" s="1"/>
  <c r="G264" i="79" s="1"/>
  <c r="G265" i="79" s="1"/>
  <c r="G266" i="79" s="1"/>
  <c r="G267" i="79" s="1"/>
  <c r="G268" i="79" s="1"/>
  <c r="G269" i="79" s="1"/>
  <c r="G270" i="79" s="1"/>
  <c r="G271" i="79" s="1"/>
  <c r="G272" i="79" s="1"/>
  <c r="G273" i="79" s="1"/>
  <c r="G274" i="79" s="1"/>
  <c r="G275" i="79" s="1"/>
  <c r="G276" i="79" s="1"/>
  <c r="G277" i="79" s="1"/>
  <c r="G278" i="79" s="1"/>
  <c r="G279" i="79" s="1"/>
  <c r="G280" i="79" s="1"/>
  <c r="G281" i="79" s="1"/>
  <c r="G282" i="79" s="1"/>
  <c r="G283" i="79" s="1"/>
  <c r="G284" i="79" s="1"/>
  <c r="G285" i="79" s="1"/>
  <c r="G286" i="79" s="1"/>
  <c r="G287" i="79" s="1"/>
  <c r="G288" i="79" s="1"/>
  <c r="G289" i="79" s="1"/>
  <c r="G290" i="79" s="1"/>
  <c r="G291" i="79" s="1"/>
  <c r="G292" i="79" s="1"/>
  <c r="G293" i="79" s="1"/>
  <c r="G294" i="79" s="1"/>
  <c r="G295" i="79" s="1"/>
  <c r="G296" i="79" s="1"/>
  <c r="G297" i="79" s="1"/>
  <c r="G7" i="78"/>
  <c r="G8" i="78" s="1"/>
  <c r="G9" i="78" s="1"/>
  <c r="G10" i="78" s="1"/>
  <c r="G11" i="78" s="1"/>
  <c r="G12" i="78" s="1"/>
  <c r="G13" i="78" s="1"/>
  <c r="G14" i="78" s="1"/>
  <c r="G15" i="78" s="1"/>
  <c r="G16" i="78" s="1"/>
  <c r="G17" i="78" s="1"/>
  <c r="G18" i="78" s="1"/>
  <c r="G19" i="78" s="1"/>
  <c r="G20" i="78" s="1"/>
  <c r="G21" i="78" s="1"/>
  <c r="G22" i="78" s="1"/>
  <c r="G23" i="78" s="1"/>
  <c r="G24" i="78" s="1"/>
  <c r="G25" i="78" s="1"/>
  <c r="G26" i="78" s="1"/>
  <c r="G27" i="78" s="1"/>
  <c r="G28" i="78" s="1"/>
  <c r="G29" i="78" s="1"/>
  <c r="G30" i="78" s="1"/>
  <c r="G31" i="78" s="1"/>
  <c r="G32" i="78" s="1"/>
  <c r="G33" i="78" s="1"/>
  <c r="G34" i="78" s="1"/>
  <c r="G35" i="78" s="1"/>
  <c r="G36" i="78" s="1"/>
  <c r="G37" i="78" s="1"/>
  <c r="G38" i="78" s="1"/>
  <c r="G39" i="78" s="1"/>
  <c r="G40" i="78" s="1"/>
  <c r="G41" i="78" s="1"/>
  <c r="G42" i="78" s="1"/>
  <c r="G43" i="78" s="1"/>
  <c r="G44" i="78" s="1"/>
  <c r="G45" i="78" s="1"/>
  <c r="G46" i="78" s="1"/>
  <c r="G47" i="78" s="1"/>
  <c r="G48" i="78" s="1"/>
  <c r="G49" i="78" s="1"/>
  <c r="G50" i="78" s="1"/>
  <c r="G51" i="78" s="1"/>
  <c r="G52" i="78" s="1"/>
  <c r="G53" i="78" s="1"/>
  <c r="G54" i="78" s="1"/>
  <c r="G55" i="78" s="1"/>
  <c r="G56" i="78" s="1"/>
  <c r="G57" i="78" s="1"/>
  <c r="G58" i="78" s="1"/>
  <c r="G59" i="78" s="1"/>
  <c r="G60" i="78" s="1"/>
  <c r="G61" i="78" s="1"/>
  <c r="G62" i="78" s="1"/>
  <c r="G63" i="78" s="1"/>
  <c r="G64" i="78" s="1"/>
  <c r="G65" i="78" s="1"/>
  <c r="G66" i="78" s="1"/>
  <c r="G67" i="78" s="1"/>
  <c r="G68" i="78" s="1"/>
  <c r="G69" i="78" s="1"/>
  <c r="G70" i="78" s="1"/>
  <c r="G71" i="78" s="1"/>
  <c r="G72" i="78" s="1"/>
  <c r="G73" i="78" s="1"/>
  <c r="G74" i="78" s="1"/>
  <c r="G75" i="78" s="1"/>
  <c r="G76" i="78" s="1"/>
  <c r="G77" i="78" s="1"/>
  <c r="G78" i="78" s="1"/>
  <c r="G79" i="78" s="1"/>
  <c r="G80" i="78" s="1"/>
  <c r="G81" i="78" s="1"/>
  <c r="G82" i="78" s="1"/>
  <c r="G83" i="78" s="1"/>
  <c r="G84" i="78" s="1"/>
  <c r="G85" i="78" s="1"/>
  <c r="G86" i="78" s="1"/>
  <c r="G87" i="78" s="1"/>
  <c r="G88" i="78" s="1"/>
  <c r="G89" i="78" s="1"/>
  <c r="G90" i="78" s="1"/>
  <c r="G91" i="78" s="1"/>
  <c r="G92" i="78" s="1"/>
  <c r="G93" i="78" s="1"/>
  <c r="G94" i="78" s="1"/>
  <c r="G95" i="78" s="1"/>
  <c r="G96" i="78" s="1"/>
  <c r="G97" i="78" s="1"/>
  <c r="G98" i="78" s="1"/>
  <c r="G99" i="78" s="1"/>
  <c r="G100" i="78" s="1"/>
  <c r="G101" i="78" s="1"/>
  <c r="G102" i="78" s="1"/>
  <c r="G103" i="78" s="1"/>
  <c r="G104" i="78" s="1"/>
  <c r="G105" i="78" s="1"/>
  <c r="G106" i="78" s="1"/>
  <c r="G107" i="78" s="1"/>
  <c r="G108" i="78" s="1"/>
  <c r="G109" i="78" s="1"/>
  <c r="G110" i="78" s="1"/>
  <c r="G111" i="78" s="1"/>
  <c r="G112" i="78" s="1"/>
  <c r="G113" i="78" s="1"/>
  <c r="G114" i="78" s="1"/>
  <c r="G115" i="78" s="1"/>
  <c r="G116" i="78" s="1"/>
  <c r="G117" i="78" s="1"/>
  <c r="G118" i="78" s="1"/>
  <c r="G119" i="78" s="1"/>
  <c r="G120" i="78" s="1"/>
  <c r="G121" i="78" s="1"/>
  <c r="G122" i="78" s="1"/>
  <c r="G123" i="78" s="1"/>
  <c r="G124" i="78" s="1"/>
  <c r="G125" i="78" s="1"/>
  <c r="G126" i="78" s="1"/>
  <c r="G127" i="78" s="1"/>
  <c r="G128" i="78" s="1"/>
  <c r="G129" i="78" s="1"/>
  <c r="G130" i="78" s="1"/>
  <c r="G131" i="78" s="1"/>
  <c r="G132" i="78" s="1"/>
  <c r="G133" i="78" s="1"/>
  <c r="G134" i="78" s="1"/>
  <c r="G135" i="78" s="1"/>
  <c r="G136" i="78" s="1"/>
  <c r="G137" i="78" s="1"/>
  <c r="G138" i="78" s="1"/>
  <c r="G139" i="78" s="1"/>
  <c r="G140" i="78" s="1"/>
  <c r="G141" i="78" s="1"/>
  <c r="G142" i="78" s="1"/>
  <c r="G143" i="78" s="1"/>
  <c r="G144" i="78" s="1"/>
  <c r="G145" i="78" s="1"/>
  <c r="G146" i="78" s="1"/>
  <c r="G147" i="78" s="1"/>
  <c r="G148" i="78" s="1"/>
  <c r="G149" i="78" s="1"/>
  <c r="G150" i="78" s="1"/>
  <c r="G151" i="78" s="1"/>
  <c r="G152" i="78" s="1"/>
  <c r="G153" i="78" s="1"/>
  <c r="G154" i="78" s="1"/>
  <c r="G155" i="78" s="1"/>
  <c r="G156" i="78" s="1"/>
  <c r="G157" i="78" s="1"/>
  <c r="G158" i="78" s="1"/>
  <c r="G159" i="78" s="1"/>
  <c r="G160" i="78" s="1"/>
  <c r="G161" i="78" s="1"/>
  <c r="G162" i="78" s="1"/>
  <c r="G163" i="78" s="1"/>
  <c r="G164" i="78" s="1"/>
  <c r="G165" i="78" s="1"/>
  <c r="G166" i="78" s="1"/>
  <c r="G167" i="78" s="1"/>
  <c r="G168" i="78" s="1"/>
  <c r="G169" i="78" s="1"/>
  <c r="G170" i="78" s="1"/>
  <c r="G171" i="78" s="1"/>
  <c r="G172" i="78" s="1"/>
  <c r="G173" i="78" s="1"/>
  <c r="G174" i="78" s="1"/>
  <c r="G175" i="78" s="1"/>
  <c r="G176" i="78" s="1"/>
  <c r="G177" i="78" s="1"/>
  <c r="G178" i="78" s="1"/>
  <c r="G179" i="78" s="1"/>
  <c r="G180" i="78" s="1"/>
  <c r="G181" i="78" s="1"/>
  <c r="G182" i="78" s="1"/>
  <c r="G183" i="78" s="1"/>
  <c r="G184" i="78" s="1"/>
  <c r="G185" i="78" s="1"/>
  <c r="G186" i="78" s="1"/>
  <c r="G187" i="78" s="1"/>
  <c r="G188" i="78" s="1"/>
  <c r="G189" i="78" s="1"/>
  <c r="G190" i="78" s="1"/>
  <c r="G191" i="78" s="1"/>
  <c r="G192" i="78" s="1"/>
  <c r="G193" i="78" s="1"/>
  <c r="G194" i="78" s="1"/>
  <c r="G195" i="78" s="1"/>
  <c r="G196" i="78" s="1"/>
  <c r="G197" i="78" s="1"/>
  <c r="G198" i="78" s="1"/>
  <c r="G199" i="78" s="1"/>
  <c r="G200" i="78" s="1"/>
  <c r="G201" i="78" s="1"/>
  <c r="G202" i="78" s="1"/>
  <c r="G203" i="78" s="1"/>
  <c r="G204" i="78" s="1"/>
  <c r="G205" i="78" s="1"/>
  <c r="G206" i="78" s="1"/>
  <c r="G207" i="78" s="1"/>
  <c r="G208" i="78" s="1"/>
  <c r="G209" i="78" s="1"/>
  <c r="G210" i="78" s="1"/>
  <c r="G211" i="78" s="1"/>
  <c r="G212" i="78" s="1"/>
  <c r="G213" i="78" s="1"/>
  <c r="G214" i="78" s="1"/>
  <c r="G215" i="78" s="1"/>
  <c r="G216" i="78" s="1"/>
  <c r="G217" i="78" s="1"/>
  <c r="G218" i="78" s="1"/>
  <c r="G219" i="78" s="1"/>
  <c r="G220" i="78" s="1"/>
  <c r="G221" i="78" s="1"/>
  <c r="G222" i="78" s="1"/>
  <c r="G223" i="78" s="1"/>
  <c r="G224" i="78" s="1"/>
  <c r="G225" i="78" s="1"/>
  <c r="G226" i="78" s="1"/>
  <c r="G227" i="78" s="1"/>
  <c r="G228" i="78" s="1"/>
  <c r="G229" i="78" s="1"/>
  <c r="G230" i="78" s="1"/>
  <c r="G231" i="78" s="1"/>
  <c r="G232" i="78" s="1"/>
  <c r="G233" i="78" s="1"/>
  <c r="G234" i="78" s="1"/>
  <c r="G235" i="78" s="1"/>
  <c r="G236" i="78" s="1"/>
  <c r="G237" i="78" s="1"/>
  <c r="G238" i="78" s="1"/>
  <c r="G239" i="78" s="1"/>
  <c r="G240" i="78" s="1"/>
  <c r="G241" i="78" s="1"/>
  <c r="G242" i="78" s="1"/>
  <c r="G243" i="78" s="1"/>
  <c r="G244" i="78" s="1"/>
  <c r="G245" i="78" s="1"/>
  <c r="G246" i="78" s="1"/>
  <c r="G247" i="78" s="1"/>
  <c r="G248" i="78" s="1"/>
  <c r="G249" i="78" s="1"/>
  <c r="G250" i="78" s="1"/>
  <c r="G251" i="78" s="1"/>
  <c r="G252" i="78" s="1"/>
  <c r="G253" i="78" s="1"/>
  <c r="G254" i="78" s="1"/>
  <c r="G255" i="78" s="1"/>
  <c r="G256" i="78" s="1"/>
  <c r="G257" i="78" s="1"/>
  <c r="G258" i="78" s="1"/>
  <c r="G259" i="78" s="1"/>
  <c r="G260" i="78" s="1"/>
  <c r="G261" i="78" s="1"/>
  <c r="G262" i="78" s="1"/>
  <c r="G263" i="78" s="1"/>
  <c r="G264" i="78" s="1"/>
  <c r="G265" i="78" s="1"/>
  <c r="G266" i="78" s="1"/>
  <c r="G267" i="78" s="1"/>
  <c r="G268" i="78" s="1"/>
  <c r="G269" i="78" s="1"/>
  <c r="G270" i="78" s="1"/>
  <c r="G271" i="78" s="1"/>
  <c r="G272" i="78" s="1"/>
  <c r="G273" i="78" s="1"/>
  <c r="G274" i="78" s="1"/>
  <c r="G275" i="78" s="1"/>
  <c r="G276" i="78" s="1"/>
  <c r="G277" i="78" s="1"/>
  <c r="G278" i="78" s="1"/>
  <c r="G279" i="78" s="1"/>
  <c r="G280" i="78" s="1"/>
  <c r="G281" i="78" s="1"/>
  <c r="G282" i="78" s="1"/>
  <c r="G283" i="78" s="1"/>
  <c r="G284" i="78" s="1"/>
  <c r="G285" i="78" s="1"/>
  <c r="G286" i="78" s="1"/>
  <c r="G287" i="78" s="1"/>
  <c r="G288" i="78" s="1"/>
  <c r="G289" i="78" s="1"/>
  <c r="G290" i="78" s="1"/>
  <c r="G291" i="78" s="1"/>
  <c r="G292" i="78" s="1"/>
  <c r="G293" i="78" s="1"/>
  <c r="G294" i="78" s="1"/>
  <c r="G295" i="78" s="1"/>
  <c r="G296" i="78" s="1"/>
  <c r="G297" i="78" s="1"/>
  <c r="G298" i="78" s="1"/>
  <c r="G299" i="78" s="1"/>
  <c r="G300" i="78" s="1"/>
  <c r="G301" i="78" s="1"/>
  <c r="G302" i="78" s="1"/>
  <c r="G303" i="78" s="1"/>
  <c r="G304" i="78" s="1"/>
  <c r="G305" i="78" s="1"/>
  <c r="G306" i="78" s="1"/>
  <c r="G307" i="78" s="1"/>
  <c r="G308" i="78" s="1"/>
  <c r="G309" i="78" s="1"/>
  <c r="G310" i="78" s="1"/>
  <c r="G311" i="78" s="1"/>
  <c r="G312" i="78" s="1"/>
  <c r="G313" i="78" s="1"/>
  <c r="G314" i="78" s="1"/>
  <c r="G315" i="78" s="1"/>
  <c r="G316" i="78" s="1"/>
  <c r="G317" i="78" s="1"/>
  <c r="G318" i="78" s="1"/>
  <c r="G319" i="78" s="1"/>
  <c r="G320" i="78" s="1"/>
  <c r="G321" i="78" s="1"/>
  <c r="G322" i="78" s="1"/>
  <c r="G323" i="78" s="1"/>
  <c r="G324" i="78" s="1"/>
  <c r="G325" i="78" s="1"/>
  <c r="G326" i="78" s="1"/>
  <c r="G327" i="78" s="1"/>
  <c r="G328" i="78" s="1"/>
  <c r="G329" i="78" s="1"/>
  <c r="G330" i="78" s="1"/>
  <c r="G331" i="78" s="1"/>
  <c r="G332" i="78" s="1"/>
  <c r="G333" i="78" s="1"/>
  <c r="G334" i="78" s="1"/>
  <c r="G335" i="78" s="1"/>
  <c r="G336" i="78" s="1"/>
  <c r="G337" i="78" s="1"/>
  <c r="G338" i="78" s="1"/>
  <c r="G339" i="78" s="1"/>
  <c r="G340" i="78" s="1"/>
  <c r="G341" i="78" s="1"/>
  <c r="G342" i="78" s="1"/>
  <c r="G343" i="78" s="1"/>
  <c r="G344" i="78" s="1"/>
  <c r="G345" i="78" s="1"/>
  <c r="G346" i="78" s="1"/>
  <c r="G347" i="78" s="1"/>
  <c r="G348" i="78" s="1"/>
  <c r="G349" i="78" s="1"/>
  <c r="G350" i="78" s="1"/>
  <c r="G351" i="78" s="1"/>
  <c r="G352" i="78" s="1"/>
  <c r="G353" i="78" s="1"/>
  <c r="G354" i="78" s="1"/>
  <c r="G355" i="78" s="1"/>
  <c r="G356" i="78" s="1"/>
  <c r="G357" i="78" s="1"/>
  <c r="G358" i="78" s="1"/>
  <c r="G359" i="78" s="1"/>
  <c r="G360" i="78" s="1"/>
  <c r="G361" i="78" s="1"/>
  <c r="G362" i="78" s="1"/>
  <c r="G363" i="78" s="1"/>
  <c r="G364" i="78" s="1"/>
  <c r="G365" i="78" s="1"/>
  <c r="G366" i="78" s="1"/>
  <c r="G367" i="78" s="1"/>
  <c r="G368" i="78" s="1"/>
  <c r="G369" i="78" s="1"/>
  <c r="G370" i="78" s="1"/>
  <c r="G371" i="78" s="1"/>
  <c r="G372" i="78" s="1"/>
  <c r="G373" i="78" s="1"/>
  <c r="G374" i="78" s="1"/>
  <c r="G375" i="78" s="1"/>
  <c r="G376" i="78" s="1"/>
  <c r="G377" i="78" s="1"/>
  <c r="G378" i="78" s="1"/>
  <c r="G379" i="78" s="1"/>
  <c r="G380" i="78" s="1"/>
  <c r="G381" i="78" s="1"/>
  <c r="G382" i="78" s="1"/>
  <c r="G383" i="78" s="1"/>
  <c r="G384" i="78" s="1"/>
  <c r="G385" i="78" s="1"/>
  <c r="G386" i="78" s="1"/>
  <c r="G387" i="78" s="1"/>
  <c r="G388" i="78" s="1"/>
  <c r="G389" i="78" s="1"/>
  <c r="G390" i="78" s="1"/>
  <c r="G391" i="78" s="1"/>
  <c r="G392" i="78" s="1"/>
  <c r="G393" i="78" s="1"/>
  <c r="G394" i="78" s="1"/>
  <c r="G395" i="78" s="1"/>
  <c r="G396" i="78" s="1"/>
  <c r="G397" i="78" s="1"/>
  <c r="G398" i="78" s="1"/>
  <c r="G399" i="78" s="1"/>
  <c r="G400" i="78" s="1"/>
  <c r="G401" i="78" s="1"/>
  <c r="G402" i="78" s="1"/>
  <c r="G403" i="78" s="1"/>
  <c r="G404" i="78" s="1"/>
  <c r="G405" i="78" s="1"/>
  <c r="G406" i="78" s="1"/>
  <c r="G407" i="78" s="1"/>
  <c r="G408" i="78" s="1"/>
  <c r="G409" i="78" s="1"/>
  <c r="G410" i="78" s="1"/>
  <c r="G411" i="78" s="1"/>
  <c r="G412" i="78" s="1"/>
  <c r="G413" i="78" s="1"/>
  <c r="G414" i="78" s="1"/>
  <c r="G415" i="78" s="1"/>
  <c r="G416" i="78" s="1"/>
  <c r="G417" i="78" s="1"/>
  <c r="G418" i="78" s="1"/>
  <c r="G419" i="78" s="1"/>
  <c r="G420" i="78" s="1"/>
  <c r="G421" i="78" s="1"/>
  <c r="G422" i="78" s="1"/>
  <c r="G423" i="78" s="1"/>
  <c r="G424" i="78" s="1"/>
  <c r="G425" i="78" s="1"/>
  <c r="G426" i="78" s="1"/>
  <c r="G427" i="78" s="1"/>
  <c r="G428" i="78" s="1"/>
  <c r="G429" i="78" s="1"/>
  <c r="G430" i="78" s="1"/>
  <c r="G431" i="78" s="1"/>
  <c r="G432" i="78" s="1"/>
  <c r="G433" i="78" s="1"/>
  <c r="G434" i="78" s="1"/>
  <c r="G435" i="78" s="1"/>
  <c r="G436" i="78" s="1"/>
  <c r="G437" i="78" s="1"/>
  <c r="G438" i="78" s="1"/>
  <c r="G439" i="78" s="1"/>
  <c r="G440" i="78" s="1"/>
  <c r="G441" i="78" s="1"/>
  <c r="G442" i="78" s="1"/>
  <c r="G443" i="78" s="1"/>
  <c r="G444" i="78" s="1"/>
  <c r="G445" i="78" s="1"/>
  <c r="G446" i="78" s="1"/>
  <c r="G447" i="78" s="1"/>
  <c r="G448" i="78" s="1"/>
  <c r="G449" i="78" s="1"/>
  <c r="G450" i="78" s="1"/>
  <c r="G451" i="78" s="1"/>
  <c r="G452" i="78" s="1"/>
  <c r="G453" i="78" s="1"/>
  <c r="G454" i="78" s="1"/>
  <c r="G455" i="78" s="1"/>
  <c r="G456" i="78" s="1"/>
  <c r="G457" i="78" s="1"/>
  <c r="G458" i="78" s="1"/>
  <c r="G459" i="78" s="1"/>
  <c r="G460" i="78" s="1"/>
  <c r="G461" i="78" s="1"/>
  <c r="G462" i="78" s="1"/>
  <c r="G463" i="78" s="1"/>
  <c r="G464" i="78" s="1"/>
  <c r="G465" i="78" s="1"/>
  <c r="G466" i="78" s="1"/>
  <c r="G467" i="78" s="1"/>
  <c r="G468" i="78" s="1"/>
  <c r="G469" i="78" s="1"/>
  <c r="G470" i="78" s="1"/>
  <c r="G471" i="78" s="1"/>
  <c r="G472" i="78" s="1"/>
  <c r="G473" i="78" s="1"/>
  <c r="G474" i="78" s="1"/>
  <c r="G475" i="78" s="1"/>
  <c r="G476" i="78" s="1"/>
  <c r="G477" i="78" s="1"/>
  <c r="G478" i="78" s="1"/>
  <c r="G479" i="78" s="1"/>
  <c r="G480" i="78" s="1"/>
  <c r="G481" i="78" s="1"/>
  <c r="G482" i="78" s="1"/>
  <c r="G483" i="78" s="1"/>
  <c r="G484" i="78" s="1"/>
  <c r="G485" i="78" s="1"/>
  <c r="G486" i="78" s="1"/>
  <c r="G487" i="78" s="1"/>
  <c r="G488" i="78" s="1"/>
  <c r="G489" i="78" s="1"/>
  <c r="G490" i="78" s="1"/>
  <c r="G491" i="78" s="1"/>
  <c r="G492" i="78" s="1"/>
  <c r="G493" i="78" s="1"/>
  <c r="G494" i="78" s="1"/>
  <c r="G495" i="78" s="1"/>
  <c r="G496" i="78" s="1"/>
  <c r="G497" i="78" s="1"/>
  <c r="G498" i="78" s="1"/>
  <c r="G499" i="78" s="1"/>
  <c r="G500" i="78" s="1"/>
  <c r="G501" i="78" s="1"/>
  <c r="G502" i="78" s="1"/>
  <c r="G503" i="78" s="1"/>
  <c r="G504" i="78" s="1"/>
  <c r="G505" i="78" s="1"/>
  <c r="G506" i="78" s="1"/>
  <c r="G507" i="78" s="1"/>
  <c r="G508" i="78" s="1"/>
  <c r="G509" i="78" s="1"/>
  <c r="G510" i="78" s="1"/>
  <c r="G511" i="78" s="1"/>
  <c r="G512" i="78" s="1"/>
  <c r="G513" i="78" s="1"/>
  <c r="G514" i="78" s="1"/>
  <c r="G515" i="78" s="1"/>
  <c r="G516" i="78" s="1"/>
  <c r="G517" i="78" s="1"/>
  <c r="G518" i="78" s="1"/>
  <c r="G519" i="78" s="1"/>
  <c r="G520" i="78" s="1"/>
  <c r="G521" i="78" s="1"/>
  <c r="G522" i="78" s="1"/>
  <c r="G523" i="78" s="1"/>
  <c r="G524" i="78" s="1"/>
  <c r="G525" i="78" s="1"/>
  <c r="G7" i="64"/>
  <c r="G8" i="64" s="1"/>
  <c r="G9" i="64" s="1"/>
  <c r="G10" i="64" s="1"/>
  <c r="G11" i="64" s="1"/>
  <c r="G12" i="64" s="1"/>
  <c r="G13" i="64" s="1"/>
  <c r="G14" i="64" s="1"/>
  <c r="G15" i="64" s="1"/>
  <c r="G16" i="64" s="1"/>
  <c r="G17" i="64" s="1"/>
  <c r="G18" i="64" s="1"/>
  <c r="G19" i="64" s="1"/>
  <c r="G20" i="64" s="1"/>
  <c r="G21" i="64" s="1"/>
  <c r="G22" i="64" s="1"/>
  <c r="G23" i="64" s="1"/>
  <c r="G24" i="64" s="1"/>
  <c r="G25" i="64" s="1"/>
  <c r="G26" i="64" s="1"/>
  <c r="G27" i="64" s="1"/>
  <c r="G28" i="64" s="1"/>
  <c r="G29" i="64" s="1"/>
  <c r="G30" i="64" s="1"/>
  <c r="G31" i="64" s="1"/>
  <c r="G32" i="64" s="1"/>
  <c r="G33" i="64" s="1"/>
  <c r="G34" i="64" s="1"/>
  <c r="G35" i="64" s="1"/>
  <c r="G36" i="64" s="1"/>
  <c r="G37" i="64" s="1"/>
  <c r="G38" i="64" s="1"/>
  <c r="G39" i="64" s="1"/>
  <c r="G40" i="64" s="1"/>
  <c r="G41" i="64" s="1"/>
  <c r="G42" i="64" s="1"/>
  <c r="G43" i="64" s="1"/>
  <c r="G44" i="64" s="1"/>
  <c r="G45" i="64" s="1"/>
  <c r="G46" i="64" s="1"/>
  <c r="G47" i="64" s="1"/>
  <c r="G48" i="64" s="1"/>
  <c r="G49" i="64" s="1"/>
  <c r="G50" i="64" s="1"/>
  <c r="G51" i="64" s="1"/>
  <c r="G52" i="64" s="1"/>
  <c r="G53" i="64" s="1"/>
  <c r="G54" i="64" s="1"/>
  <c r="G55" i="64" s="1"/>
  <c r="G56" i="64" s="1"/>
  <c r="G57" i="64" s="1"/>
  <c r="G58" i="64" s="1"/>
  <c r="G59" i="64" s="1"/>
  <c r="G60" i="64" s="1"/>
  <c r="G61" i="64" s="1"/>
  <c r="G62" i="64" s="1"/>
  <c r="G63" i="64" s="1"/>
  <c r="G64" i="64" s="1"/>
  <c r="G65" i="64" s="1"/>
  <c r="G66" i="64" s="1"/>
  <c r="G67" i="64" s="1"/>
  <c r="G68" i="64" s="1"/>
  <c r="G69" i="64" s="1"/>
  <c r="G70" i="64" s="1"/>
  <c r="G71" i="64" s="1"/>
  <c r="G72" i="64" s="1"/>
  <c r="G73" i="64" s="1"/>
  <c r="G74" i="64" s="1"/>
  <c r="G75" i="64" s="1"/>
  <c r="G76" i="64" s="1"/>
  <c r="G77" i="64" s="1"/>
  <c r="G78" i="64" s="1"/>
  <c r="G79" i="64" s="1"/>
  <c r="G80" i="64" s="1"/>
  <c r="G81" i="64" s="1"/>
  <c r="G82" i="64" s="1"/>
  <c r="G83" i="64" s="1"/>
  <c r="G84" i="64" s="1"/>
  <c r="G85" i="64" s="1"/>
  <c r="G86" i="64" s="1"/>
  <c r="G87" i="64" s="1"/>
  <c r="G88" i="64" s="1"/>
  <c r="G89" i="64" s="1"/>
  <c r="G90" i="64" s="1"/>
  <c r="G91" i="64" s="1"/>
  <c r="G92" i="64" s="1"/>
  <c r="G93" i="64" s="1"/>
  <c r="G94" i="64" s="1"/>
  <c r="G95" i="64" s="1"/>
  <c r="G96" i="64" s="1"/>
  <c r="G97" i="64" s="1"/>
  <c r="G98" i="64" s="1"/>
  <c r="G99" i="64" s="1"/>
  <c r="G100" i="64" s="1"/>
  <c r="G101" i="64" s="1"/>
  <c r="G102" i="64" s="1"/>
  <c r="G103" i="64" s="1"/>
  <c r="G104" i="64" s="1"/>
  <c r="G105" i="64" s="1"/>
  <c r="G106" i="64" s="1"/>
  <c r="G107" i="64" s="1"/>
  <c r="G108" i="64" s="1"/>
  <c r="G109" i="64" s="1"/>
  <c r="G110" i="64" s="1"/>
  <c r="G111" i="64" s="1"/>
  <c r="G112" i="64" s="1"/>
  <c r="G113" i="64" s="1"/>
  <c r="G114" i="64" s="1"/>
  <c r="G115" i="64" s="1"/>
  <c r="G116" i="64" s="1"/>
  <c r="G117" i="64" s="1"/>
  <c r="G118" i="64" s="1"/>
  <c r="G119" i="64" s="1"/>
  <c r="G120" i="64" s="1"/>
  <c r="G121" i="64" s="1"/>
  <c r="G122" i="64" s="1"/>
  <c r="G123" i="64" s="1"/>
  <c r="G124" i="64" s="1"/>
  <c r="G125" i="64" s="1"/>
  <c r="G126" i="64" s="1"/>
  <c r="G127" i="64" s="1"/>
  <c r="G128" i="64" s="1"/>
  <c r="G129" i="64" s="1"/>
  <c r="G130" i="64" s="1"/>
  <c r="G131" i="64" s="1"/>
  <c r="G132" i="64" s="1"/>
  <c r="G133" i="64" s="1"/>
  <c r="G134" i="64" s="1"/>
  <c r="G135" i="64" s="1"/>
  <c r="G136" i="64" s="1"/>
  <c r="G137" i="64" s="1"/>
  <c r="G138" i="64" s="1"/>
  <c r="G139" i="64" s="1"/>
  <c r="G140" i="64" s="1"/>
  <c r="G141" i="64" s="1"/>
  <c r="G142" i="64" s="1"/>
  <c r="G143" i="64" s="1"/>
  <c r="G144" i="64" s="1"/>
  <c r="G145" i="64" s="1"/>
  <c r="G146" i="64" s="1"/>
  <c r="G147" i="64" s="1"/>
  <c r="G148" i="64" s="1"/>
  <c r="G149" i="64" s="1"/>
  <c r="G150" i="64" s="1"/>
  <c r="G151" i="64" s="1"/>
  <c r="G152" i="64" s="1"/>
  <c r="G153" i="64" s="1"/>
  <c r="G154" i="64" s="1"/>
  <c r="G155" i="64" s="1"/>
  <c r="G156" i="64" s="1"/>
  <c r="G157" i="64" s="1"/>
  <c r="G158" i="64" s="1"/>
  <c r="G159" i="64" s="1"/>
  <c r="G160" i="64" s="1"/>
  <c r="G161" i="64" s="1"/>
  <c r="G162" i="64" s="1"/>
  <c r="G163" i="64" s="1"/>
  <c r="G164" i="64" s="1"/>
  <c r="G165" i="64" s="1"/>
  <c r="G166" i="64" s="1"/>
  <c r="G167" i="64" s="1"/>
  <c r="G168" i="64" s="1"/>
  <c r="G169" i="64" s="1"/>
  <c r="G170" i="64" s="1"/>
  <c r="G171" i="64" s="1"/>
  <c r="G172" i="64" s="1"/>
  <c r="G173" i="64" s="1"/>
  <c r="G174" i="64" s="1"/>
  <c r="G175" i="64" s="1"/>
  <c r="G176" i="64" s="1"/>
  <c r="G177" i="64" s="1"/>
  <c r="G178" i="64" s="1"/>
  <c r="G179" i="64" s="1"/>
  <c r="G180" i="64" s="1"/>
  <c r="G181" i="64" s="1"/>
  <c r="G182" i="64" s="1"/>
  <c r="G183" i="64" s="1"/>
  <c r="G184" i="64" s="1"/>
  <c r="G185" i="64" s="1"/>
  <c r="G186" i="64" s="1"/>
  <c r="G187" i="64" s="1"/>
  <c r="G188" i="64" s="1"/>
  <c r="G189" i="64" s="1"/>
  <c r="G190" i="64" s="1"/>
  <c r="G191" i="64" s="1"/>
  <c r="G192" i="64" s="1"/>
  <c r="G193" i="64" s="1"/>
  <c r="G194" i="64" s="1"/>
  <c r="G195" i="64" s="1"/>
  <c r="G196" i="64" s="1"/>
  <c r="G197" i="64" s="1"/>
  <c r="G198" i="64" s="1"/>
  <c r="G199" i="64" s="1"/>
  <c r="G200" i="64" s="1"/>
  <c r="G201" i="64" s="1"/>
  <c r="G202" i="64" s="1"/>
  <c r="G203" i="64" s="1"/>
  <c r="G204" i="64" s="1"/>
  <c r="G205" i="64" s="1"/>
  <c r="G206" i="64" s="1"/>
  <c r="G207" i="64" s="1"/>
  <c r="G208" i="64" s="1"/>
  <c r="G209" i="64" s="1"/>
  <c r="G210" i="64" s="1"/>
  <c r="G211" i="64" s="1"/>
  <c r="G212" i="64" s="1"/>
  <c r="G213" i="64" s="1"/>
  <c r="G214" i="64" s="1"/>
  <c r="G215" i="64" s="1"/>
  <c r="G216" i="64" s="1"/>
  <c r="G217" i="64" s="1"/>
  <c r="G218" i="64" s="1"/>
  <c r="G219" i="64" s="1"/>
  <c r="G220" i="64" s="1"/>
  <c r="G221" i="64" s="1"/>
  <c r="G222" i="64" s="1"/>
  <c r="G223" i="64" s="1"/>
  <c r="G224" i="64" s="1"/>
  <c r="G225" i="64" s="1"/>
  <c r="G226" i="64" s="1"/>
  <c r="G227" i="64" s="1"/>
  <c r="G228" i="64" s="1"/>
  <c r="G229" i="64" s="1"/>
  <c r="G230" i="64" s="1"/>
  <c r="G231" i="64" s="1"/>
  <c r="G232" i="64" s="1"/>
  <c r="G233" i="64" s="1"/>
  <c r="G234" i="64" s="1"/>
  <c r="G235" i="64" s="1"/>
  <c r="G236" i="64" s="1"/>
  <c r="G237" i="64" s="1"/>
  <c r="G238" i="64" s="1"/>
  <c r="G239" i="64" s="1"/>
  <c r="G240" i="64" s="1"/>
  <c r="G241" i="64" s="1"/>
  <c r="G242" i="64" s="1"/>
  <c r="G243" i="64" s="1"/>
  <c r="G244" i="64" s="1"/>
  <c r="G245" i="64" s="1"/>
  <c r="G246" i="64" s="1"/>
  <c r="G247" i="64" s="1"/>
  <c r="G248" i="64" s="1"/>
  <c r="G249" i="64" s="1"/>
  <c r="G250" i="64" s="1"/>
  <c r="G251" i="64" s="1"/>
  <c r="G252" i="64" s="1"/>
  <c r="G253" i="64" s="1"/>
  <c r="G254" i="64" s="1"/>
  <c r="G255" i="64" s="1"/>
  <c r="G256" i="64" s="1"/>
  <c r="G257" i="64" s="1"/>
  <c r="G258" i="64" s="1"/>
  <c r="G259" i="64" s="1"/>
  <c r="G260" i="64" s="1"/>
  <c r="G261" i="64" s="1"/>
  <c r="G262" i="64" s="1"/>
  <c r="G263" i="64" s="1"/>
  <c r="G264" i="64" s="1"/>
  <c r="G265" i="64" s="1"/>
  <c r="G266" i="64" s="1"/>
  <c r="G267" i="64" s="1"/>
  <c r="G268" i="64" s="1"/>
  <c r="G269" i="64" s="1"/>
  <c r="G270" i="64" s="1"/>
  <c r="G271" i="64" s="1"/>
  <c r="G272" i="64" s="1"/>
  <c r="G273" i="64" s="1"/>
  <c r="G274" i="64" s="1"/>
  <c r="G275" i="64" s="1"/>
  <c r="G276" i="64" s="1"/>
  <c r="G277" i="64" s="1"/>
  <c r="G278" i="64" s="1"/>
  <c r="G279" i="64" s="1"/>
  <c r="G280" i="64" s="1"/>
  <c r="G281" i="64" s="1"/>
  <c r="G282" i="64" s="1"/>
  <c r="G283" i="64" s="1"/>
  <c r="G284" i="64" s="1"/>
  <c r="G285" i="64" s="1"/>
  <c r="G286" i="64" s="1"/>
  <c r="G287" i="64" s="1"/>
  <c r="G288" i="64" s="1"/>
  <c r="G289" i="64" s="1"/>
  <c r="G290" i="64" s="1"/>
  <c r="G291" i="64" s="1"/>
  <c r="G292" i="64" s="1"/>
  <c r="G293" i="64" s="1"/>
  <c r="G294" i="64" s="1"/>
  <c r="G295" i="64" s="1"/>
  <c r="G296" i="64" s="1"/>
  <c r="G297" i="64" s="1"/>
  <c r="G298" i="64" s="1"/>
  <c r="G299" i="64" s="1"/>
  <c r="G300" i="64" s="1"/>
  <c r="G301" i="64" s="1"/>
  <c r="G302" i="64" s="1"/>
  <c r="G303" i="64" s="1"/>
  <c r="G304" i="64" s="1"/>
  <c r="G305" i="64" s="1"/>
  <c r="G306" i="64" s="1"/>
  <c r="G307" i="64" s="1"/>
  <c r="G308" i="64" s="1"/>
  <c r="G309" i="64" s="1"/>
  <c r="G310" i="64" s="1"/>
  <c r="G311" i="64" s="1"/>
  <c r="G312" i="64" s="1"/>
  <c r="G313" i="64" s="1"/>
  <c r="G314" i="64" s="1"/>
  <c r="G315" i="64" s="1"/>
  <c r="G316" i="64" s="1"/>
  <c r="G317" i="64" s="1"/>
  <c r="G318" i="64" s="1"/>
  <c r="G319" i="64" s="1"/>
  <c r="G320" i="64" s="1"/>
  <c r="G321" i="64" s="1"/>
  <c r="G322" i="64" s="1"/>
  <c r="G323" i="64" s="1"/>
  <c r="G324" i="64" s="1"/>
  <c r="G325" i="64" s="1"/>
  <c r="G326" i="64" s="1"/>
  <c r="G327" i="64" s="1"/>
  <c r="G328" i="64" s="1"/>
  <c r="G329" i="64" s="1"/>
  <c r="G330" i="64" s="1"/>
  <c r="G331" i="64" s="1"/>
  <c r="G332" i="64" s="1"/>
  <c r="G333" i="64" s="1"/>
  <c r="G334" i="64" s="1"/>
  <c r="G335" i="64" s="1"/>
  <c r="G336" i="64" s="1"/>
  <c r="G337" i="64" s="1"/>
  <c r="G338" i="64" s="1"/>
  <c r="G339" i="64" s="1"/>
  <c r="G340" i="64" s="1"/>
  <c r="G341" i="64" s="1"/>
  <c r="G342" i="64" s="1"/>
  <c r="G343" i="64" s="1"/>
  <c r="G344" i="64" s="1"/>
  <c r="G345" i="64" s="1"/>
  <c r="G346" i="64" s="1"/>
  <c r="G347" i="64" s="1"/>
  <c r="G348" i="64" s="1"/>
  <c r="G349" i="64" s="1"/>
  <c r="G350" i="64" s="1"/>
  <c r="G351" i="64" s="1"/>
  <c r="G352" i="64" s="1"/>
  <c r="G353" i="64" s="1"/>
  <c r="G354" i="64" s="1"/>
  <c r="G355" i="64" s="1"/>
  <c r="G356" i="64" s="1"/>
  <c r="G357" i="64" s="1"/>
  <c r="G358" i="64" s="1"/>
  <c r="G359" i="64" s="1"/>
  <c r="G360" i="64" s="1"/>
  <c r="G361" i="64" s="1"/>
  <c r="G362" i="64" s="1"/>
  <c r="G363" i="64" s="1"/>
  <c r="G364" i="64" s="1"/>
  <c r="G365" i="64" s="1"/>
  <c r="G366" i="64" s="1"/>
  <c r="G367" i="64" s="1"/>
  <c r="G368" i="64" s="1"/>
  <c r="G369" i="64" s="1"/>
  <c r="G370" i="64" s="1"/>
  <c r="G371" i="64" s="1"/>
  <c r="G372" i="64" s="1"/>
  <c r="G373" i="64" s="1"/>
  <c r="G374" i="64" s="1"/>
  <c r="G375" i="64" s="1"/>
  <c r="G376" i="64" s="1"/>
  <c r="G377" i="64" s="1"/>
  <c r="G378" i="64" s="1"/>
  <c r="G379" i="64" s="1"/>
  <c r="G380" i="64" s="1"/>
  <c r="G381" i="64" s="1"/>
  <c r="G382" i="64" s="1"/>
  <c r="G383" i="64" s="1"/>
  <c r="G384" i="64" s="1"/>
  <c r="G385" i="64" s="1"/>
  <c r="G386" i="64" s="1"/>
  <c r="G387" i="64" s="1"/>
  <c r="G388" i="64" s="1"/>
  <c r="G389" i="64" s="1"/>
  <c r="G390" i="64" s="1"/>
  <c r="G391" i="64" s="1"/>
  <c r="G392" i="64" s="1"/>
  <c r="G393" i="64" s="1"/>
  <c r="G394" i="64" s="1"/>
  <c r="G395" i="64" s="1"/>
  <c r="G396" i="64" s="1"/>
  <c r="G397" i="64" s="1"/>
  <c r="G398" i="64" s="1"/>
  <c r="G399" i="64" s="1"/>
  <c r="G400" i="64" s="1"/>
  <c r="G401" i="64" s="1"/>
  <c r="G402" i="64" s="1"/>
  <c r="G403" i="64" s="1"/>
  <c r="G404" i="64" s="1"/>
  <c r="G405" i="64" s="1"/>
  <c r="G406" i="64" s="1"/>
  <c r="G407" i="64" s="1"/>
  <c r="G408" i="64" s="1"/>
  <c r="G409" i="64" s="1"/>
  <c r="G410" i="64" s="1"/>
  <c r="G411" i="64" s="1"/>
  <c r="G412" i="64" s="1"/>
  <c r="G413" i="64" s="1"/>
  <c r="G414" i="64" s="1"/>
  <c r="G415" i="64" s="1"/>
  <c r="G416" i="64" s="1"/>
  <c r="G417" i="64" s="1"/>
  <c r="G418" i="64" s="1"/>
  <c r="G419" i="64" s="1"/>
  <c r="G420" i="64" s="1"/>
  <c r="G421" i="64" s="1"/>
  <c r="G422" i="64" s="1"/>
  <c r="G423" i="64" s="1"/>
  <c r="G424" i="64" s="1"/>
  <c r="G425" i="64" s="1"/>
  <c r="G426" i="64" s="1"/>
  <c r="G427" i="64" s="1"/>
  <c r="G428" i="64" s="1"/>
  <c r="G429" i="64" s="1"/>
  <c r="G430" i="64" s="1"/>
  <c r="G431" i="64" s="1"/>
  <c r="G432" i="64" s="1"/>
  <c r="G433" i="64" s="1"/>
  <c r="G434" i="64" s="1"/>
  <c r="G435" i="64" s="1"/>
  <c r="G436" i="64" s="1"/>
  <c r="G437" i="64" s="1"/>
  <c r="G438" i="64" s="1"/>
  <c r="G439" i="64" s="1"/>
  <c r="G440" i="64" s="1"/>
  <c r="G441" i="64" s="1"/>
  <c r="G442" i="64" s="1"/>
  <c r="G443" i="64" s="1"/>
  <c r="G444" i="64" s="1"/>
  <c r="G445" i="64" s="1"/>
  <c r="G446" i="64" s="1"/>
  <c r="G447" i="64" s="1"/>
  <c r="G448" i="64" s="1"/>
  <c r="G449" i="64" s="1"/>
  <c r="G450" i="64" s="1"/>
  <c r="G451" i="64" s="1"/>
  <c r="G452" i="64" s="1"/>
  <c r="G453" i="64" s="1"/>
  <c r="G454" i="64" s="1"/>
  <c r="G455" i="64" s="1"/>
  <c r="G456" i="64" s="1"/>
  <c r="G457" i="64" s="1"/>
  <c r="G458" i="64" s="1"/>
  <c r="G459" i="64" s="1"/>
  <c r="G460" i="64" s="1"/>
  <c r="G461" i="64" s="1"/>
  <c r="G462" i="64" s="1"/>
  <c r="G463" i="64" s="1"/>
  <c r="G464" i="64" s="1"/>
  <c r="G465" i="64" s="1"/>
  <c r="G466" i="64" s="1"/>
  <c r="G467" i="64" s="1"/>
  <c r="G468" i="64" s="1"/>
  <c r="G469" i="64" s="1"/>
  <c r="G470" i="64" s="1"/>
  <c r="G471" i="64" s="1"/>
  <c r="G472" i="64" s="1"/>
  <c r="G473" i="64" s="1"/>
  <c r="G474" i="64" s="1"/>
  <c r="G475" i="64" s="1"/>
  <c r="G476" i="64" s="1"/>
  <c r="G477" i="64" s="1"/>
  <c r="G478" i="64" s="1"/>
  <c r="G479" i="64" s="1"/>
  <c r="G480" i="64" s="1"/>
  <c r="G481" i="64" s="1"/>
  <c r="G482" i="64" s="1"/>
  <c r="G483" i="64" s="1"/>
  <c r="G484" i="64" s="1"/>
  <c r="G485" i="64" s="1"/>
  <c r="G486" i="64" s="1"/>
  <c r="G487" i="64" s="1"/>
  <c r="G488" i="64" s="1"/>
  <c r="G489" i="64" s="1"/>
  <c r="G490" i="64" s="1"/>
  <c r="G491" i="64" s="1"/>
  <c r="G492" i="64" s="1"/>
  <c r="G493" i="64" s="1"/>
  <c r="G494" i="64" s="1"/>
  <c r="G495" i="64" s="1"/>
  <c r="G496" i="64" s="1"/>
  <c r="G497" i="64" s="1"/>
  <c r="G498" i="64" s="1"/>
  <c r="G499" i="64" s="1"/>
  <c r="G500" i="64" s="1"/>
  <c r="G501" i="64" s="1"/>
  <c r="G502" i="64" s="1"/>
  <c r="G503" i="64" s="1"/>
  <c r="G504" i="64" s="1"/>
  <c r="G505" i="64" s="1"/>
  <c r="G506" i="64" s="1"/>
  <c r="G507" i="64" s="1"/>
  <c r="G508" i="64" s="1"/>
  <c r="G509" i="64" s="1"/>
  <c r="G510" i="64" s="1"/>
  <c r="G511" i="64" s="1"/>
  <c r="G512" i="64" s="1"/>
  <c r="G513" i="64" s="1"/>
  <c r="G514" i="64" s="1"/>
  <c r="G515" i="64" s="1"/>
  <c r="G516" i="64" s="1"/>
  <c r="G517" i="64" s="1"/>
  <c r="G518" i="64" s="1"/>
  <c r="G519" i="64" s="1"/>
  <c r="G520" i="64" s="1"/>
  <c r="G521" i="64" s="1"/>
  <c r="G522" i="64" s="1"/>
  <c r="G523" i="64" s="1"/>
  <c r="G524" i="64" s="1"/>
  <c r="G525" i="64" s="1"/>
  <c r="G526" i="64" s="1"/>
  <c r="G527" i="64" s="1"/>
  <c r="G528" i="64" s="1"/>
  <c r="G9" i="59"/>
  <c r="G10" i="59" s="1"/>
  <c r="G11" i="59" s="1"/>
  <c r="G12" i="59" s="1"/>
  <c r="G13" i="59" s="1"/>
  <c r="G14" i="59" s="1"/>
  <c r="G15" i="59" s="1"/>
  <c r="G16" i="59" s="1"/>
  <c r="G17" i="59" s="1"/>
  <c r="G18" i="59" s="1"/>
  <c r="G19" i="59" s="1"/>
  <c r="G20" i="59" s="1"/>
  <c r="G21" i="59" s="1"/>
  <c r="G22" i="59" s="1"/>
  <c r="G23" i="59" s="1"/>
  <c r="G24" i="59" s="1"/>
  <c r="G25" i="59" s="1"/>
  <c r="G26" i="59" s="1"/>
  <c r="G27" i="59" s="1"/>
  <c r="G28" i="59" s="1"/>
  <c r="G29" i="59" s="1"/>
  <c r="G30" i="59" s="1"/>
  <c r="G31" i="59" s="1"/>
  <c r="G32" i="59" s="1"/>
  <c r="G33" i="59" s="1"/>
  <c r="G34" i="59" s="1"/>
  <c r="G35" i="59" s="1"/>
  <c r="G36" i="59" s="1"/>
  <c r="G37" i="59" s="1"/>
  <c r="G38" i="59" s="1"/>
  <c r="G39" i="59" s="1"/>
  <c r="G40" i="59" s="1"/>
  <c r="G41" i="59" s="1"/>
  <c r="G42" i="59" s="1"/>
  <c r="G43" i="59" s="1"/>
  <c r="G44" i="59" s="1"/>
  <c r="G45" i="59" s="1"/>
  <c r="G46" i="59" s="1"/>
  <c r="G47" i="59" s="1"/>
  <c r="G48" i="59" s="1"/>
  <c r="G49" i="59" s="1"/>
  <c r="G50" i="59" s="1"/>
  <c r="G51" i="59" s="1"/>
  <c r="G52" i="59" s="1"/>
  <c r="G53" i="59" s="1"/>
  <c r="G54" i="59" s="1"/>
  <c r="G55" i="59" s="1"/>
  <c r="G56" i="59" s="1"/>
  <c r="G57" i="59" s="1"/>
  <c r="G58" i="59" s="1"/>
  <c r="G59" i="59" s="1"/>
  <c r="G60" i="59" s="1"/>
  <c r="G61" i="59" s="1"/>
  <c r="G62" i="59" s="1"/>
  <c r="G63" i="59" s="1"/>
  <c r="G64" i="59" s="1"/>
  <c r="G65" i="59" s="1"/>
  <c r="G66" i="59" s="1"/>
  <c r="G67" i="59" s="1"/>
  <c r="G68" i="59" s="1"/>
  <c r="G69" i="59" s="1"/>
  <c r="G70" i="59" s="1"/>
  <c r="G71" i="59" s="1"/>
  <c r="G72" i="59" s="1"/>
  <c r="G73" i="59" s="1"/>
  <c r="G74" i="59" s="1"/>
  <c r="G75" i="59" s="1"/>
  <c r="G76" i="59" s="1"/>
  <c r="G77" i="59" s="1"/>
  <c r="G78" i="59" s="1"/>
  <c r="G79" i="59" s="1"/>
  <c r="G80" i="59" s="1"/>
  <c r="G81" i="59" s="1"/>
  <c r="G82" i="59" s="1"/>
  <c r="G83" i="59" s="1"/>
  <c r="G84" i="59" s="1"/>
  <c r="G85" i="59" s="1"/>
  <c r="G86" i="59" s="1"/>
  <c r="G87" i="59" s="1"/>
  <c r="G88" i="59" s="1"/>
  <c r="G89" i="59" s="1"/>
  <c r="G90" i="59" s="1"/>
  <c r="G91" i="59" s="1"/>
  <c r="G92" i="59" s="1"/>
  <c r="G93" i="59" s="1"/>
  <c r="G94" i="59" s="1"/>
  <c r="G95" i="59" s="1"/>
  <c r="G96" i="59" s="1"/>
  <c r="G97" i="59" s="1"/>
  <c r="G98" i="59" s="1"/>
  <c r="G99" i="59" s="1"/>
  <c r="G100" i="59" s="1"/>
  <c r="G101" i="59" s="1"/>
  <c r="G102" i="59" s="1"/>
  <c r="G103" i="59" s="1"/>
  <c r="G104" i="59" s="1"/>
  <c r="G105" i="59" s="1"/>
  <c r="G106" i="59" s="1"/>
  <c r="G107" i="59" s="1"/>
  <c r="G108" i="59" s="1"/>
  <c r="G109" i="59" s="1"/>
  <c r="G110" i="59" s="1"/>
  <c r="G111" i="59" s="1"/>
  <c r="G112" i="59" s="1"/>
  <c r="G113" i="59" s="1"/>
  <c r="G114" i="59" s="1"/>
  <c r="G115" i="59" s="1"/>
  <c r="G116" i="59" s="1"/>
  <c r="G117" i="59" s="1"/>
  <c r="G118" i="59" s="1"/>
  <c r="G119" i="59" s="1"/>
  <c r="G120" i="59" s="1"/>
  <c r="G121" i="59" s="1"/>
  <c r="G122" i="59" s="1"/>
  <c r="G123" i="59" s="1"/>
  <c r="G124" i="59" s="1"/>
  <c r="G125" i="59" s="1"/>
  <c r="G126" i="59" s="1"/>
  <c r="G127" i="59" s="1"/>
  <c r="G128" i="59" s="1"/>
  <c r="G129" i="59" s="1"/>
  <c r="G130" i="59" s="1"/>
  <c r="G131" i="59" s="1"/>
  <c r="G132" i="59" s="1"/>
  <c r="G133" i="59" s="1"/>
  <c r="G134" i="59" s="1"/>
  <c r="G135" i="59" s="1"/>
  <c r="G136" i="59" s="1"/>
  <c r="G137" i="59" s="1"/>
  <c r="G138" i="59" s="1"/>
  <c r="G139" i="59" s="1"/>
  <c r="G140" i="59" s="1"/>
  <c r="G141" i="59" s="1"/>
  <c r="G142" i="59" s="1"/>
  <c r="G143" i="59" s="1"/>
  <c r="G144" i="59" s="1"/>
  <c r="G145" i="59" s="1"/>
  <c r="G146" i="59" s="1"/>
  <c r="G147" i="59" s="1"/>
  <c r="G148" i="59" s="1"/>
  <c r="G149" i="59" s="1"/>
  <c r="G150" i="59" s="1"/>
  <c r="G151" i="59" s="1"/>
  <c r="G152" i="59" s="1"/>
  <c r="G153" i="59" s="1"/>
  <c r="G154" i="59" s="1"/>
  <c r="G155" i="59" s="1"/>
  <c r="G156" i="59" s="1"/>
  <c r="G157" i="59" s="1"/>
  <c r="G158" i="59" s="1"/>
  <c r="G159" i="59" s="1"/>
  <c r="G160" i="59" s="1"/>
  <c r="G161" i="59" s="1"/>
  <c r="G162" i="59" s="1"/>
  <c r="G163" i="59" s="1"/>
  <c r="G164" i="59" s="1"/>
  <c r="G165" i="59" s="1"/>
  <c r="G166" i="59" s="1"/>
  <c r="G167" i="59" s="1"/>
  <c r="G168" i="59" s="1"/>
  <c r="G169" i="59" s="1"/>
  <c r="G170" i="59" s="1"/>
  <c r="G171" i="59" s="1"/>
  <c r="G172" i="59" s="1"/>
  <c r="G173" i="59" s="1"/>
  <c r="G174" i="59" s="1"/>
  <c r="G175" i="59" s="1"/>
  <c r="G176" i="59" s="1"/>
  <c r="G177" i="59" s="1"/>
  <c r="G178" i="59" s="1"/>
  <c r="G179" i="59" s="1"/>
  <c r="G180" i="59" s="1"/>
  <c r="G181" i="59" s="1"/>
  <c r="G182" i="59" s="1"/>
  <c r="G183" i="59" s="1"/>
  <c r="G184" i="59" s="1"/>
  <c r="G185" i="59" s="1"/>
  <c r="G186" i="59" s="1"/>
  <c r="G187" i="59" s="1"/>
  <c r="G188" i="59" s="1"/>
  <c r="G189" i="59" s="1"/>
  <c r="G190" i="59" s="1"/>
  <c r="G191" i="59" s="1"/>
  <c r="G192" i="59" s="1"/>
  <c r="G193" i="59" s="1"/>
  <c r="G194" i="59" s="1"/>
  <c r="G195" i="59" s="1"/>
  <c r="G196" i="59" s="1"/>
  <c r="G197" i="59" s="1"/>
  <c r="G198" i="59" s="1"/>
  <c r="G199" i="59" s="1"/>
  <c r="G200" i="59" s="1"/>
  <c r="G201" i="59" s="1"/>
  <c r="G202" i="59" s="1"/>
  <c r="G203" i="59" s="1"/>
  <c r="G204" i="59" s="1"/>
  <c r="G205" i="59" s="1"/>
  <c r="G206" i="59" s="1"/>
  <c r="G207" i="59" s="1"/>
  <c r="G208" i="59" s="1"/>
  <c r="G209" i="59" s="1"/>
  <c r="G210" i="59" s="1"/>
  <c r="G211" i="59" s="1"/>
  <c r="G212" i="59" s="1"/>
  <c r="G213" i="59" s="1"/>
  <c r="G214" i="59" s="1"/>
  <c r="G215" i="59" s="1"/>
  <c r="G216" i="59" s="1"/>
  <c r="G217" i="59" s="1"/>
  <c r="G218" i="59" s="1"/>
  <c r="G219" i="59" s="1"/>
  <c r="G220" i="59" s="1"/>
  <c r="G221" i="59" s="1"/>
  <c r="G222" i="59" s="1"/>
  <c r="G223" i="59" s="1"/>
  <c r="G224" i="59" s="1"/>
  <c r="G225" i="59" s="1"/>
  <c r="G226" i="59" s="1"/>
  <c r="G227" i="59" s="1"/>
  <c r="G228" i="59" s="1"/>
  <c r="G229" i="59" s="1"/>
  <c r="G230" i="59" s="1"/>
  <c r="G231" i="59" s="1"/>
  <c r="G232" i="59" s="1"/>
  <c r="G233" i="59" s="1"/>
  <c r="G234" i="59" s="1"/>
  <c r="G235" i="59" s="1"/>
  <c r="G236" i="59" s="1"/>
  <c r="G237" i="59" s="1"/>
  <c r="G238" i="59" s="1"/>
  <c r="G239" i="59" s="1"/>
  <c r="G240" i="59" s="1"/>
  <c r="G241" i="59" s="1"/>
  <c r="G242" i="59" s="1"/>
  <c r="G243" i="59" s="1"/>
  <c r="G244" i="59" s="1"/>
  <c r="G245" i="59" s="1"/>
  <c r="G246" i="59" s="1"/>
  <c r="G247" i="59" s="1"/>
  <c r="G248" i="59" s="1"/>
  <c r="G249" i="59" s="1"/>
  <c r="G250" i="59" s="1"/>
  <c r="G251" i="59" s="1"/>
  <c r="G252" i="59" s="1"/>
  <c r="G253" i="59" s="1"/>
  <c r="G254" i="59" s="1"/>
  <c r="G255" i="59" s="1"/>
  <c r="G256" i="59" s="1"/>
  <c r="G257" i="59" s="1"/>
  <c r="G258" i="59" s="1"/>
  <c r="G259" i="59" s="1"/>
  <c r="G260" i="59" s="1"/>
  <c r="G261" i="59" s="1"/>
  <c r="G262" i="59" s="1"/>
  <c r="G263" i="59" s="1"/>
  <c r="G264" i="59" s="1"/>
  <c r="G265" i="59" s="1"/>
  <c r="G266" i="59" s="1"/>
  <c r="G267" i="59" s="1"/>
  <c r="G268" i="59" s="1"/>
  <c r="G269" i="59" s="1"/>
  <c r="G270" i="59" s="1"/>
  <c r="G271" i="59" s="1"/>
  <c r="G272" i="59" s="1"/>
  <c r="G273" i="59" s="1"/>
  <c r="G274" i="59" s="1"/>
  <c r="G275" i="59" s="1"/>
  <c r="G276" i="59" s="1"/>
  <c r="G277" i="59" s="1"/>
  <c r="G278" i="59" s="1"/>
  <c r="G279" i="59" s="1"/>
  <c r="G280" i="59" s="1"/>
  <c r="G281" i="59" s="1"/>
  <c r="G282" i="59" s="1"/>
  <c r="G283" i="59" s="1"/>
  <c r="G284" i="59" s="1"/>
  <c r="G285" i="59" s="1"/>
  <c r="G286" i="59" s="1"/>
  <c r="G287" i="59" s="1"/>
  <c r="G288" i="59" s="1"/>
  <c r="G289" i="59" s="1"/>
  <c r="G290" i="59" s="1"/>
  <c r="G291" i="59" s="1"/>
  <c r="G292" i="59" s="1"/>
  <c r="G293" i="59" s="1"/>
  <c r="G294" i="59" s="1"/>
  <c r="G295" i="59" s="1"/>
  <c r="G296" i="59" s="1"/>
  <c r="G297" i="59" s="1"/>
  <c r="G298" i="59" s="1"/>
  <c r="G299" i="59" s="1"/>
  <c r="G300" i="59" s="1"/>
  <c r="G301" i="59" s="1"/>
  <c r="G302" i="59" s="1"/>
  <c r="G303" i="59" s="1"/>
  <c r="G304" i="59" s="1"/>
  <c r="G305" i="59" s="1"/>
  <c r="G306" i="59" s="1"/>
  <c r="G307" i="59" s="1"/>
  <c r="G308" i="59" s="1"/>
  <c r="G309" i="59" s="1"/>
  <c r="G310" i="59" s="1"/>
  <c r="G311" i="59" s="1"/>
  <c r="G312" i="59" s="1"/>
  <c r="G313" i="59" s="1"/>
  <c r="G314" i="59" s="1"/>
  <c r="G315" i="59" s="1"/>
  <c r="G316" i="59" s="1"/>
  <c r="G317" i="59" s="1"/>
  <c r="G318" i="59" s="1"/>
  <c r="G319" i="59" s="1"/>
  <c r="G320" i="59" s="1"/>
  <c r="G321" i="59" s="1"/>
  <c r="G322" i="59" s="1"/>
  <c r="G323" i="59" s="1"/>
  <c r="G324" i="59" s="1"/>
  <c r="G325" i="59" s="1"/>
  <c r="G326" i="59" s="1"/>
  <c r="G327" i="59" s="1"/>
  <c r="G328" i="59" s="1"/>
  <c r="G329" i="59" s="1"/>
  <c r="G330" i="59" s="1"/>
  <c r="G331" i="59" s="1"/>
  <c r="G332" i="59" s="1"/>
  <c r="G333" i="59" s="1"/>
  <c r="G334" i="59" s="1"/>
  <c r="G335" i="59" s="1"/>
  <c r="G336" i="59" s="1"/>
  <c r="G337" i="59" s="1"/>
  <c r="G338" i="59" s="1"/>
  <c r="G339" i="59" s="1"/>
  <c r="G340" i="59" s="1"/>
  <c r="G341" i="59" s="1"/>
  <c r="G342" i="59" s="1"/>
  <c r="G343" i="59" s="1"/>
  <c r="G344" i="59" s="1"/>
  <c r="G345" i="59" s="1"/>
  <c r="G346" i="59" s="1"/>
  <c r="G347" i="59" s="1"/>
  <c r="G348" i="59" s="1"/>
  <c r="G349" i="59" s="1"/>
  <c r="G350" i="59" s="1"/>
  <c r="G351" i="59" s="1"/>
  <c r="G352" i="59" s="1"/>
  <c r="G353" i="59" s="1"/>
  <c r="G354" i="59" s="1"/>
  <c r="G355" i="59" s="1"/>
  <c r="G356" i="59" s="1"/>
  <c r="G357" i="59" s="1"/>
  <c r="G358" i="59" s="1"/>
  <c r="G359" i="59" s="1"/>
  <c r="G360" i="59" s="1"/>
  <c r="G361" i="59" s="1"/>
  <c r="G362" i="59" s="1"/>
  <c r="G363" i="59" s="1"/>
  <c r="G364" i="59" s="1"/>
  <c r="G365" i="59" s="1"/>
  <c r="G366" i="59" s="1"/>
  <c r="G367" i="59" s="1"/>
  <c r="G368" i="59" s="1"/>
  <c r="G369" i="59" s="1"/>
  <c r="G370" i="59" s="1"/>
  <c r="G371" i="59" s="1"/>
  <c r="G372" i="59" s="1"/>
  <c r="G373" i="59" s="1"/>
  <c r="G374" i="59" s="1"/>
  <c r="G375" i="59" s="1"/>
  <c r="G376" i="59" s="1"/>
  <c r="G377" i="59" s="1"/>
  <c r="G378" i="59" s="1"/>
  <c r="G379" i="59" s="1"/>
  <c r="G380" i="59" s="1"/>
  <c r="G381" i="59" s="1"/>
  <c r="G382" i="59" s="1"/>
  <c r="G383" i="59" s="1"/>
  <c r="G384" i="59" s="1"/>
  <c r="G385" i="59" s="1"/>
  <c r="G386" i="59" s="1"/>
  <c r="G387" i="59" s="1"/>
  <c r="G388" i="59" s="1"/>
  <c r="G389" i="59" s="1"/>
  <c r="G390" i="59" s="1"/>
  <c r="G391" i="59" s="1"/>
  <c r="G392" i="59" s="1"/>
  <c r="G393" i="59" s="1"/>
  <c r="G394" i="59" s="1"/>
  <c r="G395" i="59" s="1"/>
  <c r="G396" i="59" s="1"/>
  <c r="G397" i="59" s="1"/>
  <c r="G398" i="59" s="1"/>
  <c r="G399" i="59" s="1"/>
  <c r="G400" i="59" s="1"/>
  <c r="G401" i="59" s="1"/>
  <c r="G402" i="59" s="1"/>
  <c r="G403" i="59" s="1"/>
  <c r="G404" i="59" s="1"/>
  <c r="G405" i="59" s="1"/>
  <c r="G406" i="59" s="1"/>
  <c r="G407" i="59" s="1"/>
  <c r="G408" i="59" s="1"/>
  <c r="G409" i="59" s="1"/>
  <c r="G410" i="59" s="1"/>
  <c r="G411" i="59" s="1"/>
  <c r="G412" i="59" s="1"/>
  <c r="G413" i="59" s="1"/>
  <c r="G414" i="59" s="1"/>
  <c r="G415" i="59" s="1"/>
  <c r="G416" i="59" s="1"/>
  <c r="G417" i="59" s="1"/>
  <c r="G418" i="59" s="1"/>
  <c r="G419" i="59" s="1"/>
  <c r="G420" i="59" s="1"/>
  <c r="G421" i="59" s="1"/>
  <c r="G422" i="59" s="1"/>
  <c r="G423" i="59" s="1"/>
  <c r="G424" i="59" s="1"/>
  <c r="G425" i="59" s="1"/>
  <c r="G426" i="59" s="1"/>
  <c r="G427" i="59" s="1"/>
  <c r="G428" i="59" s="1"/>
  <c r="G429" i="59" s="1"/>
  <c r="G430" i="59" s="1"/>
  <c r="G431" i="59" s="1"/>
  <c r="G432" i="59" s="1"/>
  <c r="G433" i="59" s="1"/>
  <c r="G434" i="59" s="1"/>
  <c r="G435" i="59" s="1"/>
  <c r="G436" i="59" s="1"/>
  <c r="G437" i="59" s="1"/>
  <c r="G438" i="59" s="1"/>
  <c r="G439" i="59" s="1"/>
  <c r="G440" i="59" s="1"/>
  <c r="G441" i="59" s="1"/>
  <c r="G442" i="59" s="1"/>
  <c r="G443" i="59" s="1"/>
  <c r="G444" i="59" s="1"/>
  <c r="G445" i="59" s="1"/>
  <c r="G446" i="59" s="1"/>
  <c r="G447" i="59" s="1"/>
  <c r="G448" i="59" s="1"/>
  <c r="G449" i="59" s="1"/>
  <c r="G450" i="59" s="1"/>
  <c r="G451" i="59" s="1"/>
  <c r="G452" i="59" s="1"/>
  <c r="G453" i="59" s="1"/>
  <c r="G454" i="59" s="1"/>
  <c r="G455" i="59" s="1"/>
  <c r="G456" i="59" s="1"/>
  <c r="G457" i="59" s="1"/>
  <c r="G458" i="59" s="1"/>
  <c r="G459" i="59" s="1"/>
  <c r="G460" i="59" s="1"/>
  <c r="G461" i="59" s="1"/>
  <c r="G462" i="59" s="1"/>
  <c r="G463" i="59" s="1"/>
  <c r="G464" i="59" s="1"/>
  <c r="G465" i="59" s="1"/>
  <c r="G466" i="59" s="1"/>
  <c r="G467" i="59" s="1"/>
  <c r="G468" i="59" s="1"/>
  <c r="G469" i="59" s="1"/>
  <c r="G470" i="59" s="1"/>
  <c r="G471" i="59" s="1"/>
  <c r="G472" i="59" s="1"/>
  <c r="G473" i="59" s="1"/>
  <c r="G474" i="59" s="1"/>
  <c r="G475" i="59" s="1"/>
  <c r="G476" i="59" s="1"/>
  <c r="G477" i="59" s="1"/>
  <c r="G478" i="59" s="1"/>
  <c r="G479" i="59" s="1"/>
  <c r="G480" i="59" s="1"/>
  <c r="G481" i="59" s="1"/>
  <c r="G482" i="59" s="1"/>
  <c r="G483" i="59" s="1"/>
  <c r="G484" i="59" s="1"/>
  <c r="G485" i="59" s="1"/>
  <c r="G486" i="59" s="1"/>
  <c r="G487" i="59" s="1"/>
  <c r="G488" i="59" s="1"/>
  <c r="G489" i="59" s="1"/>
  <c r="G490" i="59" s="1"/>
  <c r="G491" i="59" s="1"/>
  <c r="G492" i="59" s="1"/>
  <c r="G493" i="59" s="1"/>
  <c r="G494" i="59" s="1"/>
  <c r="G495" i="59" s="1"/>
  <c r="G496" i="59" s="1"/>
  <c r="G497" i="59" s="1"/>
  <c r="G498" i="59" s="1"/>
  <c r="G499" i="59" s="1"/>
  <c r="G500" i="59" s="1"/>
  <c r="G501" i="59" s="1"/>
  <c r="G502" i="59" s="1"/>
  <c r="G503" i="59" s="1"/>
  <c r="G504" i="59" s="1"/>
  <c r="G505" i="59" s="1"/>
  <c r="G506" i="59" s="1"/>
  <c r="G507" i="59" s="1"/>
  <c r="G508" i="59" s="1"/>
  <c r="G509" i="59" s="1"/>
  <c r="G510" i="59" s="1"/>
  <c r="G511" i="59" s="1"/>
  <c r="G512" i="59" s="1"/>
  <c r="G513" i="59" s="1"/>
  <c r="G514" i="59" s="1"/>
  <c r="G515" i="59" s="1"/>
  <c r="G516" i="59" s="1"/>
  <c r="G517" i="59" s="1"/>
  <c r="G518" i="59" s="1"/>
  <c r="G519" i="59" s="1"/>
  <c r="G520" i="59" s="1"/>
  <c r="G521" i="59" s="1"/>
  <c r="G522" i="59" s="1"/>
  <c r="G523" i="59" s="1"/>
  <c r="G524" i="59" s="1"/>
  <c r="G525" i="59" s="1"/>
  <c r="G526" i="59" s="1"/>
  <c r="G527" i="59" s="1"/>
  <c r="G528" i="59" s="1"/>
  <c r="G529" i="59" s="1"/>
  <c r="G530" i="59" s="1"/>
  <c r="G7" i="58"/>
  <c r="G8" i="58" s="1"/>
  <c r="G9" i="58" s="1"/>
  <c r="G10" i="58" s="1"/>
  <c r="G11" i="58" s="1"/>
  <c r="G12" i="58" s="1"/>
  <c r="G13" i="58" s="1"/>
  <c r="G14" i="58" s="1"/>
  <c r="G15" i="58" s="1"/>
  <c r="G16" i="58" s="1"/>
  <c r="G17" i="58" s="1"/>
  <c r="G18" i="58" s="1"/>
  <c r="G19" i="58" s="1"/>
  <c r="G20" i="58" s="1"/>
  <c r="G21" i="58" s="1"/>
  <c r="G22" i="58" s="1"/>
  <c r="G23" i="58" s="1"/>
  <c r="G24" i="58" s="1"/>
  <c r="G25" i="58" s="1"/>
  <c r="G26" i="58" s="1"/>
  <c r="G27" i="58" s="1"/>
  <c r="G28" i="58" s="1"/>
  <c r="G29" i="58" s="1"/>
  <c r="G30" i="58" s="1"/>
  <c r="G31" i="58" s="1"/>
  <c r="G32" i="58" s="1"/>
  <c r="G33" i="58" s="1"/>
  <c r="G34" i="58" s="1"/>
  <c r="G35" i="58" s="1"/>
  <c r="G36" i="58" s="1"/>
  <c r="G37" i="58" s="1"/>
  <c r="G38" i="58" s="1"/>
  <c r="G39" i="58" s="1"/>
  <c r="G40" i="58" s="1"/>
  <c r="G41" i="58" s="1"/>
  <c r="G42" i="58" s="1"/>
  <c r="G43" i="58" s="1"/>
  <c r="G44" i="58" s="1"/>
  <c r="G45" i="58" s="1"/>
  <c r="G46" i="58" s="1"/>
  <c r="G47" i="58" s="1"/>
  <c r="G48" i="58" s="1"/>
  <c r="G49" i="58" s="1"/>
  <c r="G50" i="58" s="1"/>
  <c r="G51" i="58" s="1"/>
  <c r="G52" i="58" s="1"/>
  <c r="G53" i="58" s="1"/>
  <c r="G54" i="58" s="1"/>
  <c r="G55" i="58" s="1"/>
  <c r="G56" i="58" s="1"/>
  <c r="G57" i="58" s="1"/>
  <c r="G58" i="58" s="1"/>
  <c r="G59" i="58" s="1"/>
  <c r="G60" i="58" s="1"/>
  <c r="G61" i="58" s="1"/>
  <c r="G62" i="58" s="1"/>
  <c r="G63" i="58" s="1"/>
  <c r="G64" i="58" s="1"/>
  <c r="G65" i="58" s="1"/>
  <c r="G66" i="58" s="1"/>
  <c r="G67" i="58" s="1"/>
  <c r="G68" i="58" s="1"/>
  <c r="G69" i="58" s="1"/>
  <c r="G70" i="58" s="1"/>
  <c r="G71" i="58" s="1"/>
  <c r="G72" i="58" s="1"/>
  <c r="G73" i="58" s="1"/>
  <c r="G74" i="58" s="1"/>
  <c r="G75" i="58" s="1"/>
  <c r="G76" i="58" s="1"/>
  <c r="G77" i="58" s="1"/>
  <c r="G78" i="58" s="1"/>
  <c r="G79" i="58" s="1"/>
  <c r="G80" i="58" s="1"/>
  <c r="G81" i="58" s="1"/>
  <c r="G82" i="58" s="1"/>
  <c r="G83" i="58" s="1"/>
  <c r="G84" i="58" s="1"/>
  <c r="G85" i="58" s="1"/>
  <c r="G86" i="58" s="1"/>
  <c r="G87" i="58" s="1"/>
  <c r="G88" i="58" s="1"/>
  <c r="G89" i="58" s="1"/>
  <c r="G90" i="58" s="1"/>
  <c r="G91" i="58" s="1"/>
  <c r="G92" i="58" s="1"/>
  <c r="G93" i="58" s="1"/>
  <c r="G94" i="58" s="1"/>
  <c r="G95" i="58" s="1"/>
  <c r="G96" i="58" s="1"/>
  <c r="G97" i="58" s="1"/>
  <c r="G98" i="58" s="1"/>
  <c r="G99" i="58" s="1"/>
  <c r="G100" i="58" s="1"/>
  <c r="G101" i="58" s="1"/>
  <c r="G102" i="58" s="1"/>
  <c r="G103" i="58" s="1"/>
  <c r="G104" i="58" s="1"/>
  <c r="G105" i="58" s="1"/>
  <c r="G106" i="58" s="1"/>
  <c r="G107" i="58" s="1"/>
  <c r="G108" i="58" s="1"/>
  <c r="G109" i="58" s="1"/>
  <c r="G110" i="58" s="1"/>
  <c r="G111" i="58" s="1"/>
  <c r="G112" i="58" s="1"/>
  <c r="G113" i="58" s="1"/>
  <c r="G114" i="58" s="1"/>
  <c r="G115" i="58" s="1"/>
  <c r="G116" i="58" s="1"/>
  <c r="G117" i="58" s="1"/>
  <c r="G118" i="58" s="1"/>
  <c r="G119" i="58" s="1"/>
  <c r="G120" i="58" s="1"/>
  <c r="G121" i="58" s="1"/>
  <c r="G122" i="58" s="1"/>
  <c r="G123" i="58" s="1"/>
  <c r="G124" i="58" s="1"/>
  <c r="G125" i="58" s="1"/>
  <c r="G126" i="58" s="1"/>
  <c r="G127" i="58" s="1"/>
  <c r="G128" i="58" s="1"/>
  <c r="G129" i="58" s="1"/>
  <c r="G130" i="58" s="1"/>
  <c r="G131" i="58" s="1"/>
  <c r="G132" i="58" s="1"/>
  <c r="G133" i="58" s="1"/>
  <c r="G134" i="58" s="1"/>
  <c r="G135" i="58" s="1"/>
  <c r="G136" i="58" s="1"/>
  <c r="G137" i="58" s="1"/>
  <c r="G138" i="58" s="1"/>
  <c r="G139" i="58" s="1"/>
  <c r="G140" i="58" s="1"/>
  <c r="G141" i="58" s="1"/>
  <c r="G142" i="58" s="1"/>
  <c r="G143" i="58" s="1"/>
  <c r="G144" i="58" s="1"/>
  <c r="G145" i="58" s="1"/>
  <c r="G146" i="58" s="1"/>
  <c r="G147" i="58" s="1"/>
  <c r="G148" i="58" s="1"/>
  <c r="G149" i="58" s="1"/>
  <c r="G150" i="58" s="1"/>
  <c r="G151" i="58" s="1"/>
  <c r="G152" i="58" s="1"/>
  <c r="G153" i="58" s="1"/>
  <c r="G154" i="58" s="1"/>
  <c r="G155" i="58" s="1"/>
  <c r="G156" i="58" s="1"/>
  <c r="G157" i="58" s="1"/>
  <c r="G158" i="58" s="1"/>
  <c r="G159" i="58" s="1"/>
  <c r="G160" i="58" s="1"/>
  <c r="G161" i="58" s="1"/>
  <c r="G162" i="58" s="1"/>
  <c r="G163" i="58" s="1"/>
  <c r="G164" i="58" s="1"/>
  <c r="G165" i="58" s="1"/>
  <c r="G166" i="58" s="1"/>
  <c r="G167" i="58" s="1"/>
  <c r="G168" i="58" s="1"/>
  <c r="G169" i="58" s="1"/>
  <c r="G170" i="58" s="1"/>
  <c r="G171" i="58" s="1"/>
  <c r="G172" i="58" s="1"/>
  <c r="G173" i="58" s="1"/>
  <c r="G174" i="58" s="1"/>
  <c r="G175" i="58" s="1"/>
  <c r="G176" i="58" s="1"/>
  <c r="G177" i="58" s="1"/>
  <c r="G178" i="58" s="1"/>
  <c r="G179" i="58" s="1"/>
  <c r="G180" i="58" s="1"/>
  <c r="G181" i="58" s="1"/>
  <c r="G182" i="58" s="1"/>
  <c r="G183" i="58" s="1"/>
  <c r="G184" i="58" s="1"/>
  <c r="G185" i="58" s="1"/>
  <c r="G186" i="58" s="1"/>
  <c r="G187" i="58" s="1"/>
  <c r="G188" i="58" s="1"/>
  <c r="G189" i="58" s="1"/>
  <c r="G190" i="58" s="1"/>
  <c r="G191" i="58" s="1"/>
  <c r="G192" i="58" s="1"/>
  <c r="G193" i="58" s="1"/>
  <c r="G194" i="58" s="1"/>
  <c r="G195" i="58" s="1"/>
  <c r="G196" i="58" s="1"/>
  <c r="G197" i="58" s="1"/>
  <c r="G198" i="58" s="1"/>
  <c r="G199" i="58" s="1"/>
  <c r="G200" i="58" s="1"/>
  <c r="G201" i="58" s="1"/>
  <c r="G202" i="58" s="1"/>
  <c r="G203" i="58" s="1"/>
  <c r="G204" i="58" s="1"/>
  <c r="G205" i="58" s="1"/>
  <c r="G206" i="58" s="1"/>
  <c r="G207" i="58" s="1"/>
  <c r="G208" i="58" s="1"/>
  <c r="G209" i="58" s="1"/>
  <c r="G210" i="58" s="1"/>
  <c r="G211" i="58" s="1"/>
  <c r="G212" i="58" s="1"/>
  <c r="G213" i="58" s="1"/>
  <c r="G214" i="58" s="1"/>
  <c r="G215" i="58" s="1"/>
  <c r="G216" i="58" s="1"/>
  <c r="G217" i="58" s="1"/>
  <c r="G218" i="58" s="1"/>
  <c r="G219" i="58" s="1"/>
  <c r="G220" i="58" s="1"/>
  <c r="G221" i="58" s="1"/>
  <c r="G222" i="58" s="1"/>
  <c r="G223" i="58" s="1"/>
  <c r="G224" i="58" s="1"/>
  <c r="G225" i="58" s="1"/>
  <c r="G226" i="58" s="1"/>
  <c r="G227" i="58" s="1"/>
  <c r="G228" i="58" s="1"/>
  <c r="G229" i="58" s="1"/>
  <c r="G230" i="58" s="1"/>
  <c r="G231" i="58" s="1"/>
  <c r="G232" i="58" s="1"/>
  <c r="G233" i="58" s="1"/>
  <c r="G234" i="58" s="1"/>
  <c r="G235" i="58" s="1"/>
  <c r="G236" i="58" s="1"/>
  <c r="G237" i="58" s="1"/>
  <c r="G238" i="58" s="1"/>
  <c r="G239" i="58" s="1"/>
  <c r="G240" i="58" s="1"/>
  <c r="G241" i="58" s="1"/>
  <c r="G242" i="58" s="1"/>
  <c r="G243" i="58" s="1"/>
  <c r="G244" i="58" s="1"/>
  <c r="G245" i="58" s="1"/>
  <c r="G246" i="58" s="1"/>
  <c r="G247" i="58" s="1"/>
  <c r="G248" i="58" s="1"/>
  <c r="G249" i="58" s="1"/>
  <c r="G250" i="58" s="1"/>
  <c r="G251" i="58" s="1"/>
  <c r="G252" i="58" s="1"/>
  <c r="G253" i="58" s="1"/>
  <c r="G254" i="58" s="1"/>
  <c r="G255" i="58" s="1"/>
  <c r="G256" i="58" s="1"/>
  <c r="G257" i="58" s="1"/>
  <c r="G258" i="58" s="1"/>
  <c r="G259" i="58" s="1"/>
  <c r="G260" i="58" s="1"/>
  <c r="G261" i="58" s="1"/>
  <c r="G262" i="58" s="1"/>
  <c r="G263" i="58" s="1"/>
  <c r="G264" i="58" s="1"/>
  <c r="G265" i="58" s="1"/>
  <c r="G266" i="58" s="1"/>
  <c r="G267" i="58" s="1"/>
  <c r="G268" i="58" s="1"/>
  <c r="G269" i="58" s="1"/>
  <c r="G270" i="58" s="1"/>
  <c r="G271" i="58" s="1"/>
  <c r="G272" i="58" s="1"/>
  <c r="G273" i="58" s="1"/>
  <c r="G274" i="58" s="1"/>
  <c r="G275" i="58" s="1"/>
  <c r="G276" i="58" s="1"/>
  <c r="G277" i="58" s="1"/>
  <c r="G278" i="58" s="1"/>
  <c r="G279" i="58" s="1"/>
  <c r="G280" i="58" s="1"/>
  <c r="G281" i="58" s="1"/>
  <c r="G282" i="58" s="1"/>
  <c r="G283" i="58" s="1"/>
  <c r="G284" i="58" s="1"/>
  <c r="G285" i="58" s="1"/>
  <c r="G286" i="58" s="1"/>
  <c r="G287" i="58" s="1"/>
  <c r="G288" i="58" s="1"/>
  <c r="G289" i="58" s="1"/>
  <c r="G290" i="58" s="1"/>
  <c r="G291" i="58" s="1"/>
  <c r="G292" i="58" s="1"/>
  <c r="G293" i="58" s="1"/>
  <c r="G294" i="58" s="1"/>
  <c r="G295" i="58" s="1"/>
  <c r="G296" i="58" s="1"/>
  <c r="G297" i="58" s="1"/>
  <c r="G298" i="58" s="1"/>
  <c r="G299" i="58" s="1"/>
  <c r="G300" i="58" s="1"/>
  <c r="G301" i="58" s="1"/>
  <c r="G302" i="58" s="1"/>
  <c r="G303" i="58" s="1"/>
  <c r="G304" i="58" s="1"/>
  <c r="G305" i="58" s="1"/>
  <c r="G306" i="58" s="1"/>
  <c r="G307" i="58" s="1"/>
  <c r="G308" i="58" s="1"/>
  <c r="G309" i="58" s="1"/>
  <c r="G310" i="58" s="1"/>
  <c r="G311" i="58" s="1"/>
  <c r="G312" i="58" s="1"/>
  <c r="G313" i="58" s="1"/>
  <c r="G314" i="58" s="1"/>
  <c r="G315" i="58" s="1"/>
  <c r="G316" i="58" s="1"/>
  <c r="G317" i="58" s="1"/>
  <c r="G318" i="58" s="1"/>
  <c r="G319" i="58" s="1"/>
  <c r="G320" i="58" s="1"/>
  <c r="G321" i="58" s="1"/>
  <c r="G322" i="58" s="1"/>
  <c r="G323" i="58" s="1"/>
  <c r="G324" i="58" s="1"/>
  <c r="G325" i="58" s="1"/>
  <c r="G326" i="58" s="1"/>
  <c r="G327" i="58" s="1"/>
  <c r="G328" i="58" s="1"/>
  <c r="G329" i="58" s="1"/>
  <c r="G330" i="58" s="1"/>
  <c r="G331" i="58" s="1"/>
  <c r="G332" i="58" s="1"/>
  <c r="G333" i="58" s="1"/>
  <c r="G334" i="58" s="1"/>
  <c r="G335" i="58" s="1"/>
  <c r="G336" i="58" s="1"/>
  <c r="G337" i="58" s="1"/>
  <c r="G338" i="58" s="1"/>
  <c r="G339" i="58" s="1"/>
  <c r="G340" i="58" s="1"/>
  <c r="G341" i="58" s="1"/>
  <c r="G342" i="58" s="1"/>
  <c r="G343" i="58" s="1"/>
  <c r="G344" i="58" s="1"/>
  <c r="G345" i="58" s="1"/>
  <c r="G346" i="58" s="1"/>
  <c r="G347" i="58" s="1"/>
  <c r="G348" i="58" s="1"/>
  <c r="G349" i="58" s="1"/>
  <c r="G350" i="58" s="1"/>
  <c r="G351" i="58" s="1"/>
  <c r="G352" i="58" s="1"/>
  <c r="G353" i="58" s="1"/>
  <c r="G354" i="58" s="1"/>
  <c r="G355" i="58" s="1"/>
  <c r="G356" i="58" s="1"/>
  <c r="G357" i="58" s="1"/>
  <c r="G358" i="58" s="1"/>
  <c r="G359" i="58" s="1"/>
  <c r="G360" i="58" s="1"/>
  <c r="G361" i="58" s="1"/>
  <c r="G362" i="58" s="1"/>
  <c r="G363" i="58" s="1"/>
  <c r="G364" i="58" s="1"/>
  <c r="G365" i="58" s="1"/>
  <c r="G366" i="58" s="1"/>
  <c r="G367" i="58" s="1"/>
  <c r="G368" i="58" s="1"/>
  <c r="G369" i="58" s="1"/>
  <c r="G370" i="58" s="1"/>
  <c r="G371" i="58" s="1"/>
  <c r="G372" i="58" s="1"/>
  <c r="G373" i="58" s="1"/>
  <c r="G374" i="58" s="1"/>
  <c r="G375" i="58" s="1"/>
  <c r="G376" i="58" s="1"/>
  <c r="G377" i="58" s="1"/>
  <c r="G378" i="58" s="1"/>
  <c r="G379" i="58" s="1"/>
  <c r="G380" i="58" s="1"/>
  <c r="G381" i="58" s="1"/>
  <c r="G382" i="58" s="1"/>
  <c r="G383" i="58" s="1"/>
  <c r="G384" i="58" s="1"/>
  <c r="G385" i="58" s="1"/>
  <c r="G386" i="58" s="1"/>
  <c r="G387" i="58" s="1"/>
  <c r="G388" i="58" s="1"/>
  <c r="G389" i="58" s="1"/>
  <c r="G390" i="58" s="1"/>
  <c r="G391" i="58" s="1"/>
  <c r="G392" i="58" s="1"/>
  <c r="G393" i="58" s="1"/>
  <c r="G394" i="58" s="1"/>
  <c r="G395" i="58" s="1"/>
  <c r="G396" i="58" s="1"/>
  <c r="G397" i="58" s="1"/>
  <c r="G398" i="58" s="1"/>
  <c r="G399" i="58" s="1"/>
  <c r="G400" i="58" s="1"/>
  <c r="G401" i="58" s="1"/>
  <c r="G402" i="58" s="1"/>
  <c r="G403" i="58" s="1"/>
  <c r="G404" i="58" s="1"/>
  <c r="G405" i="58" s="1"/>
  <c r="G406" i="58" s="1"/>
  <c r="G407" i="58" s="1"/>
  <c r="G408" i="58" s="1"/>
  <c r="G409" i="58" s="1"/>
  <c r="G410" i="58" s="1"/>
  <c r="G411" i="58" s="1"/>
  <c r="G412" i="58" s="1"/>
  <c r="G413" i="58" s="1"/>
  <c r="G414" i="58" s="1"/>
  <c r="G415" i="58" s="1"/>
  <c r="G416" i="58" s="1"/>
  <c r="G417" i="58" s="1"/>
  <c r="G418" i="58" s="1"/>
  <c r="G419" i="58" s="1"/>
  <c r="G420" i="58" s="1"/>
  <c r="G421" i="58" s="1"/>
  <c r="G422" i="58" s="1"/>
  <c r="G423" i="58" s="1"/>
  <c r="G424" i="58" s="1"/>
  <c r="G425" i="58" s="1"/>
  <c r="G426" i="58" s="1"/>
  <c r="G427" i="58" s="1"/>
  <c r="G428" i="58" s="1"/>
  <c r="G429" i="58" s="1"/>
  <c r="G430" i="58" s="1"/>
  <c r="G431" i="58" s="1"/>
  <c r="G432" i="58" s="1"/>
  <c r="G433" i="58" s="1"/>
  <c r="G434" i="58" s="1"/>
  <c r="G435" i="58" s="1"/>
  <c r="G436" i="58" s="1"/>
  <c r="G437" i="58" s="1"/>
  <c r="G438" i="58" s="1"/>
  <c r="G439" i="58" s="1"/>
  <c r="G440" i="58" s="1"/>
  <c r="G441" i="58" s="1"/>
  <c r="G442" i="58" s="1"/>
  <c r="G443" i="58" s="1"/>
  <c r="G444" i="58" s="1"/>
  <c r="G445" i="58" s="1"/>
  <c r="G446" i="58" s="1"/>
  <c r="G447" i="58" s="1"/>
  <c r="G448" i="58" s="1"/>
  <c r="G449" i="58" s="1"/>
  <c r="G450" i="58" s="1"/>
  <c r="G451" i="58" s="1"/>
  <c r="G452" i="58" s="1"/>
  <c r="G453" i="58" s="1"/>
  <c r="G454" i="58" s="1"/>
  <c r="G455" i="58" s="1"/>
  <c r="G456" i="58" s="1"/>
  <c r="G457" i="58" s="1"/>
  <c r="G458" i="58" s="1"/>
  <c r="G459" i="58" s="1"/>
  <c r="G460" i="58" s="1"/>
  <c r="G461" i="58" s="1"/>
  <c r="G462" i="58" s="1"/>
  <c r="G463" i="58" s="1"/>
  <c r="G464" i="58" s="1"/>
  <c r="G465" i="58" s="1"/>
  <c r="G466" i="58" s="1"/>
  <c r="G467" i="58" s="1"/>
  <c r="G468" i="58" s="1"/>
  <c r="G469" i="58" s="1"/>
  <c r="G470" i="58" s="1"/>
  <c r="G471" i="58" s="1"/>
  <c r="G472" i="58" s="1"/>
  <c r="G473" i="58" s="1"/>
  <c r="G474" i="58" s="1"/>
  <c r="G475" i="58" s="1"/>
  <c r="G476" i="58" s="1"/>
  <c r="G477" i="58" s="1"/>
  <c r="G478" i="58" s="1"/>
  <c r="G479" i="58" s="1"/>
  <c r="G480" i="58" s="1"/>
  <c r="G481" i="58" s="1"/>
  <c r="G482" i="58" s="1"/>
  <c r="G483" i="58" s="1"/>
  <c r="G484" i="58" s="1"/>
  <c r="G485" i="58" s="1"/>
  <c r="G486" i="58" s="1"/>
  <c r="G487" i="58" s="1"/>
  <c r="G488" i="58" s="1"/>
  <c r="G489" i="58" s="1"/>
  <c r="G490" i="58" s="1"/>
  <c r="G491" i="58" s="1"/>
  <c r="G492" i="58" s="1"/>
  <c r="G493" i="58" s="1"/>
  <c r="G494" i="58" s="1"/>
  <c r="G495" i="58" s="1"/>
  <c r="G496" i="58" s="1"/>
  <c r="G7" i="15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G99" i="15" s="1"/>
  <c r="G100" i="15" s="1"/>
  <c r="G101" i="15" s="1"/>
  <c r="G102" i="15" s="1"/>
  <c r="G103" i="15" s="1"/>
  <c r="G104" i="15" s="1"/>
  <c r="G105" i="15" s="1"/>
  <c r="G106" i="15" s="1"/>
  <c r="G107" i="15" s="1"/>
  <c r="G108" i="15" s="1"/>
  <c r="G109" i="15" s="1"/>
  <c r="G110" i="15" s="1"/>
  <c r="G111" i="15" s="1"/>
  <c r="G112" i="15" s="1"/>
  <c r="G113" i="15" s="1"/>
  <c r="G114" i="15" s="1"/>
  <c r="G115" i="15" s="1"/>
  <c r="G116" i="15" s="1"/>
  <c r="G117" i="15" s="1"/>
  <c r="G118" i="15" s="1"/>
  <c r="G119" i="15" s="1"/>
  <c r="G120" i="15" s="1"/>
  <c r="G121" i="15" s="1"/>
  <c r="G122" i="15" s="1"/>
  <c r="G123" i="15" s="1"/>
  <c r="G124" i="15" s="1"/>
  <c r="G125" i="15" s="1"/>
  <c r="G126" i="15" s="1"/>
  <c r="G127" i="15" s="1"/>
  <c r="G128" i="15" s="1"/>
  <c r="G129" i="15" s="1"/>
  <c r="G130" i="15" s="1"/>
  <c r="G131" i="15" s="1"/>
  <c r="G132" i="15" s="1"/>
  <c r="G133" i="15" s="1"/>
  <c r="G134" i="15" s="1"/>
  <c r="G135" i="15" s="1"/>
  <c r="G136" i="15" s="1"/>
  <c r="G137" i="15" s="1"/>
  <c r="G138" i="15" s="1"/>
  <c r="G139" i="15" s="1"/>
  <c r="G140" i="15" s="1"/>
  <c r="G141" i="15" s="1"/>
  <c r="G142" i="15" s="1"/>
  <c r="G143" i="15" s="1"/>
  <c r="G144" i="15" s="1"/>
  <c r="G145" i="15" s="1"/>
  <c r="G146" i="15" s="1"/>
  <c r="G147" i="15" s="1"/>
  <c r="G148" i="15" s="1"/>
  <c r="G149" i="15" s="1"/>
  <c r="G150" i="15" s="1"/>
  <c r="G151" i="15" s="1"/>
  <c r="G152" i="15" s="1"/>
  <c r="G153" i="15" s="1"/>
  <c r="G154" i="15" s="1"/>
  <c r="G155" i="15" s="1"/>
  <c r="G156" i="15" s="1"/>
  <c r="G157" i="15" s="1"/>
  <c r="G158" i="15" s="1"/>
  <c r="G159" i="15" s="1"/>
  <c r="G160" i="15" s="1"/>
  <c r="G161" i="15" s="1"/>
  <c r="G162" i="15" s="1"/>
  <c r="G163" i="15" s="1"/>
  <c r="G164" i="15" s="1"/>
  <c r="G165" i="15" s="1"/>
  <c r="G166" i="15" s="1"/>
  <c r="G167" i="15" s="1"/>
  <c r="G168" i="15" s="1"/>
  <c r="G169" i="15" s="1"/>
  <c r="G170" i="15" s="1"/>
  <c r="G171" i="15" s="1"/>
  <c r="G172" i="15" s="1"/>
  <c r="G173" i="15" s="1"/>
  <c r="G174" i="15" s="1"/>
  <c r="G175" i="15" s="1"/>
  <c r="G176" i="15" s="1"/>
  <c r="G177" i="15" s="1"/>
  <c r="G178" i="15" s="1"/>
  <c r="G179" i="15" s="1"/>
  <c r="G180" i="15" s="1"/>
  <c r="G181" i="15" s="1"/>
  <c r="G182" i="15" s="1"/>
  <c r="G183" i="15" s="1"/>
  <c r="G184" i="15" s="1"/>
  <c r="G185" i="15" s="1"/>
  <c r="G186" i="15" s="1"/>
  <c r="G187" i="15" s="1"/>
  <c r="G188" i="15" s="1"/>
  <c r="G189" i="15" s="1"/>
  <c r="G190" i="15" s="1"/>
  <c r="G191" i="15" s="1"/>
  <c r="G192" i="15" s="1"/>
  <c r="G193" i="15" s="1"/>
  <c r="G194" i="15" s="1"/>
  <c r="G195" i="15" s="1"/>
  <c r="G196" i="15" s="1"/>
  <c r="G197" i="15" s="1"/>
  <c r="G198" i="15" s="1"/>
  <c r="G199" i="15" s="1"/>
  <c r="G200" i="15" s="1"/>
  <c r="G201" i="15" s="1"/>
  <c r="G202" i="15" s="1"/>
  <c r="G203" i="15" s="1"/>
  <c r="G204" i="15" s="1"/>
  <c r="G205" i="15" s="1"/>
  <c r="G206" i="15" s="1"/>
  <c r="G207" i="15" s="1"/>
  <c r="G208" i="15" s="1"/>
  <c r="G209" i="15" s="1"/>
  <c r="G210" i="15" s="1"/>
  <c r="G211" i="15" s="1"/>
  <c r="G212" i="15" s="1"/>
  <c r="G213" i="15" s="1"/>
  <c r="G214" i="15" s="1"/>
  <c r="G215" i="15" s="1"/>
  <c r="G216" i="15" s="1"/>
  <c r="G217" i="15" s="1"/>
  <c r="G218" i="15" s="1"/>
  <c r="G219" i="15" s="1"/>
  <c r="G220" i="15" s="1"/>
  <c r="G221" i="15" s="1"/>
  <c r="G222" i="15" s="1"/>
  <c r="G223" i="15" s="1"/>
  <c r="G224" i="15" s="1"/>
  <c r="G225" i="15" s="1"/>
  <c r="G226" i="15" s="1"/>
  <c r="G227" i="15" s="1"/>
  <c r="G228" i="15" s="1"/>
  <c r="G229" i="15" s="1"/>
  <c r="G230" i="15" s="1"/>
  <c r="G231" i="15" s="1"/>
  <c r="G232" i="15" s="1"/>
  <c r="G233" i="15" s="1"/>
  <c r="G234" i="15" s="1"/>
  <c r="G235" i="15" s="1"/>
  <c r="G236" i="15" s="1"/>
  <c r="G237" i="15" s="1"/>
  <c r="G238" i="15" s="1"/>
  <c r="G239" i="15" s="1"/>
  <c r="G240" i="15" s="1"/>
  <c r="G241" i="15" s="1"/>
  <c r="G242" i="15" s="1"/>
  <c r="G243" i="15" s="1"/>
  <c r="G244" i="15" s="1"/>
  <c r="G245" i="15" s="1"/>
  <c r="G246" i="15" s="1"/>
  <c r="G247" i="15" s="1"/>
  <c r="G248" i="15" s="1"/>
  <c r="G249" i="15" s="1"/>
  <c r="G250" i="15" s="1"/>
  <c r="G251" i="15" s="1"/>
  <c r="G252" i="15" s="1"/>
  <c r="G253" i="15" s="1"/>
  <c r="G254" i="15" s="1"/>
  <c r="G255" i="15" s="1"/>
  <c r="G256" i="15" s="1"/>
  <c r="G257" i="15" s="1"/>
  <c r="G258" i="15" s="1"/>
  <c r="G259" i="15" s="1"/>
  <c r="G260" i="15" s="1"/>
  <c r="G261" i="15" s="1"/>
  <c r="G262" i="15" s="1"/>
  <c r="G263" i="15" s="1"/>
  <c r="G264" i="15" s="1"/>
  <c r="G265" i="15" s="1"/>
  <c r="G266" i="15" s="1"/>
  <c r="G267" i="15" s="1"/>
  <c r="G268" i="15" s="1"/>
  <c r="G269" i="15" s="1"/>
  <c r="G270" i="15" s="1"/>
  <c r="G271" i="15" s="1"/>
  <c r="G272" i="15" s="1"/>
  <c r="G273" i="15" s="1"/>
  <c r="G274" i="15" s="1"/>
  <c r="G275" i="15" s="1"/>
  <c r="G276" i="15" s="1"/>
  <c r="G277" i="15" s="1"/>
  <c r="G278" i="15" s="1"/>
  <c r="G279" i="15" s="1"/>
  <c r="G280" i="15" s="1"/>
  <c r="G281" i="15" s="1"/>
  <c r="G282" i="15" s="1"/>
  <c r="G283" i="15" s="1"/>
  <c r="G284" i="15" s="1"/>
  <c r="G285" i="15" s="1"/>
  <c r="G286" i="15" s="1"/>
  <c r="G287" i="15" s="1"/>
  <c r="G288" i="15" s="1"/>
  <c r="G289" i="15" s="1"/>
  <c r="G290" i="15" s="1"/>
  <c r="G291" i="15" s="1"/>
  <c r="G292" i="15" s="1"/>
  <c r="G293" i="15" s="1"/>
  <c r="G294" i="15" s="1"/>
  <c r="G295" i="15" s="1"/>
  <c r="G296" i="15" s="1"/>
  <c r="G297" i="15" s="1"/>
  <c r="G298" i="15" s="1"/>
  <c r="G299" i="15" s="1"/>
  <c r="G300" i="15" s="1"/>
  <c r="G301" i="15" s="1"/>
  <c r="G302" i="15" s="1"/>
  <c r="G303" i="15" s="1"/>
  <c r="G304" i="15" s="1"/>
  <c r="G305" i="15" s="1"/>
  <c r="G306" i="15" s="1"/>
  <c r="G307" i="15" s="1"/>
  <c r="G308" i="15" s="1"/>
  <c r="G309" i="15" s="1"/>
  <c r="G310" i="15" s="1"/>
  <c r="G311" i="15" s="1"/>
  <c r="G312" i="15" s="1"/>
  <c r="G313" i="15" s="1"/>
  <c r="G314" i="15" s="1"/>
  <c r="G315" i="15" s="1"/>
  <c r="G316" i="15" s="1"/>
  <c r="G317" i="15" s="1"/>
  <c r="G318" i="15" s="1"/>
  <c r="G319" i="15" s="1"/>
  <c r="G320" i="15" s="1"/>
  <c r="G321" i="15" s="1"/>
  <c r="G322" i="15" s="1"/>
  <c r="G323" i="15" s="1"/>
  <c r="G324" i="15" s="1"/>
  <c r="G325" i="15" s="1"/>
  <c r="G326" i="15" s="1"/>
  <c r="G327" i="15" s="1"/>
  <c r="G328" i="15" s="1"/>
  <c r="G329" i="15" s="1"/>
  <c r="G330" i="15" s="1"/>
  <c r="G331" i="15" s="1"/>
  <c r="G332" i="15" s="1"/>
  <c r="G333" i="15" s="1"/>
  <c r="G334" i="15" s="1"/>
  <c r="G335" i="15" s="1"/>
  <c r="G336" i="15" s="1"/>
  <c r="G337" i="15" s="1"/>
  <c r="G338" i="15" s="1"/>
  <c r="G339" i="15" s="1"/>
  <c r="G340" i="15" s="1"/>
  <c r="G341" i="15" s="1"/>
  <c r="G342" i="15" s="1"/>
  <c r="G343" i="15" s="1"/>
  <c r="G344" i="15" s="1"/>
  <c r="G345" i="15" s="1"/>
  <c r="G346" i="15" s="1"/>
  <c r="G347" i="15" s="1"/>
  <c r="G348" i="15" s="1"/>
  <c r="G349" i="15" s="1"/>
  <c r="G350" i="15" s="1"/>
  <c r="G351" i="15" s="1"/>
  <c r="G352" i="15" s="1"/>
  <c r="G353" i="15" s="1"/>
  <c r="G354" i="15" s="1"/>
  <c r="G355" i="15" s="1"/>
  <c r="G356" i="15" s="1"/>
  <c r="G357" i="15" s="1"/>
  <c r="G358" i="15" s="1"/>
  <c r="G359" i="15" s="1"/>
  <c r="G360" i="15" s="1"/>
  <c r="G361" i="15" s="1"/>
  <c r="G362" i="15" s="1"/>
  <c r="G363" i="15" s="1"/>
  <c r="G364" i="15" s="1"/>
  <c r="G365" i="15" s="1"/>
  <c r="G366" i="15" s="1"/>
  <c r="G367" i="15" s="1"/>
  <c r="G368" i="15" s="1"/>
  <c r="G369" i="15" s="1"/>
  <c r="G370" i="15" s="1"/>
  <c r="G371" i="15" s="1"/>
  <c r="G372" i="15" s="1"/>
  <c r="G373" i="15" s="1"/>
  <c r="G374" i="15" s="1"/>
  <c r="G375" i="15" s="1"/>
  <c r="G376" i="15" s="1"/>
  <c r="G377" i="15" s="1"/>
  <c r="G378" i="15" s="1"/>
  <c r="G379" i="15" s="1"/>
  <c r="G380" i="15" s="1"/>
  <c r="G381" i="15" s="1"/>
  <c r="G382" i="15" s="1"/>
  <c r="G383" i="15" s="1"/>
  <c r="G384" i="15" s="1"/>
  <c r="G385" i="15" s="1"/>
  <c r="G386" i="15" s="1"/>
  <c r="G387" i="15" s="1"/>
  <c r="G388" i="15" s="1"/>
  <c r="G389" i="15" s="1"/>
  <c r="G390" i="15" s="1"/>
  <c r="G391" i="15" s="1"/>
  <c r="G392" i="15" s="1"/>
  <c r="G393" i="15" s="1"/>
  <c r="G394" i="15" s="1"/>
  <c r="G395" i="15" s="1"/>
  <c r="G396" i="15" s="1"/>
  <c r="G397" i="15" s="1"/>
  <c r="G398" i="15" s="1"/>
  <c r="G399" i="15" s="1"/>
  <c r="G400" i="15" s="1"/>
  <c r="G401" i="15" s="1"/>
  <c r="G402" i="15" s="1"/>
  <c r="G403" i="15" s="1"/>
  <c r="G404" i="15" s="1"/>
  <c r="G405" i="15" s="1"/>
  <c r="G406" i="15" s="1"/>
  <c r="G407" i="15" s="1"/>
  <c r="G408" i="15" s="1"/>
  <c r="G409" i="15" s="1"/>
  <c r="G410" i="15" s="1"/>
  <c r="G411" i="15" s="1"/>
  <c r="G412" i="15" s="1"/>
  <c r="G413" i="15" s="1"/>
  <c r="G414" i="15" s="1"/>
  <c r="G415" i="15" s="1"/>
  <c r="G416" i="15" s="1"/>
  <c r="G417" i="15" s="1"/>
  <c r="G418" i="15" s="1"/>
  <c r="G419" i="15" s="1"/>
  <c r="G420" i="15" s="1"/>
  <c r="G421" i="15" s="1"/>
  <c r="G422" i="15" s="1"/>
  <c r="G423" i="15" s="1"/>
  <c r="G424" i="15" s="1"/>
  <c r="G425" i="15" s="1"/>
  <c r="G426" i="15" s="1"/>
  <c r="G427" i="15" s="1"/>
  <c r="G428" i="15" s="1"/>
  <c r="G429" i="15" s="1"/>
  <c r="G430" i="15" s="1"/>
  <c r="BX66" i="1"/>
  <c r="BQ183" i="1"/>
  <c r="CH183" i="1" s="1"/>
  <c r="BQ168" i="1"/>
  <c r="BQ124" i="1"/>
  <c r="CH124" i="1" s="1"/>
  <c r="BQ120" i="1"/>
  <c r="BQ63" i="1"/>
  <c r="BQ28" i="1"/>
  <c r="BQ25" i="1"/>
  <c r="BQ16" i="1"/>
  <c r="BQ10" i="1"/>
  <c r="BX10" i="1" s="1"/>
  <c r="BQ54" i="1"/>
  <c r="CG185" i="1"/>
  <c r="CG184" i="1"/>
  <c r="CG183" i="1"/>
  <c r="CG182" i="1"/>
  <c r="CG181" i="1"/>
  <c r="CG180" i="1"/>
  <c r="CG179" i="1"/>
  <c r="CG178" i="1"/>
  <c r="CG177" i="1"/>
  <c r="CG176" i="1"/>
  <c r="CG175" i="1"/>
  <c r="CG174" i="1"/>
  <c r="CG173" i="1"/>
  <c r="CG172" i="1"/>
  <c r="CG171" i="1"/>
  <c r="CG170" i="1"/>
  <c r="CG169" i="1"/>
  <c r="CG168" i="1"/>
  <c r="CG167" i="1"/>
  <c r="CG166" i="1"/>
  <c r="CG165" i="1"/>
  <c r="CG164" i="1"/>
  <c r="CG163" i="1"/>
  <c r="CG162" i="1"/>
  <c r="CG161" i="1"/>
  <c r="CG160" i="1"/>
  <c r="CG159" i="1"/>
  <c r="CG158" i="1"/>
  <c r="CG157" i="1"/>
  <c r="CG156" i="1"/>
  <c r="CG155" i="1"/>
  <c r="CG154" i="1"/>
  <c r="CG153" i="1"/>
  <c r="CG152" i="1"/>
  <c r="CG151" i="1"/>
  <c r="CG150" i="1"/>
  <c r="CG149" i="1"/>
  <c r="CG148" i="1"/>
  <c r="CG147" i="1"/>
  <c r="CG146" i="1"/>
  <c r="CG145" i="1"/>
  <c r="CG144" i="1"/>
  <c r="CG143" i="1"/>
  <c r="CG142" i="1"/>
  <c r="CG141" i="1"/>
  <c r="CG140" i="1"/>
  <c r="CG139" i="1"/>
  <c r="CG138" i="1"/>
  <c r="CG137" i="1"/>
  <c r="CG136" i="1"/>
  <c r="CG135" i="1"/>
  <c r="CG134" i="1"/>
  <c r="CG133" i="1"/>
  <c r="CG132" i="1"/>
  <c r="CG131" i="1"/>
  <c r="CG130" i="1"/>
  <c r="CG129" i="1"/>
  <c r="CG128" i="1"/>
  <c r="CG127" i="1"/>
  <c r="CG126" i="1"/>
  <c r="CG125" i="1"/>
  <c r="CG124" i="1"/>
  <c r="CG123" i="1"/>
  <c r="CG122" i="1"/>
  <c r="CG121" i="1"/>
  <c r="CG120" i="1"/>
  <c r="CG119" i="1"/>
  <c r="CG118" i="1"/>
  <c r="CG117" i="1"/>
  <c r="CG116" i="1"/>
  <c r="CG115" i="1"/>
  <c r="CG114" i="1"/>
  <c r="CG113" i="1"/>
  <c r="CG112" i="1"/>
  <c r="CG111" i="1"/>
  <c r="CG110" i="1"/>
  <c r="CG109" i="1"/>
  <c r="CG108" i="1"/>
  <c r="CG107" i="1"/>
  <c r="CG106" i="1"/>
  <c r="CG105" i="1"/>
  <c r="CG104" i="1"/>
  <c r="CG103" i="1"/>
  <c r="CG102" i="1"/>
  <c r="CG101" i="1"/>
  <c r="CG100" i="1"/>
  <c r="CG99" i="1"/>
  <c r="CG98" i="1"/>
  <c r="CG97" i="1"/>
  <c r="CG96" i="1"/>
  <c r="CG95" i="1"/>
  <c r="CG94" i="1"/>
  <c r="CG93" i="1"/>
  <c r="CG92" i="1"/>
  <c r="CG91" i="1"/>
  <c r="CG90" i="1"/>
  <c r="CG89" i="1"/>
  <c r="CG88" i="1"/>
  <c r="CG87" i="1"/>
  <c r="CG86" i="1"/>
  <c r="CG85" i="1"/>
  <c r="CG84" i="1"/>
  <c r="CG83" i="1"/>
  <c r="CG82" i="1"/>
  <c r="CG81" i="1"/>
  <c r="CG80" i="1"/>
  <c r="CG79" i="1"/>
  <c r="CG78" i="1"/>
  <c r="CG77" i="1"/>
  <c r="CG76" i="1"/>
  <c r="CG75" i="1"/>
  <c r="CG74" i="1"/>
  <c r="CG73" i="1"/>
  <c r="CG72" i="1"/>
  <c r="CG71" i="1"/>
  <c r="CG70" i="1"/>
  <c r="CG69" i="1"/>
  <c r="CG68" i="1"/>
  <c r="CG67" i="1"/>
  <c r="CG66" i="1"/>
  <c r="CG65" i="1"/>
  <c r="CG64" i="1"/>
  <c r="CG63" i="1"/>
  <c r="CG62" i="1"/>
  <c r="CG61" i="1"/>
  <c r="CG60" i="1"/>
  <c r="CG59" i="1"/>
  <c r="CG58" i="1"/>
  <c r="CG57" i="1"/>
  <c r="CG56" i="1"/>
  <c r="CG55" i="1"/>
  <c r="CG54" i="1"/>
  <c r="CG53" i="1"/>
  <c r="CG52" i="1"/>
  <c r="CG51" i="1"/>
  <c r="CG50" i="1"/>
  <c r="CG49" i="1"/>
  <c r="CG48" i="1"/>
  <c r="CG47" i="1"/>
  <c r="CG46" i="1"/>
  <c r="CG45" i="1"/>
  <c r="CG44" i="1"/>
  <c r="CG43" i="1"/>
  <c r="CG42" i="1"/>
  <c r="CG41" i="1"/>
  <c r="CG40" i="1"/>
  <c r="CG39" i="1"/>
  <c r="CG38" i="1"/>
  <c r="CG37" i="1"/>
  <c r="CG36" i="1"/>
  <c r="CG35" i="1"/>
  <c r="CG34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G4" i="1"/>
  <c r="CG3" i="1"/>
  <c r="CH185" i="1"/>
  <c r="CF185" i="1"/>
  <c r="CE185" i="1"/>
  <c r="CD185" i="1"/>
  <c r="CC185" i="1"/>
  <c r="CH184" i="1"/>
  <c r="CF184" i="1"/>
  <c r="CE184" i="1"/>
  <c r="CD184" i="1"/>
  <c r="CC184" i="1"/>
  <c r="CF183" i="1"/>
  <c r="CE183" i="1"/>
  <c r="CD183" i="1"/>
  <c r="CC183" i="1"/>
  <c r="CH182" i="1"/>
  <c r="CF182" i="1"/>
  <c r="CE182" i="1"/>
  <c r="CD182" i="1"/>
  <c r="CC182" i="1"/>
  <c r="CH181" i="1"/>
  <c r="CF181" i="1"/>
  <c r="CE181" i="1"/>
  <c r="CD181" i="1"/>
  <c r="CC181" i="1"/>
  <c r="CH180" i="1"/>
  <c r="CF180" i="1"/>
  <c r="CE180" i="1"/>
  <c r="CD180" i="1"/>
  <c r="CC180" i="1"/>
  <c r="CH179" i="1"/>
  <c r="CF179" i="1"/>
  <c r="CE179" i="1"/>
  <c r="CD179" i="1"/>
  <c r="CC179" i="1"/>
  <c r="CH178" i="1"/>
  <c r="CF178" i="1"/>
  <c r="CE178" i="1"/>
  <c r="CD178" i="1"/>
  <c r="CC178" i="1"/>
  <c r="CH177" i="1"/>
  <c r="CF177" i="1"/>
  <c r="CE177" i="1"/>
  <c r="CD177" i="1"/>
  <c r="CC177" i="1"/>
  <c r="CH176" i="1"/>
  <c r="CF176" i="1"/>
  <c r="CE176" i="1"/>
  <c r="CD176" i="1"/>
  <c r="CC176" i="1"/>
  <c r="CH175" i="1"/>
  <c r="CF175" i="1"/>
  <c r="CE175" i="1"/>
  <c r="CD175" i="1"/>
  <c r="CC175" i="1"/>
  <c r="CH174" i="1"/>
  <c r="CF174" i="1"/>
  <c r="CE174" i="1"/>
  <c r="CD174" i="1"/>
  <c r="CC174" i="1"/>
  <c r="CH173" i="1"/>
  <c r="CF173" i="1"/>
  <c r="CE173" i="1"/>
  <c r="CD173" i="1"/>
  <c r="CC173" i="1"/>
  <c r="CH172" i="1"/>
  <c r="CF172" i="1"/>
  <c r="CE172" i="1"/>
  <c r="CD172" i="1"/>
  <c r="CC172" i="1"/>
  <c r="CH171" i="1"/>
  <c r="CF171" i="1"/>
  <c r="CE171" i="1"/>
  <c r="CD171" i="1"/>
  <c r="CC171" i="1"/>
  <c r="CH170" i="1"/>
  <c r="CF170" i="1"/>
  <c r="CE170" i="1"/>
  <c r="CD170" i="1"/>
  <c r="CC170" i="1"/>
  <c r="CH169" i="1"/>
  <c r="CF169" i="1"/>
  <c r="CE169" i="1"/>
  <c r="CD169" i="1"/>
  <c r="CC169" i="1"/>
  <c r="CH168" i="1"/>
  <c r="CF168" i="1"/>
  <c r="CE168" i="1"/>
  <c r="CD168" i="1"/>
  <c r="CC168" i="1"/>
  <c r="CH167" i="1"/>
  <c r="CF167" i="1"/>
  <c r="CE167" i="1"/>
  <c r="CD167" i="1"/>
  <c r="CC167" i="1"/>
  <c r="CH166" i="1"/>
  <c r="CF166" i="1"/>
  <c r="CE166" i="1"/>
  <c r="CD166" i="1"/>
  <c r="CC166" i="1"/>
  <c r="CH165" i="1"/>
  <c r="CF165" i="1"/>
  <c r="CE165" i="1"/>
  <c r="CD165" i="1"/>
  <c r="CC165" i="1"/>
  <c r="CH164" i="1"/>
  <c r="CF164" i="1"/>
  <c r="CE164" i="1"/>
  <c r="CD164" i="1"/>
  <c r="CC164" i="1"/>
  <c r="CH163" i="1"/>
  <c r="CF163" i="1"/>
  <c r="CE163" i="1"/>
  <c r="CD163" i="1"/>
  <c r="CC163" i="1"/>
  <c r="CH162" i="1"/>
  <c r="CF162" i="1"/>
  <c r="CE162" i="1"/>
  <c r="CD162" i="1"/>
  <c r="CC162" i="1"/>
  <c r="CH161" i="1"/>
  <c r="CF161" i="1"/>
  <c r="CE161" i="1"/>
  <c r="CD161" i="1"/>
  <c r="CC161" i="1"/>
  <c r="CH160" i="1"/>
  <c r="CF160" i="1"/>
  <c r="CE160" i="1"/>
  <c r="CD160" i="1"/>
  <c r="CC160" i="1"/>
  <c r="CH159" i="1"/>
  <c r="CF159" i="1"/>
  <c r="CE159" i="1"/>
  <c r="CD159" i="1"/>
  <c r="CC159" i="1"/>
  <c r="CH158" i="1"/>
  <c r="CF158" i="1"/>
  <c r="CE158" i="1"/>
  <c r="CD158" i="1"/>
  <c r="CC158" i="1"/>
  <c r="CH157" i="1"/>
  <c r="CF157" i="1"/>
  <c r="CE157" i="1"/>
  <c r="CD157" i="1"/>
  <c r="CC157" i="1"/>
  <c r="CH156" i="1"/>
  <c r="CF156" i="1"/>
  <c r="CE156" i="1"/>
  <c r="CD156" i="1"/>
  <c r="CC156" i="1"/>
  <c r="CH155" i="1"/>
  <c r="CF155" i="1"/>
  <c r="CE155" i="1"/>
  <c r="CD155" i="1"/>
  <c r="CC155" i="1"/>
  <c r="CH154" i="1"/>
  <c r="CF154" i="1"/>
  <c r="CE154" i="1"/>
  <c r="CD154" i="1"/>
  <c r="CC154" i="1"/>
  <c r="CH153" i="1"/>
  <c r="CF153" i="1"/>
  <c r="CE153" i="1"/>
  <c r="CD153" i="1"/>
  <c r="CC153" i="1"/>
  <c r="CH152" i="1"/>
  <c r="CF152" i="1"/>
  <c r="CE152" i="1"/>
  <c r="CD152" i="1"/>
  <c r="CC152" i="1"/>
  <c r="CH151" i="1"/>
  <c r="CF151" i="1"/>
  <c r="CE151" i="1"/>
  <c r="CD151" i="1"/>
  <c r="CC151" i="1"/>
  <c r="CH150" i="1"/>
  <c r="CF150" i="1"/>
  <c r="CE150" i="1"/>
  <c r="CD150" i="1"/>
  <c r="CC150" i="1"/>
  <c r="CH149" i="1"/>
  <c r="CF149" i="1"/>
  <c r="CE149" i="1"/>
  <c r="CD149" i="1"/>
  <c r="CC149" i="1"/>
  <c r="CH148" i="1"/>
  <c r="CF148" i="1"/>
  <c r="CE148" i="1"/>
  <c r="CD148" i="1"/>
  <c r="CC148" i="1"/>
  <c r="CH147" i="1"/>
  <c r="CF147" i="1"/>
  <c r="CE147" i="1"/>
  <c r="CD147" i="1"/>
  <c r="CC147" i="1"/>
  <c r="CH146" i="1"/>
  <c r="CF146" i="1"/>
  <c r="CE146" i="1"/>
  <c r="CD146" i="1"/>
  <c r="CC146" i="1"/>
  <c r="CH145" i="1"/>
  <c r="CF145" i="1"/>
  <c r="CE145" i="1"/>
  <c r="CD145" i="1"/>
  <c r="CC145" i="1"/>
  <c r="CH144" i="1"/>
  <c r="CF144" i="1"/>
  <c r="CE144" i="1"/>
  <c r="CD144" i="1"/>
  <c r="CC144" i="1"/>
  <c r="CH143" i="1"/>
  <c r="CF143" i="1"/>
  <c r="CE143" i="1"/>
  <c r="CD143" i="1"/>
  <c r="CC143" i="1"/>
  <c r="CH142" i="1"/>
  <c r="CF142" i="1"/>
  <c r="CE142" i="1"/>
  <c r="CD142" i="1"/>
  <c r="CC142" i="1"/>
  <c r="CH141" i="1"/>
  <c r="CF141" i="1"/>
  <c r="CE141" i="1"/>
  <c r="CD141" i="1"/>
  <c r="CC141" i="1"/>
  <c r="CH140" i="1"/>
  <c r="CF140" i="1"/>
  <c r="CE140" i="1"/>
  <c r="CD140" i="1"/>
  <c r="CC140" i="1"/>
  <c r="CH139" i="1"/>
  <c r="CF139" i="1"/>
  <c r="CE139" i="1"/>
  <c r="CD139" i="1"/>
  <c r="CC139" i="1"/>
  <c r="CH138" i="1"/>
  <c r="CF138" i="1"/>
  <c r="CE138" i="1"/>
  <c r="CD138" i="1"/>
  <c r="CC138" i="1"/>
  <c r="CH137" i="1"/>
  <c r="CF137" i="1"/>
  <c r="CE137" i="1"/>
  <c r="CD137" i="1"/>
  <c r="CC137" i="1"/>
  <c r="CH136" i="1"/>
  <c r="CF136" i="1"/>
  <c r="CE136" i="1"/>
  <c r="CD136" i="1"/>
  <c r="CC136" i="1"/>
  <c r="CH135" i="1"/>
  <c r="CF135" i="1"/>
  <c r="CE135" i="1"/>
  <c r="CD135" i="1"/>
  <c r="CC135" i="1"/>
  <c r="CH134" i="1"/>
  <c r="CF134" i="1"/>
  <c r="CE134" i="1"/>
  <c r="CD134" i="1"/>
  <c r="CC134" i="1"/>
  <c r="CH133" i="1"/>
  <c r="CF133" i="1"/>
  <c r="CE133" i="1"/>
  <c r="CD133" i="1"/>
  <c r="CC133" i="1"/>
  <c r="CH132" i="1"/>
  <c r="CF132" i="1"/>
  <c r="CE132" i="1"/>
  <c r="CD132" i="1"/>
  <c r="CC132" i="1"/>
  <c r="CH131" i="1"/>
  <c r="CF131" i="1"/>
  <c r="CE131" i="1"/>
  <c r="CD131" i="1"/>
  <c r="CC131" i="1"/>
  <c r="CH130" i="1"/>
  <c r="CF130" i="1"/>
  <c r="CE130" i="1"/>
  <c r="CD130" i="1"/>
  <c r="CC130" i="1"/>
  <c r="CH129" i="1"/>
  <c r="CF129" i="1"/>
  <c r="CE129" i="1"/>
  <c r="CD129" i="1"/>
  <c r="CC129" i="1"/>
  <c r="CH128" i="1"/>
  <c r="CF128" i="1"/>
  <c r="CE128" i="1"/>
  <c r="CD128" i="1"/>
  <c r="CC128" i="1"/>
  <c r="CH127" i="1"/>
  <c r="CF127" i="1"/>
  <c r="CE127" i="1"/>
  <c r="CD127" i="1"/>
  <c r="CC127" i="1"/>
  <c r="CH126" i="1"/>
  <c r="CF126" i="1"/>
  <c r="CE126" i="1"/>
  <c r="CD126" i="1"/>
  <c r="CC126" i="1"/>
  <c r="CH125" i="1"/>
  <c r="CF125" i="1"/>
  <c r="CE125" i="1"/>
  <c r="CD125" i="1"/>
  <c r="CC125" i="1"/>
  <c r="CF124" i="1"/>
  <c r="CE124" i="1"/>
  <c r="CD124" i="1"/>
  <c r="CC124" i="1"/>
  <c r="CH123" i="1"/>
  <c r="CF123" i="1"/>
  <c r="CE123" i="1"/>
  <c r="CD123" i="1"/>
  <c r="CC123" i="1"/>
  <c r="CH122" i="1"/>
  <c r="CF122" i="1"/>
  <c r="CE122" i="1"/>
  <c r="CD122" i="1"/>
  <c r="CC122" i="1"/>
  <c r="CH121" i="1"/>
  <c r="CF121" i="1"/>
  <c r="CE121" i="1"/>
  <c r="CD121" i="1"/>
  <c r="CC121" i="1"/>
  <c r="CH120" i="1"/>
  <c r="CF120" i="1"/>
  <c r="CE120" i="1"/>
  <c r="CD120" i="1"/>
  <c r="CC120" i="1"/>
  <c r="CH119" i="1"/>
  <c r="CF119" i="1"/>
  <c r="CE119" i="1"/>
  <c r="CD119" i="1"/>
  <c r="CC119" i="1"/>
  <c r="CH118" i="1"/>
  <c r="CF118" i="1"/>
  <c r="CE118" i="1"/>
  <c r="CD118" i="1"/>
  <c r="CC118" i="1"/>
  <c r="CH117" i="1"/>
  <c r="CF117" i="1"/>
  <c r="CE117" i="1"/>
  <c r="CD117" i="1"/>
  <c r="CC117" i="1"/>
  <c r="CH116" i="1"/>
  <c r="CF116" i="1"/>
  <c r="CE116" i="1"/>
  <c r="CD116" i="1"/>
  <c r="CC116" i="1"/>
  <c r="CH115" i="1"/>
  <c r="CF115" i="1"/>
  <c r="CE115" i="1"/>
  <c r="CD115" i="1"/>
  <c r="CC115" i="1"/>
  <c r="CH114" i="1"/>
  <c r="CF114" i="1"/>
  <c r="CE114" i="1"/>
  <c r="CD114" i="1"/>
  <c r="CC114" i="1"/>
  <c r="CH113" i="1"/>
  <c r="CF113" i="1"/>
  <c r="CE113" i="1"/>
  <c r="CD113" i="1"/>
  <c r="CC113" i="1"/>
  <c r="CH112" i="1"/>
  <c r="CF112" i="1"/>
  <c r="CE112" i="1"/>
  <c r="CD112" i="1"/>
  <c r="CC112" i="1"/>
  <c r="CH111" i="1"/>
  <c r="CF111" i="1"/>
  <c r="CE111" i="1"/>
  <c r="CD111" i="1"/>
  <c r="CC111" i="1"/>
  <c r="CH110" i="1"/>
  <c r="CF110" i="1"/>
  <c r="CE110" i="1"/>
  <c r="CD110" i="1"/>
  <c r="CC110" i="1"/>
  <c r="CH109" i="1"/>
  <c r="CF109" i="1"/>
  <c r="CE109" i="1"/>
  <c r="CD109" i="1"/>
  <c r="CC109" i="1"/>
  <c r="CH108" i="1"/>
  <c r="CF108" i="1"/>
  <c r="CE108" i="1"/>
  <c r="CD108" i="1"/>
  <c r="CC108" i="1"/>
  <c r="CH107" i="1"/>
  <c r="CF107" i="1"/>
  <c r="CE107" i="1"/>
  <c r="CD107" i="1"/>
  <c r="CC107" i="1"/>
  <c r="CH106" i="1"/>
  <c r="CF106" i="1"/>
  <c r="CE106" i="1"/>
  <c r="CD106" i="1"/>
  <c r="CC106" i="1"/>
  <c r="CH105" i="1"/>
  <c r="CF105" i="1"/>
  <c r="CE105" i="1"/>
  <c r="CD105" i="1"/>
  <c r="CC105" i="1"/>
  <c r="CH104" i="1"/>
  <c r="CF104" i="1"/>
  <c r="CE104" i="1"/>
  <c r="CD104" i="1"/>
  <c r="CC104" i="1"/>
  <c r="CH103" i="1"/>
  <c r="CF103" i="1"/>
  <c r="CE103" i="1"/>
  <c r="CD103" i="1"/>
  <c r="CC103" i="1"/>
  <c r="CH102" i="1"/>
  <c r="CF102" i="1"/>
  <c r="CE102" i="1"/>
  <c r="CD102" i="1"/>
  <c r="CC102" i="1"/>
  <c r="CH101" i="1"/>
  <c r="CF101" i="1"/>
  <c r="CE101" i="1"/>
  <c r="CD101" i="1"/>
  <c r="CC101" i="1"/>
  <c r="CH100" i="1"/>
  <c r="CF100" i="1"/>
  <c r="CE100" i="1"/>
  <c r="CD100" i="1"/>
  <c r="CC100" i="1"/>
  <c r="CH99" i="1"/>
  <c r="CF99" i="1"/>
  <c r="CE99" i="1"/>
  <c r="CD99" i="1"/>
  <c r="CC99" i="1"/>
  <c r="CH98" i="1"/>
  <c r="CF98" i="1"/>
  <c r="CE98" i="1"/>
  <c r="CD98" i="1"/>
  <c r="CC98" i="1"/>
  <c r="CH97" i="1"/>
  <c r="CF97" i="1"/>
  <c r="CE97" i="1"/>
  <c r="CD97" i="1"/>
  <c r="CC97" i="1"/>
  <c r="CH96" i="1"/>
  <c r="CF96" i="1"/>
  <c r="CE96" i="1"/>
  <c r="CD96" i="1"/>
  <c r="CC96" i="1"/>
  <c r="CH95" i="1"/>
  <c r="CF95" i="1"/>
  <c r="CE95" i="1"/>
  <c r="CD95" i="1"/>
  <c r="CC95" i="1"/>
  <c r="CH94" i="1"/>
  <c r="CF94" i="1"/>
  <c r="CE94" i="1"/>
  <c r="CD94" i="1"/>
  <c r="CC94" i="1"/>
  <c r="CH93" i="1"/>
  <c r="CF93" i="1"/>
  <c r="CE93" i="1"/>
  <c r="CD93" i="1"/>
  <c r="CC93" i="1"/>
  <c r="CH92" i="1"/>
  <c r="CF92" i="1"/>
  <c r="CE92" i="1"/>
  <c r="CD92" i="1"/>
  <c r="CC92" i="1"/>
  <c r="CH91" i="1"/>
  <c r="CF91" i="1"/>
  <c r="CE91" i="1"/>
  <c r="CD91" i="1"/>
  <c r="CC91" i="1"/>
  <c r="CH90" i="1"/>
  <c r="CF90" i="1"/>
  <c r="CE90" i="1"/>
  <c r="CD90" i="1"/>
  <c r="CC90" i="1"/>
  <c r="CH89" i="1"/>
  <c r="CF89" i="1"/>
  <c r="CE89" i="1"/>
  <c r="CD89" i="1"/>
  <c r="CC89" i="1"/>
  <c r="CH88" i="1"/>
  <c r="CF88" i="1"/>
  <c r="CE88" i="1"/>
  <c r="CD88" i="1"/>
  <c r="CC88" i="1"/>
  <c r="CH87" i="1"/>
  <c r="CF87" i="1"/>
  <c r="CE87" i="1"/>
  <c r="CD87" i="1"/>
  <c r="CC87" i="1"/>
  <c r="CH86" i="1"/>
  <c r="CF86" i="1"/>
  <c r="CE86" i="1"/>
  <c r="CD86" i="1"/>
  <c r="CC86" i="1"/>
  <c r="CH85" i="1"/>
  <c r="CF85" i="1"/>
  <c r="CE85" i="1"/>
  <c r="CD85" i="1"/>
  <c r="CC85" i="1"/>
  <c r="CH84" i="1"/>
  <c r="CF84" i="1"/>
  <c r="CE84" i="1"/>
  <c r="CD84" i="1"/>
  <c r="CC84" i="1"/>
  <c r="CH83" i="1"/>
  <c r="CF83" i="1"/>
  <c r="CE83" i="1"/>
  <c r="CD83" i="1"/>
  <c r="CC83" i="1"/>
  <c r="CH82" i="1"/>
  <c r="CF82" i="1"/>
  <c r="CE82" i="1"/>
  <c r="CD82" i="1"/>
  <c r="CC82" i="1"/>
  <c r="CH81" i="1"/>
  <c r="CF81" i="1"/>
  <c r="CE81" i="1"/>
  <c r="CD81" i="1"/>
  <c r="CC81" i="1"/>
  <c r="CH80" i="1"/>
  <c r="CF80" i="1"/>
  <c r="CE80" i="1"/>
  <c r="CD80" i="1"/>
  <c r="CC80" i="1"/>
  <c r="CH79" i="1"/>
  <c r="CF79" i="1"/>
  <c r="CE79" i="1"/>
  <c r="CD79" i="1"/>
  <c r="CC79" i="1"/>
  <c r="CH78" i="1"/>
  <c r="CF78" i="1"/>
  <c r="CE78" i="1"/>
  <c r="CD78" i="1"/>
  <c r="CC78" i="1"/>
  <c r="CH77" i="1"/>
  <c r="CF77" i="1"/>
  <c r="CE77" i="1"/>
  <c r="CD77" i="1"/>
  <c r="CC77" i="1"/>
  <c r="CH76" i="1"/>
  <c r="CF76" i="1"/>
  <c r="CE76" i="1"/>
  <c r="CD76" i="1"/>
  <c r="CC76" i="1"/>
  <c r="CH75" i="1"/>
  <c r="CF75" i="1"/>
  <c r="CE75" i="1"/>
  <c r="CD75" i="1"/>
  <c r="CC75" i="1"/>
  <c r="CH74" i="1"/>
  <c r="CF74" i="1"/>
  <c r="CE74" i="1"/>
  <c r="CD74" i="1"/>
  <c r="CC74" i="1"/>
  <c r="CH73" i="1"/>
  <c r="CF73" i="1"/>
  <c r="CE73" i="1"/>
  <c r="CD73" i="1"/>
  <c r="CC73" i="1"/>
  <c r="CH72" i="1"/>
  <c r="CF72" i="1"/>
  <c r="CE72" i="1"/>
  <c r="CD72" i="1"/>
  <c r="CC72" i="1"/>
  <c r="CH71" i="1"/>
  <c r="CF71" i="1"/>
  <c r="CE71" i="1"/>
  <c r="CD71" i="1"/>
  <c r="CC71" i="1"/>
  <c r="CH70" i="1"/>
  <c r="CF70" i="1"/>
  <c r="CE70" i="1"/>
  <c r="CD70" i="1"/>
  <c r="CC70" i="1"/>
  <c r="CH69" i="1"/>
  <c r="CF69" i="1"/>
  <c r="CE69" i="1"/>
  <c r="CD69" i="1"/>
  <c r="CC69" i="1"/>
  <c r="CH68" i="1"/>
  <c r="CF68" i="1"/>
  <c r="CE68" i="1"/>
  <c r="CD68" i="1"/>
  <c r="CC68" i="1"/>
  <c r="CH67" i="1"/>
  <c r="CF67" i="1"/>
  <c r="CE67" i="1"/>
  <c r="CD67" i="1"/>
  <c r="CC67" i="1"/>
  <c r="CH66" i="1"/>
  <c r="CF66" i="1"/>
  <c r="CE66" i="1"/>
  <c r="CD66" i="1"/>
  <c r="CC66" i="1"/>
  <c r="CH65" i="1"/>
  <c r="CF65" i="1"/>
  <c r="CE65" i="1"/>
  <c r="CD65" i="1"/>
  <c r="CC65" i="1"/>
  <c r="CH64" i="1"/>
  <c r="CF64" i="1"/>
  <c r="CE64" i="1"/>
  <c r="CD64" i="1"/>
  <c r="CC64" i="1"/>
  <c r="CH63" i="1"/>
  <c r="CF63" i="1"/>
  <c r="CE63" i="1"/>
  <c r="CD63" i="1"/>
  <c r="CC63" i="1"/>
  <c r="CH62" i="1"/>
  <c r="CF62" i="1"/>
  <c r="CE62" i="1"/>
  <c r="CD62" i="1"/>
  <c r="CC62" i="1"/>
  <c r="CH61" i="1"/>
  <c r="CF61" i="1"/>
  <c r="CE61" i="1"/>
  <c r="CD61" i="1"/>
  <c r="CC61" i="1"/>
  <c r="CH60" i="1"/>
  <c r="CF60" i="1"/>
  <c r="CE60" i="1"/>
  <c r="CD60" i="1"/>
  <c r="CC60" i="1"/>
  <c r="CH59" i="1"/>
  <c r="CF59" i="1"/>
  <c r="CE59" i="1"/>
  <c r="CD59" i="1"/>
  <c r="CC59" i="1"/>
  <c r="CH58" i="1"/>
  <c r="CF58" i="1"/>
  <c r="CE58" i="1"/>
  <c r="CD58" i="1"/>
  <c r="CC58" i="1"/>
  <c r="CH57" i="1"/>
  <c r="CF57" i="1"/>
  <c r="CE57" i="1"/>
  <c r="CD57" i="1"/>
  <c r="CC57" i="1"/>
  <c r="CH56" i="1"/>
  <c r="CF56" i="1"/>
  <c r="CE56" i="1"/>
  <c r="CD56" i="1"/>
  <c r="CC56" i="1"/>
  <c r="CH55" i="1"/>
  <c r="CF55" i="1"/>
  <c r="CE55" i="1"/>
  <c r="CD55" i="1"/>
  <c r="CC55" i="1"/>
  <c r="CH54" i="1"/>
  <c r="CF54" i="1"/>
  <c r="CE54" i="1"/>
  <c r="CD54" i="1"/>
  <c r="CC54" i="1"/>
  <c r="CH53" i="1"/>
  <c r="CF53" i="1"/>
  <c r="CE53" i="1"/>
  <c r="CD53" i="1"/>
  <c r="CC53" i="1"/>
  <c r="CH52" i="1"/>
  <c r="CF52" i="1"/>
  <c r="CE52" i="1"/>
  <c r="CD52" i="1"/>
  <c r="CC52" i="1"/>
  <c r="CH51" i="1"/>
  <c r="CF51" i="1"/>
  <c r="CE51" i="1"/>
  <c r="CD51" i="1"/>
  <c r="CC51" i="1"/>
  <c r="CH50" i="1"/>
  <c r="CF50" i="1"/>
  <c r="CE50" i="1"/>
  <c r="CD50" i="1"/>
  <c r="CC50" i="1"/>
  <c r="CH49" i="1"/>
  <c r="CF49" i="1"/>
  <c r="CE49" i="1"/>
  <c r="CD49" i="1"/>
  <c r="CC49" i="1"/>
  <c r="CH48" i="1"/>
  <c r="CF48" i="1"/>
  <c r="CE48" i="1"/>
  <c r="CD48" i="1"/>
  <c r="CC48" i="1"/>
  <c r="CH47" i="1"/>
  <c r="CF47" i="1"/>
  <c r="CE47" i="1"/>
  <c r="CD47" i="1"/>
  <c r="CC47" i="1"/>
  <c r="CH46" i="1"/>
  <c r="CF46" i="1"/>
  <c r="CE46" i="1"/>
  <c r="CD46" i="1"/>
  <c r="CC46" i="1"/>
  <c r="CH45" i="1"/>
  <c r="CF45" i="1"/>
  <c r="CE45" i="1"/>
  <c r="CD45" i="1"/>
  <c r="CC45" i="1"/>
  <c r="CH44" i="1"/>
  <c r="CF44" i="1"/>
  <c r="CE44" i="1"/>
  <c r="CD44" i="1"/>
  <c r="CC44" i="1"/>
  <c r="CH43" i="1"/>
  <c r="CF43" i="1"/>
  <c r="CE43" i="1"/>
  <c r="CD43" i="1"/>
  <c r="CC43" i="1"/>
  <c r="CH42" i="1"/>
  <c r="CF42" i="1"/>
  <c r="CE42" i="1"/>
  <c r="CD42" i="1"/>
  <c r="CC42" i="1"/>
  <c r="CH41" i="1"/>
  <c r="CF41" i="1"/>
  <c r="CE41" i="1"/>
  <c r="CD41" i="1"/>
  <c r="CC41" i="1"/>
  <c r="CH40" i="1"/>
  <c r="CF40" i="1"/>
  <c r="CE40" i="1"/>
  <c r="CD40" i="1"/>
  <c r="CC40" i="1"/>
  <c r="CH39" i="1"/>
  <c r="CF39" i="1"/>
  <c r="CE39" i="1"/>
  <c r="CD39" i="1"/>
  <c r="CC39" i="1"/>
  <c r="CH38" i="1"/>
  <c r="CF38" i="1"/>
  <c r="CE38" i="1"/>
  <c r="CD38" i="1"/>
  <c r="CC38" i="1"/>
  <c r="CH37" i="1"/>
  <c r="CF37" i="1"/>
  <c r="CE37" i="1"/>
  <c r="CD37" i="1"/>
  <c r="CC37" i="1"/>
  <c r="CH36" i="1"/>
  <c r="CF36" i="1"/>
  <c r="CE36" i="1"/>
  <c r="CD36" i="1"/>
  <c r="CC36" i="1"/>
  <c r="CH35" i="1"/>
  <c r="CF35" i="1"/>
  <c r="CE35" i="1"/>
  <c r="CD35" i="1"/>
  <c r="CC35" i="1"/>
  <c r="CH34" i="1"/>
  <c r="CF34" i="1"/>
  <c r="CE34" i="1"/>
  <c r="CD34" i="1"/>
  <c r="CC34" i="1"/>
  <c r="CH33" i="1"/>
  <c r="CF33" i="1"/>
  <c r="CE33" i="1"/>
  <c r="CD33" i="1"/>
  <c r="CC33" i="1"/>
  <c r="CH32" i="1"/>
  <c r="CF32" i="1"/>
  <c r="CE32" i="1"/>
  <c r="CD32" i="1"/>
  <c r="CC32" i="1"/>
  <c r="CH31" i="1"/>
  <c r="CF31" i="1"/>
  <c r="CE31" i="1"/>
  <c r="CD31" i="1"/>
  <c r="CC31" i="1"/>
  <c r="CH30" i="1"/>
  <c r="CF30" i="1"/>
  <c r="CE30" i="1"/>
  <c r="CD30" i="1"/>
  <c r="CC30" i="1"/>
  <c r="CH29" i="1"/>
  <c r="CF29" i="1"/>
  <c r="CE29" i="1"/>
  <c r="CD29" i="1"/>
  <c r="CC29" i="1"/>
  <c r="CF28" i="1"/>
  <c r="CE28" i="1"/>
  <c r="CD28" i="1"/>
  <c r="CC28" i="1"/>
  <c r="CH27" i="1"/>
  <c r="CF27" i="1"/>
  <c r="CE27" i="1"/>
  <c r="CD27" i="1"/>
  <c r="CC27" i="1"/>
  <c r="CH26" i="1"/>
  <c r="CF26" i="1"/>
  <c r="CE26" i="1"/>
  <c r="CD26" i="1"/>
  <c r="CC26" i="1"/>
  <c r="CH25" i="1"/>
  <c r="CF25" i="1"/>
  <c r="CE25" i="1"/>
  <c r="CD25" i="1"/>
  <c r="CC25" i="1"/>
  <c r="CH24" i="1"/>
  <c r="CF24" i="1"/>
  <c r="CE24" i="1"/>
  <c r="CD24" i="1"/>
  <c r="CC24" i="1"/>
  <c r="CH23" i="1"/>
  <c r="CF23" i="1"/>
  <c r="CE23" i="1"/>
  <c r="CD23" i="1"/>
  <c r="CC23" i="1"/>
  <c r="CH22" i="1"/>
  <c r="CF22" i="1"/>
  <c r="CE22" i="1"/>
  <c r="CD22" i="1"/>
  <c r="CC22" i="1"/>
  <c r="CH21" i="1"/>
  <c r="CF21" i="1"/>
  <c r="CE21" i="1"/>
  <c r="CD21" i="1"/>
  <c r="CC21" i="1"/>
  <c r="CH20" i="1"/>
  <c r="CF20" i="1"/>
  <c r="CE20" i="1"/>
  <c r="CD20" i="1"/>
  <c r="CC20" i="1"/>
  <c r="CH19" i="1"/>
  <c r="CF19" i="1"/>
  <c r="CE19" i="1"/>
  <c r="CD19" i="1"/>
  <c r="CC19" i="1"/>
  <c r="CH18" i="1"/>
  <c r="CF18" i="1"/>
  <c r="CE18" i="1"/>
  <c r="CD18" i="1"/>
  <c r="CC18" i="1"/>
  <c r="CH17" i="1"/>
  <c r="CF17" i="1"/>
  <c r="CE17" i="1"/>
  <c r="CD17" i="1"/>
  <c r="CC17" i="1"/>
  <c r="CH16" i="1"/>
  <c r="CF16" i="1"/>
  <c r="CE16" i="1"/>
  <c r="CD16" i="1"/>
  <c r="CC16" i="1"/>
  <c r="CH15" i="1"/>
  <c r="CF15" i="1"/>
  <c r="CE15" i="1"/>
  <c r="CD15" i="1"/>
  <c r="CC15" i="1"/>
  <c r="CH14" i="1"/>
  <c r="CF14" i="1"/>
  <c r="CE14" i="1"/>
  <c r="CD14" i="1"/>
  <c r="CC14" i="1"/>
  <c r="CH13" i="1"/>
  <c r="CF13" i="1"/>
  <c r="CE13" i="1"/>
  <c r="CD13" i="1"/>
  <c r="CC13" i="1"/>
  <c r="CH12" i="1"/>
  <c r="CF12" i="1"/>
  <c r="CE12" i="1"/>
  <c r="CD12" i="1"/>
  <c r="CC12" i="1"/>
  <c r="CH11" i="1"/>
  <c r="CF11" i="1"/>
  <c r="CE11" i="1"/>
  <c r="CD11" i="1"/>
  <c r="CC11" i="1"/>
  <c r="CH10" i="1"/>
  <c r="CF10" i="1"/>
  <c r="CE10" i="1"/>
  <c r="CD10" i="1"/>
  <c r="CC10" i="1"/>
  <c r="CH9" i="1"/>
  <c r="CF9" i="1"/>
  <c r="CE9" i="1"/>
  <c r="CD9" i="1"/>
  <c r="CC9" i="1"/>
  <c r="CH8" i="1"/>
  <c r="CF8" i="1"/>
  <c r="CE8" i="1"/>
  <c r="CD8" i="1"/>
  <c r="CC8" i="1"/>
  <c r="CH7" i="1"/>
  <c r="CF7" i="1"/>
  <c r="CE7" i="1"/>
  <c r="CD7" i="1"/>
  <c r="CC7" i="1"/>
  <c r="CH6" i="1"/>
  <c r="CF6" i="1"/>
  <c r="CE6" i="1"/>
  <c r="CD6" i="1"/>
  <c r="CC6" i="1"/>
  <c r="CH5" i="1"/>
  <c r="CF5" i="1"/>
  <c r="CE5" i="1"/>
  <c r="CD5" i="1"/>
  <c r="CC5" i="1"/>
  <c r="CH4" i="1"/>
  <c r="CF4" i="1"/>
  <c r="CE4" i="1"/>
  <c r="CD4" i="1"/>
  <c r="CC4" i="1"/>
  <c r="CH3" i="1"/>
  <c r="CF3" i="1"/>
  <c r="CE3" i="1"/>
  <c r="CD3" i="1"/>
  <c r="CC3" i="1"/>
  <c r="BX185" i="1"/>
  <c r="BX184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BX130" i="1"/>
  <c r="BX129" i="1"/>
  <c r="BX128" i="1"/>
  <c r="BX127" i="1"/>
  <c r="BX126" i="1"/>
  <c r="BX125" i="1"/>
  <c r="BX124" i="1"/>
  <c r="BX123" i="1"/>
  <c r="BX122" i="1"/>
  <c r="BX121" i="1"/>
  <c r="BX120" i="1"/>
  <c r="BX119" i="1"/>
  <c r="BX118" i="1"/>
  <c r="BX117" i="1"/>
  <c r="BX116" i="1"/>
  <c r="BX115" i="1"/>
  <c r="BX114" i="1"/>
  <c r="BX113" i="1"/>
  <c r="BX112" i="1"/>
  <c r="BX111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9" i="1"/>
  <c r="BX8" i="1"/>
  <c r="BX7" i="1"/>
  <c r="BX6" i="1"/>
  <c r="BX5" i="1"/>
  <c r="BX4" i="1"/>
  <c r="BX3" i="1"/>
  <c r="CF186" i="1"/>
  <c r="BY156" i="1"/>
  <c r="BY3" i="1"/>
  <c r="BY103" i="1"/>
  <c r="BZ103" i="1" s="1"/>
  <c r="BY185" i="1"/>
  <c r="BY184" i="1"/>
  <c r="BY183" i="1"/>
  <c r="BY182" i="1"/>
  <c r="BZ182" i="1" s="1"/>
  <c r="BY181" i="1"/>
  <c r="BZ181" i="1" s="1"/>
  <c r="BY180" i="1"/>
  <c r="BY179" i="1"/>
  <c r="BZ179" i="1"/>
  <c r="BY178" i="1"/>
  <c r="BY177" i="1"/>
  <c r="BY176" i="1"/>
  <c r="BY175" i="1"/>
  <c r="BY174" i="1"/>
  <c r="BY173" i="1"/>
  <c r="BY172" i="1"/>
  <c r="BY171" i="1"/>
  <c r="BZ171" i="1"/>
  <c r="BY170" i="1"/>
  <c r="BZ170" i="1" s="1"/>
  <c r="BY169" i="1"/>
  <c r="BY168" i="1"/>
  <c r="BY167" i="1"/>
  <c r="BY166" i="1"/>
  <c r="BZ166" i="1" s="1"/>
  <c r="BY165" i="1"/>
  <c r="BZ165" i="1" s="1"/>
  <c r="BY164" i="1"/>
  <c r="BY163" i="1"/>
  <c r="BZ163" i="1"/>
  <c r="BY162" i="1"/>
  <c r="BY161" i="1"/>
  <c r="BY160" i="1"/>
  <c r="BZ160" i="1"/>
  <c r="BY159" i="1"/>
  <c r="BY158" i="1"/>
  <c r="BY157" i="1"/>
  <c r="BZ157" i="1" s="1"/>
  <c r="BY155" i="1"/>
  <c r="BZ155" i="1"/>
  <c r="BY154" i="1"/>
  <c r="BY153" i="1"/>
  <c r="BY152" i="1"/>
  <c r="BY151" i="1"/>
  <c r="BZ151" i="1"/>
  <c r="BY150" i="1"/>
  <c r="BY149" i="1"/>
  <c r="BY148" i="1"/>
  <c r="BZ148" i="1" s="1"/>
  <c r="BY147" i="1"/>
  <c r="BZ147" i="1" s="1"/>
  <c r="BY146" i="1"/>
  <c r="BY145" i="1"/>
  <c r="BY144" i="1"/>
  <c r="BY143" i="1"/>
  <c r="BZ143" i="1"/>
  <c r="BY142" i="1"/>
  <c r="BZ142" i="1" s="1"/>
  <c r="BY141" i="1"/>
  <c r="BY140" i="1"/>
  <c r="BZ140" i="1"/>
  <c r="BY139" i="1"/>
  <c r="BY138" i="1"/>
  <c r="BY137" i="1"/>
  <c r="BY136" i="1"/>
  <c r="BY135" i="1"/>
  <c r="BY134" i="1"/>
  <c r="BY133" i="1"/>
  <c r="BZ133" i="1" s="1"/>
  <c r="BY132" i="1"/>
  <c r="BY131" i="1"/>
  <c r="BZ131" i="1"/>
  <c r="BY130" i="1"/>
  <c r="BY129" i="1"/>
  <c r="BY128" i="1"/>
  <c r="BY127" i="1"/>
  <c r="BY126" i="1"/>
  <c r="BZ126" i="1" s="1"/>
  <c r="BY125" i="1"/>
  <c r="BY124" i="1"/>
  <c r="BY123" i="1"/>
  <c r="BZ123" i="1"/>
  <c r="BY122" i="1"/>
  <c r="BY121" i="1"/>
  <c r="BY120" i="1"/>
  <c r="BZ120" i="1"/>
  <c r="BY119" i="1"/>
  <c r="BY118" i="1"/>
  <c r="BY117" i="1"/>
  <c r="BY116" i="1"/>
  <c r="BY115" i="1"/>
  <c r="BZ115" i="1"/>
  <c r="BY114" i="1"/>
  <c r="BY113" i="1"/>
  <c r="BY112" i="1"/>
  <c r="BY111" i="1"/>
  <c r="BZ111" i="1"/>
  <c r="BY110" i="1"/>
  <c r="BY109" i="1"/>
  <c r="BY108" i="1"/>
  <c r="BZ108" i="1"/>
  <c r="BY107" i="1"/>
  <c r="BZ107" i="1" s="1"/>
  <c r="BY106" i="1"/>
  <c r="BY105" i="1"/>
  <c r="BY104" i="1"/>
  <c r="BY102" i="1"/>
  <c r="BZ102" i="1" s="1"/>
  <c r="BY101" i="1"/>
  <c r="BZ101" i="1" s="1"/>
  <c r="BY100" i="1"/>
  <c r="BY99" i="1"/>
  <c r="BZ99" i="1" s="1"/>
  <c r="BY98" i="1"/>
  <c r="BY97" i="1"/>
  <c r="BY96" i="1"/>
  <c r="BY95" i="1"/>
  <c r="BY94" i="1"/>
  <c r="BY93" i="1"/>
  <c r="BZ93" i="1" s="1"/>
  <c r="BY92" i="1"/>
  <c r="BY91" i="1"/>
  <c r="BZ91" i="1" s="1"/>
  <c r="BY90" i="1"/>
  <c r="BY89" i="1"/>
  <c r="BY88" i="1"/>
  <c r="BY87" i="1"/>
  <c r="BY86" i="1"/>
  <c r="BY85" i="1"/>
  <c r="BZ85" i="1" s="1"/>
  <c r="BY84" i="1"/>
  <c r="BY83" i="1"/>
  <c r="BZ83" i="1" s="1"/>
  <c r="BY82" i="1"/>
  <c r="BY81" i="1"/>
  <c r="BY80" i="1"/>
  <c r="BY79" i="1"/>
  <c r="BY78" i="1"/>
  <c r="BZ78" i="1" s="1"/>
  <c r="BY77" i="1"/>
  <c r="BZ77" i="1" s="1"/>
  <c r="BY76" i="1"/>
  <c r="BY75" i="1"/>
  <c r="BZ75" i="1" s="1"/>
  <c r="BY74" i="1"/>
  <c r="BY73" i="1"/>
  <c r="BY72" i="1"/>
  <c r="BY71" i="1"/>
  <c r="BZ71" i="1"/>
  <c r="BY70" i="1"/>
  <c r="BZ70" i="1" s="1"/>
  <c r="BY69" i="1"/>
  <c r="BY68" i="1"/>
  <c r="BY67" i="1"/>
  <c r="BY66" i="1"/>
  <c r="BZ66" i="1" s="1"/>
  <c r="BY65" i="1"/>
  <c r="BY64" i="1"/>
  <c r="BY63" i="1"/>
  <c r="BY62" i="1"/>
  <c r="BZ62" i="1" s="1"/>
  <c r="BY61" i="1"/>
  <c r="BY60" i="1"/>
  <c r="BY59" i="1"/>
  <c r="BY58" i="1"/>
  <c r="BZ58" i="1" s="1"/>
  <c r="BY57" i="1"/>
  <c r="BY56" i="1"/>
  <c r="BY55" i="1"/>
  <c r="BY54" i="1"/>
  <c r="BY53" i="1"/>
  <c r="BY52" i="1"/>
  <c r="BY51" i="1"/>
  <c r="BY50" i="1"/>
  <c r="BZ50" i="1" s="1"/>
  <c r="BY49" i="1"/>
  <c r="BY48" i="1"/>
  <c r="BY47" i="1"/>
  <c r="BY46" i="1"/>
  <c r="BZ46" i="1" s="1"/>
  <c r="BY45" i="1"/>
  <c r="BY44" i="1"/>
  <c r="BY43" i="1"/>
  <c r="BY42" i="1"/>
  <c r="BZ42" i="1" s="1"/>
  <c r="BY41" i="1"/>
  <c r="BY40" i="1"/>
  <c r="BY39" i="1"/>
  <c r="BY38" i="1"/>
  <c r="BZ38" i="1" s="1"/>
  <c r="BY37" i="1"/>
  <c r="BY36" i="1"/>
  <c r="BY35" i="1"/>
  <c r="BZ35" i="1"/>
  <c r="BY34" i="1"/>
  <c r="BZ34" i="1"/>
  <c r="BY33" i="1"/>
  <c r="BZ33" i="1" s="1"/>
  <c r="BY32" i="1"/>
  <c r="BY31" i="1"/>
  <c r="BY30" i="1"/>
  <c r="BZ30" i="1"/>
  <c r="BY29" i="1"/>
  <c r="BY28" i="1"/>
  <c r="BY27" i="1"/>
  <c r="BY26" i="1"/>
  <c r="BZ26" i="1" s="1"/>
  <c r="BY25" i="1"/>
  <c r="BY24" i="1"/>
  <c r="BY23" i="1"/>
  <c r="BY22" i="1"/>
  <c r="BY21" i="1"/>
  <c r="BY20" i="1"/>
  <c r="BY19" i="1"/>
  <c r="BY18" i="1"/>
  <c r="BZ18" i="1"/>
  <c r="BY17" i="1"/>
  <c r="BZ17" i="1" s="1"/>
  <c r="BY16" i="1"/>
  <c r="BY15" i="1"/>
  <c r="BY14" i="1"/>
  <c r="BZ14" i="1"/>
  <c r="BY13" i="1"/>
  <c r="BY12" i="1"/>
  <c r="BY11" i="1"/>
  <c r="BY10" i="1"/>
  <c r="BY9" i="1"/>
  <c r="BY8" i="1"/>
  <c r="BY7" i="1"/>
  <c r="BY6" i="1"/>
  <c r="BY5" i="1"/>
  <c r="BZ5" i="1" s="1"/>
  <c r="BY4" i="1"/>
  <c r="BZ4" i="1" s="1"/>
  <c r="BZ139" i="1"/>
  <c r="BZ9" i="1"/>
  <c r="BZ13" i="1"/>
  <c r="BZ25" i="1"/>
  <c r="BZ106" i="1"/>
  <c r="BZ110" i="1"/>
  <c r="BZ114" i="1"/>
  <c r="BZ118" i="1"/>
  <c r="BZ134" i="1"/>
  <c r="BZ138" i="1"/>
  <c r="BZ146" i="1"/>
  <c r="BZ150" i="1"/>
  <c r="BZ158" i="1"/>
  <c r="BZ174" i="1"/>
  <c r="BZ178" i="1"/>
  <c r="BZ16" i="1"/>
  <c r="BZ20" i="1"/>
  <c r="BZ24" i="1"/>
  <c r="BZ109" i="1"/>
  <c r="BZ117" i="1"/>
  <c r="BZ121" i="1"/>
  <c r="BZ125" i="1"/>
  <c r="BZ141" i="1"/>
  <c r="BZ149" i="1"/>
  <c r="BZ153" i="1"/>
  <c r="BZ161" i="1"/>
  <c r="BZ173" i="1"/>
  <c r="BZ98" i="1"/>
  <c r="BZ95" i="1"/>
  <c r="BZ94" i="1"/>
  <c r="BZ90" i="1"/>
  <c r="BZ87" i="1"/>
  <c r="BZ86" i="1"/>
  <c r="BZ82" i="1"/>
  <c r="BZ80" i="1"/>
  <c r="BZ74" i="1"/>
  <c r="BZ72" i="1"/>
  <c r="BZ69" i="1"/>
  <c r="BZ68" i="1"/>
  <c r="BZ67" i="1"/>
  <c r="BZ65" i="1"/>
  <c r="BZ61" i="1"/>
  <c r="BZ60" i="1"/>
  <c r="BZ57" i="1"/>
  <c r="BZ55" i="1"/>
  <c r="BZ53" i="1"/>
  <c r="BZ52" i="1"/>
  <c r="BZ49" i="1"/>
  <c r="BZ47" i="1"/>
  <c r="BZ45" i="1"/>
  <c r="BZ44" i="1"/>
  <c r="BZ43" i="1"/>
  <c r="BZ41" i="1"/>
  <c r="BZ37" i="1"/>
  <c r="BZ36" i="1"/>
  <c r="G68" i="151" l="1"/>
  <c r="G69" i="151" s="1"/>
  <c r="G70" i="151" s="1"/>
  <c r="G71" i="151" s="1"/>
  <c r="G72" i="151" s="1"/>
  <c r="G73" i="151" s="1"/>
  <c r="G74" i="151" s="1"/>
  <c r="G75" i="151" s="1"/>
  <c r="G279" i="128"/>
  <c r="G280" i="128" s="1"/>
  <c r="G281" i="128" s="1"/>
  <c r="G282" i="128" s="1"/>
  <c r="G283" i="128" s="1"/>
  <c r="G284" i="128" s="1"/>
  <c r="G285" i="128" s="1"/>
  <c r="G286" i="128" s="1"/>
  <c r="G287" i="128" s="1"/>
  <c r="G288" i="128" s="1"/>
  <c r="G289" i="128" s="1"/>
  <c r="G290" i="128" s="1"/>
  <c r="G291" i="128" s="1"/>
  <c r="G292" i="128" s="1"/>
  <c r="G293" i="128" s="1"/>
  <c r="G294" i="128" s="1"/>
  <c r="G295" i="128" s="1"/>
  <c r="G296" i="128" s="1"/>
  <c r="G297" i="128" s="1"/>
  <c r="G298" i="128" s="1"/>
  <c r="G299" i="128" s="1"/>
  <c r="G300" i="128" s="1"/>
  <c r="G301" i="128" s="1"/>
  <c r="G302" i="128" s="1"/>
  <c r="G303" i="128" s="1"/>
  <c r="G304" i="128" s="1"/>
  <c r="G305" i="128" s="1"/>
  <c r="G306" i="128" s="1"/>
  <c r="G307" i="128" s="1"/>
  <c r="G308" i="128" s="1"/>
  <c r="G309" i="128" s="1"/>
  <c r="G310" i="128" s="1"/>
  <c r="G311" i="128" s="1"/>
  <c r="G312" i="128" s="1"/>
  <c r="G313" i="128" s="1"/>
  <c r="G314" i="128" s="1"/>
  <c r="BZ3" i="1"/>
  <c r="BZ6" i="1"/>
  <c r="BZ7" i="1"/>
  <c r="BZ8" i="1"/>
  <c r="BZ11" i="1"/>
  <c r="BZ12" i="1"/>
  <c r="BZ15" i="1"/>
  <c r="BZ19" i="1"/>
  <c r="BZ22" i="1"/>
  <c r="BZ23" i="1"/>
  <c r="BZ27" i="1"/>
  <c r="BZ29" i="1"/>
  <c r="BZ31" i="1"/>
  <c r="BZ39" i="1"/>
  <c r="BZ40" i="1"/>
  <c r="BZ48" i="1"/>
  <c r="BZ51" i="1"/>
  <c r="BZ54" i="1"/>
  <c r="BZ56" i="1"/>
  <c r="BZ59" i="1"/>
  <c r="BZ63" i="1"/>
  <c r="BZ64" i="1"/>
  <c r="BZ73" i="1"/>
  <c r="BZ79" i="1"/>
  <c r="BZ81" i="1"/>
  <c r="BZ88" i="1"/>
  <c r="BZ89" i="1"/>
  <c r="BZ96" i="1"/>
  <c r="BZ97" i="1"/>
  <c r="BZ104" i="1"/>
  <c r="BZ105" i="1"/>
  <c r="BZ112" i="1"/>
  <c r="BZ116" i="1"/>
  <c r="BZ119" i="1"/>
  <c r="BZ122" i="1"/>
  <c r="BZ127" i="1"/>
  <c r="BZ128" i="1"/>
  <c r="BZ129" i="1"/>
  <c r="BZ132" i="1"/>
  <c r="BZ136" i="1"/>
  <c r="BZ137" i="1"/>
  <c r="BZ144" i="1"/>
  <c r="BZ145" i="1"/>
  <c r="BZ154" i="1"/>
  <c r="BZ159" i="1"/>
  <c r="BZ162" i="1"/>
  <c r="BZ167" i="1"/>
  <c r="BZ168" i="1"/>
  <c r="BZ169" i="1"/>
  <c r="BZ172" i="1"/>
  <c r="BZ176" i="1"/>
  <c r="BZ177" i="1"/>
  <c r="BZ184" i="1"/>
  <c r="BZ185" i="1"/>
  <c r="CD186" i="1"/>
  <c r="CE186" i="1"/>
  <c r="G20" i="164"/>
  <c r="G21" i="164" s="1"/>
  <c r="G22" i="164" s="1"/>
  <c r="G23" i="164" s="1"/>
  <c r="G24" i="164" s="1"/>
  <c r="G25" i="164" s="1"/>
  <c r="L181" i="145"/>
  <c r="O302" i="102"/>
  <c r="G244" i="99"/>
  <c r="G245" i="99" s="1"/>
  <c r="G246" i="99" s="1"/>
  <c r="G247" i="99" s="1"/>
  <c r="G248" i="99" s="1"/>
  <c r="G249" i="99" s="1"/>
  <c r="G250" i="99" s="1"/>
  <c r="G251" i="99" s="1"/>
  <c r="G252" i="99" s="1"/>
  <c r="G253" i="99" s="1"/>
  <c r="G254" i="99" s="1"/>
  <c r="G255" i="99" s="1"/>
  <c r="G256" i="99" s="1"/>
  <c r="G257" i="99" s="1"/>
  <c r="G258" i="99" s="1"/>
  <c r="G259" i="99" s="1"/>
  <c r="G260" i="99" s="1"/>
  <c r="G261" i="99" s="1"/>
  <c r="G262" i="99" s="1"/>
  <c r="G263" i="99" s="1"/>
  <c r="G264" i="99" s="1"/>
  <c r="G265" i="99" s="1"/>
  <c r="G266" i="99" s="1"/>
  <c r="G267" i="99" s="1"/>
  <c r="G268" i="99" s="1"/>
  <c r="G269" i="99" s="1"/>
  <c r="G270" i="99" s="1"/>
  <c r="G271" i="99" s="1"/>
  <c r="G272" i="99" s="1"/>
  <c r="G273" i="99" s="1"/>
  <c r="G274" i="99" s="1"/>
  <c r="G275" i="99" s="1"/>
  <c r="G276" i="99" s="1"/>
  <c r="G277" i="99" s="1"/>
  <c r="G278" i="99" s="1"/>
  <c r="G279" i="99" s="1"/>
  <c r="G280" i="99" s="1"/>
  <c r="G281" i="99" s="1"/>
  <c r="G282" i="99" s="1"/>
  <c r="G283" i="99" s="1"/>
  <c r="G284" i="99" s="1"/>
  <c r="G285" i="99" s="1"/>
  <c r="G286" i="99" s="1"/>
  <c r="G287" i="99" s="1"/>
  <c r="G288" i="99" s="1"/>
  <c r="G289" i="99" s="1"/>
  <c r="G290" i="99" s="1"/>
  <c r="G291" i="99" s="1"/>
  <c r="G292" i="99" s="1"/>
  <c r="G293" i="99" s="1"/>
  <c r="G294" i="99" s="1"/>
  <c r="G295" i="99" s="1"/>
  <c r="G296" i="99" s="1"/>
  <c r="G297" i="99" s="1"/>
  <c r="G298" i="99" s="1"/>
  <c r="G299" i="99" s="1"/>
  <c r="G300" i="99" s="1"/>
  <c r="G301" i="99" s="1"/>
  <c r="G302" i="99" s="1"/>
  <c r="G303" i="99" s="1"/>
  <c r="G304" i="99" s="1"/>
  <c r="G305" i="99" s="1"/>
  <c r="G306" i="99" s="1"/>
  <c r="G307" i="99" s="1"/>
  <c r="G308" i="99" s="1"/>
  <c r="G309" i="99" s="1"/>
  <c r="G310" i="99" s="1"/>
  <c r="G311" i="99" s="1"/>
  <c r="G312" i="99" s="1"/>
  <c r="G313" i="99" s="1"/>
  <c r="G314" i="99" s="1"/>
  <c r="G315" i="99" s="1"/>
  <c r="G316" i="99" s="1"/>
  <c r="G317" i="99" s="1"/>
  <c r="G318" i="99" s="1"/>
  <c r="G319" i="99" s="1"/>
  <c r="G320" i="99" s="1"/>
  <c r="G321" i="99" s="1"/>
  <c r="G322" i="99" s="1"/>
  <c r="G323" i="99" s="1"/>
  <c r="G324" i="99" s="1"/>
  <c r="G325" i="99" s="1"/>
  <c r="G326" i="99" s="1"/>
  <c r="G327" i="99" s="1"/>
  <c r="G328" i="99" s="1"/>
  <c r="G329" i="99" s="1"/>
  <c r="G330" i="99" s="1"/>
  <c r="G331" i="99" s="1"/>
  <c r="G332" i="99" s="1"/>
  <c r="G333" i="99" s="1"/>
  <c r="G334" i="99" s="1"/>
  <c r="G335" i="99" s="1"/>
  <c r="G336" i="99" s="1"/>
  <c r="G337" i="99" s="1"/>
  <c r="G338" i="99" s="1"/>
  <c r="G339" i="99" s="1"/>
  <c r="G340" i="99" s="1"/>
  <c r="G341" i="99" s="1"/>
  <c r="G342" i="99" s="1"/>
  <c r="G343" i="99" s="1"/>
  <c r="G344" i="99" s="1"/>
  <c r="G345" i="99" s="1"/>
  <c r="G346" i="99" s="1"/>
  <c r="G347" i="99" s="1"/>
  <c r="G348" i="99" s="1"/>
  <c r="G349" i="99" s="1"/>
  <c r="G350" i="99" s="1"/>
  <c r="G351" i="99" s="1"/>
  <c r="G352" i="99" s="1"/>
  <c r="G353" i="99" s="1"/>
  <c r="G354" i="99" s="1"/>
  <c r="G355" i="99" s="1"/>
  <c r="G356" i="99" s="1"/>
  <c r="G357" i="99" s="1"/>
  <c r="G358" i="99" s="1"/>
  <c r="G359" i="99" s="1"/>
  <c r="G360" i="99" s="1"/>
  <c r="G361" i="99" s="1"/>
  <c r="G362" i="99" s="1"/>
  <c r="G363" i="99" s="1"/>
  <c r="G364" i="99" s="1"/>
  <c r="G365" i="99" s="1"/>
  <c r="G366" i="99" s="1"/>
  <c r="G367" i="99" s="1"/>
  <c r="G368" i="99" s="1"/>
  <c r="G369" i="99" s="1"/>
  <c r="G370" i="99" s="1"/>
  <c r="G371" i="99" s="1"/>
  <c r="G372" i="99" s="1"/>
  <c r="G373" i="99" s="1"/>
  <c r="G374" i="99" s="1"/>
  <c r="G375" i="99" s="1"/>
  <c r="G376" i="99" s="1"/>
  <c r="G377" i="99" s="1"/>
  <c r="G378" i="99" s="1"/>
  <c r="G379" i="99" s="1"/>
  <c r="G380" i="99" s="1"/>
  <c r="G381" i="99" s="1"/>
  <c r="G382" i="99" s="1"/>
  <c r="G383" i="99" s="1"/>
  <c r="G384" i="99" s="1"/>
  <c r="G385" i="99" s="1"/>
  <c r="G386" i="99" s="1"/>
  <c r="G387" i="99" s="1"/>
  <c r="G388" i="99" s="1"/>
  <c r="G389" i="99" s="1"/>
  <c r="G390" i="99" s="1"/>
  <c r="G391" i="99" s="1"/>
  <c r="G392" i="99" s="1"/>
  <c r="G393" i="99" s="1"/>
  <c r="G394" i="99" s="1"/>
  <c r="G395" i="99" s="1"/>
  <c r="G396" i="99" s="1"/>
  <c r="G397" i="99" s="1"/>
  <c r="G398" i="99" s="1"/>
  <c r="G399" i="99" s="1"/>
  <c r="G400" i="99" s="1"/>
  <c r="G401" i="99" s="1"/>
  <c r="G402" i="99" s="1"/>
  <c r="G403" i="99" s="1"/>
  <c r="G404" i="99" s="1"/>
  <c r="G405" i="99" s="1"/>
  <c r="G406" i="99" s="1"/>
  <c r="G407" i="99" s="1"/>
  <c r="G408" i="99" s="1"/>
  <c r="G409" i="99" s="1"/>
  <c r="G410" i="99" s="1"/>
  <c r="G411" i="99" s="1"/>
  <c r="G412" i="99" s="1"/>
  <c r="G413" i="99" s="1"/>
  <c r="G414" i="99" s="1"/>
  <c r="G415" i="99" s="1"/>
  <c r="G416" i="99" s="1"/>
  <c r="G417" i="99" s="1"/>
  <c r="G418" i="99" s="1"/>
  <c r="G419" i="99" s="1"/>
  <c r="G420" i="99" s="1"/>
  <c r="G421" i="99" s="1"/>
  <c r="G422" i="99" s="1"/>
  <c r="G423" i="99" s="1"/>
  <c r="G424" i="99" s="1"/>
  <c r="G425" i="99" s="1"/>
  <c r="G426" i="99" s="1"/>
  <c r="G427" i="99" s="1"/>
  <c r="G428" i="99" s="1"/>
  <c r="G429" i="99" s="1"/>
  <c r="G430" i="99" s="1"/>
  <c r="G431" i="99" s="1"/>
  <c r="G432" i="99" s="1"/>
  <c r="G433" i="99" s="1"/>
  <c r="G434" i="99" s="1"/>
  <c r="G435" i="99" s="1"/>
  <c r="G436" i="99" s="1"/>
  <c r="G437" i="99" s="1"/>
  <c r="G438" i="99" s="1"/>
  <c r="G439" i="99" s="1"/>
  <c r="G440" i="99" s="1"/>
  <c r="G441" i="99" s="1"/>
  <c r="G442" i="99" s="1"/>
  <c r="G443" i="99" s="1"/>
  <c r="G444" i="99" s="1"/>
  <c r="G445" i="99" s="1"/>
  <c r="G446" i="99" s="1"/>
  <c r="G447" i="99" s="1"/>
  <c r="G448" i="99" s="1"/>
  <c r="G449" i="99" s="1"/>
  <c r="G450" i="99" s="1"/>
  <c r="G451" i="99" s="1"/>
  <c r="G452" i="99" s="1"/>
  <c r="G453" i="99" s="1"/>
  <c r="G454" i="99" s="1"/>
  <c r="G455" i="99" s="1"/>
  <c r="G456" i="99" s="1"/>
  <c r="G457" i="99" s="1"/>
  <c r="G458" i="99" s="1"/>
  <c r="G459" i="99" s="1"/>
  <c r="G460" i="99" s="1"/>
  <c r="G461" i="99" s="1"/>
  <c r="G462" i="99" s="1"/>
  <c r="G463" i="99" s="1"/>
  <c r="G464" i="99" s="1"/>
  <c r="G465" i="99" s="1"/>
  <c r="G466" i="99" s="1"/>
  <c r="G467" i="99" s="1"/>
  <c r="G468" i="99" s="1"/>
  <c r="G469" i="99" s="1"/>
  <c r="G470" i="99" s="1"/>
  <c r="G471" i="99" s="1"/>
  <c r="G472" i="99" s="1"/>
  <c r="G473" i="99" s="1"/>
  <c r="G474" i="99" s="1"/>
  <c r="G475" i="99" s="1"/>
  <c r="G476" i="99" s="1"/>
  <c r="G477" i="99" s="1"/>
  <c r="G478" i="99" s="1"/>
  <c r="G479" i="99" s="1"/>
  <c r="G480" i="99" s="1"/>
  <c r="G481" i="99" s="1"/>
  <c r="G482" i="99" s="1"/>
  <c r="G483" i="99" s="1"/>
  <c r="G484" i="99" s="1"/>
  <c r="G485" i="99" s="1"/>
  <c r="G486" i="99" s="1"/>
  <c r="G487" i="99" s="1"/>
  <c r="G488" i="99" s="1"/>
  <c r="G489" i="99" s="1"/>
  <c r="G490" i="99" s="1"/>
  <c r="G491" i="99" s="1"/>
  <c r="G492" i="99" s="1"/>
  <c r="G493" i="99" s="1"/>
  <c r="G494" i="99" s="1"/>
  <c r="G495" i="99" s="1"/>
  <c r="G496" i="99" s="1"/>
  <c r="G497" i="99" s="1"/>
  <c r="G498" i="99" s="1"/>
  <c r="G499" i="99" s="1"/>
  <c r="G500" i="99" s="1"/>
  <c r="G501" i="99" s="1"/>
  <c r="G502" i="99" s="1"/>
  <c r="G503" i="99" s="1"/>
  <c r="G504" i="99" s="1"/>
  <c r="G505" i="99" s="1"/>
  <c r="G506" i="99" s="1"/>
  <c r="G507" i="99" s="1"/>
  <c r="G508" i="99" s="1"/>
  <c r="G509" i="99" s="1"/>
  <c r="G510" i="99" s="1"/>
  <c r="G511" i="99" s="1"/>
  <c r="G512" i="99" s="1"/>
  <c r="G513" i="99" s="1"/>
  <c r="G514" i="99" s="1"/>
  <c r="G515" i="99" s="1"/>
  <c r="G516" i="99" s="1"/>
  <c r="G517" i="99" s="1"/>
  <c r="G518" i="99" s="1"/>
  <c r="G519" i="99" s="1"/>
  <c r="G520" i="99" s="1"/>
  <c r="G521" i="99" s="1"/>
  <c r="G522" i="99" s="1"/>
  <c r="G523" i="99" s="1"/>
  <c r="G524" i="99" s="1"/>
  <c r="G525" i="99" s="1"/>
  <c r="G526" i="99" s="1"/>
  <c r="G527" i="99" s="1"/>
  <c r="G528" i="99" s="1"/>
  <c r="G529" i="99" s="1"/>
  <c r="G530" i="99" s="1"/>
  <c r="G531" i="99" s="1"/>
  <c r="G532" i="99" s="1"/>
  <c r="G533" i="99" s="1"/>
  <c r="G534" i="99" s="1"/>
  <c r="G535" i="99" s="1"/>
  <c r="G536" i="99" s="1"/>
  <c r="G537" i="99" s="1"/>
  <c r="G538" i="99" s="1"/>
  <c r="G539" i="99" s="1"/>
  <c r="G540" i="99" s="1"/>
  <c r="G541" i="99" s="1"/>
  <c r="G542" i="99" s="1"/>
  <c r="G543" i="99" s="1"/>
  <c r="G544" i="99" s="1"/>
  <c r="G545" i="99" s="1"/>
  <c r="G546" i="99" s="1"/>
  <c r="G547" i="99" s="1"/>
  <c r="G548" i="99" s="1"/>
  <c r="G549" i="99" s="1"/>
  <c r="G550" i="99" s="1"/>
  <c r="G551" i="99" s="1"/>
  <c r="G552" i="99" s="1"/>
  <c r="G553" i="99" s="1"/>
  <c r="G554" i="99" s="1"/>
  <c r="G555" i="99" s="1"/>
  <c r="G556" i="99" s="1"/>
  <c r="G557" i="99" s="1"/>
  <c r="G558" i="99" s="1"/>
  <c r="G559" i="99" s="1"/>
  <c r="G560" i="99" s="1"/>
  <c r="G561" i="99" s="1"/>
  <c r="G562" i="99" s="1"/>
  <c r="G563" i="99" s="1"/>
  <c r="G564" i="99" s="1"/>
  <c r="G565" i="99" s="1"/>
  <c r="G566" i="99" s="1"/>
  <c r="G567" i="99" s="1"/>
  <c r="G568" i="99" s="1"/>
  <c r="G569" i="99" s="1"/>
  <c r="G570" i="99" s="1"/>
  <c r="G571" i="99" s="1"/>
  <c r="G572" i="99" s="1"/>
  <c r="G573" i="99" s="1"/>
  <c r="G574" i="99" s="1"/>
  <c r="G575" i="99" s="1"/>
  <c r="G576" i="99" s="1"/>
  <c r="G577" i="99" s="1"/>
  <c r="G578" i="99" s="1"/>
  <c r="G579" i="99" s="1"/>
  <c r="G580" i="99" s="1"/>
  <c r="G581" i="99" s="1"/>
  <c r="G582" i="99" s="1"/>
  <c r="G583" i="99" s="1"/>
  <c r="G584" i="99" s="1"/>
  <c r="G585" i="99" s="1"/>
  <c r="G586" i="99" s="1"/>
  <c r="G587" i="99" s="1"/>
  <c r="G588" i="99" s="1"/>
  <c r="G589" i="99" s="1"/>
  <c r="G590" i="99" s="1"/>
  <c r="G591" i="99" s="1"/>
  <c r="G592" i="99" s="1"/>
  <c r="G593" i="99" s="1"/>
  <c r="G594" i="99" s="1"/>
  <c r="G595" i="99" s="1"/>
  <c r="G596" i="99" s="1"/>
  <c r="Q735" i="78"/>
  <c r="BZ21" i="1"/>
  <c r="BZ135" i="1"/>
  <c r="BZ175" i="1"/>
  <c r="BX183" i="1"/>
  <c r="BZ183" i="1" s="1"/>
  <c r="CC186" i="1"/>
  <c r="CH28" i="1"/>
  <c r="CH186" i="1" s="1"/>
  <c r="BX28" i="1"/>
  <c r="BZ28" i="1" s="1"/>
  <c r="BY186" i="1"/>
  <c r="BZ130" i="1"/>
  <c r="CG186" i="1"/>
  <c r="BZ10" i="1"/>
  <c r="BZ32" i="1"/>
  <c r="BZ152" i="1"/>
  <c r="BZ113" i="1"/>
  <c r="BZ76" i="1"/>
  <c r="BZ84" i="1"/>
  <c r="BZ92" i="1"/>
  <c r="BZ100" i="1"/>
  <c r="BZ124" i="1"/>
  <c r="BZ156" i="1"/>
  <c r="BZ164" i="1"/>
  <c r="BZ180" i="1"/>
  <c r="G431" i="15"/>
  <c r="G432" i="15" s="1"/>
  <c r="G433" i="15" s="1"/>
  <c r="G434" i="15" s="1"/>
  <c r="G435" i="15" s="1"/>
  <c r="G436" i="15" s="1"/>
  <c r="G437" i="15" s="1"/>
  <c r="G438" i="15" s="1"/>
  <c r="G439" i="15" s="1"/>
  <c r="G440" i="15" s="1"/>
  <c r="G441" i="15" s="1"/>
  <c r="G442" i="15" s="1"/>
  <c r="G443" i="15" s="1"/>
  <c r="G444" i="15" s="1"/>
  <c r="G445" i="15" s="1"/>
  <c r="G446" i="15" s="1"/>
  <c r="G447" i="15" s="1"/>
  <c r="G448" i="15" s="1"/>
  <c r="G449" i="15" s="1"/>
  <c r="G450" i="15" s="1"/>
  <c r="G451" i="15" s="1"/>
  <c r="G452" i="15" s="1"/>
  <c r="G453" i="15" s="1"/>
  <c r="G454" i="15" s="1"/>
  <c r="G455" i="15" s="1"/>
  <c r="G456" i="15" s="1"/>
  <c r="G457" i="15" s="1"/>
  <c r="G458" i="15" s="1"/>
  <c r="G459" i="15" s="1"/>
  <c r="G460" i="15" s="1"/>
  <c r="G461" i="15" s="1"/>
  <c r="G462" i="15" s="1"/>
  <c r="G463" i="15" s="1"/>
  <c r="G464" i="15" s="1"/>
  <c r="G465" i="15" s="1"/>
  <c r="G466" i="15" s="1"/>
  <c r="G467" i="15" s="1"/>
  <c r="G468" i="15" s="1"/>
  <c r="G469" i="15" s="1"/>
  <c r="G470" i="15" s="1"/>
  <c r="G471" i="15" s="1"/>
  <c r="G472" i="15" s="1"/>
  <c r="G473" i="15" s="1"/>
  <c r="G474" i="15" s="1"/>
  <c r="G475" i="15" s="1"/>
  <c r="G476" i="15" s="1"/>
  <c r="G477" i="15" s="1"/>
  <c r="G478" i="15" s="1"/>
  <c r="G479" i="15" s="1"/>
  <c r="G480" i="15" s="1"/>
  <c r="G481" i="15" s="1"/>
  <c r="G482" i="15" s="1"/>
  <c r="G483" i="15" s="1"/>
  <c r="G484" i="15" s="1"/>
  <c r="G485" i="15" s="1"/>
  <c r="G486" i="15" s="1"/>
  <c r="G487" i="15" s="1"/>
  <c r="G488" i="15" s="1"/>
  <c r="G489" i="15" s="1"/>
  <c r="G490" i="15" s="1"/>
  <c r="G491" i="15" s="1"/>
  <c r="G492" i="15" s="1"/>
  <c r="G493" i="15" s="1"/>
  <c r="G494" i="15" s="1"/>
  <c r="G495" i="15" s="1"/>
  <c r="G496" i="15" s="1"/>
  <c r="G497" i="15" s="1"/>
  <c r="G498" i="15" s="1"/>
  <c r="G499" i="15" s="1"/>
  <c r="G500" i="15" s="1"/>
  <c r="G501" i="15" s="1"/>
  <c r="G502" i="15" s="1"/>
  <c r="G503" i="15" s="1"/>
  <c r="G504" i="15" s="1"/>
  <c r="G505" i="15" s="1"/>
  <c r="G506" i="15" s="1"/>
  <c r="G507" i="15" s="1"/>
  <c r="G508" i="15" s="1"/>
  <c r="G509" i="15" s="1"/>
  <c r="G510" i="15" s="1"/>
  <c r="G511" i="15" s="1"/>
  <c r="G512" i="15" s="1"/>
  <c r="G513" i="15" s="1"/>
  <c r="G514" i="15" s="1"/>
  <c r="G515" i="15" s="1"/>
  <c r="G516" i="15" s="1"/>
  <c r="G517" i="15" s="1"/>
  <c r="G518" i="15" s="1"/>
  <c r="G519" i="15" s="1"/>
  <c r="G520" i="15" s="1"/>
  <c r="G521" i="15" s="1"/>
  <c r="G522" i="15" s="1"/>
  <c r="G523" i="15" s="1"/>
  <c r="G524" i="15" s="1"/>
  <c r="G525" i="15" s="1"/>
  <c r="G526" i="15" s="1"/>
  <c r="G527" i="15" s="1"/>
  <c r="G528" i="15" s="1"/>
  <c r="G529" i="15" s="1"/>
  <c r="G530" i="15" s="1"/>
  <c r="G531" i="15" s="1"/>
  <c r="G532" i="15" s="1"/>
  <c r="G533" i="15" s="1"/>
  <c r="G534" i="15" s="1"/>
  <c r="G535" i="15" s="1"/>
  <c r="G536" i="15" s="1"/>
  <c r="G537" i="15" s="1"/>
  <c r="G538" i="15" s="1"/>
  <c r="G539" i="15" s="1"/>
  <c r="G540" i="15" s="1"/>
  <c r="G541" i="15" s="1"/>
  <c r="G542" i="15" s="1"/>
  <c r="G543" i="15" s="1"/>
  <c r="G544" i="15" s="1"/>
  <c r="G545" i="15" s="1"/>
  <c r="G546" i="15" s="1"/>
  <c r="G547" i="15" s="1"/>
  <c r="G548" i="15" s="1"/>
  <c r="G549" i="15" s="1"/>
  <c r="G550" i="15" s="1"/>
  <c r="G551" i="15" s="1"/>
  <c r="G552" i="15" s="1"/>
  <c r="G553" i="15" s="1"/>
  <c r="G554" i="15" s="1"/>
  <c r="G555" i="15" s="1"/>
  <c r="G556" i="15" s="1"/>
  <c r="G557" i="15" s="1"/>
  <c r="G558" i="15" s="1"/>
  <c r="G559" i="15" s="1"/>
  <c r="G560" i="15" s="1"/>
  <c r="G561" i="15" s="1"/>
  <c r="G562" i="15" s="1"/>
  <c r="G563" i="15" s="1"/>
  <c r="G564" i="15" s="1"/>
  <c r="O847" i="85"/>
  <c r="M846" i="85"/>
  <c r="M848" i="85" s="1"/>
  <c r="M840" i="85"/>
  <c r="G7" i="162"/>
  <c r="G8" i="162" s="1"/>
  <c r="G9" i="162" s="1"/>
  <c r="G10" i="162" s="1"/>
  <c r="G11" i="162" s="1"/>
  <c r="G12" i="162" s="1"/>
  <c r="G13" i="162" s="1"/>
  <c r="G14" i="162" s="1"/>
  <c r="G15" i="162" s="1"/>
  <c r="G16" i="162" s="1"/>
  <c r="G88" i="156"/>
  <c r="G89" i="156" s="1"/>
  <c r="G170" i="122"/>
  <c r="G171" i="122" s="1"/>
  <c r="G172" i="122" s="1"/>
  <c r="G173" i="122" s="1"/>
  <c r="G174" i="122" s="1"/>
  <c r="G175" i="122" s="1"/>
  <c r="G176" i="122" s="1"/>
  <c r="G177" i="122" s="1"/>
  <c r="G7" i="160"/>
  <c r="G8" i="160" s="1"/>
  <c r="G9" i="160" s="1"/>
  <c r="G6" i="161"/>
  <c r="G7" i="161" s="1"/>
  <c r="G8" i="161" s="1"/>
  <c r="G9" i="161" s="1"/>
  <c r="G10" i="161" s="1"/>
  <c r="G11" i="161" s="1"/>
  <c r="G12" i="161" s="1"/>
  <c r="G13" i="161" s="1"/>
  <c r="G14" i="161" s="1"/>
  <c r="G15" i="161" s="1"/>
  <c r="G16" i="161" s="1"/>
  <c r="G78" i="154"/>
  <c r="G315" i="128"/>
  <c r="G316" i="128" s="1"/>
  <c r="G529" i="64"/>
  <c r="G530" i="64" s="1"/>
  <c r="G531" i="64" s="1"/>
  <c r="G532" i="64" s="1"/>
  <c r="G533" i="64" s="1"/>
  <c r="G534" i="64" s="1"/>
  <c r="G535" i="64" s="1"/>
  <c r="G536" i="64" s="1"/>
  <c r="G537" i="64" s="1"/>
  <c r="G538" i="64" s="1"/>
  <c r="G539" i="64" s="1"/>
  <c r="G13" i="157"/>
  <c r="G14" i="157" s="1"/>
  <c r="G15" i="157" s="1"/>
  <c r="G16" i="157" s="1"/>
  <c r="G17" i="157" s="1"/>
  <c r="G18" i="157" s="1"/>
  <c r="G19" i="157" s="1"/>
  <c r="G20" i="157" s="1"/>
  <c r="G21" i="157" s="1"/>
  <c r="G22" i="157" s="1"/>
  <c r="G23" i="157" s="1"/>
  <c r="G24" i="157" s="1"/>
  <c r="G25" i="157" s="1"/>
  <c r="G26" i="157" s="1"/>
  <c r="G27" i="157" s="1"/>
  <c r="G28" i="157" s="1"/>
  <c r="G29" i="157" s="1"/>
  <c r="G30" i="157" s="1"/>
  <c r="G31" i="157" s="1"/>
  <c r="G32" i="157" s="1"/>
  <c r="G33" i="157" s="1"/>
  <c r="G34" i="157" s="1"/>
  <c r="G35" i="157" s="1"/>
  <c r="G36" i="157" s="1"/>
  <c r="G37" i="157" s="1"/>
  <c r="G38" i="157" s="1"/>
  <c r="G526" i="78"/>
  <c r="G527" i="78" s="1"/>
  <c r="G528" i="78" s="1"/>
  <c r="G529" i="78" s="1"/>
  <c r="G530" i="78" s="1"/>
  <c r="G531" i="78" s="1"/>
  <c r="G532" i="78" s="1"/>
  <c r="G533" i="78" s="1"/>
  <c r="G534" i="78" s="1"/>
  <c r="G535" i="78" s="1"/>
  <c r="G536" i="78" s="1"/>
  <c r="G537" i="78" s="1"/>
  <c r="G538" i="78" s="1"/>
  <c r="G539" i="78" s="1"/>
  <c r="G540" i="78" s="1"/>
  <c r="G541" i="78" s="1"/>
  <c r="G542" i="78" s="1"/>
  <c r="G543" i="78" s="1"/>
  <c r="G544" i="78" s="1"/>
  <c r="G545" i="78" s="1"/>
  <c r="G546" i="78" s="1"/>
  <c r="G547" i="78" s="1"/>
  <c r="G548" i="78" s="1"/>
  <c r="G549" i="78" s="1"/>
  <c r="G550" i="78" s="1"/>
  <c r="G551" i="78" s="1"/>
  <c r="G552" i="78" s="1"/>
  <c r="G553" i="78" s="1"/>
  <c r="G554" i="78" s="1"/>
  <c r="G555" i="78" s="1"/>
  <c r="G556" i="78" s="1"/>
  <c r="G557" i="78" s="1"/>
  <c r="G558" i="78" s="1"/>
  <c r="G559" i="78" s="1"/>
  <c r="G560" i="78" s="1"/>
  <c r="G561" i="78" s="1"/>
  <c r="G562" i="78" s="1"/>
  <c r="G563" i="78" s="1"/>
  <c r="G564" i="78" s="1"/>
  <c r="G565" i="78" s="1"/>
  <c r="G566" i="78" s="1"/>
  <c r="G567" i="78" s="1"/>
  <c r="G568" i="78" s="1"/>
  <c r="G569" i="78" s="1"/>
  <c r="G570" i="78" s="1"/>
  <c r="G571" i="78" s="1"/>
  <c r="G572" i="78" s="1"/>
  <c r="G573" i="78" s="1"/>
  <c r="G574" i="78" s="1"/>
  <c r="G575" i="78" s="1"/>
  <c r="G576" i="78" s="1"/>
  <c r="G577" i="78" s="1"/>
  <c r="G578" i="78" s="1"/>
  <c r="G579" i="78" s="1"/>
  <c r="G580" i="78" s="1"/>
  <c r="G581" i="78" s="1"/>
  <c r="G582" i="78" s="1"/>
  <c r="G583" i="78" s="1"/>
  <c r="G584" i="78" s="1"/>
  <c r="G585" i="78" s="1"/>
  <c r="G586" i="78" s="1"/>
  <c r="G587" i="78" s="1"/>
  <c r="G588" i="78" s="1"/>
  <c r="G589" i="78" s="1"/>
  <c r="G590" i="78" s="1"/>
  <c r="G591" i="78" s="1"/>
  <c r="G592" i="78" s="1"/>
  <c r="G593" i="78" s="1"/>
  <c r="G594" i="78" s="1"/>
  <c r="G595" i="78" s="1"/>
  <c r="G596" i="78" s="1"/>
  <c r="G597" i="78" s="1"/>
  <c r="G598" i="78" s="1"/>
  <c r="G599" i="78" s="1"/>
  <c r="G600" i="78" s="1"/>
  <c r="G601" i="78" s="1"/>
  <c r="G602" i="78" s="1"/>
  <c r="G603" i="78" s="1"/>
  <c r="G604" i="78" s="1"/>
  <c r="G605" i="78" s="1"/>
  <c r="G606" i="78" s="1"/>
  <c r="G607" i="78" s="1"/>
  <c r="G608" i="78" s="1"/>
  <c r="G609" i="78" s="1"/>
  <c r="G610" i="78" s="1"/>
  <c r="G611" i="78" s="1"/>
  <c r="G612" i="78" s="1"/>
  <c r="G613" i="78" s="1"/>
  <c r="G614" i="78" s="1"/>
  <c r="G615" i="78" s="1"/>
  <c r="G616" i="78" s="1"/>
  <c r="G617" i="78" s="1"/>
  <c r="G618" i="78" s="1"/>
  <c r="G619" i="78" s="1"/>
  <c r="G620" i="78" s="1"/>
  <c r="G621" i="78" s="1"/>
  <c r="G622" i="78" s="1"/>
  <c r="G623" i="78" s="1"/>
  <c r="G624" i="78" s="1"/>
  <c r="G625" i="78" s="1"/>
  <c r="G626" i="78" s="1"/>
  <c r="G627" i="78" s="1"/>
  <c r="G628" i="78" s="1"/>
  <c r="G629" i="78" s="1"/>
  <c r="G630" i="78" s="1"/>
  <c r="G631" i="78" s="1"/>
  <c r="G632" i="78" s="1"/>
  <c r="G633" i="78" s="1"/>
  <c r="G634" i="78" s="1"/>
  <c r="G635" i="78" s="1"/>
  <c r="G636" i="78" s="1"/>
  <c r="G637" i="78" s="1"/>
  <c r="G638" i="78" s="1"/>
  <c r="G639" i="78" s="1"/>
  <c r="G92" i="135"/>
  <c r="G93" i="135" s="1"/>
  <c r="G94" i="135" s="1"/>
  <c r="G95" i="135" s="1"/>
  <c r="G96" i="135" s="1"/>
  <c r="G97" i="135" s="1"/>
  <c r="G98" i="135" s="1"/>
  <c r="G99" i="135" s="1"/>
  <c r="G12" i="158"/>
  <c r="G13" i="158" s="1"/>
  <c r="G554" i="121"/>
  <c r="G555" i="121" s="1"/>
  <c r="G556" i="121" s="1"/>
  <c r="G557" i="121" s="1"/>
  <c r="G558" i="121" s="1"/>
  <c r="G559" i="121" s="1"/>
  <c r="G560" i="121" s="1"/>
  <c r="G561" i="121" s="1"/>
  <c r="G562" i="121" s="1"/>
  <c r="G563" i="121" s="1"/>
  <c r="G564" i="121" s="1"/>
  <c r="G565" i="121" s="1"/>
  <c r="G566" i="121" s="1"/>
  <c r="G567" i="121" s="1"/>
  <c r="G568" i="121" s="1"/>
  <c r="G569" i="121" s="1"/>
  <c r="G570" i="121" s="1"/>
  <c r="G571" i="121" s="1"/>
  <c r="G494" i="70"/>
  <c r="G495" i="70" s="1"/>
  <c r="G496" i="70" s="1"/>
  <c r="G497" i="70" s="1"/>
  <c r="G498" i="70" s="1"/>
  <c r="G499" i="70" s="1"/>
  <c r="G500" i="70" s="1"/>
  <c r="G501" i="70" s="1"/>
  <c r="G502" i="70" s="1"/>
  <c r="G503" i="70" s="1"/>
  <c r="G504" i="70" s="1"/>
  <c r="G505" i="70" s="1"/>
  <c r="G506" i="70" s="1"/>
  <c r="G507" i="70" s="1"/>
  <c r="G508" i="70" s="1"/>
  <c r="G509" i="70" s="1"/>
  <c r="G510" i="70" s="1"/>
  <c r="G511" i="70" s="1"/>
  <c r="G512" i="70" s="1"/>
  <c r="G5" i="153"/>
  <c r="G6" i="153" s="1"/>
  <c r="G7" i="153" s="1"/>
  <c r="G8" i="153" s="1"/>
  <c r="G9" i="153" s="1"/>
  <c r="G10" i="153" s="1"/>
  <c r="G11" i="153" s="1"/>
  <c r="G12" i="153" s="1"/>
  <c r="G13" i="153" s="1"/>
  <c r="G14" i="153" s="1"/>
  <c r="G15" i="153" s="1"/>
  <c r="G16" i="153" s="1"/>
  <c r="G17" i="153" s="1"/>
  <c r="G18" i="153" s="1"/>
  <c r="G19" i="153" s="1"/>
  <c r="G20" i="153" s="1"/>
  <c r="G21" i="153" s="1"/>
  <c r="G22" i="153" s="1"/>
  <c r="G23" i="153" s="1"/>
  <c r="G24" i="153" s="1"/>
  <c r="G25" i="153" s="1"/>
  <c r="G26" i="153" s="1"/>
  <c r="G27" i="153" s="1"/>
  <c r="G28" i="153" s="1"/>
  <c r="G29" i="153" s="1"/>
  <c r="G30" i="153" s="1"/>
  <c r="G31" i="153" s="1"/>
  <c r="G32" i="153" s="1"/>
  <c r="G33" i="153" s="1"/>
  <c r="G34" i="153" s="1"/>
  <c r="G35" i="153" s="1"/>
  <c r="G36" i="153" s="1"/>
  <c r="G37" i="153" s="1"/>
  <c r="G38" i="153" s="1"/>
  <c r="G39" i="153" s="1"/>
  <c r="G40" i="153" s="1"/>
  <c r="G41" i="153" s="1"/>
  <c r="G42" i="153" s="1"/>
  <c r="G43" i="153" s="1"/>
  <c r="G44" i="153" s="1"/>
  <c r="G45" i="153" s="1"/>
  <c r="G46" i="153" s="1"/>
  <c r="G47" i="153" s="1"/>
  <c r="G48" i="153" s="1"/>
  <c r="G49" i="153" s="1"/>
  <c r="G50" i="153" s="1"/>
  <c r="G51" i="153" s="1"/>
  <c r="G52" i="153" s="1"/>
  <c r="G53" i="153" s="1"/>
  <c r="G54" i="153" s="1"/>
  <c r="G55" i="153" s="1"/>
  <c r="G56" i="153" s="1"/>
  <c r="G57" i="153" s="1"/>
  <c r="G58" i="153" s="1"/>
  <c r="G59" i="153" s="1"/>
  <c r="G60" i="153" s="1"/>
  <c r="G61" i="153" s="1"/>
  <c r="G62" i="153" s="1"/>
  <c r="G63" i="153" s="1"/>
  <c r="G64" i="153" s="1"/>
  <c r="G65" i="153" s="1"/>
  <c r="G66" i="153" s="1"/>
  <c r="G67" i="153" s="1"/>
  <c r="G68" i="153" s="1"/>
  <c r="G69" i="153" s="1"/>
  <c r="G70" i="153" s="1"/>
  <c r="G71" i="153" s="1"/>
  <c r="G72" i="153" s="1"/>
  <c r="G73" i="153" s="1"/>
  <c r="G74" i="153" s="1"/>
  <c r="G75" i="153" s="1"/>
  <c r="G76" i="153" s="1"/>
  <c r="G77" i="153" s="1"/>
  <c r="G78" i="153" s="1"/>
  <c r="G79" i="153" s="1"/>
  <c r="G80" i="153" s="1"/>
  <c r="G578" i="146"/>
  <c r="G579" i="146" s="1"/>
  <c r="G580" i="146" s="1"/>
  <c r="G581" i="146" s="1"/>
  <c r="G55" i="145"/>
  <c r="G56" i="145" s="1"/>
  <c r="G57" i="145" s="1"/>
  <c r="G58" i="145" s="1"/>
  <c r="G59" i="145" s="1"/>
  <c r="G60" i="145" s="1"/>
  <c r="G61" i="145" s="1"/>
  <c r="G62" i="145" s="1"/>
  <c r="G63" i="145" s="1"/>
  <c r="G64" i="145" s="1"/>
  <c r="G65" i="145" s="1"/>
  <c r="G66" i="145" s="1"/>
  <c r="G67" i="145" s="1"/>
  <c r="G68" i="145" s="1"/>
  <c r="G69" i="145" s="1"/>
  <c r="G70" i="145" s="1"/>
  <c r="G71" i="145" s="1"/>
  <c r="G72" i="145" s="1"/>
  <c r="G73" i="145" s="1"/>
  <c r="G74" i="145" s="1"/>
  <c r="G75" i="145" s="1"/>
  <c r="G76" i="145" s="1"/>
  <c r="G77" i="145" s="1"/>
  <c r="G78" i="145" s="1"/>
  <c r="G79" i="145" s="1"/>
  <c r="G80" i="145" s="1"/>
  <c r="G81" i="145" s="1"/>
  <c r="G82" i="145" s="1"/>
  <c r="G83" i="145" s="1"/>
  <c r="G84" i="145" s="1"/>
  <c r="G85" i="145" s="1"/>
  <c r="G86" i="145" s="1"/>
  <c r="G87" i="145" s="1"/>
  <c r="G126" i="149"/>
  <c r="G127" i="149" s="1"/>
  <c r="G128" i="149" s="1"/>
  <c r="G129" i="149" s="1"/>
  <c r="G130" i="149" s="1"/>
  <c r="G131" i="149" s="1"/>
  <c r="G132" i="149" s="1"/>
  <c r="G532" i="85"/>
  <c r="G533" i="85" s="1"/>
  <c r="G534" i="85" s="1"/>
  <c r="G535" i="85" s="1"/>
  <c r="G536" i="85" s="1"/>
  <c r="G537" i="85" s="1"/>
  <c r="G538" i="85" s="1"/>
  <c r="G539" i="85" s="1"/>
  <c r="G540" i="85" s="1"/>
  <c r="G541" i="85" s="1"/>
  <c r="G542" i="85" s="1"/>
  <c r="G543" i="85" s="1"/>
  <c r="G544" i="85" s="1"/>
  <c r="G545" i="85" s="1"/>
  <c r="G546" i="85" s="1"/>
  <c r="G547" i="85" s="1"/>
  <c r="G548" i="85" s="1"/>
  <c r="G549" i="85" s="1"/>
  <c r="G550" i="85" s="1"/>
  <c r="G551" i="85" s="1"/>
  <c r="G552" i="85" s="1"/>
  <c r="G553" i="85" s="1"/>
  <c r="G554" i="85" s="1"/>
  <c r="G555" i="85" s="1"/>
  <c r="G556" i="85" s="1"/>
  <c r="G557" i="85" s="1"/>
  <c r="G558" i="85" s="1"/>
  <c r="G559" i="85" s="1"/>
  <c r="G560" i="85" s="1"/>
  <c r="G561" i="85" s="1"/>
  <c r="G562" i="85" s="1"/>
  <c r="G563" i="85" s="1"/>
  <c r="G564" i="85" s="1"/>
  <c r="G565" i="85" s="1"/>
  <c r="G566" i="85" s="1"/>
  <c r="G567" i="85" s="1"/>
  <c r="G568" i="85" s="1"/>
  <c r="G569" i="85" s="1"/>
  <c r="G570" i="85" s="1"/>
  <c r="G571" i="85" s="1"/>
  <c r="G572" i="85" s="1"/>
  <c r="G573" i="85" s="1"/>
  <c r="G574" i="85" s="1"/>
  <c r="G575" i="85" s="1"/>
  <c r="G576" i="85" s="1"/>
  <c r="G577" i="85" s="1"/>
  <c r="G578" i="85" s="1"/>
  <c r="G579" i="85" s="1"/>
  <c r="G497" i="58"/>
  <c r="G465" i="102"/>
  <c r="G466" i="102" s="1"/>
  <c r="G467" i="102" s="1"/>
  <c r="G468" i="102" s="1"/>
  <c r="G469" i="102" s="1"/>
  <c r="G470" i="102" s="1"/>
  <c r="G531" i="59"/>
  <c r="G532" i="59" s="1"/>
  <c r="G533" i="59" s="1"/>
  <c r="G534" i="59" s="1"/>
  <c r="G535" i="59" s="1"/>
  <c r="G536" i="59" s="1"/>
  <c r="G537" i="59" s="1"/>
  <c r="G538" i="59" s="1"/>
  <c r="G539" i="59" s="1"/>
  <c r="G540" i="59" s="1"/>
  <c r="G541" i="59" s="1"/>
  <c r="G542" i="59" s="1"/>
  <c r="G543" i="59" s="1"/>
  <c r="G544" i="59" s="1"/>
  <c r="G545" i="59" s="1"/>
  <c r="G546" i="59" s="1"/>
  <c r="G547" i="59" s="1"/>
  <c r="G548" i="59" s="1"/>
  <c r="G549" i="59" s="1"/>
  <c r="G550" i="59" s="1"/>
  <c r="G551" i="59" s="1"/>
  <c r="G552" i="59" s="1"/>
  <c r="G553" i="59" s="1"/>
  <c r="G554" i="59" s="1"/>
  <c r="G555" i="59" s="1"/>
  <c r="G556" i="59" s="1"/>
  <c r="G557" i="59" s="1"/>
  <c r="G558" i="59" s="1"/>
  <c r="G559" i="59" s="1"/>
  <c r="G560" i="59" s="1"/>
  <c r="G561" i="59" s="1"/>
  <c r="G562" i="59" s="1"/>
  <c r="G563" i="59" s="1"/>
  <c r="G564" i="59" s="1"/>
  <c r="G565" i="59" s="1"/>
  <c r="G566" i="59" s="1"/>
  <c r="G567" i="59" s="1"/>
  <c r="G568" i="59" s="1"/>
  <c r="G569" i="59" s="1"/>
  <c r="G516" i="150"/>
  <c r="G517" i="150" s="1"/>
  <c r="G518" i="150" s="1"/>
  <c r="G519" i="150" s="1"/>
  <c r="G57" i="141"/>
  <c r="G58" i="141" s="1"/>
  <c r="G59" i="141" s="1"/>
  <c r="G60" i="141" s="1"/>
  <c r="G61" i="141" s="1"/>
  <c r="G62" i="141" s="1"/>
  <c r="G63" i="141" s="1"/>
  <c r="G64" i="141" s="1"/>
  <c r="G65" i="141" s="1"/>
  <c r="G66" i="141" s="1"/>
  <c r="G546" i="77"/>
  <c r="G298" i="79"/>
  <c r="G299" i="79" s="1"/>
  <c r="G300" i="79" s="1"/>
  <c r="G301" i="79" s="1"/>
  <c r="G302" i="79" s="1"/>
  <c r="G303" i="79" s="1"/>
  <c r="G304" i="79" s="1"/>
  <c r="G305" i="79" s="1"/>
  <c r="G76" i="151" l="1"/>
  <c r="G77" i="151" s="1"/>
  <c r="G78" i="151" s="1"/>
  <c r="G79" i="151" s="1"/>
  <c r="G80" i="151" s="1"/>
  <c r="G81" i="151" s="1"/>
  <c r="G82" i="151" s="1"/>
  <c r="G83" i="151" s="1"/>
  <c r="G84" i="151" s="1"/>
  <c r="G85" i="151" s="1"/>
  <c r="G86" i="151" s="1"/>
  <c r="G87" i="151" s="1"/>
  <c r="G88" i="151" s="1"/>
  <c r="G89" i="151" s="1"/>
  <c r="G90" i="151" s="1"/>
  <c r="G91" i="151" s="1"/>
  <c r="G92" i="151" s="1"/>
  <c r="G93" i="151" s="1"/>
  <c r="G94" i="151" s="1"/>
  <c r="G95" i="151" s="1"/>
  <c r="G96" i="151" s="1"/>
  <c r="G97" i="151" s="1"/>
  <c r="G98" i="151" s="1"/>
  <c r="G99" i="151" s="1"/>
  <c r="G100" i="151" s="1"/>
  <c r="G101" i="151" s="1"/>
  <c r="G102" i="151" s="1"/>
  <c r="G103" i="151" s="1"/>
  <c r="G104" i="151" s="1"/>
  <c r="G105" i="151" s="1"/>
  <c r="G106" i="151" s="1"/>
  <c r="G107" i="151" s="1"/>
  <c r="G108" i="151" s="1"/>
  <c r="G109" i="151" s="1"/>
  <c r="G110" i="151" s="1"/>
  <c r="G111" i="151" s="1"/>
  <c r="G112" i="151" s="1"/>
  <c r="G113" i="151" s="1"/>
  <c r="G114" i="151" s="1"/>
  <c r="G115" i="151" s="1"/>
  <c r="G116" i="151" s="1"/>
  <c r="G117" i="151" s="1"/>
  <c r="G118" i="151" s="1"/>
  <c r="G119" i="151" s="1"/>
  <c r="G120" i="151" s="1"/>
  <c r="G121" i="151" s="1"/>
  <c r="G122" i="151" s="1"/>
  <c r="G123" i="151" s="1"/>
  <c r="G124" i="151" s="1"/>
  <c r="G125" i="151" s="1"/>
  <c r="G126" i="151" s="1"/>
  <c r="G127" i="151" s="1"/>
  <c r="G128" i="151" s="1"/>
  <c r="G129" i="151" s="1"/>
  <c r="G130" i="151" s="1"/>
  <c r="G131" i="151" s="1"/>
  <c r="G132" i="151" s="1"/>
  <c r="G133" i="151" s="1"/>
  <c r="G134" i="151" s="1"/>
  <c r="G135" i="151" s="1"/>
  <c r="G136" i="151" s="1"/>
  <c r="G137" i="151" s="1"/>
  <c r="G138" i="151" s="1"/>
  <c r="G139" i="151" s="1"/>
  <c r="G140" i="151" s="1"/>
  <c r="G141" i="151" s="1"/>
  <c r="G142" i="151" s="1"/>
  <c r="G143" i="151" s="1"/>
  <c r="G144" i="151" s="1"/>
  <c r="G145" i="151" s="1"/>
  <c r="G146" i="151" s="1"/>
  <c r="G147" i="151" s="1"/>
  <c r="G148" i="151" s="1"/>
  <c r="G149" i="151" s="1"/>
  <c r="G150" i="151" s="1"/>
  <c r="G151" i="151" s="1"/>
  <c r="G152" i="151" s="1"/>
  <c r="G153" i="151" s="1"/>
  <c r="G154" i="151" s="1"/>
  <c r="G155" i="151" s="1"/>
  <c r="G156" i="151" s="1"/>
  <c r="G157" i="151" s="1"/>
  <c r="G158" i="151" s="1"/>
  <c r="G159" i="151" s="1"/>
  <c r="G160" i="151" s="1"/>
  <c r="G161" i="151" s="1"/>
  <c r="G162" i="151" s="1"/>
  <c r="G163" i="151" s="1"/>
  <c r="G164" i="151" s="1"/>
  <c r="G165" i="151" s="1"/>
  <c r="G166" i="151" s="1"/>
  <c r="G167" i="151" s="1"/>
  <c r="G168" i="151" s="1"/>
  <c r="G169" i="151" s="1"/>
  <c r="G170" i="151" s="1"/>
  <c r="G171" i="151" s="1"/>
  <c r="G172" i="151" s="1"/>
  <c r="G173" i="151" s="1"/>
  <c r="G174" i="151" s="1"/>
  <c r="G175" i="151" s="1"/>
  <c r="G176" i="151" s="1"/>
  <c r="G177" i="151" s="1"/>
  <c r="G178" i="151" s="1"/>
  <c r="G179" i="151" s="1"/>
  <c r="G180" i="151" s="1"/>
  <c r="G181" i="151" s="1"/>
  <c r="G182" i="151" s="1"/>
  <c r="G183" i="151" s="1"/>
  <c r="G184" i="151" s="1"/>
  <c r="G185" i="151" s="1"/>
  <c r="G186" i="151" s="1"/>
  <c r="G187" i="151" s="1"/>
  <c r="G188" i="151" s="1"/>
  <c r="G189" i="151" s="1"/>
  <c r="G190" i="151" s="1"/>
  <c r="G191" i="151" s="1"/>
  <c r="G192" i="151" s="1"/>
  <c r="G193" i="151" s="1"/>
  <c r="G194" i="151" s="1"/>
  <c r="G195" i="151" s="1"/>
  <c r="G196" i="151" s="1"/>
  <c r="G197" i="151" s="1"/>
  <c r="G198" i="151" s="1"/>
  <c r="G199" i="151" s="1"/>
  <c r="G200" i="151" s="1"/>
  <c r="G201" i="151" s="1"/>
  <c r="G202" i="151" s="1"/>
  <c r="G203" i="151" s="1"/>
  <c r="G204" i="151" s="1"/>
  <c r="G205" i="151" s="1"/>
  <c r="G206" i="151" s="1"/>
  <c r="G207" i="151" s="1"/>
  <c r="G208" i="151" s="1"/>
  <c r="G209" i="151" s="1"/>
  <c r="G210" i="151" s="1"/>
  <c r="G211" i="151" s="1"/>
  <c r="G212" i="151" s="1"/>
  <c r="G213" i="151" s="1"/>
  <c r="G214" i="151" s="1"/>
  <c r="G215" i="151" s="1"/>
  <c r="G216" i="151" s="1"/>
  <c r="G217" i="151" s="1"/>
  <c r="G218" i="151" s="1"/>
  <c r="G219" i="151" s="1"/>
  <c r="G220" i="151" s="1"/>
  <c r="G221" i="151" s="1"/>
  <c r="G222" i="151" s="1"/>
  <c r="G223" i="151" s="1"/>
  <c r="G224" i="151" s="1"/>
  <c r="G225" i="151" s="1"/>
  <c r="G226" i="151" s="1"/>
  <c r="G227" i="151" s="1"/>
  <c r="G228" i="151" s="1"/>
  <c r="G229" i="151" s="1"/>
  <c r="G230" i="151" s="1"/>
  <c r="G231" i="151" s="1"/>
  <c r="G232" i="151" s="1"/>
  <c r="G233" i="151" s="1"/>
  <c r="G234" i="151" s="1"/>
  <c r="G235" i="151" s="1"/>
  <c r="G236" i="151" s="1"/>
  <c r="G237" i="151" s="1"/>
  <c r="G238" i="151" s="1"/>
  <c r="G239" i="151" s="1"/>
  <c r="G240" i="151" s="1"/>
  <c r="G241" i="151" s="1"/>
  <c r="G242" i="151" s="1"/>
  <c r="G243" i="151" s="1"/>
  <c r="G244" i="151" s="1"/>
  <c r="G245" i="151" s="1"/>
  <c r="G246" i="151" s="1"/>
  <c r="G247" i="151" s="1"/>
  <c r="G248" i="151" s="1"/>
  <c r="G249" i="151" s="1"/>
  <c r="G250" i="151" s="1"/>
  <c r="G251" i="151" s="1"/>
  <c r="G252" i="151" s="1"/>
  <c r="G253" i="151" s="1"/>
  <c r="G254" i="151" s="1"/>
  <c r="G255" i="151" s="1"/>
  <c r="G256" i="151" s="1"/>
  <c r="G257" i="151" s="1"/>
  <c r="G258" i="151" s="1"/>
  <c r="G259" i="151" s="1"/>
  <c r="G260" i="151" s="1"/>
  <c r="G261" i="151" s="1"/>
  <c r="G262" i="151" s="1"/>
  <c r="G263" i="151" s="1"/>
  <c r="G264" i="151" s="1"/>
  <c r="G265" i="151" s="1"/>
  <c r="G266" i="151" s="1"/>
  <c r="G267" i="151" s="1"/>
  <c r="G268" i="151" s="1"/>
  <c r="G269" i="151" s="1"/>
  <c r="G270" i="151" s="1"/>
  <c r="G271" i="151" s="1"/>
  <c r="G272" i="151" s="1"/>
  <c r="G273" i="151" s="1"/>
  <c r="G274" i="151" s="1"/>
  <c r="G275" i="151" s="1"/>
  <c r="G276" i="151" s="1"/>
  <c r="G277" i="151" s="1"/>
  <c r="G278" i="151" s="1"/>
  <c r="G279" i="151" s="1"/>
  <c r="G280" i="151" s="1"/>
  <c r="G281" i="151" s="1"/>
  <c r="G282" i="151" s="1"/>
  <c r="G283" i="151" s="1"/>
  <c r="G284" i="151" s="1"/>
  <c r="G285" i="151" s="1"/>
  <c r="G286" i="151" s="1"/>
  <c r="G287" i="151" s="1"/>
  <c r="G288" i="151" s="1"/>
  <c r="G289" i="151" s="1"/>
  <c r="G290" i="151" s="1"/>
  <c r="G291" i="151" s="1"/>
  <c r="G292" i="151" s="1"/>
  <c r="G293" i="151" s="1"/>
  <c r="G294" i="151" s="1"/>
  <c r="G295" i="151" s="1"/>
  <c r="G296" i="151" s="1"/>
  <c r="G297" i="151" s="1"/>
  <c r="G298" i="151" s="1"/>
  <c r="G299" i="151" s="1"/>
  <c r="G300" i="151" s="1"/>
  <c r="G301" i="151" s="1"/>
  <c r="G81" i="153"/>
  <c r="G82" i="153" s="1"/>
  <c r="G83" i="153" s="1"/>
  <c r="G84" i="153" s="1"/>
  <c r="G85" i="153" s="1"/>
  <c r="G26" i="164"/>
  <c r="G27" i="164" s="1"/>
  <c r="G28" i="164" s="1"/>
  <c r="G29" i="164" s="1"/>
  <c r="G30" i="164" s="1"/>
  <c r="G31" i="164" s="1"/>
  <c r="BZ186" i="1"/>
  <c r="BX186" i="1"/>
  <c r="Q847" i="85"/>
  <c r="O848" i="85"/>
  <c r="G17" i="162"/>
  <c r="G18" i="162" s="1"/>
  <c r="G19" i="162" s="1"/>
  <c r="G20" i="162" s="1"/>
  <c r="G21" i="162" s="1"/>
  <c r="G22" i="162" s="1"/>
  <c r="G23" i="162" s="1"/>
  <c r="G24" i="162" s="1"/>
  <c r="G25" i="162" s="1"/>
  <c r="G26" i="162" s="1"/>
  <c r="G27" i="162" s="1"/>
  <c r="G28" i="162" s="1"/>
  <c r="G29" i="162" s="1"/>
  <c r="G10" i="160"/>
  <c r="G11" i="160" s="1"/>
  <c r="G90" i="156"/>
  <c r="G91" i="156" s="1"/>
  <c r="G92" i="156" s="1"/>
  <c r="G178" i="122"/>
  <c r="G179" i="122" s="1"/>
  <c r="G180" i="122" s="1"/>
  <c r="G181" i="122" s="1"/>
  <c r="G182" i="122" s="1"/>
  <c r="G183" i="122" s="1"/>
  <c r="G184" i="122" s="1"/>
  <c r="G185" i="122" s="1"/>
  <c r="G186" i="122" s="1"/>
  <c r="G187" i="122" s="1"/>
  <c r="G188" i="122" s="1"/>
  <c r="G189" i="122" s="1"/>
  <c r="G190" i="122" s="1"/>
  <c r="G191" i="122" s="1"/>
  <c r="G192" i="122" s="1"/>
  <c r="G193" i="122" s="1"/>
  <c r="G194" i="122" s="1"/>
  <c r="G195" i="122" s="1"/>
  <c r="G317" i="128"/>
  <c r="G318" i="128" s="1"/>
  <c r="G319" i="128" s="1"/>
  <c r="G320" i="128" s="1"/>
  <c r="G321" i="128" s="1"/>
  <c r="G322" i="128" s="1"/>
  <c r="G17" i="161"/>
  <c r="G18" i="161" s="1"/>
  <c r="G19" i="161" s="1"/>
  <c r="G79" i="154"/>
  <c r="G80" i="154" s="1"/>
  <c r="G81" i="154" s="1"/>
  <c r="G82" i="154" s="1"/>
  <c r="G83" i="154" s="1"/>
  <c r="G84" i="154" s="1"/>
  <c r="G85" i="154" s="1"/>
  <c r="G86" i="154" s="1"/>
  <c r="G87" i="154" s="1"/>
  <c r="G88" i="154" s="1"/>
  <c r="G89" i="154" s="1"/>
  <c r="G90" i="154" s="1"/>
  <c r="G91" i="154" s="1"/>
  <c r="G92" i="154" s="1"/>
  <c r="G93" i="154" s="1"/>
  <c r="G94" i="154" s="1"/>
  <c r="G95" i="154" s="1"/>
  <c r="G96" i="154" s="1"/>
  <c r="G39" i="157"/>
  <c r="G40" i="157" s="1"/>
  <c r="G41" i="157" s="1"/>
  <c r="G42" i="157" s="1"/>
  <c r="G43" i="157" s="1"/>
  <c r="G100" i="135"/>
  <c r="G101" i="135" s="1"/>
  <c r="G102" i="135" s="1"/>
  <c r="G103" i="135" s="1"/>
  <c r="G104" i="135" s="1"/>
  <c r="G105" i="135" s="1"/>
  <c r="G106" i="135" s="1"/>
  <c r="G107" i="135" s="1"/>
  <c r="G108" i="135" s="1"/>
  <c r="I539" i="64"/>
  <c r="G540" i="64"/>
  <c r="G541" i="64" s="1"/>
  <c r="G542" i="64" s="1"/>
  <c r="G543" i="64" s="1"/>
  <c r="G544" i="64" s="1"/>
  <c r="G545" i="64" s="1"/>
  <c r="G546" i="64" s="1"/>
  <c r="G547" i="64" s="1"/>
  <c r="G548" i="64" s="1"/>
  <c r="G88" i="145"/>
  <c r="G89" i="145" s="1"/>
  <c r="G90" i="145" s="1"/>
  <c r="G91" i="145" s="1"/>
  <c r="G92" i="145" s="1"/>
  <c r="G93" i="145" s="1"/>
  <c r="G94" i="145" s="1"/>
  <c r="G95" i="145" s="1"/>
  <c r="G96" i="145" s="1"/>
  <c r="G97" i="145" s="1"/>
  <c r="G98" i="145" s="1"/>
  <c r="G99" i="145" s="1"/>
  <c r="G100" i="145" s="1"/>
  <c r="G101" i="145" s="1"/>
  <c r="G102" i="145" s="1"/>
  <c r="G103" i="145" s="1"/>
  <c r="G104" i="145" s="1"/>
  <c r="G105" i="145" s="1"/>
  <c r="G106" i="145" s="1"/>
  <c r="G107" i="145" s="1"/>
  <c r="G108" i="145" s="1"/>
  <c r="G109" i="145" s="1"/>
  <c r="G110" i="145" s="1"/>
  <c r="G111" i="145" s="1"/>
  <c r="G112" i="145" s="1"/>
  <c r="G113" i="145" s="1"/>
  <c r="G114" i="145" s="1"/>
  <c r="G115" i="145" s="1"/>
  <c r="G116" i="145" s="1"/>
  <c r="G117" i="145" s="1"/>
  <c r="G118" i="145" s="1"/>
  <c r="G119" i="145" s="1"/>
  <c r="G120" i="145" s="1"/>
  <c r="G121" i="145" s="1"/>
  <c r="G122" i="145" s="1"/>
  <c r="G123" i="145" s="1"/>
  <c r="G124" i="145" s="1"/>
  <c r="G125" i="145" s="1"/>
  <c r="G126" i="145" s="1"/>
  <c r="G127" i="145" s="1"/>
  <c r="G128" i="145" s="1"/>
  <c r="G129" i="145" s="1"/>
  <c r="G130" i="145" s="1"/>
  <c r="G131" i="145" s="1"/>
  <c r="G132" i="145" s="1"/>
  <c r="G133" i="145" s="1"/>
  <c r="G134" i="145" s="1"/>
  <c r="G135" i="145" s="1"/>
  <c r="G136" i="145" s="1"/>
  <c r="G137" i="145" s="1"/>
  <c r="G138" i="145" s="1"/>
  <c r="G139" i="145" s="1"/>
  <c r="G140" i="145" s="1"/>
  <c r="G141" i="145" s="1"/>
  <c r="G142" i="145" s="1"/>
  <c r="G143" i="145" s="1"/>
  <c r="G144" i="145" s="1"/>
  <c r="G145" i="145" s="1"/>
  <c r="G146" i="145" s="1"/>
  <c r="G570" i="59"/>
  <c r="G571" i="59" s="1"/>
  <c r="G572" i="59" s="1"/>
  <c r="G573" i="59" s="1"/>
  <c r="G574" i="59" s="1"/>
  <c r="G575" i="59" s="1"/>
  <c r="G576" i="59" s="1"/>
  <c r="G577" i="59" s="1"/>
  <c r="G578" i="59" s="1"/>
  <c r="G579" i="59" s="1"/>
  <c r="G580" i="59" s="1"/>
  <c r="G581" i="59" s="1"/>
  <c r="G582" i="59" s="1"/>
  <c r="G583" i="59" s="1"/>
  <c r="G584" i="59" s="1"/>
  <c r="G585" i="59" s="1"/>
  <c r="G14" i="158"/>
  <c r="G15" i="158" s="1"/>
  <c r="G16" i="158" s="1"/>
  <c r="G17" i="158" s="1"/>
  <c r="G18" i="158" s="1"/>
  <c r="G19" i="158" s="1"/>
  <c r="G20" i="158" s="1"/>
  <c r="G21" i="158" s="1"/>
  <c r="G22" i="158" s="1"/>
  <c r="G23" i="158" s="1"/>
  <c r="G24" i="158" s="1"/>
  <c r="G25" i="158" s="1"/>
  <c r="G26" i="158" s="1"/>
  <c r="G27" i="158" s="1"/>
  <c r="G28" i="158" s="1"/>
  <c r="G29" i="158" s="1"/>
  <c r="G30" i="158" s="1"/>
  <c r="G31" i="158" s="1"/>
  <c r="G32" i="158" s="1"/>
  <c r="G33" i="158" s="1"/>
  <c r="G34" i="158" s="1"/>
  <c r="G35" i="158" s="1"/>
  <c r="G36" i="158" s="1"/>
  <c r="G37" i="158" s="1"/>
  <c r="G38" i="158" s="1"/>
  <c r="G39" i="158" s="1"/>
  <c r="G40" i="158" s="1"/>
  <c r="G41" i="158" s="1"/>
  <c r="G42" i="158" s="1"/>
  <c r="G43" i="158" s="1"/>
  <c r="G44" i="158" s="1"/>
  <c r="G45" i="158" s="1"/>
  <c r="G597" i="99"/>
  <c r="G598" i="99" s="1"/>
  <c r="G599" i="99" s="1"/>
  <c r="G600" i="99" s="1"/>
  <c r="G601" i="99" s="1"/>
  <c r="G602" i="99" s="1"/>
  <c r="G603" i="99" s="1"/>
  <c r="G604" i="99" s="1"/>
  <c r="G605" i="99" s="1"/>
  <c r="G606" i="99" s="1"/>
  <c r="G607" i="99" s="1"/>
  <c r="G608" i="99" s="1"/>
  <c r="G609" i="99" s="1"/>
  <c r="G610" i="99" s="1"/>
  <c r="G611" i="99" s="1"/>
  <c r="G612" i="99" s="1"/>
  <c r="G613" i="99" s="1"/>
  <c r="G614" i="99" s="1"/>
  <c r="G615" i="99" s="1"/>
  <c r="G547" i="77"/>
  <c r="G548" i="77" s="1"/>
  <c r="G549" i="77" s="1"/>
  <c r="G550" i="77" s="1"/>
  <c r="G551" i="77" s="1"/>
  <c r="G552" i="77" s="1"/>
  <c r="G553" i="77" s="1"/>
  <c r="G554" i="77" s="1"/>
  <c r="G555" i="77" s="1"/>
  <c r="G556" i="77" s="1"/>
  <c r="G557" i="77" s="1"/>
  <c r="G558" i="77" s="1"/>
  <c r="G559" i="77" s="1"/>
  <c r="G67" i="141"/>
  <c r="G68" i="141" s="1"/>
  <c r="G69" i="141" s="1"/>
  <c r="G70" i="141" s="1"/>
  <c r="G71" i="141" s="1"/>
  <c r="G72" i="141" s="1"/>
  <c r="G73" i="141" s="1"/>
  <c r="G74" i="141" s="1"/>
  <c r="G75" i="141" s="1"/>
  <c r="G76" i="141" s="1"/>
  <c r="G77" i="141" s="1"/>
  <c r="G78" i="141" s="1"/>
  <c r="G79" i="141" s="1"/>
  <c r="G80" i="141" s="1"/>
  <c r="G81" i="141" s="1"/>
  <c r="G82" i="141" s="1"/>
  <c r="G83" i="141" s="1"/>
  <c r="G84" i="141" s="1"/>
  <c r="G85" i="141" s="1"/>
  <c r="G86" i="141" s="1"/>
  <c r="G87" i="141" s="1"/>
  <c r="G572" i="121"/>
  <c r="G573" i="121" s="1"/>
  <c r="G574" i="121" s="1"/>
  <c r="G575" i="121" s="1"/>
  <c r="G576" i="121" s="1"/>
  <c r="G577" i="121" s="1"/>
  <c r="G578" i="121" s="1"/>
  <c r="G579" i="121" s="1"/>
  <c r="G580" i="121" s="1"/>
  <c r="G581" i="121" s="1"/>
  <c r="G582" i="146"/>
  <c r="G513" i="70"/>
  <c r="G514" i="70" s="1"/>
  <c r="G515" i="70" s="1"/>
  <c r="G516" i="70" s="1"/>
  <c r="G517" i="70" s="1"/>
  <c r="G518" i="70" s="1"/>
  <c r="G519" i="70" s="1"/>
  <c r="G133" i="149"/>
  <c r="G134" i="149" s="1"/>
  <c r="G135" i="149" s="1"/>
  <c r="G136" i="149" s="1"/>
  <c r="G137" i="149" s="1"/>
  <c r="G138" i="149" s="1"/>
  <c r="G139" i="149" s="1"/>
  <c r="G140" i="149" s="1"/>
  <c r="G141" i="149" s="1"/>
  <c r="G142" i="149" s="1"/>
  <c r="G143" i="149" s="1"/>
  <c r="G144" i="149" s="1"/>
  <c r="G145" i="149" s="1"/>
  <c r="G146" i="149" s="1"/>
  <c r="G147" i="149" s="1"/>
  <c r="G148" i="149" s="1"/>
  <c r="G149" i="149" s="1"/>
  <c r="G150" i="149" s="1"/>
  <c r="G151" i="149" s="1"/>
  <c r="G152" i="149" s="1"/>
  <c r="G153" i="149" s="1"/>
  <c r="G154" i="149" s="1"/>
  <c r="G155" i="149" s="1"/>
  <c r="G156" i="149" s="1"/>
  <c r="G157" i="149" s="1"/>
  <c r="G158" i="149" s="1"/>
  <c r="G159" i="149" s="1"/>
  <c r="G160" i="149" s="1"/>
  <c r="G161" i="149" s="1"/>
  <c r="G162" i="149" s="1"/>
  <c r="G163" i="149" s="1"/>
  <c r="G164" i="149" s="1"/>
  <c r="G165" i="149" s="1"/>
  <c r="G166" i="149" s="1"/>
  <c r="G167" i="149" s="1"/>
  <c r="G168" i="149" s="1"/>
  <c r="G169" i="149" s="1"/>
  <c r="G170" i="149" s="1"/>
  <c r="G171" i="149" s="1"/>
  <c r="G172" i="149" s="1"/>
  <c r="G173" i="149" s="1"/>
  <c r="G174" i="149" s="1"/>
  <c r="G175" i="149" s="1"/>
  <c r="G176" i="149" s="1"/>
  <c r="G498" i="58"/>
  <c r="G471" i="102"/>
  <c r="G472" i="102" s="1"/>
  <c r="G473" i="102" s="1"/>
  <c r="G565" i="15"/>
  <c r="G566" i="15" s="1"/>
  <c r="G567" i="15" s="1"/>
  <c r="G520" i="150"/>
  <c r="G521" i="150" s="1"/>
  <c r="G522" i="150" s="1"/>
  <c r="G523" i="150" s="1"/>
  <c r="G306" i="79"/>
  <c r="G307" i="79" s="1"/>
  <c r="G308" i="79" s="1"/>
  <c r="G309" i="79" s="1"/>
  <c r="G310" i="79" s="1"/>
  <c r="G311" i="79" s="1"/>
  <c r="G312" i="79" s="1"/>
  <c r="E38" i="97" l="1"/>
  <c r="AH38" i="97" s="1"/>
  <c r="G302" i="151"/>
  <c r="G303" i="151" s="1"/>
  <c r="G304" i="151" s="1"/>
  <c r="G305" i="151" s="1"/>
  <c r="G306" i="151" s="1"/>
  <c r="G307" i="151" s="1"/>
  <c r="G308" i="151" s="1"/>
  <c r="G309" i="151" s="1"/>
  <c r="G310" i="151" s="1"/>
  <c r="G311" i="151" s="1"/>
  <c r="G86" i="153"/>
  <c r="G32" i="164"/>
  <c r="G33" i="164" s="1"/>
  <c r="G34" i="164" s="1"/>
  <c r="G35" i="164" s="1"/>
  <c r="G36" i="164" s="1"/>
  <c r="G37" i="164" s="1"/>
  <c r="G30" i="162"/>
  <c r="G31" i="162" s="1"/>
  <c r="G32" i="162" s="1"/>
  <c r="G33" i="162" s="1"/>
  <c r="G34" i="162" s="1"/>
  <c r="G35" i="162" s="1"/>
  <c r="G196" i="122"/>
  <c r="G197" i="122" s="1"/>
  <c r="G198" i="122" s="1"/>
  <c r="G199" i="122" s="1"/>
  <c r="G12" i="160"/>
  <c r="G93" i="156"/>
  <c r="G323" i="128"/>
  <c r="G324" i="128" s="1"/>
  <c r="G325" i="128" s="1"/>
  <c r="G326" i="128" s="1"/>
  <c r="G327" i="128" s="1"/>
  <c r="G328" i="128" s="1"/>
  <c r="G329" i="128" s="1"/>
  <c r="G330" i="128" s="1"/>
  <c r="G331" i="128" s="1"/>
  <c r="G332" i="128" s="1"/>
  <c r="G333" i="128" s="1"/>
  <c r="G334" i="128" s="1"/>
  <c r="G335" i="128" s="1"/>
  <c r="G336" i="128" s="1"/>
  <c r="G337" i="128" s="1"/>
  <c r="G338" i="128" s="1"/>
  <c r="G339" i="128" s="1"/>
  <c r="G147" i="145"/>
  <c r="G148" i="145" s="1"/>
  <c r="G149" i="145" s="1"/>
  <c r="G150" i="145" s="1"/>
  <c r="G151" i="145" s="1"/>
  <c r="G152" i="145" s="1"/>
  <c r="G153" i="145" s="1"/>
  <c r="G154" i="145" s="1"/>
  <c r="G155" i="145" s="1"/>
  <c r="G156" i="145" s="1"/>
  <c r="G157" i="145" s="1"/>
  <c r="G158" i="145" s="1"/>
  <c r="G159" i="145" s="1"/>
  <c r="G160" i="145" s="1"/>
  <c r="G161" i="145" s="1"/>
  <c r="G162" i="145" s="1"/>
  <c r="G163" i="145" s="1"/>
  <c r="G164" i="145" s="1"/>
  <c r="G165" i="145" s="1"/>
  <c r="G166" i="145" s="1"/>
  <c r="G167" i="145" s="1"/>
  <c r="G168" i="145" s="1"/>
  <c r="G169" i="145" s="1"/>
  <c r="G170" i="145" s="1"/>
  <c r="G171" i="145" s="1"/>
  <c r="G172" i="145" s="1"/>
  <c r="G173" i="145" s="1"/>
  <c r="G174" i="145" s="1"/>
  <c r="G20" i="161"/>
  <c r="G21" i="161" s="1"/>
  <c r="G22" i="161" s="1"/>
  <c r="G23" i="161" s="1"/>
  <c r="G24" i="161" s="1"/>
  <c r="G25" i="161" s="1"/>
  <c r="G26" i="161" s="1"/>
  <c r="G27" i="161" s="1"/>
  <c r="G28" i="161" s="1"/>
  <c r="G29" i="161" s="1"/>
  <c r="G30" i="161" s="1"/>
  <c r="G31" i="161" s="1"/>
  <c r="G32" i="161" s="1"/>
  <c r="G33" i="161" s="1"/>
  <c r="G34" i="161" s="1"/>
  <c r="G35" i="161" s="1"/>
  <c r="G36" i="161" s="1"/>
  <c r="G37" i="161" s="1"/>
  <c r="G38" i="161" s="1"/>
  <c r="G39" i="161" s="1"/>
  <c r="G44" i="157"/>
  <c r="G45" i="157" s="1"/>
  <c r="G97" i="154"/>
  <c r="G98" i="154" s="1"/>
  <c r="G99" i="154" s="1"/>
  <c r="G100" i="154" s="1"/>
  <c r="G101" i="154" s="1"/>
  <c r="G102" i="154" s="1"/>
  <c r="G103" i="154" s="1"/>
  <c r="G104" i="154" s="1"/>
  <c r="G105" i="154" s="1"/>
  <c r="G106" i="154" s="1"/>
  <c r="G107" i="154" s="1"/>
  <c r="G177" i="149"/>
  <c r="G178" i="149" s="1"/>
  <c r="G179" i="149" s="1"/>
  <c r="G180" i="149" s="1"/>
  <c r="G181" i="149" s="1"/>
  <c r="G182" i="149" s="1"/>
  <c r="G183" i="149" s="1"/>
  <c r="G184" i="149" s="1"/>
  <c r="G185" i="149" s="1"/>
  <c r="G186" i="149" s="1"/>
  <c r="G187" i="149" s="1"/>
  <c r="G109" i="135"/>
  <c r="G110" i="135" s="1"/>
  <c r="G111" i="135" s="1"/>
  <c r="G112" i="135" s="1"/>
  <c r="G113" i="135" s="1"/>
  <c r="G114" i="135" s="1"/>
  <c r="G115" i="135" s="1"/>
  <c r="G116" i="135" s="1"/>
  <c r="G117" i="135" s="1"/>
  <c r="G118" i="135" s="1"/>
  <c r="G119" i="135" s="1"/>
  <c r="G120" i="135" s="1"/>
  <c r="G121" i="135" s="1"/>
  <c r="G122" i="135" s="1"/>
  <c r="G123" i="135" s="1"/>
  <c r="G124" i="135" s="1"/>
  <c r="G586" i="59"/>
  <c r="G587" i="59" s="1"/>
  <c r="G588" i="59" s="1"/>
  <c r="G589" i="59" s="1"/>
  <c r="G590" i="59" s="1"/>
  <c r="G591" i="59" s="1"/>
  <c r="G592" i="59" s="1"/>
  <c r="G593" i="59" s="1"/>
  <c r="G594" i="59" s="1"/>
  <c r="G595" i="59" s="1"/>
  <c r="G596" i="59" s="1"/>
  <c r="G597" i="59" s="1"/>
  <c r="G598" i="59" s="1"/>
  <c r="G599" i="59" s="1"/>
  <c r="G600" i="59" s="1"/>
  <c r="G601" i="59" s="1"/>
  <c r="G602" i="59" s="1"/>
  <c r="G603" i="59" s="1"/>
  <c r="G604" i="59" s="1"/>
  <c r="G605" i="59" s="1"/>
  <c r="G606" i="59" s="1"/>
  <c r="G607" i="59" s="1"/>
  <c r="G549" i="64"/>
  <c r="G616" i="99"/>
  <c r="G617" i="99" s="1"/>
  <c r="G618" i="99" s="1"/>
  <c r="G619" i="99" s="1"/>
  <c r="G620" i="99" s="1"/>
  <c r="G621" i="99" s="1"/>
  <c r="G622" i="99" s="1"/>
  <c r="G623" i="99" s="1"/>
  <c r="G520" i="70"/>
  <c r="G521" i="70" s="1"/>
  <c r="G522" i="70" s="1"/>
  <c r="G523" i="70" s="1"/>
  <c r="G524" i="70" s="1"/>
  <c r="G525" i="70" s="1"/>
  <c r="G526" i="70" s="1"/>
  <c r="G527" i="70" s="1"/>
  <c r="G528" i="70" s="1"/>
  <c r="G529" i="70" s="1"/>
  <c r="G530" i="70" s="1"/>
  <c r="G531" i="70" s="1"/>
  <c r="G532" i="70" s="1"/>
  <c r="G533" i="70" s="1"/>
  <c r="G534" i="70" s="1"/>
  <c r="G535" i="70" s="1"/>
  <c r="G536" i="70" s="1"/>
  <c r="G537" i="70" s="1"/>
  <c r="G538" i="70" s="1"/>
  <c r="G539" i="70" s="1"/>
  <c r="G540" i="70" s="1"/>
  <c r="G541" i="70" s="1"/>
  <c r="G542" i="70" s="1"/>
  <c r="G543" i="70" s="1"/>
  <c r="G544" i="70" s="1"/>
  <c r="G545" i="70" s="1"/>
  <c r="G546" i="70" s="1"/>
  <c r="G547" i="70" s="1"/>
  <c r="G548" i="70" s="1"/>
  <c r="G549" i="70" s="1"/>
  <c r="G550" i="70" s="1"/>
  <c r="G551" i="70" s="1"/>
  <c r="G552" i="70" s="1"/>
  <c r="G582" i="121"/>
  <c r="G583" i="121" s="1"/>
  <c r="G584" i="121" s="1"/>
  <c r="G560" i="77"/>
  <c r="G561" i="77" s="1"/>
  <c r="G562" i="77" s="1"/>
  <c r="G563" i="77" s="1"/>
  <c r="G564" i="77" s="1"/>
  <c r="G565" i="77" s="1"/>
  <c r="G566" i="77" s="1"/>
  <c r="G583" i="146"/>
  <c r="G584" i="146" s="1"/>
  <c r="G585" i="146" s="1"/>
  <c r="G586" i="146" s="1"/>
  <c r="G587" i="146" s="1"/>
  <c r="G588" i="146" s="1"/>
  <c r="G589" i="146" s="1"/>
  <c r="G590" i="146" s="1"/>
  <c r="G591" i="146" s="1"/>
  <c r="G592" i="146" s="1"/>
  <c r="G593" i="146" s="1"/>
  <c r="G594" i="146" s="1"/>
  <c r="G595" i="146" s="1"/>
  <c r="G499" i="58"/>
  <c r="G88" i="141"/>
  <c r="G89" i="141" s="1"/>
  <c r="G90" i="141" s="1"/>
  <c r="G91" i="141" s="1"/>
  <c r="G92" i="141" s="1"/>
  <c r="G93" i="141" s="1"/>
  <c r="G474" i="102"/>
  <c r="G475" i="102" s="1"/>
  <c r="G476" i="102" s="1"/>
  <c r="G524" i="150"/>
  <c r="G525" i="150" s="1"/>
  <c r="G526" i="150" s="1"/>
  <c r="G568" i="15"/>
  <c r="G569" i="15" s="1"/>
  <c r="G570" i="15" s="1"/>
  <c r="G571" i="15" s="1"/>
  <c r="G572" i="15" s="1"/>
  <c r="G573" i="15" s="1"/>
  <c r="G574" i="15" s="1"/>
  <c r="G575" i="15" s="1"/>
  <c r="G576" i="15" s="1"/>
  <c r="G577" i="15" s="1"/>
  <c r="G578" i="15" s="1"/>
  <c r="G579" i="15" s="1"/>
  <c r="G580" i="15" s="1"/>
  <c r="G581" i="15" s="1"/>
  <c r="G582" i="15" s="1"/>
  <c r="G583" i="15" s="1"/>
  <c r="G584" i="15" s="1"/>
  <c r="G585" i="15" s="1"/>
  <c r="G586" i="15" s="1"/>
  <c r="G587" i="15" s="1"/>
  <c r="G588" i="15" s="1"/>
  <c r="G589" i="15" s="1"/>
  <c r="G590" i="15" s="1"/>
  <c r="G591" i="15" s="1"/>
  <c r="G592" i="15" s="1"/>
  <c r="G593" i="15" s="1"/>
  <c r="G594" i="15" s="1"/>
  <c r="G595" i="15" s="1"/>
  <c r="G596" i="15" s="1"/>
  <c r="G597" i="15" s="1"/>
  <c r="G598" i="15" s="1"/>
  <c r="G599" i="15" s="1"/>
  <c r="G600" i="15" s="1"/>
  <c r="G313" i="79"/>
  <c r="G314" i="79" s="1"/>
  <c r="G315" i="79" s="1"/>
  <c r="G316" i="79" s="1"/>
  <c r="G317" i="79" s="1"/>
  <c r="G318" i="79" s="1"/>
  <c r="G319" i="79" s="1"/>
  <c r="G104" i="153" l="1"/>
  <c r="G105" i="153" s="1"/>
  <c r="G106" i="153" s="1"/>
  <c r="G107" i="153" s="1"/>
  <c r="G108" i="153" s="1"/>
  <c r="G109" i="153" s="1"/>
  <c r="G110" i="153" s="1"/>
  <c r="G38" i="164"/>
  <c r="G39" i="164" s="1"/>
  <c r="G40" i="164" s="1"/>
  <c r="G41" i="164" s="1"/>
  <c r="G42" i="164" s="1"/>
  <c r="G13" i="160"/>
  <c r="G14" i="160" s="1"/>
  <c r="G15" i="160" s="1"/>
  <c r="G16" i="160" s="1"/>
  <c r="G17" i="160" s="1"/>
  <c r="G18" i="160" s="1"/>
  <c r="G19" i="160" s="1"/>
  <c r="G20" i="160" s="1"/>
  <c r="G21" i="160" s="1"/>
  <c r="G22" i="160" s="1"/>
  <c r="G23" i="160" s="1"/>
  <c r="G24" i="160" s="1"/>
  <c r="G25" i="160" s="1"/>
  <c r="G26" i="160" s="1"/>
  <c r="G27" i="160" s="1"/>
  <c r="G28" i="160" s="1"/>
  <c r="G29" i="160" s="1"/>
  <c r="G200" i="122"/>
  <c r="G201" i="122" s="1"/>
  <c r="G202" i="122" s="1"/>
  <c r="G203" i="122" s="1"/>
  <c r="G36" i="162"/>
  <c r="G37" i="162" s="1"/>
  <c r="G38" i="162" s="1"/>
  <c r="G39" i="162" s="1"/>
  <c r="G40" i="162" s="1"/>
  <c r="G41" i="162" s="1"/>
  <c r="G42" i="162" s="1"/>
  <c r="G43" i="162" s="1"/>
  <c r="G44" i="162" s="1"/>
  <c r="G340" i="128"/>
  <c r="G341" i="128" s="1"/>
  <c r="G342" i="128" s="1"/>
  <c r="G343" i="128" s="1"/>
  <c r="G344" i="128" s="1"/>
  <c r="G345" i="128" s="1"/>
  <c r="G346" i="128" s="1"/>
  <c r="G347" i="128" s="1"/>
  <c r="G348" i="128" s="1"/>
  <c r="G349" i="128" s="1"/>
  <c r="G350" i="128" s="1"/>
  <c r="G351" i="128" s="1"/>
  <c r="G352" i="128" s="1"/>
  <c r="G353" i="128" s="1"/>
  <c r="G354" i="128" s="1"/>
  <c r="G355" i="128" s="1"/>
  <c r="G356" i="128" s="1"/>
  <c r="G357" i="128" s="1"/>
  <c r="G358" i="128" s="1"/>
  <c r="G175" i="145"/>
  <c r="G176" i="145" s="1"/>
  <c r="G177" i="145" s="1"/>
  <c r="G178" i="145" s="1"/>
  <c r="G179" i="145" s="1"/>
  <c r="G180" i="145" s="1"/>
  <c r="G181" i="145" s="1"/>
  <c r="G182" i="145" s="1"/>
  <c r="G183" i="145" s="1"/>
  <c r="G108" i="154"/>
  <c r="G109" i="154" s="1"/>
  <c r="G110" i="154" s="1"/>
  <c r="G111" i="154" s="1"/>
  <c r="G112" i="154" s="1"/>
  <c r="G113" i="154" s="1"/>
  <c r="G114" i="154" s="1"/>
  <c r="G40" i="161"/>
  <c r="G41" i="161" s="1"/>
  <c r="G42" i="161" s="1"/>
  <c r="G43" i="161" s="1"/>
  <c r="G44" i="161" s="1"/>
  <c r="G45" i="161" s="1"/>
  <c r="G46" i="161" s="1"/>
  <c r="G94" i="156"/>
  <c r="G95" i="156" s="1"/>
  <c r="G125" i="135"/>
  <c r="G126" i="135" s="1"/>
  <c r="G46" i="157"/>
  <c r="G47" i="157" s="1"/>
  <c r="G48" i="157" s="1"/>
  <c r="G49" i="157" s="1"/>
  <c r="G50" i="157" s="1"/>
  <c r="G51" i="157" s="1"/>
  <c r="G52" i="157" s="1"/>
  <c r="G53" i="157" s="1"/>
  <c r="G54" i="157" s="1"/>
  <c r="G55" i="157" s="1"/>
  <c r="G56" i="157" s="1"/>
  <c r="G57" i="157" s="1"/>
  <c r="G58" i="157" s="1"/>
  <c r="G59" i="157" s="1"/>
  <c r="G60" i="157" s="1"/>
  <c r="G61" i="157" s="1"/>
  <c r="G62" i="157" s="1"/>
  <c r="G63" i="157" s="1"/>
  <c r="G64" i="157" s="1"/>
  <c r="G65" i="157" s="1"/>
  <c r="G66" i="157" s="1"/>
  <c r="G67" i="157" s="1"/>
  <c r="G68" i="157" s="1"/>
  <c r="G69" i="157" s="1"/>
  <c r="G70" i="157" s="1"/>
  <c r="G188" i="149"/>
  <c r="G189" i="149" s="1"/>
  <c r="G190" i="149" s="1"/>
  <c r="G608" i="59"/>
  <c r="G609" i="59" s="1"/>
  <c r="G610" i="59" s="1"/>
  <c r="G550" i="64"/>
  <c r="G551" i="64" s="1"/>
  <c r="G552" i="64" s="1"/>
  <c r="G553" i="64" s="1"/>
  <c r="G554" i="64" s="1"/>
  <c r="G555" i="64" s="1"/>
  <c r="G556" i="64" s="1"/>
  <c r="G557" i="64" s="1"/>
  <c r="G558" i="64" s="1"/>
  <c r="G559" i="64" s="1"/>
  <c r="G560" i="64" s="1"/>
  <c r="G561" i="64" s="1"/>
  <c r="G562" i="64" s="1"/>
  <c r="G563" i="64" s="1"/>
  <c r="G564" i="64" s="1"/>
  <c r="G565" i="64" s="1"/>
  <c r="G566" i="64" s="1"/>
  <c r="G567" i="64" s="1"/>
  <c r="G568" i="64" s="1"/>
  <c r="G569" i="64" s="1"/>
  <c r="G570" i="64" s="1"/>
  <c r="G571" i="64" s="1"/>
  <c r="G572" i="64" s="1"/>
  <c r="G573" i="64" s="1"/>
  <c r="G574" i="64" s="1"/>
  <c r="G575" i="64" s="1"/>
  <c r="G576" i="64" s="1"/>
  <c r="G577" i="64" s="1"/>
  <c r="G578" i="64" s="1"/>
  <c r="G579" i="64" s="1"/>
  <c r="G580" i="64" s="1"/>
  <c r="G581" i="64" s="1"/>
  <c r="G582" i="64" s="1"/>
  <c r="G583" i="64" s="1"/>
  <c r="G624" i="99"/>
  <c r="G625" i="99" s="1"/>
  <c r="G626" i="99" s="1"/>
  <c r="G627" i="99" s="1"/>
  <c r="G628" i="99" s="1"/>
  <c r="G629" i="99" s="1"/>
  <c r="G630" i="99" s="1"/>
  <c r="G567" i="77"/>
  <c r="G568" i="77" s="1"/>
  <c r="G569" i="77" s="1"/>
  <c r="G570" i="77" s="1"/>
  <c r="G571" i="77" s="1"/>
  <c r="G572" i="77" s="1"/>
  <c r="G573" i="77" s="1"/>
  <c r="G574" i="77" s="1"/>
  <c r="G575" i="77" s="1"/>
  <c r="G576" i="77" s="1"/>
  <c r="G577" i="77" s="1"/>
  <c r="G578" i="77" s="1"/>
  <c r="G579" i="77" s="1"/>
  <c r="G580" i="77" s="1"/>
  <c r="G581" i="77" s="1"/>
  <c r="G582" i="77" s="1"/>
  <c r="G583" i="77" s="1"/>
  <c r="G584" i="77" s="1"/>
  <c r="G585" i="77" s="1"/>
  <c r="G586" i="77" s="1"/>
  <c r="G587" i="77" s="1"/>
  <c r="G588" i="77" s="1"/>
  <c r="G589" i="77" s="1"/>
  <c r="G590" i="77" s="1"/>
  <c r="G596" i="146"/>
  <c r="G597" i="146" s="1"/>
  <c r="G598" i="146" s="1"/>
  <c r="G599" i="146" s="1"/>
  <c r="G600" i="146" s="1"/>
  <c r="G601" i="146" s="1"/>
  <c r="G602" i="146" s="1"/>
  <c r="G603" i="146" s="1"/>
  <c r="G604" i="146" s="1"/>
  <c r="G605" i="146" s="1"/>
  <c r="G606" i="146" s="1"/>
  <c r="G607" i="146" s="1"/>
  <c r="G46" i="158"/>
  <c r="G47" i="158" s="1"/>
  <c r="G48" i="158" s="1"/>
  <c r="G585" i="121"/>
  <c r="G586" i="121" s="1"/>
  <c r="G587" i="121" s="1"/>
  <c r="G588" i="121" s="1"/>
  <c r="G589" i="121" s="1"/>
  <c r="G590" i="121" s="1"/>
  <c r="G94" i="141"/>
  <c r="G95" i="141" s="1"/>
  <c r="G96" i="141" s="1"/>
  <c r="G97" i="141" s="1"/>
  <c r="G98" i="141" s="1"/>
  <c r="G99" i="141" s="1"/>
  <c r="G100" i="141" s="1"/>
  <c r="G101" i="141" s="1"/>
  <c r="G102" i="141" s="1"/>
  <c r="G103" i="141" s="1"/>
  <c r="G104" i="141" s="1"/>
  <c r="G105" i="141" s="1"/>
  <c r="G106" i="141" s="1"/>
  <c r="G553" i="70"/>
  <c r="G554" i="70" s="1"/>
  <c r="G555" i="70" s="1"/>
  <c r="G556" i="70" s="1"/>
  <c r="G557" i="70" s="1"/>
  <c r="G558" i="70" s="1"/>
  <c r="G559" i="70" s="1"/>
  <c r="G560" i="70" s="1"/>
  <c r="G561" i="70" s="1"/>
  <c r="G562" i="70" s="1"/>
  <c r="G500" i="58"/>
  <c r="G501" i="58" s="1"/>
  <c r="G502" i="58" s="1"/>
  <c r="G503" i="58" s="1"/>
  <c r="G504" i="58" s="1"/>
  <c r="G505" i="58" s="1"/>
  <c r="G506" i="58" s="1"/>
  <c r="G507" i="58" s="1"/>
  <c r="G508" i="58" s="1"/>
  <c r="G509" i="58" s="1"/>
  <c r="G510" i="58" s="1"/>
  <c r="G511" i="58" s="1"/>
  <c r="G512" i="58" s="1"/>
  <c r="G513" i="58" s="1"/>
  <c r="G514" i="58" s="1"/>
  <c r="G515" i="58" s="1"/>
  <c r="G516" i="58" s="1"/>
  <c r="G517" i="58" s="1"/>
  <c r="G518" i="58" s="1"/>
  <c r="G519" i="58" s="1"/>
  <c r="G520" i="58" s="1"/>
  <c r="G477" i="102"/>
  <c r="G478" i="102" s="1"/>
  <c r="G479" i="102" s="1"/>
  <c r="G480" i="102" s="1"/>
  <c r="G481" i="102" s="1"/>
  <c r="G482" i="102" s="1"/>
  <c r="G483" i="102" s="1"/>
  <c r="G484" i="102" s="1"/>
  <c r="G485" i="102" s="1"/>
  <c r="G486" i="102" s="1"/>
  <c r="G487" i="102" s="1"/>
  <c r="G527" i="150"/>
  <c r="G528" i="150" s="1"/>
  <c r="G529" i="150" s="1"/>
  <c r="G530" i="150" s="1"/>
  <c r="G531" i="150" s="1"/>
  <c r="G532" i="150" s="1"/>
  <c r="G533" i="150" s="1"/>
  <c r="G534" i="150" s="1"/>
  <c r="G535" i="150" s="1"/>
  <c r="G536" i="150" s="1"/>
  <c r="G537" i="150" s="1"/>
  <c r="G538" i="150" s="1"/>
  <c r="G539" i="150" s="1"/>
  <c r="G540" i="150" s="1"/>
  <c r="G541" i="150" s="1"/>
  <c r="G542" i="150" s="1"/>
  <c r="G543" i="150" s="1"/>
  <c r="G544" i="150" s="1"/>
  <c r="G320" i="79"/>
  <c r="G321" i="79" s="1"/>
  <c r="G322" i="79" s="1"/>
  <c r="G323" i="79" s="1"/>
  <c r="G324" i="79" s="1"/>
  <c r="G325" i="79" s="1"/>
  <c r="G326" i="79" s="1"/>
  <c r="G327" i="79" s="1"/>
  <c r="G328" i="79" s="1"/>
  <c r="G329" i="79" s="1"/>
  <c r="G330" i="79" s="1"/>
  <c r="G331" i="79" s="1"/>
  <c r="G332" i="79" s="1"/>
  <c r="G333" i="79" s="1"/>
  <c r="G334" i="79" s="1"/>
  <c r="G335" i="79" s="1"/>
  <c r="G336" i="79" s="1"/>
  <c r="G337" i="79" s="1"/>
  <c r="G338" i="79" s="1"/>
  <c r="G339" i="79" s="1"/>
  <c r="G340" i="79" s="1"/>
  <c r="G341" i="79" s="1"/>
  <c r="G342" i="79" s="1"/>
  <c r="G343" i="79" s="1"/>
  <c r="G344" i="79" s="1"/>
  <c r="G345" i="79" s="1"/>
  <c r="G346" i="79" s="1"/>
  <c r="G347" i="79" s="1"/>
  <c r="G348" i="79" s="1"/>
  <c r="G349" i="79" s="1"/>
  <c r="G350" i="79" s="1"/>
  <c r="G351" i="79" s="1"/>
  <c r="G352" i="79" s="1"/>
  <c r="G353" i="79" s="1"/>
  <c r="G354" i="79" s="1"/>
  <c r="G355" i="79" s="1"/>
  <c r="G356" i="79" s="1"/>
  <c r="G357" i="79" s="1"/>
  <c r="G358" i="79" s="1"/>
  <c r="G359" i="79" s="1"/>
  <c r="G43" i="164" l="1"/>
  <c r="G44" i="164" s="1"/>
  <c r="G359" i="128"/>
  <c r="G360" i="128" s="1"/>
  <c r="G361" i="128" s="1"/>
  <c r="G362" i="128" s="1"/>
  <c r="G30" i="160"/>
  <c r="G31" i="160" s="1"/>
  <c r="G204" i="122"/>
  <c r="G205" i="122" s="1"/>
  <c r="G206" i="122" s="1"/>
  <c r="G207" i="122" s="1"/>
  <c r="G208" i="122" s="1"/>
  <c r="G209" i="122" s="1"/>
  <c r="G210" i="122" s="1"/>
  <c r="G211" i="122" s="1"/>
  <c r="G212" i="122" s="1"/>
  <c r="G213" i="122" s="1"/>
  <c r="G214" i="122" s="1"/>
  <c r="G215" i="122" s="1"/>
  <c r="G216" i="122" s="1"/>
  <c r="G217" i="122" s="1"/>
  <c r="G45" i="162"/>
  <c r="G46" i="162" s="1"/>
  <c r="G47" i="162" s="1"/>
  <c r="G48" i="162" s="1"/>
  <c r="G49" i="162" s="1"/>
  <c r="G50" i="162" s="1"/>
  <c r="G51" i="162" s="1"/>
  <c r="G52" i="162" s="1"/>
  <c r="G53" i="162" s="1"/>
  <c r="G54" i="162" s="1"/>
  <c r="G55" i="162" s="1"/>
  <c r="G56" i="162" s="1"/>
  <c r="G57" i="162" s="1"/>
  <c r="G58" i="162" s="1"/>
  <c r="G59" i="162" s="1"/>
  <c r="G60" i="162" s="1"/>
  <c r="G61" i="162" s="1"/>
  <c r="G62" i="162" s="1"/>
  <c r="G63" i="162" s="1"/>
  <c r="G64" i="162" s="1"/>
  <c r="G65" i="162" s="1"/>
  <c r="G115" i="154"/>
  <c r="G116" i="154" s="1"/>
  <c r="G117" i="154" s="1"/>
  <c r="G118" i="154" s="1"/>
  <c r="G119" i="154" s="1"/>
  <c r="G120" i="154" s="1"/>
  <c r="G47" i="161"/>
  <c r="G48" i="161" s="1"/>
  <c r="G49" i="161" s="1"/>
  <c r="G50" i="161" s="1"/>
  <c r="G51" i="161" s="1"/>
  <c r="G52" i="161" s="1"/>
  <c r="G53" i="161" s="1"/>
  <c r="G54" i="161" s="1"/>
  <c r="G55" i="161" s="1"/>
  <c r="G56" i="161" s="1"/>
  <c r="G57" i="161" s="1"/>
  <c r="G58" i="161" s="1"/>
  <c r="G59" i="161" s="1"/>
  <c r="G60" i="161" s="1"/>
  <c r="G184" i="145"/>
  <c r="G185" i="145" s="1"/>
  <c r="G186" i="145" s="1"/>
  <c r="G187" i="145" s="1"/>
  <c r="G188" i="145" s="1"/>
  <c r="G189" i="145" s="1"/>
  <c r="G190" i="145" s="1"/>
  <c r="G191" i="145" s="1"/>
  <c r="G192" i="145" s="1"/>
  <c r="G193" i="145" s="1"/>
  <c r="G194" i="145" s="1"/>
  <c r="G195" i="145" s="1"/>
  <c r="G196" i="145" s="1"/>
  <c r="G197" i="145" s="1"/>
  <c r="G198" i="145" s="1"/>
  <c r="G199" i="145" s="1"/>
  <c r="G200" i="145" s="1"/>
  <c r="G201" i="145" s="1"/>
  <c r="G202" i="145" s="1"/>
  <c r="G203" i="145" s="1"/>
  <c r="G204" i="145" s="1"/>
  <c r="G205" i="145" s="1"/>
  <c r="G206" i="145" s="1"/>
  <c r="G207" i="145" s="1"/>
  <c r="G208" i="145" s="1"/>
  <c r="G209" i="145" s="1"/>
  <c r="G210" i="145" s="1"/>
  <c r="G211" i="145" s="1"/>
  <c r="G212" i="145" s="1"/>
  <c r="G213" i="145" s="1"/>
  <c r="G214" i="145" s="1"/>
  <c r="G215" i="145" s="1"/>
  <c r="G216" i="145" s="1"/>
  <c r="G217" i="145" s="1"/>
  <c r="G218" i="145" s="1"/>
  <c r="G219" i="145" s="1"/>
  <c r="G220" i="145" s="1"/>
  <c r="G221" i="145" s="1"/>
  <c r="G222" i="145" s="1"/>
  <c r="G96" i="156"/>
  <c r="G71" i="157"/>
  <c r="G127" i="135"/>
  <c r="G128" i="135" s="1"/>
  <c r="G129" i="135" s="1"/>
  <c r="G130" i="135" s="1"/>
  <c r="G131" i="135" s="1"/>
  <c r="G132" i="135" s="1"/>
  <c r="G133" i="135" s="1"/>
  <c r="G134" i="135" s="1"/>
  <c r="G135" i="135" s="1"/>
  <c r="G136" i="135" s="1"/>
  <c r="G137" i="135" s="1"/>
  <c r="G138" i="135" s="1"/>
  <c r="G139" i="135" s="1"/>
  <c r="G140" i="135" s="1"/>
  <c r="G584" i="64"/>
  <c r="G585" i="64" s="1"/>
  <c r="G586" i="64" s="1"/>
  <c r="G191" i="149"/>
  <c r="G192" i="149" s="1"/>
  <c r="G193" i="149" s="1"/>
  <c r="G194" i="149" s="1"/>
  <c r="G195" i="149" s="1"/>
  <c r="G196" i="149" s="1"/>
  <c r="G197" i="149" s="1"/>
  <c r="G198" i="149" s="1"/>
  <c r="G199" i="149" s="1"/>
  <c r="G200" i="149" s="1"/>
  <c r="G201" i="149" s="1"/>
  <c r="G202" i="149" s="1"/>
  <c r="G203" i="149" s="1"/>
  <c r="G204" i="149" s="1"/>
  <c r="G205" i="149" s="1"/>
  <c r="G206" i="149" s="1"/>
  <c r="G207" i="149" s="1"/>
  <c r="G208" i="149" s="1"/>
  <c r="G209" i="149" s="1"/>
  <c r="G210" i="149" s="1"/>
  <c r="G211" i="149" s="1"/>
  <c r="G212" i="149" s="1"/>
  <c r="G213" i="149" s="1"/>
  <c r="G214" i="149" s="1"/>
  <c r="G215" i="149" s="1"/>
  <c r="G216" i="149" s="1"/>
  <c r="G217" i="149" s="1"/>
  <c r="G218" i="149" s="1"/>
  <c r="G219" i="149" s="1"/>
  <c r="G220" i="149" s="1"/>
  <c r="G221" i="149" s="1"/>
  <c r="G222" i="149" s="1"/>
  <c r="G223" i="149" s="1"/>
  <c r="G224" i="149" s="1"/>
  <c r="G225" i="149" s="1"/>
  <c r="G226" i="149" s="1"/>
  <c r="G227" i="149" s="1"/>
  <c r="G228" i="149" s="1"/>
  <c r="G229" i="149" s="1"/>
  <c r="G230" i="149" s="1"/>
  <c r="G231" i="149" s="1"/>
  <c r="G232" i="149" s="1"/>
  <c r="G233" i="149" s="1"/>
  <c r="G234" i="149" s="1"/>
  <c r="G235" i="149" s="1"/>
  <c r="G611" i="59"/>
  <c r="G612" i="59" s="1"/>
  <c r="G613" i="59" s="1"/>
  <c r="G614" i="59" s="1"/>
  <c r="G49" i="158"/>
  <c r="G50" i="158" s="1"/>
  <c r="G51" i="158" s="1"/>
  <c r="G52" i="158" s="1"/>
  <c r="G53" i="158" s="1"/>
  <c r="G54" i="158" s="1"/>
  <c r="G55" i="158" s="1"/>
  <c r="G56" i="158" s="1"/>
  <c r="G57" i="158" s="1"/>
  <c r="G58" i="158" s="1"/>
  <c r="G59" i="158" s="1"/>
  <c r="G60" i="158" s="1"/>
  <c r="G61" i="158" s="1"/>
  <c r="G62" i="158" s="1"/>
  <c r="G63" i="158" s="1"/>
  <c r="G64" i="158" s="1"/>
  <c r="G65" i="158" s="1"/>
  <c r="G66" i="158" s="1"/>
  <c r="G67" i="158" s="1"/>
  <c r="G68" i="158" s="1"/>
  <c r="G69" i="158" s="1"/>
  <c r="G70" i="158" s="1"/>
  <c r="G71" i="158" s="1"/>
  <c r="G591" i="77"/>
  <c r="G592" i="77" s="1"/>
  <c r="G593" i="77" s="1"/>
  <c r="G594" i="77" s="1"/>
  <c r="G595" i="77" s="1"/>
  <c r="G596" i="77" s="1"/>
  <c r="G597" i="77" s="1"/>
  <c r="G598" i="77" s="1"/>
  <c r="G599" i="77" s="1"/>
  <c r="G600" i="77" s="1"/>
  <c r="G601" i="77" s="1"/>
  <c r="G602" i="77" s="1"/>
  <c r="G603" i="77" s="1"/>
  <c r="G604" i="77" s="1"/>
  <c r="G563" i="70"/>
  <c r="G564" i="70" s="1"/>
  <c r="G565" i="70" s="1"/>
  <c r="G566" i="70" s="1"/>
  <c r="G567" i="70" s="1"/>
  <c r="G568" i="70" s="1"/>
  <c r="G631" i="99"/>
  <c r="G632" i="99" s="1"/>
  <c r="G633" i="99" s="1"/>
  <c r="G634" i="99" s="1"/>
  <c r="G635" i="99" s="1"/>
  <c r="G636" i="99" s="1"/>
  <c r="G637" i="99" s="1"/>
  <c r="G107" i="141"/>
  <c r="G108" i="141" s="1"/>
  <c r="G109" i="141" s="1"/>
  <c r="G110" i="141" s="1"/>
  <c r="G111" i="141" s="1"/>
  <c r="G112" i="141" s="1"/>
  <c r="G113" i="141" s="1"/>
  <c r="G114" i="141" s="1"/>
  <c r="G608" i="146"/>
  <c r="G609" i="146" s="1"/>
  <c r="G610" i="146" s="1"/>
  <c r="G611" i="146" s="1"/>
  <c r="G591" i="121"/>
  <c r="G592" i="121" s="1"/>
  <c r="G593" i="121" s="1"/>
  <c r="G594" i="121" s="1"/>
  <c r="G595" i="121" s="1"/>
  <c r="G596" i="121" s="1"/>
  <c r="G597" i="121" s="1"/>
  <c r="G598" i="121" s="1"/>
  <c r="G599" i="121" s="1"/>
  <c r="G545" i="150"/>
  <c r="G546" i="150" s="1"/>
  <c r="G547" i="150" s="1"/>
  <c r="G548" i="150" s="1"/>
  <c r="G549" i="150" s="1"/>
  <c r="G550" i="150" s="1"/>
  <c r="G551" i="150" s="1"/>
  <c r="G552" i="150" s="1"/>
  <c r="G553" i="150" s="1"/>
  <c r="G554" i="150" s="1"/>
  <c r="G555" i="150" s="1"/>
  <c r="G556" i="150" s="1"/>
  <c r="G488" i="102"/>
  <c r="G489" i="102" s="1"/>
  <c r="G490" i="102" s="1"/>
  <c r="G491" i="102" s="1"/>
  <c r="G492" i="102" s="1"/>
  <c r="G493" i="102" s="1"/>
  <c r="G494" i="102" s="1"/>
  <c r="G495" i="102" s="1"/>
  <c r="G496" i="102" s="1"/>
  <c r="G497" i="102" s="1"/>
  <c r="G498" i="102" s="1"/>
  <c r="G499" i="102" s="1"/>
  <c r="G500" i="102" s="1"/>
  <c r="G501" i="102" s="1"/>
  <c r="G502" i="102" s="1"/>
  <c r="G503" i="102" s="1"/>
  <c r="G504" i="102" s="1"/>
  <c r="G505" i="102" s="1"/>
  <c r="G506" i="102" s="1"/>
  <c r="G507" i="102" s="1"/>
  <c r="G508" i="102" s="1"/>
  <c r="G509" i="102" s="1"/>
  <c r="G510" i="102" s="1"/>
  <c r="G511" i="102" s="1"/>
  <c r="G512" i="102" s="1"/>
  <c r="G521" i="58"/>
  <c r="G522" i="58" s="1"/>
  <c r="G523" i="58" s="1"/>
  <c r="G524" i="58" s="1"/>
  <c r="G525" i="58" s="1"/>
  <c r="G526" i="58" s="1"/>
  <c r="G527" i="58" s="1"/>
  <c r="G528" i="58" s="1"/>
  <c r="G529" i="58" s="1"/>
  <c r="G530" i="58" s="1"/>
  <c r="G601" i="15"/>
  <c r="G602" i="15" s="1"/>
  <c r="G603" i="15" s="1"/>
  <c r="G604" i="15" s="1"/>
  <c r="G605" i="15" s="1"/>
  <c r="G606" i="15" s="1"/>
  <c r="G607" i="15" s="1"/>
  <c r="G608" i="15" s="1"/>
  <c r="G609" i="15" s="1"/>
  <c r="G610" i="15" s="1"/>
  <c r="G611" i="15" s="1"/>
  <c r="G612" i="15" s="1"/>
  <c r="G613" i="15" s="1"/>
  <c r="G614" i="15" s="1"/>
  <c r="G615" i="15" s="1"/>
  <c r="G360" i="79"/>
  <c r="G361" i="79" s="1"/>
  <c r="G362" i="79" s="1"/>
  <c r="G363" i="79" s="1"/>
  <c r="G364" i="79" s="1"/>
  <c r="G365" i="79" s="1"/>
  <c r="G366" i="79" s="1"/>
  <c r="G367" i="79" s="1"/>
  <c r="G368" i="79" s="1"/>
  <c r="G369" i="79" s="1"/>
  <c r="G370" i="79" s="1"/>
  <c r="G371" i="79" s="1"/>
  <c r="G372" i="79" s="1"/>
  <c r="G373" i="79" s="1"/>
  <c r="G374" i="79" s="1"/>
  <c r="G375" i="79" s="1"/>
  <c r="G376" i="79" s="1"/>
  <c r="G377" i="79" s="1"/>
  <c r="G378" i="79" s="1"/>
  <c r="G379" i="79" s="1"/>
  <c r="G380" i="79" s="1"/>
  <c r="G381" i="79" s="1"/>
  <c r="G382" i="79" s="1"/>
  <c r="G383" i="79" s="1"/>
  <c r="G384" i="79" s="1"/>
  <c r="G385" i="79" s="1"/>
  <c r="G386" i="79" s="1"/>
  <c r="G387" i="79" s="1"/>
  <c r="G388" i="79" s="1"/>
  <c r="G389" i="79" s="1"/>
  <c r="G390" i="79" s="1"/>
  <c r="G391" i="79" s="1"/>
  <c r="G392" i="79" s="1"/>
  <c r="G393" i="79" s="1"/>
  <c r="G394" i="79" s="1"/>
  <c r="G395" i="79" s="1"/>
  <c r="G396" i="79" s="1"/>
  <c r="G397" i="79" s="1"/>
  <c r="G398" i="79" s="1"/>
  <c r="G399" i="79" s="1"/>
  <c r="G400" i="79" s="1"/>
  <c r="G401" i="79" s="1"/>
  <c r="G402" i="79" s="1"/>
  <c r="G403" i="79" s="1"/>
  <c r="G404" i="79" s="1"/>
  <c r="G405" i="79" s="1"/>
  <c r="G406" i="79" s="1"/>
  <c r="G407" i="79" s="1"/>
  <c r="G408" i="79" s="1"/>
  <c r="G409" i="79" s="1"/>
  <c r="G410" i="79" s="1"/>
  <c r="G411" i="79" s="1"/>
  <c r="G412" i="79" s="1"/>
  <c r="G413" i="79" s="1"/>
  <c r="G414" i="79" s="1"/>
  <c r="G415" i="79" s="1"/>
  <c r="G416" i="79" s="1"/>
  <c r="G417" i="79" s="1"/>
  <c r="G418" i="79" s="1"/>
  <c r="G419" i="79" s="1"/>
  <c r="G420" i="79" s="1"/>
  <c r="G421" i="79" s="1"/>
  <c r="G422" i="79" s="1"/>
  <c r="G423" i="79" s="1"/>
  <c r="G424" i="79" s="1"/>
  <c r="G425" i="79" s="1"/>
  <c r="G426" i="79" s="1"/>
  <c r="G427" i="79" s="1"/>
  <c r="G428" i="79" s="1"/>
  <c r="G429" i="79" s="1"/>
  <c r="G430" i="79" s="1"/>
  <c r="G431" i="79" s="1"/>
  <c r="G432" i="79" s="1"/>
  <c r="G433" i="79" s="1"/>
  <c r="G434" i="79" s="1"/>
  <c r="G435" i="79" s="1"/>
  <c r="G436" i="79" s="1"/>
  <c r="G437" i="79" s="1"/>
  <c r="G438" i="79" s="1"/>
  <c r="G439" i="79" s="1"/>
  <c r="G440" i="79" s="1"/>
  <c r="G441" i="79" s="1"/>
  <c r="G442" i="79" s="1"/>
  <c r="G443" i="79" s="1"/>
  <c r="G444" i="79" s="1"/>
  <c r="G445" i="79" s="1"/>
  <c r="G446" i="79" s="1"/>
  <c r="G363" i="128" l="1"/>
  <c r="G364" i="128" s="1"/>
  <c r="G45" i="164"/>
  <c r="G46" i="164" s="1"/>
  <c r="G47" i="164" s="1"/>
  <c r="G48" i="164" s="1"/>
  <c r="G49" i="164" s="1"/>
  <c r="G50" i="164" s="1"/>
  <c r="G32" i="160"/>
  <c r="G33" i="160" s="1"/>
  <c r="G34" i="160" s="1"/>
  <c r="G35" i="160" s="1"/>
  <c r="G36" i="160" s="1"/>
  <c r="G37" i="160" s="1"/>
  <c r="G38" i="160" s="1"/>
  <c r="G39" i="160" s="1"/>
  <c r="G40" i="160" s="1"/>
  <c r="G41" i="160" s="1"/>
  <c r="G42" i="160" s="1"/>
  <c r="G43" i="160" s="1"/>
  <c r="G44" i="160" s="1"/>
  <c r="G66" i="162"/>
  <c r="G67" i="162" s="1"/>
  <c r="G68" i="162" s="1"/>
  <c r="G69" i="162" s="1"/>
  <c r="G70" i="162" s="1"/>
  <c r="G71" i="162" s="1"/>
  <c r="G72" i="162" s="1"/>
  <c r="G73" i="162" s="1"/>
  <c r="G74" i="162" s="1"/>
  <c r="G75" i="162" s="1"/>
  <c r="G76" i="162" s="1"/>
  <c r="G77" i="162" s="1"/>
  <c r="G78" i="162"/>
  <c r="G79" i="162" s="1"/>
  <c r="G80" i="162" s="1"/>
  <c r="G81" i="162" s="1"/>
  <c r="G82" i="162" s="1"/>
  <c r="G83" i="162" s="1"/>
  <c r="G84" i="162" s="1"/>
  <c r="G85" i="162" s="1"/>
  <c r="G86" i="162" s="1"/>
  <c r="G87" i="162" s="1"/>
  <c r="G88" i="162" s="1"/>
  <c r="G89" i="162" s="1"/>
  <c r="G90" i="162" s="1"/>
  <c r="G91" i="162" s="1"/>
  <c r="G92" i="162" s="1"/>
  <c r="G93" i="162" s="1"/>
  <c r="G94" i="162" s="1"/>
  <c r="G95" i="162" s="1"/>
  <c r="G96" i="162" s="1"/>
  <c r="G223" i="145"/>
  <c r="G218" i="122"/>
  <c r="G219" i="122" s="1"/>
  <c r="G220" i="122" s="1"/>
  <c r="G221" i="122" s="1"/>
  <c r="G222" i="122" s="1"/>
  <c r="G223" i="122" s="1"/>
  <c r="G224" i="122" s="1"/>
  <c r="G225" i="122" s="1"/>
  <c r="G226" i="122" s="1"/>
  <c r="G227" i="122" s="1"/>
  <c r="G228" i="122" s="1"/>
  <c r="G229" i="122" s="1"/>
  <c r="G230" i="122" s="1"/>
  <c r="G231" i="122" s="1"/>
  <c r="G232" i="122" s="1"/>
  <c r="G233" i="122" s="1"/>
  <c r="G234" i="122" s="1"/>
  <c r="G235" i="122" s="1"/>
  <c r="G236" i="122" s="1"/>
  <c r="G237" i="122" s="1"/>
  <c r="G238" i="122" s="1"/>
  <c r="G239" i="122" s="1"/>
  <c r="G240" i="122" s="1"/>
  <c r="G241" i="122" s="1"/>
  <c r="G242" i="122" s="1"/>
  <c r="G243" i="122" s="1"/>
  <c r="G244" i="122" s="1"/>
  <c r="G245" i="122" s="1"/>
  <c r="G246" i="122" s="1"/>
  <c r="G247" i="122" s="1"/>
  <c r="G248" i="122" s="1"/>
  <c r="G249" i="122" s="1"/>
  <c r="G250" i="122" s="1"/>
  <c r="G251" i="122" s="1"/>
  <c r="G252" i="122" s="1"/>
  <c r="G253" i="122" s="1"/>
  <c r="G254" i="122" s="1"/>
  <c r="G255" i="122" s="1"/>
  <c r="G256" i="122" s="1"/>
  <c r="G257" i="122" s="1"/>
  <c r="G258" i="122" s="1"/>
  <c r="G259" i="122" s="1"/>
  <c r="G260" i="122" s="1"/>
  <c r="G261" i="122" s="1"/>
  <c r="G262" i="122" s="1"/>
  <c r="G263" i="122" s="1"/>
  <c r="G264" i="122" s="1"/>
  <c r="G265" i="122" s="1"/>
  <c r="G266" i="122" s="1"/>
  <c r="G267" i="122" s="1"/>
  <c r="G268" i="122" s="1"/>
  <c r="G269" i="122" s="1"/>
  <c r="G270" i="122" s="1"/>
  <c r="G271" i="122" s="1"/>
  <c r="G272" i="122" s="1"/>
  <c r="G273" i="122" s="1"/>
  <c r="G274" i="122" s="1"/>
  <c r="G275" i="122" s="1"/>
  <c r="G276" i="122" s="1"/>
  <c r="G277" i="122" s="1"/>
  <c r="G278" i="122" s="1"/>
  <c r="G279" i="122" s="1"/>
  <c r="G280" i="122" s="1"/>
  <c r="G281" i="122" s="1"/>
  <c r="G282" i="122" s="1"/>
  <c r="G283" i="122" s="1"/>
  <c r="G284" i="122" s="1"/>
  <c r="G285" i="122" s="1"/>
  <c r="G286" i="122" s="1"/>
  <c r="G287" i="122" s="1"/>
  <c r="G288" i="122" s="1"/>
  <c r="G289" i="122" s="1"/>
  <c r="G290" i="122" s="1"/>
  <c r="G291" i="122" s="1"/>
  <c r="G292" i="122" s="1"/>
  <c r="G293" i="122" s="1"/>
  <c r="G294" i="122" s="1"/>
  <c r="G295" i="122" s="1"/>
  <c r="G296" i="122" s="1"/>
  <c r="G297" i="122" s="1"/>
  <c r="G298" i="122" s="1"/>
  <c r="G299" i="122" s="1"/>
  <c r="G300" i="122" s="1"/>
  <c r="G301" i="122" s="1"/>
  <c r="G302" i="122" s="1"/>
  <c r="G303" i="122" s="1"/>
  <c r="G304" i="122" s="1"/>
  <c r="G305" i="122" s="1"/>
  <c r="G306" i="122" s="1"/>
  <c r="G307" i="122" s="1"/>
  <c r="G308" i="122" s="1"/>
  <c r="G309" i="122" s="1"/>
  <c r="G310" i="122" s="1"/>
  <c r="G311" i="122" s="1"/>
  <c r="G312" i="122" s="1"/>
  <c r="G313" i="122" s="1"/>
  <c r="G314" i="122" s="1"/>
  <c r="G315" i="122" s="1"/>
  <c r="G316" i="122" s="1"/>
  <c r="G317" i="122" s="1"/>
  <c r="G318" i="122" s="1"/>
  <c r="G319" i="122" s="1"/>
  <c r="G320" i="122" s="1"/>
  <c r="G321" i="122" s="1"/>
  <c r="G322" i="122" s="1"/>
  <c r="G323" i="122" s="1"/>
  <c r="G324" i="122" s="1"/>
  <c r="G325" i="122" s="1"/>
  <c r="G326" i="122" s="1"/>
  <c r="G327" i="122" s="1"/>
  <c r="G328" i="122" s="1"/>
  <c r="G329" i="122" s="1"/>
  <c r="G330" i="122" s="1"/>
  <c r="G331" i="122" s="1"/>
  <c r="G332" i="122" s="1"/>
  <c r="G333" i="122" s="1"/>
  <c r="G334" i="122" s="1"/>
  <c r="G335" i="122" s="1"/>
  <c r="G336" i="122" s="1"/>
  <c r="G337" i="122" s="1"/>
  <c r="G338" i="122" s="1"/>
  <c r="G339" i="122" s="1"/>
  <c r="G340" i="122" s="1"/>
  <c r="G341" i="122" s="1"/>
  <c r="G342" i="122" s="1"/>
  <c r="G343" i="122" s="1"/>
  <c r="G344" i="122" s="1"/>
  <c r="G345" i="122" s="1"/>
  <c r="G346" i="122" s="1"/>
  <c r="G347" i="122" s="1"/>
  <c r="G348" i="122" s="1"/>
  <c r="G349" i="122" s="1"/>
  <c r="G350" i="122" s="1"/>
  <c r="G351" i="122" s="1"/>
  <c r="G352" i="122" s="1"/>
  <c r="G353" i="122" s="1"/>
  <c r="G354" i="122" s="1"/>
  <c r="G355" i="122" s="1"/>
  <c r="G356" i="122" s="1"/>
  <c r="G357" i="122" s="1"/>
  <c r="G358" i="122" s="1"/>
  <c r="G359" i="122" s="1"/>
  <c r="G360" i="122" s="1"/>
  <c r="G361" i="122" s="1"/>
  <c r="G362" i="122" s="1"/>
  <c r="G363" i="122" s="1"/>
  <c r="G364" i="122" s="1"/>
  <c r="G365" i="122" s="1"/>
  <c r="G366" i="122" s="1"/>
  <c r="G367" i="122" s="1"/>
  <c r="G368" i="122" s="1"/>
  <c r="G369" i="122" s="1"/>
  <c r="G370" i="122" s="1"/>
  <c r="G371" i="122" s="1"/>
  <c r="G372" i="122" s="1"/>
  <c r="G373" i="122" s="1"/>
  <c r="G374" i="122" s="1"/>
  <c r="G375" i="122" s="1"/>
  <c r="G376" i="122" s="1"/>
  <c r="G377" i="122" s="1"/>
  <c r="G378" i="122" s="1"/>
  <c r="G379" i="122" s="1"/>
  <c r="G380" i="122" s="1"/>
  <c r="G381" i="122" s="1"/>
  <c r="G382" i="122" s="1"/>
  <c r="G383" i="122" s="1"/>
  <c r="G384" i="122" s="1"/>
  <c r="G385" i="122" s="1"/>
  <c r="G386" i="122" s="1"/>
  <c r="G387" i="122" s="1"/>
  <c r="G388" i="122" s="1"/>
  <c r="G389" i="122" s="1"/>
  <c r="G390" i="122" s="1"/>
  <c r="G391" i="122" s="1"/>
  <c r="G392" i="122" s="1"/>
  <c r="G393" i="122" s="1"/>
  <c r="G394" i="122" s="1"/>
  <c r="G395" i="122" s="1"/>
  <c r="G396" i="122" s="1"/>
  <c r="G397" i="122" s="1"/>
  <c r="G398" i="122" s="1"/>
  <c r="G399" i="122" s="1"/>
  <c r="G400" i="122" s="1"/>
  <c r="G401" i="122" s="1"/>
  <c r="G402" i="122" s="1"/>
  <c r="G403" i="122" s="1"/>
  <c r="G404" i="122" s="1"/>
  <c r="G405" i="122" s="1"/>
  <c r="G406" i="122" s="1"/>
  <c r="G407" i="122" s="1"/>
  <c r="G408" i="122" s="1"/>
  <c r="G409" i="122" s="1"/>
  <c r="G410" i="122" s="1"/>
  <c r="G411" i="122" s="1"/>
  <c r="G412" i="122" s="1"/>
  <c r="G413" i="122" s="1"/>
  <c r="G414" i="122" s="1"/>
  <c r="G415" i="122" s="1"/>
  <c r="G416" i="122" s="1"/>
  <c r="G417" i="122" s="1"/>
  <c r="G418" i="122" s="1"/>
  <c r="G419" i="122" s="1"/>
  <c r="G420" i="122" s="1"/>
  <c r="G421" i="122" s="1"/>
  <c r="G422" i="122" s="1"/>
  <c r="G423" i="122" s="1"/>
  <c r="G424" i="122" s="1"/>
  <c r="G425" i="122" s="1"/>
  <c r="G426" i="122" s="1"/>
  <c r="G427" i="122" s="1"/>
  <c r="G428" i="122" s="1"/>
  <c r="G429" i="122" s="1"/>
  <c r="G430" i="122" s="1"/>
  <c r="G431" i="122" s="1"/>
  <c r="G432" i="122" s="1"/>
  <c r="G433" i="122" s="1"/>
  <c r="G434" i="122" s="1"/>
  <c r="G435" i="122" s="1"/>
  <c r="G436" i="122" s="1"/>
  <c r="G437" i="122" s="1"/>
  <c r="G438" i="122" s="1"/>
  <c r="G439" i="122" s="1"/>
  <c r="G440" i="122" s="1"/>
  <c r="G441" i="122" s="1"/>
  <c r="G442" i="122" s="1"/>
  <c r="G443" i="122" s="1"/>
  <c r="G444" i="122" s="1"/>
  <c r="G445" i="122" s="1"/>
  <c r="G446" i="122" s="1"/>
  <c r="G447" i="122" s="1"/>
  <c r="G448" i="122" s="1"/>
  <c r="G449" i="122" s="1"/>
  <c r="G450" i="122" s="1"/>
  <c r="G451" i="122" s="1"/>
  <c r="G452" i="122" s="1"/>
  <c r="G453" i="122" s="1"/>
  <c r="G454" i="122" s="1"/>
  <c r="G455" i="122" s="1"/>
  <c r="G456" i="122" s="1"/>
  <c r="G457" i="122" s="1"/>
  <c r="G458" i="122" s="1"/>
  <c r="G459" i="122" s="1"/>
  <c r="G460" i="122" s="1"/>
  <c r="G461" i="122" s="1"/>
  <c r="G462" i="122" s="1"/>
  <c r="G463" i="122" s="1"/>
  <c r="G464" i="122" s="1"/>
  <c r="G465" i="122" s="1"/>
  <c r="G466" i="122" s="1"/>
  <c r="G467" i="122" s="1"/>
  <c r="G468" i="122" s="1"/>
  <c r="G469" i="122" s="1"/>
  <c r="G470" i="122" s="1"/>
  <c r="G471" i="122" s="1"/>
  <c r="G472" i="122" s="1"/>
  <c r="G473" i="122" s="1"/>
  <c r="G474" i="122" s="1"/>
  <c r="G475" i="122" s="1"/>
  <c r="G476" i="122" s="1"/>
  <c r="G477" i="122" s="1"/>
  <c r="G478" i="122" s="1"/>
  <c r="G479" i="122" s="1"/>
  <c r="G480" i="122" s="1"/>
  <c r="G481" i="122" s="1"/>
  <c r="G482" i="122" s="1"/>
  <c r="G483" i="122" s="1"/>
  <c r="G484" i="122" s="1"/>
  <c r="G485" i="122" s="1"/>
  <c r="G486" i="122" s="1"/>
  <c r="G487" i="122" s="1"/>
  <c r="G488" i="122" s="1"/>
  <c r="G489" i="122" s="1"/>
  <c r="G490" i="122" s="1"/>
  <c r="G491" i="122" s="1"/>
  <c r="G492" i="122" s="1"/>
  <c r="G493" i="122" s="1"/>
  <c r="G494" i="122" s="1"/>
  <c r="G495" i="122" s="1"/>
  <c r="G496" i="122" s="1"/>
  <c r="G497" i="122" s="1"/>
  <c r="G498" i="122" s="1"/>
  <c r="G499" i="122" s="1"/>
  <c r="G500" i="122" s="1"/>
  <c r="G141" i="135"/>
  <c r="G142" i="135" s="1"/>
  <c r="G143" i="135" s="1"/>
  <c r="G121" i="154"/>
  <c r="G122" i="154" s="1"/>
  <c r="G123" i="154" s="1"/>
  <c r="G124" i="154" s="1"/>
  <c r="G125" i="154" s="1"/>
  <c r="G126" i="154" s="1"/>
  <c r="G127" i="154" s="1"/>
  <c r="G128" i="154" s="1"/>
  <c r="G129" i="154" s="1"/>
  <c r="G61" i="161"/>
  <c r="G62" i="161" s="1"/>
  <c r="G63" i="161" s="1"/>
  <c r="G64" i="161" s="1"/>
  <c r="G65" i="161" s="1"/>
  <c r="G66" i="161" s="1"/>
  <c r="G67" i="161" s="1"/>
  <c r="G97" i="156"/>
  <c r="G587" i="64"/>
  <c r="G588" i="64" s="1"/>
  <c r="G589" i="64" s="1"/>
  <c r="G590" i="64" s="1"/>
  <c r="G591" i="64" s="1"/>
  <c r="G592" i="64" s="1"/>
  <c r="G593" i="64" s="1"/>
  <c r="G594" i="64" s="1"/>
  <c r="G595" i="64" s="1"/>
  <c r="G596" i="64" s="1"/>
  <c r="G597" i="64" s="1"/>
  <c r="G598" i="64" s="1"/>
  <c r="G599" i="64" s="1"/>
  <c r="G600" i="64" s="1"/>
  <c r="G601" i="64" s="1"/>
  <c r="G602" i="64" s="1"/>
  <c r="G603" i="64" s="1"/>
  <c r="G604" i="64" s="1"/>
  <c r="G605" i="64" s="1"/>
  <c r="G606" i="64" s="1"/>
  <c r="G607" i="64" s="1"/>
  <c r="G608" i="64" s="1"/>
  <c r="G609" i="64" s="1"/>
  <c r="G610" i="64" s="1"/>
  <c r="G611" i="64" s="1"/>
  <c r="G612" i="64" s="1"/>
  <c r="G613" i="64" s="1"/>
  <c r="G614" i="64" s="1"/>
  <c r="G72" i="158"/>
  <c r="G73" i="158" s="1"/>
  <c r="G74" i="158" s="1"/>
  <c r="G75" i="158" s="1"/>
  <c r="G76" i="158" s="1"/>
  <c r="G77" i="158" s="1"/>
  <c r="G78" i="158" s="1"/>
  <c r="G79" i="158" s="1"/>
  <c r="G80" i="158" s="1"/>
  <c r="G81" i="158" s="1"/>
  <c r="G82" i="158" s="1"/>
  <c r="G83" i="158" s="1"/>
  <c r="G84" i="158" s="1"/>
  <c r="G85" i="158" s="1"/>
  <c r="G86" i="158" s="1"/>
  <c r="G87" i="158" s="1"/>
  <c r="G88" i="158" s="1"/>
  <c r="G89" i="158" s="1"/>
  <c r="G90" i="158" s="1"/>
  <c r="G91" i="158" s="1"/>
  <c r="G92" i="158" s="1"/>
  <c r="G93" i="158" s="1"/>
  <c r="G94" i="158" s="1"/>
  <c r="G95" i="158" s="1"/>
  <c r="G96" i="158" s="1"/>
  <c r="G97" i="158" s="1"/>
  <c r="G98" i="158" s="1"/>
  <c r="G99" i="158" s="1"/>
  <c r="G100" i="158" s="1"/>
  <c r="G101" i="158" s="1"/>
  <c r="G102" i="158" s="1"/>
  <c r="G103" i="158" s="1"/>
  <c r="G72" i="157"/>
  <c r="G73" i="157" s="1"/>
  <c r="G615" i="59"/>
  <c r="G616" i="59" s="1"/>
  <c r="G617" i="59" s="1"/>
  <c r="G618" i="59" s="1"/>
  <c r="G619" i="59" s="1"/>
  <c r="G620" i="59" s="1"/>
  <c r="G621" i="59" s="1"/>
  <c r="G622" i="59" s="1"/>
  <c r="G623" i="59" s="1"/>
  <c r="G624" i="59" s="1"/>
  <c r="G625" i="59" s="1"/>
  <c r="G626" i="59" s="1"/>
  <c r="G627" i="59" s="1"/>
  <c r="G605" i="77"/>
  <c r="G606" i="77" s="1"/>
  <c r="G607" i="77" s="1"/>
  <c r="G608" i="77" s="1"/>
  <c r="G513" i="102"/>
  <c r="G514" i="102" s="1"/>
  <c r="G515" i="102" s="1"/>
  <c r="G516" i="102" s="1"/>
  <c r="G517" i="102" s="1"/>
  <c r="G518" i="102" s="1"/>
  <c r="G519" i="102" s="1"/>
  <c r="G520" i="102" s="1"/>
  <c r="G521" i="102" s="1"/>
  <c r="G522" i="102" s="1"/>
  <c r="G523" i="102" s="1"/>
  <c r="G524" i="102" s="1"/>
  <c r="G525" i="102" s="1"/>
  <c r="G526" i="102" s="1"/>
  <c r="G527" i="102" s="1"/>
  <c r="G528" i="102" s="1"/>
  <c r="G529" i="102" s="1"/>
  <c r="G530" i="102" s="1"/>
  <c r="G531" i="102" s="1"/>
  <c r="G532" i="102" s="1"/>
  <c r="G616" i="15"/>
  <c r="G617" i="15" s="1"/>
  <c r="G618" i="15" s="1"/>
  <c r="G619" i="15" s="1"/>
  <c r="G620" i="15" s="1"/>
  <c r="G621" i="15" s="1"/>
  <c r="G638" i="99"/>
  <c r="G639" i="99" s="1"/>
  <c r="G640" i="99" s="1"/>
  <c r="G641" i="99" s="1"/>
  <c r="G642" i="99" s="1"/>
  <c r="G643" i="99" s="1"/>
  <c r="G644" i="99" s="1"/>
  <c r="G645" i="99" s="1"/>
  <c r="G646" i="99" s="1"/>
  <c r="G647" i="99" s="1"/>
  <c r="G648" i="99" s="1"/>
  <c r="G649" i="99" s="1"/>
  <c r="G650" i="99" s="1"/>
  <c r="G651" i="99" s="1"/>
  <c r="G652" i="99" s="1"/>
  <c r="G653" i="99" s="1"/>
  <c r="G654" i="99" s="1"/>
  <c r="G655" i="99" s="1"/>
  <c r="G656" i="99" s="1"/>
  <c r="G657" i="99" s="1"/>
  <c r="G658" i="99" s="1"/>
  <c r="G659" i="99" s="1"/>
  <c r="G660" i="99" s="1"/>
  <c r="G661" i="99" s="1"/>
  <c r="G662" i="99" s="1"/>
  <c r="G663" i="99" s="1"/>
  <c r="G664" i="99" s="1"/>
  <c r="G665" i="99" s="1"/>
  <c r="G666" i="99" s="1"/>
  <c r="G667" i="99" s="1"/>
  <c r="G668" i="99" s="1"/>
  <c r="G669" i="99" s="1"/>
  <c r="G670" i="99" s="1"/>
  <c r="G671" i="99" s="1"/>
  <c r="G672" i="99" s="1"/>
  <c r="G673" i="99" s="1"/>
  <c r="G569" i="70"/>
  <c r="G570" i="70" s="1"/>
  <c r="G571" i="70" s="1"/>
  <c r="G572" i="70" s="1"/>
  <c r="G115" i="141"/>
  <c r="G116" i="141" s="1"/>
  <c r="G117" i="141" s="1"/>
  <c r="G118" i="141" s="1"/>
  <c r="G119" i="141" s="1"/>
  <c r="G120" i="141" s="1"/>
  <c r="G121" i="141" s="1"/>
  <c r="G122" i="141" s="1"/>
  <c r="G123" i="141" s="1"/>
  <c r="G124" i="141" s="1"/>
  <c r="G125" i="141" s="1"/>
  <c r="G126" i="141" s="1"/>
  <c r="G127" i="141" s="1"/>
  <c r="G128" i="141" s="1"/>
  <c r="G129" i="141" s="1"/>
  <c r="G130" i="141" s="1"/>
  <c r="G131" i="141" s="1"/>
  <c r="G132" i="141" s="1"/>
  <c r="G133" i="141" s="1"/>
  <c r="G134" i="141" s="1"/>
  <c r="G135" i="141" s="1"/>
  <c r="G136" i="141" s="1"/>
  <c r="G137" i="141" s="1"/>
  <c r="G138" i="141" s="1"/>
  <c r="G139" i="141" s="1"/>
  <c r="G140" i="141" s="1"/>
  <c r="G141" i="141" s="1"/>
  <c r="G142" i="141" s="1"/>
  <c r="G143" i="141" s="1"/>
  <c r="G612" i="146"/>
  <c r="G613" i="146" s="1"/>
  <c r="G614" i="146" s="1"/>
  <c r="G615" i="146" s="1"/>
  <c r="G616" i="146" s="1"/>
  <c r="G617" i="146" s="1"/>
  <c r="G618" i="146" s="1"/>
  <c r="G619" i="146" s="1"/>
  <c r="G620" i="146" s="1"/>
  <c r="G621" i="146" s="1"/>
  <c r="G622" i="146" s="1"/>
  <c r="G623" i="146" s="1"/>
  <c r="G624" i="146" s="1"/>
  <c r="G625" i="146" s="1"/>
  <c r="G626" i="146" s="1"/>
  <c r="G627" i="146" s="1"/>
  <c r="G628" i="146" s="1"/>
  <c r="G629" i="146" s="1"/>
  <c r="G630" i="146" s="1"/>
  <c r="G631" i="146" s="1"/>
  <c r="G632" i="146" s="1"/>
  <c r="G633" i="146" s="1"/>
  <c r="G634" i="146" s="1"/>
  <c r="G635" i="146" s="1"/>
  <c r="G636" i="146" s="1"/>
  <c r="G637" i="146" s="1"/>
  <c r="G638" i="146" s="1"/>
  <c r="G639" i="146" s="1"/>
  <c r="G640" i="146" s="1"/>
  <c r="G600" i="121"/>
  <c r="G601" i="121" s="1"/>
  <c r="G602" i="121" s="1"/>
  <c r="G603" i="121" s="1"/>
  <c r="G604" i="121" s="1"/>
  <c r="G605" i="121" s="1"/>
  <c r="G606" i="121" s="1"/>
  <c r="G607" i="121" s="1"/>
  <c r="G608" i="121" s="1"/>
  <c r="G609" i="121" s="1"/>
  <c r="G557" i="150"/>
  <c r="G558" i="150" s="1"/>
  <c r="G559" i="150" s="1"/>
  <c r="G560" i="150" s="1"/>
  <c r="G561" i="150" s="1"/>
  <c r="G562" i="150" s="1"/>
  <c r="G563" i="150" s="1"/>
  <c r="G564" i="150" s="1"/>
  <c r="G565" i="150" s="1"/>
  <c r="G566" i="150" s="1"/>
  <c r="G567" i="150" s="1"/>
  <c r="G568" i="150" s="1"/>
  <c r="G569" i="150" s="1"/>
  <c r="G570" i="150" s="1"/>
  <c r="G571" i="150" s="1"/>
  <c r="G572" i="150" s="1"/>
  <c r="G573" i="150" s="1"/>
  <c r="G574" i="150" s="1"/>
  <c r="G575" i="150" s="1"/>
  <c r="G576" i="150" s="1"/>
  <c r="G577" i="150" s="1"/>
  <c r="G578" i="150" s="1"/>
  <c r="G579" i="150" s="1"/>
  <c r="G580" i="150" s="1"/>
  <c r="G581" i="150" s="1"/>
  <c r="G582" i="150" s="1"/>
  <c r="G583" i="150" s="1"/>
  <c r="G584" i="150" s="1"/>
  <c r="G585" i="150" s="1"/>
  <c r="G586" i="150" s="1"/>
  <c r="G587" i="150" s="1"/>
  <c r="G588" i="150" s="1"/>
  <c r="G589" i="150" s="1"/>
  <c r="G590" i="150" s="1"/>
  <c r="G591" i="150" s="1"/>
  <c r="G592" i="150" s="1"/>
  <c r="G593" i="150" s="1"/>
  <c r="G594" i="150" s="1"/>
  <c r="G595" i="150" s="1"/>
  <c r="G596" i="150" s="1"/>
  <c r="G597" i="150" s="1"/>
  <c r="G598" i="150" s="1"/>
  <c r="G599" i="150" s="1"/>
  <c r="G600" i="150" s="1"/>
  <c r="G601" i="150" s="1"/>
  <c r="G602" i="150" s="1"/>
  <c r="G603" i="150" s="1"/>
  <c r="G604" i="150" s="1"/>
  <c r="G605" i="150" s="1"/>
  <c r="G606" i="150" s="1"/>
  <c r="G607" i="150" s="1"/>
  <c r="G608" i="150" s="1"/>
  <c r="G609" i="150" s="1"/>
  <c r="G610" i="150" s="1"/>
  <c r="G611" i="150" s="1"/>
  <c r="G612" i="150" s="1"/>
  <c r="G613" i="150" s="1"/>
  <c r="G614" i="150" s="1"/>
  <c r="G615" i="150" s="1"/>
  <c r="G616" i="150" s="1"/>
  <c r="G617" i="150" s="1"/>
  <c r="G618" i="150" s="1"/>
  <c r="G619" i="150" s="1"/>
  <c r="G620" i="150" s="1"/>
  <c r="G621" i="150" s="1"/>
  <c r="G622" i="150" s="1"/>
  <c r="G623" i="150" s="1"/>
  <c r="G624" i="150" s="1"/>
  <c r="G625" i="150" s="1"/>
  <c r="G626" i="150" s="1"/>
  <c r="G627" i="150" s="1"/>
  <c r="G628" i="150" s="1"/>
  <c r="G629" i="150" s="1"/>
  <c r="G630" i="150" s="1"/>
  <c r="G631" i="150" s="1"/>
  <c r="G640" i="78"/>
  <c r="G641" i="78" s="1"/>
  <c r="G642" i="78" s="1"/>
  <c r="G643" i="78" s="1"/>
  <c r="G644" i="78" s="1"/>
  <c r="G645" i="78" s="1"/>
  <c r="G646" i="78" s="1"/>
  <c r="G647" i="78" s="1"/>
  <c r="G648" i="78" s="1"/>
  <c r="G531" i="58"/>
  <c r="G532" i="58" s="1"/>
  <c r="G533" i="58" s="1"/>
  <c r="G534" i="58" s="1"/>
  <c r="G580" i="85"/>
  <c r="G581" i="85" s="1"/>
  <c r="G582" i="85" s="1"/>
  <c r="G583" i="85" s="1"/>
  <c r="G584" i="85" s="1"/>
  <c r="G585" i="85" s="1"/>
  <c r="G447" i="79"/>
  <c r="G448" i="79" s="1"/>
  <c r="G449" i="79" s="1"/>
  <c r="G450" i="79" s="1"/>
  <c r="G451" i="79" s="1"/>
  <c r="G452" i="79" s="1"/>
  <c r="G453" i="79" s="1"/>
  <c r="G454" i="79" s="1"/>
  <c r="G455" i="79" s="1"/>
  <c r="G456" i="79" s="1"/>
  <c r="E37" i="97" l="1"/>
  <c r="G501" i="122"/>
  <c r="G502" i="122" s="1"/>
  <c r="G503" i="122" s="1"/>
  <c r="G504" i="122" s="1"/>
  <c r="G505" i="122" s="1"/>
  <c r="G51" i="164"/>
  <c r="G52" i="164" s="1"/>
  <c r="G53" i="164" s="1"/>
  <c r="G54" i="164" s="1"/>
  <c r="G55" i="164" s="1"/>
  <c r="G56" i="164" s="1"/>
  <c r="G57" i="164" s="1"/>
  <c r="G58" i="164" s="1"/>
  <c r="G59" i="164" s="1"/>
  <c r="G60" i="164" s="1"/>
  <c r="G61" i="164" s="1"/>
  <c r="G62" i="164" s="1"/>
  <c r="G63" i="164" s="1"/>
  <c r="G64" i="164" s="1"/>
  <c r="G65" i="164" s="1"/>
  <c r="G66" i="164" s="1"/>
  <c r="G67" i="164" s="1"/>
  <c r="G68" i="164" s="1"/>
  <c r="G69" i="164" s="1"/>
  <c r="G70" i="164" s="1"/>
  <c r="G71" i="164" s="1"/>
  <c r="G72" i="164" s="1"/>
  <c r="G73" i="164" s="1"/>
  <c r="G74" i="164" s="1"/>
  <c r="G75" i="164" s="1"/>
  <c r="G76" i="164" s="1"/>
  <c r="G77" i="164" s="1"/>
  <c r="G78" i="164" s="1"/>
  <c r="G79" i="164" s="1"/>
  <c r="G80" i="164" s="1"/>
  <c r="G81" i="164" s="1"/>
  <c r="G82" i="164" s="1"/>
  <c r="G83" i="164" s="1"/>
  <c r="G84" i="164" s="1"/>
  <c r="G85" i="164" s="1"/>
  <c r="G86" i="164" s="1"/>
  <c r="G87" i="164" s="1"/>
  <c r="G88" i="164" s="1"/>
  <c r="G89" i="164" s="1"/>
  <c r="G90" i="164" s="1"/>
  <c r="G91" i="164" s="1"/>
  <c r="G92" i="164" s="1"/>
  <c r="G93" i="164" s="1"/>
  <c r="G94" i="164" s="1"/>
  <c r="G95" i="164" s="1"/>
  <c r="G96" i="164" s="1"/>
  <c r="G97" i="164" s="1"/>
  <c r="G98" i="164" s="1"/>
  <c r="G99" i="164" s="1"/>
  <c r="G100" i="164" s="1"/>
  <c r="G101" i="164" s="1"/>
  <c r="G102" i="164" s="1"/>
  <c r="G103" i="164" s="1"/>
  <c r="G104" i="164" s="1"/>
  <c r="G105" i="164" s="1"/>
  <c r="G106" i="164" s="1"/>
  <c r="G107" i="164" s="1"/>
  <c r="G108" i="164" s="1"/>
  <c r="G109" i="164" s="1"/>
  <c r="G110" i="164" s="1"/>
  <c r="G111" i="164" s="1"/>
  <c r="G112" i="164" s="1"/>
  <c r="G113" i="164" s="1"/>
  <c r="G114" i="164" s="1"/>
  <c r="G115" i="164" s="1"/>
  <c r="G116" i="164" s="1"/>
  <c r="G117" i="164" s="1"/>
  <c r="G118" i="164" s="1"/>
  <c r="G119" i="164" s="1"/>
  <c r="G120" i="164" s="1"/>
  <c r="G121" i="164" s="1"/>
  <c r="G122" i="164" s="1"/>
  <c r="G123" i="164" s="1"/>
  <c r="G124" i="164" s="1"/>
  <c r="G125" i="164" s="1"/>
  <c r="G126" i="164" s="1"/>
  <c r="G127" i="164" s="1"/>
  <c r="G128" i="164" s="1"/>
  <c r="G129" i="164" s="1"/>
  <c r="G130" i="164" s="1"/>
  <c r="G131" i="164" s="1"/>
  <c r="G132" i="164" s="1"/>
  <c r="G133" i="164" s="1"/>
  <c r="G134" i="164" s="1"/>
  <c r="G135" i="164" s="1"/>
  <c r="G136" i="164" s="1"/>
  <c r="G137" i="164" s="1"/>
  <c r="G138" i="164" s="1"/>
  <c r="G139" i="164" s="1"/>
  <c r="G140" i="164" s="1"/>
  <c r="G141" i="164" s="1"/>
  <c r="G142" i="164" s="1"/>
  <c r="G143" i="164" s="1"/>
  <c r="G144" i="164" s="1"/>
  <c r="G145" i="164" s="1"/>
  <c r="G146" i="164" s="1"/>
  <c r="G147" i="164" s="1"/>
  <c r="G148" i="164" s="1"/>
  <c r="G149" i="164" s="1"/>
  <c r="G150" i="164" s="1"/>
  <c r="G151" i="164" s="1"/>
  <c r="G152" i="164" s="1"/>
  <c r="G153" i="164" s="1"/>
  <c r="G154" i="164" s="1"/>
  <c r="G155" i="164" s="1"/>
  <c r="G156" i="164" s="1"/>
  <c r="G157" i="164" s="1"/>
  <c r="G158" i="164" s="1"/>
  <c r="G159" i="164" s="1"/>
  <c r="G160" i="164" s="1"/>
  <c r="G161" i="164" s="1"/>
  <c r="G162" i="164" s="1"/>
  <c r="G163" i="164" s="1"/>
  <c r="G164" i="164" s="1"/>
  <c r="G165" i="164" s="1"/>
  <c r="G166" i="164" s="1"/>
  <c r="G167" i="164" s="1"/>
  <c r="G168" i="164" s="1"/>
  <c r="G169" i="164" s="1"/>
  <c r="G170" i="164" s="1"/>
  <c r="G171" i="164" s="1"/>
  <c r="G172" i="164" s="1"/>
  <c r="G173" i="164" s="1"/>
  <c r="G174" i="164" s="1"/>
  <c r="G175" i="164" s="1"/>
  <c r="G176" i="164" s="1"/>
  <c r="G177" i="164" s="1"/>
  <c r="G178" i="164" s="1"/>
  <c r="G179" i="164" s="1"/>
  <c r="G180" i="164" s="1"/>
  <c r="G181" i="164" s="1"/>
  <c r="G182" i="164" s="1"/>
  <c r="G183" i="164" s="1"/>
  <c r="G184" i="164" s="1"/>
  <c r="G185" i="164" s="1"/>
  <c r="G186" i="164" s="1"/>
  <c r="G187" i="164" s="1"/>
  <c r="G188" i="164" s="1"/>
  <c r="G189" i="164" s="1"/>
  <c r="G190" i="164" s="1"/>
  <c r="G191" i="164" s="1"/>
  <c r="G192" i="164" s="1"/>
  <c r="G193" i="164" s="1"/>
  <c r="G194" i="164" s="1"/>
  <c r="G195" i="164" s="1"/>
  <c r="G196" i="164" s="1"/>
  <c r="G197" i="164" s="1"/>
  <c r="G198" i="164" s="1"/>
  <c r="G199" i="164" s="1"/>
  <c r="G200" i="164" s="1"/>
  <c r="G201" i="164" s="1"/>
  <c r="G202" i="164" s="1"/>
  <c r="G203" i="164" s="1"/>
  <c r="G204" i="164" s="1"/>
  <c r="G205" i="164" s="1"/>
  <c r="G206" i="164" s="1"/>
  <c r="G207" i="164" s="1"/>
  <c r="G208" i="164" s="1"/>
  <c r="G209" i="164" s="1"/>
  <c r="G210" i="164" s="1"/>
  <c r="G211" i="164" s="1"/>
  <c r="G212" i="164" s="1"/>
  <c r="G213" i="164" s="1"/>
  <c r="G214" i="164" s="1"/>
  <c r="G215" i="164" s="1"/>
  <c r="G216" i="164" s="1"/>
  <c r="G217" i="164" s="1"/>
  <c r="G218" i="164" s="1"/>
  <c r="G219" i="164" s="1"/>
  <c r="G220" i="164" s="1"/>
  <c r="G221" i="164" s="1"/>
  <c r="G222" i="164" s="1"/>
  <c r="G223" i="164" s="1"/>
  <c r="G224" i="164" s="1"/>
  <c r="G225" i="164" s="1"/>
  <c r="G226" i="164" s="1"/>
  <c r="G227" i="164" s="1"/>
  <c r="G228" i="164" s="1"/>
  <c r="G229" i="164" s="1"/>
  <c r="G230" i="164" s="1"/>
  <c r="G231" i="164" s="1"/>
  <c r="G232" i="164" s="1"/>
  <c r="G233" i="164" s="1"/>
  <c r="G234" i="164" s="1"/>
  <c r="G235" i="164" s="1"/>
  <c r="G236" i="164" s="1"/>
  <c r="G237" i="164" s="1"/>
  <c r="G238" i="164" s="1"/>
  <c r="G239" i="164" s="1"/>
  <c r="G240" i="164" s="1"/>
  <c r="G241" i="164" s="1"/>
  <c r="G242" i="164" s="1"/>
  <c r="G243" i="164" s="1"/>
  <c r="G244" i="164" s="1"/>
  <c r="G245" i="164" s="1"/>
  <c r="G246" i="164" s="1"/>
  <c r="G247" i="164" s="1"/>
  <c r="G248" i="164" s="1"/>
  <c r="G249" i="164" s="1"/>
  <c r="G250" i="164" s="1"/>
  <c r="G251" i="164" s="1"/>
  <c r="G252" i="164" s="1"/>
  <c r="G253" i="164" s="1"/>
  <c r="G254" i="164" s="1"/>
  <c r="G255" i="164" s="1"/>
  <c r="G256" i="164" s="1"/>
  <c r="G257" i="164" s="1"/>
  <c r="G258" i="164" s="1"/>
  <c r="G259" i="164" s="1"/>
  <c r="G260" i="164" s="1"/>
  <c r="G261" i="164" s="1"/>
  <c r="G262" i="164" s="1"/>
  <c r="G263" i="164" s="1"/>
  <c r="G264" i="164" s="1"/>
  <c r="G265" i="164" s="1"/>
  <c r="G266" i="164" s="1"/>
  <c r="G267" i="164" s="1"/>
  <c r="G268" i="164" s="1"/>
  <c r="G269" i="164" s="1"/>
  <c r="G270" i="164" s="1"/>
  <c r="G271" i="164" s="1"/>
  <c r="G272" i="164" s="1"/>
  <c r="G273" i="164" s="1"/>
  <c r="G274" i="164" s="1"/>
  <c r="G275" i="164" s="1"/>
  <c r="G276" i="164" s="1"/>
  <c r="G277" i="164" s="1"/>
  <c r="G278" i="164" s="1"/>
  <c r="G279" i="164" s="1"/>
  <c r="G280" i="164" s="1"/>
  <c r="G281" i="164" s="1"/>
  <c r="G282" i="164" s="1"/>
  <c r="G283" i="164" s="1"/>
  <c r="G284" i="164" s="1"/>
  <c r="G285" i="164" s="1"/>
  <c r="G286" i="164" s="1"/>
  <c r="G287" i="164" s="1"/>
  <c r="G288" i="164" s="1"/>
  <c r="G289" i="164" s="1"/>
  <c r="G290" i="164" s="1"/>
  <c r="G291" i="164" s="1"/>
  <c r="G292" i="164" s="1"/>
  <c r="G293" i="164" s="1"/>
  <c r="G294" i="164" s="1"/>
  <c r="G295" i="164" s="1"/>
  <c r="G296" i="164" s="1"/>
  <c r="G297" i="164" s="1"/>
  <c r="G298" i="164" s="1"/>
  <c r="G299" i="164" s="1"/>
  <c r="G300" i="164" s="1"/>
  <c r="G301" i="164" s="1"/>
  <c r="G302" i="164" s="1"/>
  <c r="G303" i="164" s="1"/>
  <c r="G304" i="164" s="1"/>
  <c r="G305" i="164" s="1"/>
  <c r="G306" i="164" s="1"/>
  <c r="G307" i="164" s="1"/>
  <c r="G365" i="128"/>
  <c r="G366" i="128" s="1"/>
  <c r="G371" i="128" s="1"/>
  <c r="G372" i="128" s="1"/>
  <c r="G373" i="128" s="1"/>
  <c r="G374" i="128" s="1"/>
  <c r="G375" i="128" s="1"/>
  <c r="G376" i="128" s="1"/>
  <c r="G377" i="128" s="1"/>
  <c r="G378" i="128" s="1"/>
  <c r="G379" i="128" s="1"/>
  <c r="G380" i="128" s="1"/>
  <c r="G381" i="128" s="1"/>
  <c r="G382" i="128" s="1"/>
  <c r="G383" i="128" s="1"/>
  <c r="G384" i="128" s="1"/>
  <c r="G385" i="128" s="1"/>
  <c r="G386" i="128" s="1"/>
  <c r="G387" i="128" s="1"/>
  <c r="G388" i="128" s="1"/>
  <c r="G389" i="128" s="1"/>
  <c r="G390" i="128" s="1"/>
  <c r="G391" i="128" s="1"/>
  <c r="G392" i="128" s="1"/>
  <c r="G393" i="128" s="1"/>
  <c r="G394" i="128" s="1"/>
  <c r="G395" i="128" s="1"/>
  <c r="G396" i="128" s="1"/>
  <c r="G397" i="128" s="1"/>
  <c r="G398" i="128" s="1"/>
  <c r="G399" i="128" s="1"/>
  <c r="G400" i="128" s="1"/>
  <c r="G401" i="128" s="1"/>
  <c r="G402" i="128" s="1"/>
  <c r="G403" i="128" s="1"/>
  <c r="G404" i="128" s="1"/>
  <c r="G405" i="128" s="1"/>
  <c r="G406" i="128" s="1"/>
  <c r="G407" i="128" s="1"/>
  <c r="G408" i="128" s="1"/>
  <c r="G409" i="128" s="1"/>
  <c r="G410" i="128" s="1"/>
  <c r="G411" i="128" s="1"/>
  <c r="G412" i="128" s="1"/>
  <c r="G413" i="128" s="1"/>
  <c r="G414" i="128" s="1"/>
  <c r="G415" i="128" s="1"/>
  <c r="G416" i="128" s="1"/>
  <c r="G417" i="128" s="1"/>
  <c r="G418" i="128" s="1"/>
  <c r="G419" i="128" s="1"/>
  <c r="G420" i="128" s="1"/>
  <c r="G421" i="128" s="1"/>
  <c r="G422" i="128" s="1"/>
  <c r="G423" i="128" s="1"/>
  <c r="G424" i="128" s="1"/>
  <c r="G425" i="128" s="1"/>
  <c r="G426" i="128" s="1"/>
  <c r="G427" i="128" s="1"/>
  <c r="G428" i="128" s="1"/>
  <c r="G429" i="128" s="1"/>
  <c r="G430" i="128" s="1"/>
  <c r="G431" i="128" s="1"/>
  <c r="G432" i="128" s="1"/>
  <c r="G433" i="128" s="1"/>
  <c r="G434" i="128" s="1"/>
  <c r="G435" i="128" s="1"/>
  <c r="G436" i="128" s="1"/>
  <c r="G437" i="128" s="1"/>
  <c r="G438" i="128" s="1"/>
  <c r="G439" i="128" s="1"/>
  <c r="G440" i="128" s="1"/>
  <c r="G441" i="128" s="1"/>
  <c r="G442" i="128" s="1"/>
  <c r="G443" i="128" s="1"/>
  <c r="G444" i="128" s="1"/>
  <c r="G445" i="128" s="1"/>
  <c r="G446" i="128" s="1"/>
  <c r="G447" i="128" s="1"/>
  <c r="G448" i="128" s="1"/>
  <c r="G449" i="128" s="1"/>
  <c r="G450" i="128" s="1"/>
  <c r="G451" i="128" s="1"/>
  <c r="G452" i="128" s="1"/>
  <c r="G453" i="128" s="1"/>
  <c r="G454" i="128" s="1"/>
  <c r="G455" i="128" s="1"/>
  <c r="G456" i="128" s="1"/>
  <c r="G457" i="128" s="1"/>
  <c r="G458" i="128" s="1"/>
  <c r="G459" i="128" s="1"/>
  <c r="G460" i="128" s="1"/>
  <c r="G461" i="128" s="1"/>
  <c r="G462" i="128" s="1"/>
  <c r="G463" i="128" s="1"/>
  <c r="G464" i="128" s="1"/>
  <c r="G465" i="128" s="1"/>
  <c r="G466" i="128" s="1"/>
  <c r="G467" i="128" s="1"/>
  <c r="G468" i="128" s="1"/>
  <c r="G469" i="128" s="1"/>
  <c r="G470" i="128" s="1"/>
  <c r="G471" i="128" s="1"/>
  <c r="G472" i="128" s="1"/>
  <c r="G473" i="128" s="1"/>
  <c r="G474" i="128" s="1"/>
  <c r="G475" i="128" s="1"/>
  <c r="G476" i="128" s="1"/>
  <c r="G477" i="128" s="1"/>
  <c r="G478" i="128" s="1"/>
  <c r="G479" i="128" s="1"/>
  <c r="G480" i="128" s="1"/>
  <c r="G481" i="128" s="1"/>
  <c r="G482" i="128" s="1"/>
  <c r="G483" i="128" s="1"/>
  <c r="G484" i="128" s="1"/>
  <c r="G485" i="128" s="1"/>
  <c r="G486" i="128" s="1"/>
  <c r="G487" i="128" s="1"/>
  <c r="G488" i="128" s="1"/>
  <c r="G489" i="128" s="1"/>
  <c r="G490" i="128" s="1"/>
  <c r="G491" i="128" s="1"/>
  <c r="G492" i="128" s="1"/>
  <c r="G493" i="128" s="1"/>
  <c r="G494" i="128" s="1"/>
  <c r="G495" i="128" s="1"/>
  <c r="G496" i="128" s="1"/>
  <c r="G497" i="128" s="1"/>
  <c r="G498" i="128" s="1"/>
  <c r="G499" i="128" s="1"/>
  <c r="G500" i="128" s="1"/>
  <c r="G501" i="128" s="1"/>
  <c r="G502" i="128" s="1"/>
  <c r="G503" i="128" s="1"/>
  <c r="G504" i="128" s="1"/>
  <c r="G505" i="128" s="1"/>
  <c r="G45" i="160"/>
  <c r="G46" i="160" s="1"/>
  <c r="G47" i="160" s="1"/>
  <c r="G48" i="160" s="1"/>
  <c r="G49" i="160" s="1"/>
  <c r="G50" i="160" s="1"/>
  <c r="G51" i="160" s="1"/>
  <c r="G52" i="160" s="1"/>
  <c r="G53" i="160" s="1"/>
  <c r="G54" i="160" s="1"/>
  <c r="G55" i="160" s="1"/>
  <c r="G56" i="160" s="1"/>
  <c r="G57" i="160" s="1"/>
  <c r="G58" i="160" s="1"/>
  <c r="G59" i="160" s="1"/>
  <c r="G60" i="160" s="1"/>
  <c r="G61" i="160" s="1"/>
  <c r="G62" i="160" s="1"/>
  <c r="G63" i="160" s="1"/>
  <c r="G64" i="160" s="1"/>
  <c r="G65" i="160" s="1"/>
  <c r="G66" i="160" s="1"/>
  <c r="G67" i="160" s="1"/>
  <c r="G68" i="160" s="1"/>
  <c r="G69" i="160" s="1"/>
  <c r="G70" i="160" s="1"/>
  <c r="G71" i="160" s="1"/>
  <c r="G72" i="160" s="1"/>
  <c r="G73" i="160" s="1"/>
  <c r="G74" i="160" s="1"/>
  <c r="G75" i="160" s="1"/>
  <c r="G76" i="160" s="1"/>
  <c r="G77" i="160" s="1"/>
  <c r="G78" i="160" s="1"/>
  <c r="G79" i="160" s="1"/>
  <c r="G80" i="160" s="1"/>
  <c r="G81" i="160" s="1"/>
  <c r="G82" i="160" s="1"/>
  <c r="G83" i="160" s="1"/>
  <c r="G84" i="160" s="1"/>
  <c r="G85" i="160" s="1"/>
  <c r="G86" i="160" s="1"/>
  <c r="G87" i="160" s="1"/>
  <c r="G88" i="160" s="1"/>
  <c r="G89" i="160" s="1"/>
  <c r="G90" i="160" s="1"/>
  <c r="G91" i="160" s="1"/>
  <c r="G92" i="160" s="1"/>
  <c r="G93" i="160" s="1"/>
  <c r="G94" i="160" s="1"/>
  <c r="G95" i="160" s="1"/>
  <c r="G96" i="160" s="1"/>
  <c r="G97" i="160" s="1"/>
  <c r="G98" i="160" s="1"/>
  <c r="G99" i="160" s="1"/>
  <c r="G100" i="160" s="1"/>
  <c r="G101" i="160" s="1"/>
  <c r="G102" i="160" s="1"/>
  <c r="G103" i="160" s="1"/>
  <c r="G104" i="160" s="1"/>
  <c r="G105" i="160" s="1"/>
  <c r="G106" i="160" s="1"/>
  <c r="G107" i="160" s="1"/>
  <c r="G108" i="160" s="1"/>
  <c r="G109" i="160" s="1"/>
  <c r="G110" i="160" s="1"/>
  <c r="G111" i="160" s="1"/>
  <c r="G112" i="160" s="1"/>
  <c r="G113" i="160" s="1"/>
  <c r="G114" i="160" s="1"/>
  <c r="G115" i="160" s="1"/>
  <c r="G116" i="160" s="1"/>
  <c r="G117" i="160" s="1"/>
  <c r="G118" i="160" s="1"/>
  <c r="G119" i="160" s="1"/>
  <c r="G120" i="160" s="1"/>
  <c r="G121" i="160" s="1"/>
  <c r="G122" i="160" s="1"/>
  <c r="G123" i="160" s="1"/>
  <c r="G124" i="160" s="1"/>
  <c r="G125" i="160" s="1"/>
  <c r="G126" i="160" s="1"/>
  <c r="G127" i="160" s="1"/>
  <c r="G128" i="160" s="1"/>
  <c r="G129" i="160" s="1"/>
  <c r="G130" i="160" s="1"/>
  <c r="G131" i="160" s="1"/>
  <c r="G132" i="160" s="1"/>
  <c r="G133" i="160" s="1"/>
  <c r="G134" i="160" s="1"/>
  <c r="G135" i="160" s="1"/>
  <c r="G136" i="160" s="1"/>
  <c r="G137" i="160" s="1"/>
  <c r="G138" i="160" s="1"/>
  <c r="G139" i="160" s="1"/>
  <c r="G140" i="160" s="1"/>
  <c r="G141" i="160" s="1"/>
  <c r="G142" i="160" s="1"/>
  <c r="G143" i="160" s="1"/>
  <c r="G144" i="160" s="1"/>
  <c r="G145" i="160" s="1"/>
  <c r="G146" i="160" s="1"/>
  <c r="G147" i="160" s="1"/>
  <c r="G148" i="160" s="1"/>
  <c r="G149" i="160" s="1"/>
  <c r="G150" i="160" s="1"/>
  <c r="G151" i="160" s="1"/>
  <c r="G152" i="160" s="1"/>
  <c r="G153" i="160" s="1"/>
  <c r="G154" i="160" s="1"/>
  <c r="G155" i="160" s="1"/>
  <c r="G156" i="160" s="1"/>
  <c r="G157" i="160" s="1"/>
  <c r="G158" i="160" s="1"/>
  <c r="G159" i="160" s="1"/>
  <c r="G160" i="160" s="1"/>
  <c r="G161" i="160" s="1"/>
  <c r="G162" i="160" s="1"/>
  <c r="G163" i="160" s="1"/>
  <c r="G164" i="160" s="1"/>
  <c r="G165" i="160" s="1"/>
  <c r="G166" i="160" s="1"/>
  <c r="G167" i="160" s="1"/>
  <c r="G168" i="160" s="1"/>
  <c r="G169" i="160" s="1"/>
  <c r="G170" i="160" s="1"/>
  <c r="G171" i="160" s="1"/>
  <c r="G172" i="160" s="1"/>
  <c r="G173" i="160" s="1"/>
  <c r="G174" i="160" s="1"/>
  <c r="G175" i="160" s="1"/>
  <c r="G176" i="160" s="1"/>
  <c r="G177" i="160" s="1"/>
  <c r="G178" i="160" s="1"/>
  <c r="G179" i="160" s="1"/>
  <c r="G180" i="160" s="1"/>
  <c r="G181" i="160" s="1"/>
  <c r="G182" i="160" s="1"/>
  <c r="G183" i="160" s="1"/>
  <c r="G184" i="160" s="1"/>
  <c r="G185" i="160" s="1"/>
  <c r="G186" i="160" s="1"/>
  <c r="G187" i="160" s="1"/>
  <c r="G188" i="160" s="1"/>
  <c r="G189" i="160" s="1"/>
  <c r="G190" i="160" s="1"/>
  <c r="G191" i="160" s="1"/>
  <c r="G192" i="160" s="1"/>
  <c r="G193" i="160" s="1"/>
  <c r="G194" i="160" s="1"/>
  <c r="G195" i="160" s="1"/>
  <c r="G196" i="160" s="1"/>
  <c r="G197" i="160" s="1"/>
  <c r="G198" i="160" s="1"/>
  <c r="G199" i="160" s="1"/>
  <c r="G200" i="160" s="1"/>
  <c r="G201" i="160" s="1"/>
  <c r="G202" i="160" s="1"/>
  <c r="G203" i="160" s="1"/>
  <c r="G204" i="160" s="1"/>
  <c r="G205" i="160" s="1"/>
  <c r="G206" i="160" s="1"/>
  <c r="G207" i="160" s="1"/>
  <c r="G208" i="160" s="1"/>
  <c r="G209" i="160" s="1"/>
  <c r="G210" i="160" s="1"/>
  <c r="G211" i="160" s="1"/>
  <c r="G212" i="160" s="1"/>
  <c r="G213" i="160" s="1"/>
  <c r="G214" i="160" s="1"/>
  <c r="G215" i="160" s="1"/>
  <c r="G216" i="160" s="1"/>
  <c r="G217" i="160" s="1"/>
  <c r="G218" i="160" s="1"/>
  <c r="G219" i="160" s="1"/>
  <c r="G220" i="160" s="1"/>
  <c r="G221" i="160" s="1"/>
  <c r="G222" i="160" s="1"/>
  <c r="G223" i="160" s="1"/>
  <c r="G224" i="160" s="1"/>
  <c r="G225" i="160" s="1"/>
  <c r="G226" i="160" s="1"/>
  <c r="G227" i="160" s="1"/>
  <c r="G228" i="160" s="1"/>
  <c r="G229" i="160" s="1"/>
  <c r="G230" i="160" s="1"/>
  <c r="G231" i="160" s="1"/>
  <c r="G232" i="160" s="1"/>
  <c r="G233" i="160" s="1"/>
  <c r="G234" i="160" s="1"/>
  <c r="G235" i="160" s="1"/>
  <c r="G236" i="160" s="1"/>
  <c r="G237" i="160" s="1"/>
  <c r="G238" i="160" s="1"/>
  <c r="G239" i="160" s="1"/>
  <c r="G240" i="160" s="1"/>
  <c r="G241" i="160" s="1"/>
  <c r="G242" i="160" s="1"/>
  <c r="G243" i="160" s="1"/>
  <c r="G244" i="160" s="1"/>
  <c r="G245" i="160" s="1"/>
  <c r="G246" i="160" s="1"/>
  <c r="G247" i="160" s="1"/>
  <c r="G248" i="160" s="1"/>
  <c r="G249" i="160" s="1"/>
  <c r="G250" i="160" s="1"/>
  <c r="G251" i="160" s="1"/>
  <c r="G252" i="160" s="1"/>
  <c r="G253" i="160" s="1"/>
  <c r="G254" i="160" s="1"/>
  <c r="G255" i="160" s="1"/>
  <c r="G256" i="160" s="1"/>
  <c r="G257" i="160" s="1"/>
  <c r="G258" i="160" s="1"/>
  <c r="G259" i="160" s="1"/>
  <c r="G260" i="160" s="1"/>
  <c r="G261" i="160" s="1"/>
  <c r="G262" i="160" s="1"/>
  <c r="G263" i="160" s="1"/>
  <c r="G264" i="160" s="1"/>
  <c r="G265" i="160" s="1"/>
  <c r="G266" i="160" s="1"/>
  <c r="G267" i="160" s="1"/>
  <c r="G268" i="160" s="1"/>
  <c r="G269" i="160" s="1"/>
  <c r="G270" i="160" s="1"/>
  <c r="G271" i="160" s="1"/>
  <c r="G272" i="160" s="1"/>
  <c r="G273" i="160" s="1"/>
  <c r="G274" i="160" s="1"/>
  <c r="G275" i="160" s="1"/>
  <c r="G276" i="160" s="1"/>
  <c r="G277" i="160" s="1"/>
  <c r="G278" i="160" s="1"/>
  <c r="G279" i="160" s="1"/>
  <c r="G280" i="160" s="1"/>
  <c r="G281" i="160" s="1"/>
  <c r="G282" i="160" s="1"/>
  <c r="G283" i="160" s="1"/>
  <c r="G284" i="160" s="1"/>
  <c r="G285" i="160" s="1"/>
  <c r="G286" i="160" s="1"/>
  <c r="G287" i="160" s="1"/>
  <c r="G288" i="160" s="1"/>
  <c r="G289" i="160" s="1"/>
  <c r="G290" i="160" s="1"/>
  <c r="G291" i="160" s="1"/>
  <c r="G292" i="160" s="1"/>
  <c r="G293" i="160" s="1"/>
  <c r="G294" i="160" s="1"/>
  <c r="G295" i="160" s="1"/>
  <c r="G296" i="160" s="1"/>
  <c r="G297" i="160" s="1"/>
  <c r="G298" i="160" s="1"/>
  <c r="G299" i="160" s="1"/>
  <c r="G300" i="160" s="1"/>
  <c r="G301" i="160" s="1"/>
  <c r="G302" i="160" s="1"/>
  <c r="G303" i="160" s="1"/>
  <c r="G304" i="160" s="1"/>
  <c r="G97" i="162"/>
  <c r="G98" i="162" s="1"/>
  <c r="G99" i="162" s="1"/>
  <c r="G100" i="162" s="1"/>
  <c r="G101" i="162" s="1"/>
  <c r="E31" i="97"/>
  <c r="AH31" i="97" s="1"/>
  <c r="G305" i="160"/>
  <c r="G224" i="145"/>
  <c r="G225" i="145" s="1"/>
  <c r="G226" i="145" s="1"/>
  <c r="G227" i="145" s="1"/>
  <c r="G228" i="145" s="1"/>
  <c r="AH37" i="97"/>
  <c r="G98" i="156"/>
  <c r="G99" i="156" s="1"/>
  <c r="G100" i="156" s="1"/>
  <c r="G101" i="156" s="1"/>
  <c r="G102" i="156" s="1"/>
  <c r="G103" i="156" s="1"/>
  <c r="G104" i="156" s="1"/>
  <c r="G105" i="156" s="1"/>
  <c r="G106" i="156" s="1"/>
  <c r="G107" i="156" s="1"/>
  <c r="G108" i="156" s="1"/>
  <c r="G109" i="156" s="1"/>
  <c r="G110" i="156" s="1"/>
  <c r="G111" i="156" s="1"/>
  <c r="G130" i="154"/>
  <c r="G131" i="154" s="1"/>
  <c r="G132" i="154" s="1"/>
  <c r="G133" i="154" s="1"/>
  <c r="G134" i="154" s="1"/>
  <c r="G135" i="154" s="1"/>
  <c r="G136" i="154" s="1"/>
  <c r="G144" i="135"/>
  <c r="G145" i="135" s="1"/>
  <c r="G146" i="135" s="1"/>
  <c r="G68" i="161"/>
  <c r="G69" i="161" s="1"/>
  <c r="G70" i="161" s="1"/>
  <c r="G71" i="161" s="1"/>
  <c r="G72" i="161" s="1"/>
  <c r="G73" i="161" s="1"/>
  <c r="G74" i="161" s="1"/>
  <c r="G75" i="161" s="1"/>
  <c r="G76" i="161" s="1"/>
  <c r="G77" i="161" s="1"/>
  <c r="G78" i="161" s="1"/>
  <c r="G615" i="64"/>
  <c r="G616" i="64" s="1"/>
  <c r="G617" i="64" s="1"/>
  <c r="G104" i="158"/>
  <c r="G105" i="158" s="1"/>
  <c r="G106" i="158" s="1"/>
  <c r="G107" i="158" s="1"/>
  <c r="G632" i="150"/>
  <c r="G633" i="150" s="1"/>
  <c r="G634" i="150" s="1"/>
  <c r="G635" i="150" s="1"/>
  <c r="G636" i="150" s="1"/>
  <c r="G637" i="150" s="1"/>
  <c r="G638" i="150" s="1"/>
  <c r="G639" i="150" s="1"/>
  <c r="G640" i="150" s="1"/>
  <c r="G641" i="150" s="1"/>
  <c r="G74" i="157"/>
  <c r="G75" i="157" s="1"/>
  <c r="G76" i="157" s="1"/>
  <c r="G628" i="59"/>
  <c r="G629" i="59" s="1"/>
  <c r="G630" i="59" s="1"/>
  <c r="G631" i="59" s="1"/>
  <c r="G632" i="59" s="1"/>
  <c r="G633" i="59" s="1"/>
  <c r="G634" i="59" s="1"/>
  <c r="G635" i="59" s="1"/>
  <c r="G636" i="59" s="1"/>
  <c r="G637" i="59" s="1"/>
  <c r="G638" i="59" s="1"/>
  <c r="G639" i="59" s="1"/>
  <c r="G640" i="59" s="1"/>
  <c r="G641" i="59" s="1"/>
  <c r="G642" i="59" s="1"/>
  <c r="G643" i="59" s="1"/>
  <c r="G644" i="59" s="1"/>
  <c r="G645" i="59" s="1"/>
  <c r="G646" i="59" s="1"/>
  <c r="G647" i="59" s="1"/>
  <c r="G648" i="59" s="1"/>
  <c r="G649" i="59" s="1"/>
  <c r="G650" i="59" s="1"/>
  <c r="G651" i="59" s="1"/>
  <c r="G652" i="59" s="1"/>
  <c r="G653" i="59" s="1"/>
  <c r="G654" i="59" s="1"/>
  <c r="G655" i="59" s="1"/>
  <c r="G656" i="59" s="1"/>
  <c r="G657" i="59" s="1"/>
  <c r="G658" i="59" s="1"/>
  <c r="G659" i="59" s="1"/>
  <c r="G660" i="59" s="1"/>
  <c r="G661" i="59" s="1"/>
  <c r="G662" i="59" s="1"/>
  <c r="G663" i="59" s="1"/>
  <c r="G664" i="59" s="1"/>
  <c r="G665" i="59" s="1"/>
  <c r="G666" i="59" s="1"/>
  <c r="G667" i="59" s="1"/>
  <c r="G668" i="59" s="1"/>
  <c r="G669" i="59" s="1"/>
  <c r="G670" i="59" s="1"/>
  <c r="G671" i="59" s="1"/>
  <c r="G672" i="59" s="1"/>
  <c r="G673" i="59" s="1"/>
  <c r="G674" i="59" s="1"/>
  <c r="G675" i="59" s="1"/>
  <c r="G676" i="59" s="1"/>
  <c r="G677" i="59" s="1"/>
  <c r="G678" i="59" s="1"/>
  <c r="G679" i="59" s="1"/>
  <c r="G680" i="59" s="1"/>
  <c r="G681" i="59" s="1"/>
  <c r="G682" i="59" s="1"/>
  <c r="G683" i="59" s="1"/>
  <c r="G684" i="59" s="1"/>
  <c r="G685" i="59" s="1"/>
  <c r="G686" i="59" s="1"/>
  <c r="G687" i="59" s="1"/>
  <c r="G688" i="59" s="1"/>
  <c r="G689" i="59" s="1"/>
  <c r="G690" i="59" s="1"/>
  <c r="G691" i="59" s="1"/>
  <c r="G692" i="59" s="1"/>
  <c r="G693" i="59" s="1"/>
  <c r="G694" i="59" s="1"/>
  <c r="G695" i="59" s="1"/>
  <c r="G609" i="77"/>
  <c r="G610" i="77" s="1"/>
  <c r="G611" i="77" s="1"/>
  <c r="G612" i="77" s="1"/>
  <c r="G613" i="77" s="1"/>
  <c r="G614" i="77" s="1"/>
  <c r="G615" i="77" s="1"/>
  <c r="G616" i="77" s="1"/>
  <c r="G641" i="146"/>
  <c r="G642" i="146" s="1"/>
  <c r="G643" i="146" s="1"/>
  <c r="G644" i="146" s="1"/>
  <c r="G645" i="146" s="1"/>
  <c r="G646" i="146" s="1"/>
  <c r="G647" i="146" s="1"/>
  <c r="G648" i="146" s="1"/>
  <c r="G649" i="146" s="1"/>
  <c r="G650" i="146" s="1"/>
  <c r="G622" i="15"/>
  <c r="G623" i="15" s="1"/>
  <c r="G624" i="15" s="1"/>
  <c r="G625" i="15" s="1"/>
  <c r="G626" i="15" s="1"/>
  <c r="G627" i="15" s="1"/>
  <c r="G628" i="15" s="1"/>
  <c r="G629" i="15" s="1"/>
  <c r="G630" i="15" s="1"/>
  <c r="G631" i="15" s="1"/>
  <c r="G632" i="15" s="1"/>
  <c r="G633" i="15" s="1"/>
  <c r="G634" i="15" s="1"/>
  <c r="G635" i="15" s="1"/>
  <c r="G636" i="15" s="1"/>
  <c r="G637" i="15" s="1"/>
  <c r="G638" i="15" s="1"/>
  <c r="G639" i="15" s="1"/>
  <c r="G640" i="15" s="1"/>
  <c r="G641" i="15" s="1"/>
  <c r="G535" i="58"/>
  <c r="G536" i="58" s="1"/>
  <c r="G537" i="58" s="1"/>
  <c r="G538" i="58" s="1"/>
  <c r="G539" i="58" s="1"/>
  <c r="G540" i="58" s="1"/>
  <c r="G541" i="58" s="1"/>
  <c r="G542" i="58" s="1"/>
  <c r="G543" i="58" s="1"/>
  <c r="G544" i="58" s="1"/>
  <c r="G545" i="58" s="1"/>
  <c r="G546" i="58" s="1"/>
  <c r="G547" i="58" s="1"/>
  <c r="G548" i="58" s="1"/>
  <c r="G549" i="58" s="1"/>
  <c r="G550" i="58" s="1"/>
  <c r="G551" i="58" s="1"/>
  <c r="G552" i="58" s="1"/>
  <c r="G553" i="58" s="1"/>
  <c r="G554" i="58" s="1"/>
  <c r="G555" i="58" s="1"/>
  <c r="G556" i="58" s="1"/>
  <c r="G557" i="58" s="1"/>
  <c r="G558" i="58" s="1"/>
  <c r="G559" i="58" s="1"/>
  <c r="G560" i="58" s="1"/>
  <c r="G561" i="58" s="1"/>
  <c r="G562" i="58" s="1"/>
  <c r="G563" i="58" s="1"/>
  <c r="G564" i="58" s="1"/>
  <c r="G610" i="121"/>
  <c r="G611" i="121" s="1"/>
  <c r="G612" i="121" s="1"/>
  <c r="G613" i="121" s="1"/>
  <c r="G614" i="121" s="1"/>
  <c r="G615" i="121" s="1"/>
  <c r="G616" i="121" s="1"/>
  <c r="G617" i="121" s="1"/>
  <c r="G618" i="121" s="1"/>
  <c r="G619" i="121" s="1"/>
  <c r="G620" i="121" s="1"/>
  <c r="G621" i="121" s="1"/>
  <c r="G622" i="121" s="1"/>
  <c r="G623" i="121" s="1"/>
  <c r="G624" i="121" s="1"/>
  <c r="G625" i="121" s="1"/>
  <c r="G626" i="121" s="1"/>
  <c r="G627" i="121" s="1"/>
  <c r="G628" i="121" s="1"/>
  <c r="G629" i="121" s="1"/>
  <c r="G630" i="121" s="1"/>
  <c r="G631" i="121" s="1"/>
  <c r="G632" i="121" s="1"/>
  <c r="G633" i="121" s="1"/>
  <c r="G634" i="121" s="1"/>
  <c r="G635" i="121" s="1"/>
  <c r="G636" i="121" s="1"/>
  <c r="G637" i="121" s="1"/>
  <c r="G638" i="121" s="1"/>
  <c r="G639" i="121" s="1"/>
  <c r="G640" i="121" s="1"/>
  <c r="G641" i="121" s="1"/>
  <c r="G573" i="70"/>
  <c r="G574" i="70" s="1"/>
  <c r="G575" i="70" s="1"/>
  <c r="G576" i="70" s="1"/>
  <c r="G144" i="141"/>
  <c r="G145" i="141" s="1"/>
  <c r="G146" i="141" s="1"/>
  <c r="G147" i="141" s="1"/>
  <c r="G148" i="141" s="1"/>
  <c r="G149" i="141" s="1"/>
  <c r="G150" i="141" s="1"/>
  <c r="G151" i="141" s="1"/>
  <c r="G152" i="141" s="1"/>
  <c r="G153" i="141" s="1"/>
  <c r="G154" i="141" s="1"/>
  <c r="G155" i="141" s="1"/>
  <c r="G156" i="141" s="1"/>
  <c r="G157" i="141" s="1"/>
  <c r="G158" i="141" s="1"/>
  <c r="G159" i="141" s="1"/>
  <c r="G160" i="141" s="1"/>
  <c r="G161" i="141" s="1"/>
  <c r="G162" i="141" s="1"/>
  <c r="G163" i="141" s="1"/>
  <c r="G164" i="141" s="1"/>
  <c r="G165" i="141" s="1"/>
  <c r="G166" i="141" s="1"/>
  <c r="G167" i="141" s="1"/>
  <c r="G168" i="141" s="1"/>
  <c r="G169" i="141" s="1"/>
  <c r="G170" i="141" s="1"/>
  <c r="G171" i="141" s="1"/>
  <c r="G172" i="141" s="1"/>
  <c r="G173" i="141" s="1"/>
  <c r="G174" i="141" s="1"/>
  <c r="G175" i="141" s="1"/>
  <c r="G176" i="141" s="1"/>
  <c r="G649" i="78"/>
  <c r="G650" i="78" s="1"/>
  <c r="G651" i="78" s="1"/>
  <c r="G652" i="78" s="1"/>
  <c r="G653" i="78" s="1"/>
  <c r="G654" i="78" s="1"/>
  <c r="G533" i="102"/>
  <c r="G534" i="102" s="1"/>
  <c r="G586" i="85"/>
  <c r="G587" i="85" s="1"/>
  <c r="G588" i="85" s="1"/>
  <c r="G589" i="85" s="1"/>
  <c r="G590" i="85" s="1"/>
  <c r="G591" i="85" s="1"/>
  <c r="G457" i="79"/>
  <c r="G458" i="79" s="1"/>
  <c r="G459" i="79" s="1"/>
  <c r="G460" i="79" s="1"/>
  <c r="G461" i="79" s="1"/>
  <c r="G462" i="79" s="1"/>
  <c r="G463" i="79" s="1"/>
  <c r="G464" i="79" s="1"/>
  <c r="G465" i="79" s="1"/>
  <c r="E12" i="97" l="1"/>
  <c r="AH12" i="97" s="1"/>
  <c r="G308" i="164"/>
  <c r="G309" i="164" s="1"/>
  <c r="G310" i="164" s="1"/>
  <c r="G311" i="164" s="1"/>
  <c r="G312" i="164" s="1"/>
  <c r="G313" i="164" s="1"/>
  <c r="G314" i="164" s="1"/>
  <c r="E35" i="97"/>
  <c r="AH35" i="97" s="1"/>
  <c r="G506" i="128"/>
  <c r="G507" i="128" s="1"/>
  <c r="G508" i="128" s="1"/>
  <c r="G509" i="128" s="1"/>
  <c r="G510" i="128" s="1"/>
  <c r="G511" i="128" s="1"/>
  <c r="G512" i="128" s="1"/>
  <c r="G513" i="128" s="1"/>
  <c r="G514" i="128" s="1"/>
  <c r="G515" i="128" s="1"/>
  <c r="G516" i="128" s="1"/>
  <c r="G517" i="128" s="1"/>
  <c r="G518" i="128" s="1"/>
  <c r="G519" i="128" s="1"/>
  <c r="G520" i="128" s="1"/>
  <c r="G521" i="128" s="1"/>
  <c r="G522" i="128" s="1"/>
  <c r="G523" i="128" s="1"/>
  <c r="G524" i="128" s="1"/>
  <c r="G525" i="128" s="1"/>
  <c r="G526" i="128" s="1"/>
  <c r="G527" i="128" s="1"/>
  <c r="G528" i="128" s="1"/>
  <c r="G529" i="128" s="1"/>
  <c r="G530" i="128" s="1"/>
  <c r="G531" i="128" s="1"/>
  <c r="G532" i="128" s="1"/>
  <c r="G533" i="128" s="1"/>
  <c r="G534" i="128" s="1"/>
  <c r="G535" i="128" s="1"/>
  <c r="G536" i="128" s="1"/>
  <c r="G537" i="128" s="1"/>
  <c r="G538" i="128" s="1"/>
  <c r="G539" i="128" s="1"/>
  <c r="G540" i="128" s="1"/>
  <c r="G541" i="128" s="1"/>
  <c r="G542" i="128" s="1"/>
  <c r="G543" i="128" s="1"/>
  <c r="G544" i="128" s="1"/>
  <c r="G545" i="128" s="1"/>
  <c r="G546" i="128" s="1"/>
  <c r="G547" i="128" s="1"/>
  <c r="G548" i="128" s="1"/>
  <c r="G549" i="128" s="1"/>
  <c r="G550" i="128" s="1"/>
  <c r="G551" i="128" s="1"/>
  <c r="G552" i="128" s="1"/>
  <c r="G553" i="128" s="1"/>
  <c r="G554" i="128" s="1"/>
  <c r="G555" i="128" s="1"/>
  <c r="G556" i="128" s="1"/>
  <c r="G557" i="128" s="1"/>
  <c r="G558" i="128" s="1"/>
  <c r="G559" i="128" s="1"/>
  <c r="G560" i="128" s="1"/>
  <c r="G561" i="128" s="1"/>
  <c r="G562" i="128" s="1"/>
  <c r="G563" i="128" s="1"/>
  <c r="G696" i="59"/>
  <c r="G697" i="59" s="1"/>
  <c r="G698" i="59" s="1"/>
  <c r="G699" i="59" s="1"/>
  <c r="G700" i="59" s="1"/>
  <c r="G701" i="59" s="1"/>
  <c r="G702" i="59" s="1"/>
  <c r="G703" i="59" s="1"/>
  <c r="G704" i="59" s="1"/>
  <c r="G705" i="59" s="1"/>
  <c r="G706" i="59" s="1"/>
  <c r="G707" i="59" s="1"/>
  <c r="G708" i="59" s="1"/>
  <c r="G709" i="59" s="1"/>
  <c r="G710" i="59" s="1"/>
  <c r="G711" i="59" s="1"/>
  <c r="G712" i="59" s="1"/>
  <c r="G713" i="59" s="1"/>
  <c r="G714" i="59" s="1"/>
  <c r="G102" i="162"/>
  <c r="G103" i="162" s="1"/>
  <c r="G730" i="59"/>
  <c r="G731" i="59" s="1"/>
  <c r="G732" i="59" s="1"/>
  <c r="G733" i="59" s="1"/>
  <c r="G734" i="59" s="1"/>
  <c r="G735" i="59" s="1"/>
  <c r="G736" i="59" s="1"/>
  <c r="G737" i="59" s="1"/>
  <c r="G738" i="59" s="1"/>
  <c r="G739" i="59" s="1"/>
  <c r="G740" i="59" s="1"/>
  <c r="G741" i="59" s="1"/>
  <c r="G742" i="59" s="1"/>
  <c r="G743" i="59" s="1"/>
  <c r="G744" i="59" s="1"/>
  <c r="G745" i="59" s="1"/>
  <c r="G746" i="59" s="1"/>
  <c r="G747" i="59" s="1"/>
  <c r="G748" i="59" s="1"/>
  <c r="G749" i="59" s="1"/>
  <c r="G750" i="59" s="1"/>
  <c r="G751" i="59" s="1"/>
  <c r="G752" i="59" s="1"/>
  <c r="G753" i="59" s="1"/>
  <c r="G754" i="59" s="1"/>
  <c r="G755" i="59" s="1"/>
  <c r="G756" i="59" s="1"/>
  <c r="G757" i="59" s="1"/>
  <c r="G758" i="59" s="1"/>
  <c r="G759" i="59" s="1"/>
  <c r="G760" i="59" s="1"/>
  <c r="G761" i="59" s="1"/>
  <c r="G762" i="59" s="1"/>
  <c r="G763" i="59" s="1"/>
  <c r="G764" i="59" s="1"/>
  <c r="G765" i="59" s="1"/>
  <c r="G766" i="59" s="1"/>
  <c r="G767" i="59" s="1"/>
  <c r="G768" i="59" s="1"/>
  <c r="G769" i="59" s="1"/>
  <c r="G770" i="59" s="1"/>
  <c r="G771" i="59" s="1"/>
  <c r="G772" i="59" s="1"/>
  <c r="G773" i="59" s="1"/>
  <c r="G774" i="59" s="1"/>
  <c r="G775" i="59" s="1"/>
  <c r="G776" i="59" s="1"/>
  <c r="G777" i="59" s="1"/>
  <c r="G778" i="59" s="1"/>
  <c r="G779" i="59" s="1"/>
  <c r="G780" i="59" s="1"/>
  <c r="G781" i="59" s="1"/>
  <c r="G782" i="59" s="1"/>
  <c r="G783" i="59" s="1"/>
  <c r="G784" i="59" s="1"/>
  <c r="G785" i="59" s="1"/>
  <c r="G786" i="59" s="1"/>
  <c r="G787" i="59" s="1"/>
  <c r="G788" i="59" s="1"/>
  <c r="G789" i="59" s="1"/>
  <c r="G790" i="59" s="1"/>
  <c r="G791" i="59" s="1"/>
  <c r="G792" i="59" s="1"/>
  <c r="G793" i="59" s="1"/>
  <c r="G794" i="59" s="1"/>
  <c r="G795" i="59" s="1"/>
  <c r="G796" i="59" s="1"/>
  <c r="G797" i="59" s="1"/>
  <c r="G798" i="59" s="1"/>
  <c r="G799" i="59" s="1"/>
  <c r="G800" i="59" s="1"/>
  <c r="G801" i="59" s="1"/>
  <c r="G802" i="59" s="1"/>
  <c r="G803" i="59" s="1"/>
  <c r="G804" i="59" s="1"/>
  <c r="G805" i="59" s="1"/>
  <c r="G806" i="59" s="1"/>
  <c r="G807" i="59" s="1"/>
  <c r="G808" i="59" s="1"/>
  <c r="G809" i="59" s="1"/>
  <c r="G810" i="59" s="1"/>
  <c r="G811" i="59" s="1"/>
  <c r="G812" i="59" s="1"/>
  <c r="G813" i="59" s="1"/>
  <c r="G814" i="59" s="1"/>
  <c r="G815" i="59" s="1"/>
  <c r="G816" i="59" s="1"/>
  <c r="G817" i="59" s="1"/>
  <c r="G818" i="59" s="1"/>
  <c r="G819" i="59" s="1"/>
  <c r="G820" i="59" s="1"/>
  <c r="G821" i="59" s="1"/>
  <c r="G822" i="59" s="1"/>
  <c r="G823" i="59" s="1"/>
  <c r="G824" i="59" s="1"/>
  <c r="G825" i="59" s="1"/>
  <c r="G826" i="59" s="1"/>
  <c r="G827" i="59" s="1"/>
  <c r="G828" i="59" s="1"/>
  <c r="G829" i="59" s="1"/>
  <c r="G830" i="59" s="1"/>
  <c r="G831" i="59" s="1"/>
  <c r="G832" i="59" s="1"/>
  <c r="G833" i="59" s="1"/>
  <c r="G834" i="59" s="1"/>
  <c r="G835" i="59" s="1"/>
  <c r="G836" i="59" s="1"/>
  <c r="G837" i="59" s="1"/>
  <c r="G838" i="59" s="1"/>
  <c r="G839" i="59" s="1"/>
  <c r="G840" i="59" s="1"/>
  <c r="G841" i="59" s="1"/>
  <c r="G842" i="59" s="1"/>
  <c r="G843" i="59" s="1"/>
  <c r="G844" i="59" s="1"/>
  <c r="G845" i="59" s="1"/>
  <c r="G846" i="59" s="1"/>
  <c r="G847" i="59" s="1"/>
  <c r="G848" i="59" s="1"/>
  <c r="G849" i="59" s="1"/>
  <c r="G850" i="59" s="1"/>
  <c r="G851" i="59" s="1"/>
  <c r="G852" i="59" s="1"/>
  <c r="G853" i="59" s="1"/>
  <c r="G854" i="59" s="1"/>
  <c r="G855" i="59" s="1"/>
  <c r="G856" i="59" s="1"/>
  <c r="G857" i="59" s="1"/>
  <c r="G858" i="59" s="1"/>
  <c r="G859" i="59" s="1"/>
  <c r="G860" i="59" s="1"/>
  <c r="G861" i="59" s="1"/>
  <c r="G862" i="59" s="1"/>
  <c r="G863" i="59" s="1"/>
  <c r="G864" i="59" s="1"/>
  <c r="G865" i="59" s="1"/>
  <c r="G866" i="59" s="1"/>
  <c r="G867" i="59" s="1"/>
  <c r="G868" i="59" s="1"/>
  <c r="G869" i="59" s="1"/>
  <c r="G870" i="59" s="1"/>
  <c r="G871" i="59" s="1"/>
  <c r="G872" i="59" s="1"/>
  <c r="G873" i="59" s="1"/>
  <c r="G874" i="59" s="1"/>
  <c r="G875" i="59" s="1"/>
  <c r="G876" i="59" s="1"/>
  <c r="G877" i="59" s="1"/>
  <c r="G878" i="59" s="1"/>
  <c r="G879" i="59" s="1"/>
  <c r="G880" i="59" s="1"/>
  <c r="G881" i="59" s="1"/>
  <c r="G882" i="59" s="1"/>
  <c r="G883" i="59" s="1"/>
  <c r="G884" i="59" s="1"/>
  <c r="G885" i="59" s="1"/>
  <c r="G886" i="59" s="1"/>
  <c r="G887" i="59" s="1"/>
  <c r="G888" i="59" s="1"/>
  <c r="G889" i="59" s="1"/>
  <c r="G890" i="59" s="1"/>
  <c r="G891" i="59" s="1"/>
  <c r="G892" i="59" s="1"/>
  <c r="G893" i="59" s="1"/>
  <c r="G894" i="59" s="1"/>
  <c r="G895" i="59" s="1"/>
  <c r="G896" i="59" s="1"/>
  <c r="G897" i="59" s="1"/>
  <c r="G898" i="59" s="1"/>
  <c r="G899" i="59" s="1"/>
  <c r="G900" i="59" s="1"/>
  <c r="G901" i="59" s="1"/>
  <c r="G902" i="59" s="1"/>
  <c r="G903" i="59" s="1"/>
  <c r="G904" i="59" s="1"/>
  <c r="G905" i="59" s="1"/>
  <c r="G906" i="59" s="1"/>
  <c r="G907" i="59" s="1"/>
  <c r="G908" i="59" s="1"/>
  <c r="G909" i="59" s="1"/>
  <c r="G910" i="59" s="1"/>
  <c r="G911" i="59" s="1"/>
  <c r="G912" i="59" s="1"/>
  <c r="G913" i="59" s="1"/>
  <c r="G914" i="59" s="1"/>
  <c r="G915" i="59" s="1"/>
  <c r="G916" i="59" s="1"/>
  <c r="G917" i="59" s="1"/>
  <c r="G918" i="59" s="1"/>
  <c r="G919" i="59" s="1"/>
  <c r="G920" i="59" s="1"/>
  <c r="G921" i="59" s="1"/>
  <c r="G922" i="59" s="1"/>
  <c r="G923" i="59" s="1"/>
  <c r="G924" i="59" s="1"/>
  <c r="G925" i="59" s="1"/>
  <c r="G926" i="59" s="1"/>
  <c r="G927" i="59" s="1"/>
  <c r="G928" i="59" s="1"/>
  <c r="G929" i="59" s="1"/>
  <c r="G930" i="59" s="1"/>
  <c r="G931" i="59" s="1"/>
  <c r="G932" i="59" s="1"/>
  <c r="G933" i="59" s="1"/>
  <c r="G934" i="59" s="1"/>
  <c r="G935" i="59" s="1"/>
  <c r="G936" i="59" s="1"/>
  <c r="G937" i="59" s="1"/>
  <c r="G938" i="59" s="1"/>
  <c r="G939" i="59" s="1"/>
  <c r="G940" i="59" s="1"/>
  <c r="G941" i="59" s="1"/>
  <c r="G942" i="59" s="1"/>
  <c r="G943" i="59" s="1"/>
  <c r="G944" i="59" s="1"/>
  <c r="G945" i="59" s="1"/>
  <c r="G946" i="59" s="1"/>
  <c r="G947" i="59" s="1"/>
  <c r="G948" i="59" s="1"/>
  <c r="G949" i="59" s="1"/>
  <c r="G950" i="59" s="1"/>
  <c r="G951" i="59" s="1"/>
  <c r="G952" i="59" s="1"/>
  <c r="G953" i="59" s="1"/>
  <c r="G954" i="59" s="1"/>
  <c r="G955" i="59" s="1"/>
  <c r="G956" i="59" s="1"/>
  <c r="G957" i="59" s="1"/>
  <c r="G958" i="59" s="1"/>
  <c r="G959" i="59" s="1"/>
  <c r="G960" i="59" s="1"/>
  <c r="G961" i="59" s="1"/>
  <c r="G962" i="59" s="1"/>
  <c r="G963" i="59" s="1"/>
  <c r="G964" i="59" s="1"/>
  <c r="G965" i="59" s="1"/>
  <c r="G966" i="59" s="1"/>
  <c r="G967" i="59" s="1"/>
  <c r="G968" i="59" s="1"/>
  <c r="G969" i="59" s="1"/>
  <c r="G970" i="59" s="1"/>
  <c r="G971" i="59" s="1"/>
  <c r="G972" i="59" s="1"/>
  <c r="G973" i="59" s="1"/>
  <c r="G974" i="59" s="1"/>
  <c r="G975" i="59" s="1"/>
  <c r="G976" i="59" s="1"/>
  <c r="G977" i="59" s="1"/>
  <c r="G978" i="59" s="1"/>
  <c r="G979" i="59" s="1"/>
  <c r="G980" i="59" s="1"/>
  <c r="G981" i="59" s="1"/>
  <c r="G982" i="59" s="1"/>
  <c r="G983" i="59" s="1"/>
  <c r="G984" i="59" s="1"/>
  <c r="G985" i="59" s="1"/>
  <c r="G986" i="59" s="1"/>
  <c r="G987" i="59" s="1"/>
  <c r="G988" i="59" s="1"/>
  <c r="G989" i="59" s="1"/>
  <c r="G990" i="59" s="1"/>
  <c r="G991" i="59" s="1"/>
  <c r="G992" i="59" s="1"/>
  <c r="G993" i="59" s="1"/>
  <c r="G994" i="59" s="1"/>
  <c r="G995" i="59" s="1"/>
  <c r="G996" i="59" s="1"/>
  <c r="G997" i="59" s="1"/>
  <c r="G998" i="59" s="1"/>
  <c r="G999" i="59" s="1"/>
  <c r="G1000" i="59" s="1"/>
  <c r="G1001" i="59" s="1"/>
  <c r="G1002" i="59" s="1"/>
  <c r="G1003" i="59" s="1"/>
  <c r="G1004" i="59" s="1"/>
  <c r="G1005" i="59" s="1"/>
  <c r="G1006" i="59" s="1"/>
  <c r="G229" i="145"/>
  <c r="G230" i="145" s="1"/>
  <c r="G231" i="145" s="1"/>
  <c r="G232" i="145" s="1"/>
  <c r="G233" i="145" s="1"/>
  <c r="G234" i="145" s="1"/>
  <c r="G147" i="135"/>
  <c r="G148" i="135" s="1"/>
  <c r="G149" i="135" s="1"/>
  <c r="G150" i="135" s="1"/>
  <c r="G151" i="135" s="1"/>
  <c r="G152" i="135" s="1"/>
  <c r="G153" i="135" s="1"/>
  <c r="G154" i="135" s="1"/>
  <c r="G155" i="135" s="1"/>
  <c r="G156" i="135" s="1"/>
  <c r="G157" i="135" s="1"/>
  <c r="G158" i="135" s="1"/>
  <c r="G159" i="135" s="1"/>
  <c r="G160" i="135" s="1"/>
  <c r="G161" i="135" s="1"/>
  <c r="G162" i="135" s="1"/>
  <c r="G137" i="154"/>
  <c r="G138" i="154" s="1"/>
  <c r="G79" i="161"/>
  <c r="G80" i="161" s="1"/>
  <c r="G81" i="161" s="1"/>
  <c r="G618" i="64"/>
  <c r="G619" i="64" s="1"/>
  <c r="G620" i="64" s="1"/>
  <c r="G642" i="150"/>
  <c r="G643" i="150" s="1"/>
  <c r="G644" i="150" s="1"/>
  <c r="G645" i="150" s="1"/>
  <c r="G646" i="150" s="1"/>
  <c r="G647" i="150" s="1"/>
  <c r="G648" i="150" s="1"/>
  <c r="G649" i="150" s="1"/>
  <c r="G650" i="150" s="1"/>
  <c r="G651" i="150" s="1"/>
  <c r="G652" i="150" s="1"/>
  <c r="G108" i="158"/>
  <c r="G109" i="158" s="1"/>
  <c r="G236" i="149"/>
  <c r="G237" i="149" s="1"/>
  <c r="G238" i="149" s="1"/>
  <c r="G239" i="149" s="1"/>
  <c r="G240" i="149" s="1"/>
  <c r="G241" i="149" s="1"/>
  <c r="G242" i="149" s="1"/>
  <c r="G243" i="149" s="1"/>
  <c r="G244" i="149" s="1"/>
  <c r="G245" i="149" s="1"/>
  <c r="G246" i="149" s="1"/>
  <c r="G247" i="149" s="1"/>
  <c r="G248" i="149" s="1"/>
  <c r="G249" i="149" s="1"/>
  <c r="G250" i="149" s="1"/>
  <c r="G251" i="149" s="1"/>
  <c r="G252" i="149" s="1"/>
  <c r="G77" i="157"/>
  <c r="G78" i="157" s="1"/>
  <c r="G79" i="157" s="1"/>
  <c r="G80" i="157" s="1"/>
  <c r="G81" i="157" s="1"/>
  <c r="G82" i="157" s="1"/>
  <c r="G83" i="157" s="1"/>
  <c r="G84" i="157" s="1"/>
  <c r="G85" i="157" s="1"/>
  <c r="G86" i="157" s="1"/>
  <c r="G87" i="157" s="1"/>
  <c r="G88" i="157" s="1"/>
  <c r="G89" i="157" s="1"/>
  <c r="G90" i="157" s="1"/>
  <c r="G91" i="157" s="1"/>
  <c r="G92" i="157" s="1"/>
  <c r="G93" i="157" s="1"/>
  <c r="G94" i="157" s="1"/>
  <c r="G95" i="157" s="1"/>
  <c r="G96" i="157" s="1"/>
  <c r="G97" i="157" s="1"/>
  <c r="G98" i="157" s="1"/>
  <c r="G99" i="157" s="1"/>
  <c r="G100" i="157" s="1"/>
  <c r="G101" i="157" s="1"/>
  <c r="G102" i="157" s="1"/>
  <c r="G103" i="157" s="1"/>
  <c r="G104" i="157" s="1"/>
  <c r="G105" i="157" s="1"/>
  <c r="G106" i="157" s="1"/>
  <c r="G107" i="157" s="1"/>
  <c r="G108" i="157" s="1"/>
  <c r="G109" i="157" s="1"/>
  <c r="G110" i="157" s="1"/>
  <c r="G111" i="157" s="1"/>
  <c r="G112" i="157" s="1"/>
  <c r="G113" i="157" s="1"/>
  <c r="G114" i="157" s="1"/>
  <c r="G617" i="77"/>
  <c r="G618" i="77" s="1"/>
  <c r="G619" i="77" s="1"/>
  <c r="G620" i="77" s="1"/>
  <c r="G642" i="121"/>
  <c r="G643" i="121" s="1"/>
  <c r="G644" i="121" s="1"/>
  <c r="G645" i="121" s="1"/>
  <c r="G646" i="121" s="1"/>
  <c r="G647" i="121" s="1"/>
  <c r="G648" i="121" s="1"/>
  <c r="G649" i="121" s="1"/>
  <c r="G650" i="121" s="1"/>
  <c r="G651" i="121" s="1"/>
  <c r="G652" i="121" s="1"/>
  <c r="G653" i="121" s="1"/>
  <c r="G654" i="121" s="1"/>
  <c r="G655" i="121" s="1"/>
  <c r="G656" i="121" s="1"/>
  <c r="G657" i="121" s="1"/>
  <c r="G658" i="121" s="1"/>
  <c r="G659" i="121" s="1"/>
  <c r="G660" i="121" s="1"/>
  <c r="G661" i="121" s="1"/>
  <c r="G662" i="121" s="1"/>
  <c r="G642" i="15"/>
  <c r="G674" i="99"/>
  <c r="G675" i="99" s="1"/>
  <c r="G676" i="99" s="1"/>
  <c r="G677" i="99" s="1"/>
  <c r="G678" i="99" s="1"/>
  <c r="G679" i="99" s="1"/>
  <c r="G680" i="99" s="1"/>
  <c r="G681" i="99" s="1"/>
  <c r="G682" i="99" s="1"/>
  <c r="G683" i="99" s="1"/>
  <c r="G684" i="99" s="1"/>
  <c r="G685" i="99" s="1"/>
  <c r="G686" i="99" s="1"/>
  <c r="G687" i="99" s="1"/>
  <c r="G688" i="99" s="1"/>
  <c r="G689" i="99" s="1"/>
  <c r="G690" i="99" s="1"/>
  <c r="G691" i="99" s="1"/>
  <c r="G692" i="99" s="1"/>
  <c r="G693" i="99" s="1"/>
  <c r="G694" i="99" s="1"/>
  <c r="G695" i="99" s="1"/>
  <c r="G696" i="99" s="1"/>
  <c r="G697" i="99" s="1"/>
  <c r="G535" i="102"/>
  <c r="G565" i="58"/>
  <c r="G566" i="58" s="1"/>
  <c r="G567" i="58" s="1"/>
  <c r="G651" i="146"/>
  <c r="G652" i="146" s="1"/>
  <c r="G653" i="146" s="1"/>
  <c r="G654" i="146" s="1"/>
  <c r="G655" i="146" s="1"/>
  <c r="G656" i="146" s="1"/>
  <c r="G657" i="146" s="1"/>
  <c r="G658" i="146" s="1"/>
  <c r="G659" i="146" s="1"/>
  <c r="G660" i="146" s="1"/>
  <c r="G661" i="146" s="1"/>
  <c r="G662" i="146" s="1"/>
  <c r="G663" i="146" s="1"/>
  <c r="G664" i="146" s="1"/>
  <c r="G665" i="146" s="1"/>
  <c r="G666" i="146" s="1"/>
  <c r="G667" i="146" s="1"/>
  <c r="G668" i="146" s="1"/>
  <c r="G669" i="146" s="1"/>
  <c r="G670" i="146" s="1"/>
  <c r="G671" i="146" s="1"/>
  <c r="G672" i="146" s="1"/>
  <c r="G673" i="146" s="1"/>
  <c r="G577" i="70"/>
  <c r="G578" i="70" s="1"/>
  <c r="G655" i="78"/>
  <c r="G656" i="78" s="1"/>
  <c r="G466" i="79"/>
  <c r="G467" i="79" s="1"/>
  <c r="G468" i="79" s="1"/>
  <c r="G469" i="79" s="1"/>
  <c r="G470" i="79" s="1"/>
  <c r="G471" i="79" s="1"/>
  <c r="G472" i="79" s="1"/>
  <c r="G473" i="79" s="1"/>
  <c r="G474" i="79" s="1"/>
  <c r="G475" i="79" s="1"/>
  <c r="G476" i="79" s="1"/>
  <c r="G477" i="79" s="1"/>
  <c r="G478" i="79" s="1"/>
  <c r="G479" i="79" s="1"/>
  <c r="G480" i="79" s="1"/>
  <c r="G481" i="79" s="1"/>
  <c r="G482" i="79" s="1"/>
  <c r="G483" i="79" s="1"/>
  <c r="G484" i="79" s="1"/>
  <c r="G485" i="79" s="1"/>
  <c r="G486" i="79" s="1"/>
  <c r="G487" i="79" s="1"/>
  <c r="G488" i="79" s="1"/>
  <c r="G489" i="79" s="1"/>
  <c r="G490" i="79" s="1"/>
  <c r="G491" i="79" s="1"/>
  <c r="G492" i="79" s="1"/>
  <c r="G493" i="79" s="1"/>
  <c r="G494" i="79" s="1"/>
  <c r="G495" i="79" s="1"/>
  <c r="G496" i="79" s="1"/>
  <c r="G497" i="79" s="1"/>
  <c r="G498" i="79" s="1"/>
  <c r="G499" i="79" s="1"/>
  <c r="G500" i="79" s="1"/>
  <c r="G501" i="79" s="1"/>
  <c r="G502" i="79" s="1"/>
  <c r="G503" i="79" s="1"/>
  <c r="G504" i="79" s="1"/>
  <c r="G505" i="79" s="1"/>
  <c r="G506" i="79" s="1"/>
  <c r="G507" i="79" s="1"/>
  <c r="G508" i="79" s="1"/>
  <c r="G509" i="79" s="1"/>
  <c r="G510" i="79" s="1"/>
  <c r="G511" i="79" s="1"/>
  <c r="G512" i="79" s="1"/>
  <c r="G513" i="79" s="1"/>
  <c r="G514" i="79" s="1"/>
  <c r="G515" i="79" s="1"/>
  <c r="G516" i="79" s="1"/>
  <c r="G517" i="79" s="1"/>
  <c r="G518" i="79" s="1"/>
  <c r="G519" i="79" s="1"/>
  <c r="G520" i="79" s="1"/>
  <c r="G521" i="79" s="1"/>
  <c r="G522" i="79" s="1"/>
  <c r="G523" i="79" s="1"/>
  <c r="G524" i="79" s="1"/>
  <c r="G525" i="79" s="1"/>
  <c r="G526" i="79" s="1"/>
  <c r="G527" i="79" s="1"/>
  <c r="G528" i="79" s="1"/>
  <c r="G529" i="79" s="1"/>
  <c r="G530" i="79" s="1"/>
  <c r="G531" i="79" s="1"/>
  <c r="G532" i="79" s="1"/>
  <c r="G533" i="79" s="1"/>
  <c r="G534" i="79" s="1"/>
  <c r="G535" i="79" s="1"/>
  <c r="G536" i="79" s="1"/>
  <c r="G537" i="79" s="1"/>
  <c r="G538" i="79" s="1"/>
  <c r="G539" i="79" s="1"/>
  <c r="G540" i="79" s="1"/>
  <c r="G541" i="79" s="1"/>
  <c r="G542" i="79" s="1"/>
  <c r="G543" i="79" s="1"/>
  <c r="G544" i="79" s="1"/>
  <c r="G545" i="79" s="1"/>
  <c r="G546" i="79" s="1"/>
  <c r="G547" i="79" s="1"/>
  <c r="G548" i="79" s="1"/>
  <c r="G549" i="79" s="1"/>
  <c r="G550" i="79" s="1"/>
  <c r="G551" i="79" s="1"/>
  <c r="G552" i="79" s="1"/>
  <c r="G553" i="79" s="1"/>
  <c r="G554" i="79" s="1"/>
  <c r="G555" i="79" s="1"/>
  <c r="G556" i="79" s="1"/>
  <c r="G557" i="79" s="1"/>
  <c r="G558" i="79" s="1"/>
  <c r="G559" i="79" s="1"/>
  <c r="G560" i="79" s="1"/>
  <c r="G561" i="79" s="1"/>
  <c r="G562" i="79" s="1"/>
  <c r="G563" i="79" s="1"/>
  <c r="G564" i="79" s="1"/>
  <c r="G565" i="79" s="1"/>
  <c r="G566" i="79" s="1"/>
  <c r="G567" i="79" s="1"/>
  <c r="G568" i="79" s="1"/>
  <c r="G569" i="79" s="1"/>
  <c r="G570" i="79" s="1"/>
  <c r="G571" i="79" s="1"/>
  <c r="G572" i="79" s="1"/>
  <c r="G573" i="79" s="1"/>
  <c r="G574" i="79" s="1"/>
  <c r="G575" i="79" s="1"/>
  <c r="G576" i="79" s="1"/>
  <c r="G577" i="79" s="1"/>
  <c r="G578" i="79" s="1"/>
  <c r="G579" i="79" s="1"/>
  <c r="G580" i="79" s="1"/>
  <c r="G581" i="79" s="1"/>
  <c r="G582" i="79" s="1"/>
  <c r="G583" i="79" s="1"/>
  <c r="G584" i="79" s="1"/>
  <c r="G585" i="79" s="1"/>
  <c r="G586" i="79" s="1"/>
  <c r="G587" i="79" s="1"/>
  <c r="G588" i="79" s="1"/>
  <c r="G589" i="79" s="1"/>
  <c r="G590" i="79" s="1"/>
  <c r="G591" i="79" s="1"/>
  <c r="G592" i="79" s="1"/>
  <c r="G593" i="79" s="1"/>
  <c r="G594" i="79" s="1"/>
  <c r="G595" i="79" s="1"/>
  <c r="G596" i="79" s="1"/>
  <c r="G597" i="79" s="1"/>
  <c r="G592" i="85"/>
  <c r="G593" i="85" s="1"/>
  <c r="G594" i="85" s="1"/>
  <c r="G104" i="162" l="1"/>
  <c r="G105" i="162" s="1"/>
  <c r="G106" i="162" s="1"/>
  <c r="G107" i="162" s="1"/>
  <c r="G108" i="162" s="1"/>
  <c r="G109" i="162" s="1"/>
  <c r="G110" i="162" s="1"/>
  <c r="G111" i="162" s="1"/>
  <c r="G112" i="162" s="1"/>
  <c r="G113" i="162" s="1"/>
  <c r="G114" i="162" s="1"/>
  <c r="G115" i="162" s="1"/>
  <c r="G116" i="162" s="1"/>
  <c r="G117" i="162" s="1"/>
  <c r="G118" i="162" s="1"/>
  <c r="G119" i="162" s="1"/>
  <c r="G120" i="162" s="1"/>
  <c r="G121" i="162" s="1"/>
  <c r="G122" i="162" s="1"/>
  <c r="G123" i="162" s="1"/>
  <c r="G124" i="162" s="1"/>
  <c r="G125" i="162" s="1"/>
  <c r="G126" i="162" s="1"/>
  <c r="G127" i="162" s="1"/>
  <c r="G128" i="162" s="1"/>
  <c r="G129" i="162" s="1"/>
  <c r="G130" i="162" s="1"/>
  <c r="G131" i="162" s="1"/>
  <c r="G132" i="162" s="1"/>
  <c r="G133" i="162" s="1"/>
  <c r="G134" i="162" s="1"/>
  <c r="G135" i="162" s="1"/>
  <c r="G136" i="162" s="1"/>
  <c r="G137" i="162" s="1"/>
  <c r="G138" i="162" s="1"/>
  <c r="G139" i="162" s="1"/>
  <c r="G140" i="162" s="1"/>
  <c r="G141" i="162" s="1"/>
  <c r="G142" i="162" s="1"/>
  <c r="G143" i="162" s="1"/>
  <c r="G144" i="162" s="1"/>
  <c r="G145" i="162" s="1"/>
  <c r="G146" i="162" s="1"/>
  <c r="G147" i="162" s="1"/>
  <c r="G148" i="162" s="1"/>
  <c r="G149" i="162" s="1"/>
  <c r="G150" i="162" s="1"/>
  <c r="G151" i="162" s="1"/>
  <c r="G152" i="162" s="1"/>
  <c r="G153" i="162" s="1"/>
  <c r="G154" i="162" s="1"/>
  <c r="G155" i="162" s="1"/>
  <c r="G156" i="162" s="1"/>
  <c r="G157" i="162" s="1"/>
  <c r="G158" i="162" s="1"/>
  <c r="G159" i="162" s="1"/>
  <c r="G160" i="162" s="1"/>
  <c r="G161" i="162" s="1"/>
  <c r="G162" i="162" s="1"/>
  <c r="G163" i="162" s="1"/>
  <c r="G164" i="162" s="1"/>
  <c r="G165" i="162" s="1"/>
  <c r="G166" i="162" s="1"/>
  <c r="G167" i="162" s="1"/>
  <c r="G168" i="162" s="1"/>
  <c r="G169" i="162" s="1"/>
  <c r="G170" i="162" s="1"/>
  <c r="G171" i="162" s="1"/>
  <c r="G172" i="162" s="1"/>
  <c r="G173" i="162" s="1"/>
  <c r="G174" i="162" s="1"/>
  <c r="G175" i="162" s="1"/>
  <c r="G176" i="162" s="1"/>
  <c r="G177" i="162" s="1"/>
  <c r="G178" i="162" s="1"/>
  <c r="G179" i="162" s="1"/>
  <c r="G180" i="162" s="1"/>
  <c r="G181" i="162" s="1"/>
  <c r="G182" i="162" s="1"/>
  <c r="G183" i="162" s="1"/>
  <c r="G184" i="162" s="1"/>
  <c r="G185" i="162" s="1"/>
  <c r="G186" i="162" s="1"/>
  <c r="G187" i="162" s="1"/>
  <c r="G188" i="162" s="1"/>
  <c r="G189" i="162" s="1"/>
  <c r="G190" i="162" s="1"/>
  <c r="G191" i="162" s="1"/>
  <c r="G192" i="162" s="1"/>
  <c r="G193" i="162" s="1"/>
  <c r="G194" i="162" s="1"/>
  <c r="G195" i="162" s="1"/>
  <c r="G196" i="162" s="1"/>
  <c r="G197" i="162" s="1"/>
  <c r="G198" i="162" s="1"/>
  <c r="G199" i="162" s="1"/>
  <c r="G200" i="162" s="1"/>
  <c r="G201" i="162" s="1"/>
  <c r="G202" i="162" s="1"/>
  <c r="G203" i="162" s="1"/>
  <c r="G204" i="162" s="1"/>
  <c r="G205" i="162" s="1"/>
  <c r="G206" i="162" s="1"/>
  <c r="G207" i="162" s="1"/>
  <c r="G208" i="162" s="1"/>
  <c r="G209" i="162" s="1"/>
  <c r="G210" i="162" s="1"/>
  <c r="G211" i="162" s="1"/>
  <c r="G212" i="162" s="1"/>
  <c r="G213" i="162" s="1"/>
  <c r="G214" i="162" s="1"/>
  <c r="G215" i="162" s="1"/>
  <c r="G216" i="162" s="1"/>
  <c r="G217" i="162" s="1"/>
  <c r="G218" i="162" s="1"/>
  <c r="G219" i="162" s="1"/>
  <c r="G220" i="162" s="1"/>
  <c r="G221" i="162" s="1"/>
  <c r="G222" i="162" s="1"/>
  <c r="G223" i="162" s="1"/>
  <c r="G224" i="162" s="1"/>
  <c r="G225" i="162" s="1"/>
  <c r="G226" i="162" s="1"/>
  <c r="G227" i="162" s="1"/>
  <c r="G228" i="162" s="1"/>
  <c r="G229" i="162" s="1"/>
  <c r="G230" i="162" s="1"/>
  <c r="G231" i="162" s="1"/>
  <c r="G232" i="162" s="1"/>
  <c r="G233" i="162" s="1"/>
  <c r="G234" i="162" s="1"/>
  <c r="G235" i="162" s="1"/>
  <c r="G236" i="162" s="1"/>
  <c r="G237" i="162" s="1"/>
  <c r="G238" i="162" s="1"/>
  <c r="G239" i="162" s="1"/>
  <c r="G240" i="162" s="1"/>
  <c r="G241" i="162" s="1"/>
  <c r="G242" i="162" s="1"/>
  <c r="G243" i="162" s="1"/>
  <c r="G244" i="162" s="1"/>
  <c r="G245" i="162" s="1"/>
  <c r="G246" i="162" s="1"/>
  <c r="G247" i="162" s="1"/>
  <c r="G248" i="162" s="1"/>
  <c r="G249" i="162" s="1"/>
  <c r="G250" i="162" s="1"/>
  <c r="G251" i="162" s="1"/>
  <c r="G252" i="162" s="1"/>
  <c r="G253" i="162" s="1"/>
  <c r="G254" i="162" s="1"/>
  <c r="G255" i="162" s="1"/>
  <c r="G256" i="162" s="1"/>
  <c r="G257" i="162" s="1"/>
  <c r="G258" i="162" s="1"/>
  <c r="G259" i="162" s="1"/>
  <c r="G260" i="162" s="1"/>
  <c r="G261" i="162" s="1"/>
  <c r="G262" i="162" s="1"/>
  <c r="G263" i="162" s="1"/>
  <c r="G264" i="162" s="1"/>
  <c r="G265" i="162" s="1"/>
  <c r="G266" i="162" s="1"/>
  <c r="G267" i="162" s="1"/>
  <c r="G268" i="162" s="1"/>
  <c r="G269" i="162" s="1"/>
  <c r="G270" i="162" s="1"/>
  <c r="G271" i="162" s="1"/>
  <c r="G272" i="162" s="1"/>
  <c r="G273" i="162" s="1"/>
  <c r="G274" i="162" s="1"/>
  <c r="G275" i="162" s="1"/>
  <c r="G276" i="162" s="1"/>
  <c r="G277" i="162" s="1"/>
  <c r="G278" i="162" s="1"/>
  <c r="G279" i="162" s="1"/>
  <c r="G280" i="162" s="1"/>
  <c r="G281" i="162" s="1"/>
  <c r="G282" i="162" s="1"/>
  <c r="G283" i="162" s="1"/>
  <c r="G284" i="162" s="1"/>
  <c r="G285" i="162" s="1"/>
  <c r="G286" i="162" s="1"/>
  <c r="G287" i="162" s="1"/>
  <c r="G288" i="162" s="1"/>
  <c r="G289" i="162" s="1"/>
  <c r="G290" i="162" s="1"/>
  <c r="G291" i="162" s="1"/>
  <c r="G292" i="162" s="1"/>
  <c r="G293" i="162" s="1"/>
  <c r="G294" i="162" s="1"/>
  <c r="G295" i="162" s="1"/>
  <c r="G296" i="162" s="1"/>
  <c r="G297" i="162" s="1"/>
  <c r="G298" i="162" s="1"/>
  <c r="G299" i="162" s="1"/>
  <c r="G300" i="162" s="1"/>
  <c r="G301" i="162" s="1"/>
  <c r="G302" i="162" s="1"/>
  <c r="G303" i="162" s="1"/>
  <c r="G304" i="162" s="1"/>
  <c r="G305" i="162" s="1"/>
  <c r="G306" i="162" s="1"/>
  <c r="G307" i="162" s="1"/>
  <c r="G308" i="162" s="1"/>
  <c r="G309" i="162" s="1"/>
  <c r="G310" i="162" s="1"/>
  <c r="G311" i="162" s="1"/>
  <c r="G312" i="162" s="1"/>
  <c r="G313" i="162" s="1"/>
  <c r="G314" i="162" s="1"/>
  <c r="G315" i="162" s="1"/>
  <c r="G316" i="162" s="1"/>
  <c r="G317" i="162" s="1"/>
  <c r="G318" i="162" s="1"/>
  <c r="G319" i="162" s="1"/>
  <c r="G320" i="162" s="1"/>
  <c r="G321" i="162" s="1"/>
  <c r="G322" i="162" s="1"/>
  <c r="G323" i="162" s="1"/>
  <c r="G324" i="162" s="1"/>
  <c r="G325" i="162" s="1"/>
  <c r="G326" i="162" s="1"/>
  <c r="G327" i="162" s="1"/>
  <c r="G328" i="162" s="1"/>
  <c r="G329" i="162" s="1"/>
  <c r="G330" i="162" s="1"/>
  <c r="G331" i="162" s="1"/>
  <c r="G332" i="162" s="1"/>
  <c r="G333" i="162" s="1"/>
  <c r="G334" i="162" s="1"/>
  <c r="G335" i="162" s="1"/>
  <c r="G336" i="162" s="1"/>
  <c r="G337" i="162" s="1"/>
  <c r="G338" i="162" s="1"/>
  <c r="G339" i="162" s="1"/>
  <c r="G340" i="162" s="1"/>
  <c r="G341" i="162" s="1"/>
  <c r="G342" i="162" s="1"/>
  <c r="G343" i="162" s="1"/>
  <c r="G344" i="162" s="1"/>
  <c r="G345" i="162" s="1"/>
  <c r="G346" i="162" s="1"/>
  <c r="G347" i="162" s="1"/>
  <c r="G348" i="162" s="1"/>
  <c r="G349" i="162" s="1"/>
  <c r="G350" i="162" s="1"/>
  <c r="G351" i="162" s="1"/>
  <c r="G352" i="162" s="1"/>
  <c r="G353" i="162" s="1"/>
  <c r="G354" i="162" s="1"/>
  <c r="G355" i="162" s="1"/>
  <c r="G356" i="162" s="1"/>
  <c r="G357" i="162" s="1"/>
  <c r="G358" i="162" s="1"/>
  <c r="G359" i="162" s="1"/>
  <c r="G360" i="162" s="1"/>
  <c r="G361" i="162" s="1"/>
  <c r="G362" i="162" s="1"/>
  <c r="G363" i="162" s="1"/>
  <c r="G364" i="162" s="1"/>
  <c r="G365" i="162" s="1"/>
  <c r="G366" i="162" s="1"/>
  <c r="G367" i="162" s="1"/>
  <c r="G368" i="162" s="1"/>
  <c r="G369" i="162" s="1"/>
  <c r="G370" i="162" s="1"/>
  <c r="G371" i="162" s="1"/>
  <c r="G372" i="162" s="1"/>
  <c r="G373" i="162" s="1"/>
  <c r="G374" i="162" s="1"/>
  <c r="G375" i="162" s="1"/>
  <c r="G376" i="162" s="1"/>
  <c r="G377" i="162" s="1"/>
  <c r="G378" i="162" s="1"/>
  <c r="G379" i="162" s="1"/>
  <c r="G380" i="162" s="1"/>
  <c r="G381" i="162" s="1"/>
  <c r="G382" i="162" s="1"/>
  <c r="G383" i="162" s="1"/>
  <c r="G384" i="162" s="1"/>
  <c r="G385" i="162" s="1"/>
  <c r="G386" i="162" s="1"/>
  <c r="G387" i="162" s="1"/>
  <c r="G388" i="162" s="1"/>
  <c r="G389" i="162" s="1"/>
  <c r="G390" i="162" s="1"/>
  <c r="G391" i="162" s="1"/>
  <c r="G392" i="162" s="1"/>
  <c r="G393" i="162" s="1"/>
  <c r="G394" i="162" s="1"/>
  <c r="G395" i="162" s="1"/>
  <c r="G396" i="162" s="1"/>
  <c r="G397" i="162" s="1"/>
  <c r="G398" i="162" s="1"/>
  <c r="G399" i="162" s="1"/>
  <c r="G400" i="162" s="1"/>
  <c r="G401" i="162" s="1"/>
  <c r="G402" i="162" s="1"/>
  <c r="G403" i="162" s="1"/>
  <c r="G404" i="162" s="1"/>
  <c r="G405" i="162" s="1"/>
  <c r="G406" i="162" s="1"/>
  <c r="G407" i="162" s="1"/>
  <c r="G408" i="162" s="1"/>
  <c r="G409" i="162" s="1"/>
  <c r="G410" i="162" s="1"/>
  <c r="G411" i="162" s="1"/>
  <c r="G412" i="162" s="1"/>
  <c r="G413" i="162" s="1"/>
  <c r="G414" i="162" s="1"/>
  <c r="G415" i="162" s="1"/>
  <c r="G416" i="162" s="1"/>
  <c r="G417" i="162" s="1"/>
  <c r="G418" i="162" s="1"/>
  <c r="G419" i="162" s="1"/>
  <c r="G420" i="162" s="1"/>
  <c r="G421" i="162" s="1"/>
  <c r="G422" i="162" s="1"/>
  <c r="G423" i="162" s="1"/>
  <c r="G424" i="162" s="1"/>
  <c r="G425" i="162" s="1"/>
  <c r="G426" i="162" s="1"/>
  <c r="G427" i="162" s="1"/>
  <c r="G428" i="162" s="1"/>
  <c r="G429" i="162" s="1"/>
  <c r="G430" i="162" s="1"/>
  <c r="G431" i="162" s="1"/>
  <c r="G432" i="162" s="1"/>
  <c r="G433" i="162" s="1"/>
  <c r="G434" i="162" s="1"/>
  <c r="G435" i="162" s="1"/>
  <c r="G436" i="162" s="1"/>
  <c r="G437" i="162" s="1"/>
  <c r="G438" i="162" s="1"/>
  <c r="G439" i="162" s="1"/>
  <c r="G440" i="162" s="1"/>
  <c r="G441" i="162" s="1"/>
  <c r="G442" i="162" s="1"/>
  <c r="G443" i="162" s="1"/>
  <c r="G444" i="162" s="1"/>
  <c r="G445" i="162" s="1"/>
  <c r="G446" i="162" s="1"/>
  <c r="G447" i="162" s="1"/>
  <c r="G448" i="162" s="1"/>
  <c r="G449" i="162" s="1"/>
  <c r="G450" i="162" s="1"/>
  <c r="G451" i="162" s="1"/>
  <c r="G452" i="162" s="1"/>
  <c r="G453" i="162" s="1"/>
  <c r="G454" i="162" s="1"/>
  <c r="G455" i="162" s="1"/>
  <c r="G456" i="162" s="1"/>
  <c r="G457" i="162" s="1"/>
  <c r="G458" i="162" s="1"/>
  <c r="G459" i="162" s="1"/>
  <c r="G460" i="162" s="1"/>
  <c r="G461" i="162" s="1"/>
  <c r="G462" i="162" s="1"/>
  <c r="G463" i="162" s="1"/>
  <c r="G464" i="162" s="1"/>
  <c r="G465" i="162" s="1"/>
  <c r="G466" i="162" s="1"/>
  <c r="G467" i="162" s="1"/>
  <c r="G468" i="162" s="1"/>
  <c r="G469" i="162" s="1"/>
  <c r="G470" i="162" s="1"/>
  <c r="G471" i="162" s="1"/>
  <c r="G472" i="162" s="1"/>
  <c r="G473" i="162" s="1"/>
  <c r="G474" i="162" s="1"/>
  <c r="G475" i="162" s="1"/>
  <c r="G476" i="162" s="1"/>
  <c r="G477" i="162" s="1"/>
  <c r="G478" i="162" s="1"/>
  <c r="G479" i="162" s="1"/>
  <c r="G480" i="162" s="1"/>
  <c r="G481" i="162" s="1"/>
  <c r="G482" i="162" s="1"/>
  <c r="G483" i="162" s="1"/>
  <c r="G484" i="162" s="1"/>
  <c r="G485" i="162" s="1"/>
  <c r="G486" i="162" s="1"/>
  <c r="G487" i="162" s="1"/>
  <c r="G488" i="162" s="1"/>
  <c r="G489" i="162" s="1"/>
  <c r="G490" i="162" s="1"/>
  <c r="G491" i="162" s="1"/>
  <c r="G492" i="162" s="1"/>
  <c r="G493" i="162" s="1"/>
  <c r="G494" i="162" s="1"/>
  <c r="G495" i="162" s="1"/>
  <c r="G496" i="162" s="1"/>
  <c r="G497" i="162" s="1"/>
  <c r="G498" i="162" s="1"/>
  <c r="G499" i="162" s="1"/>
  <c r="G500" i="162" s="1"/>
  <c r="G501" i="162" s="1"/>
  <c r="G502" i="162" s="1"/>
  <c r="G503" i="162" s="1"/>
  <c r="E23" i="97"/>
  <c r="AH23" i="97" s="1"/>
  <c r="G504" i="162"/>
  <c r="G505" i="162" s="1"/>
  <c r="G506" i="162" s="1"/>
  <c r="G507" i="162" s="1"/>
  <c r="G508" i="162" s="1"/>
  <c r="G509" i="162" s="1"/>
  <c r="G163" i="135"/>
  <c r="G164" i="135" s="1"/>
  <c r="G165" i="135" s="1"/>
  <c r="G166" i="135" s="1"/>
  <c r="E15" i="97"/>
  <c r="AH15" i="97" s="1"/>
  <c r="G1007" i="59"/>
  <c r="G1008" i="59" s="1"/>
  <c r="G1009" i="59" s="1"/>
  <c r="G1010" i="59" s="1"/>
  <c r="G1011" i="59" s="1"/>
  <c r="G1012" i="59" s="1"/>
  <c r="G1013" i="59" s="1"/>
  <c r="G1014" i="59" s="1"/>
  <c r="G235" i="145"/>
  <c r="G236" i="145" s="1"/>
  <c r="G237" i="145" s="1"/>
  <c r="G238" i="145" s="1"/>
  <c r="G239" i="145" s="1"/>
  <c r="G240" i="145" s="1"/>
  <c r="G174" i="135"/>
  <c r="G175" i="135" s="1"/>
  <c r="G176" i="135" s="1"/>
  <c r="G177" i="135" s="1"/>
  <c r="G178" i="135" s="1"/>
  <c r="G179" i="135" s="1"/>
  <c r="G180" i="135" s="1"/>
  <c r="G181" i="135" s="1"/>
  <c r="G182" i="135" s="1"/>
  <c r="G183" i="135" s="1"/>
  <c r="G184" i="135" s="1"/>
  <c r="G185" i="135" s="1"/>
  <c r="G186" i="135" s="1"/>
  <c r="G187" i="135" s="1"/>
  <c r="G188" i="135" s="1"/>
  <c r="G189" i="135" s="1"/>
  <c r="G190" i="135" s="1"/>
  <c r="G191" i="135" s="1"/>
  <c r="G192" i="135" s="1"/>
  <c r="G193" i="135" s="1"/>
  <c r="G194" i="135" s="1"/>
  <c r="G195" i="135" s="1"/>
  <c r="G196" i="135" s="1"/>
  <c r="G139" i="154"/>
  <c r="G140" i="154" s="1"/>
  <c r="G141" i="154" s="1"/>
  <c r="G142" i="154" s="1"/>
  <c r="G143" i="154" s="1"/>
  <c r="G144" i="154" s="1"/>
  <c r="G145" i="154" s="1"/>
  <c r="G146" i="154" s="1"/>
  <c r="G147" i="154" s="1"/>
  <c r="G148" i="154" s="1"/>
  <c r="G253" i="149"/>
  <c r="G254" i="149" s="1"/>
  <c r="G255" i="149" s="1"/>
  <c r="G256" i="149" s="1"/>
  <c r="G257" i="149" s="1"/>
  <c r="G258" i="149" s="1"/>
  <c r="G259" i="149" s="1"/>
  <c r="G260" i="149" s="1"/>
  <c r="G261" i="149" s="1"/>
  <c r="G262" i="149" s="1"/>
  <c r="G263" i="149" s="1"/>
  <c r="G264" i="149" s="1"/>
  <c r="G265" i="149" s="1"/>
  <c r="G266" i="149" s="1"/>
  <c r="G267" i="149" s="1"/>
  <c r="G268" i="149" s="1"/>
  <c r="G269" i="149" s="1"/>
  <c r="G270" i="149" s="1"/>
  <c r="G271" i="149" s="1"/>
  <c r="G272" i="149" s="1"/>
  <c r="G273" i="149" s="1"/>
  <c r="G274" i="149" s="1"/>
  <c r="G275" i="149" s="1"/>
  <c r="G276" i="149" s="1"/>
  <c r="G277" i="149" s="1"/>
  <c r="G278" i="149" s="1"/>
  <c r="G279" i="149" s="1"/>
  <c r="G280" i="149" s="1"/>
  <c r="G281" i="149" s="1"/>
  <c r="G82" i="161"/>
  <c r="G83" i="161" s="1"/>
  <c r="G84" i="161" s="1"/>
  <c r="G85" i="161" s="1"/>
  <c r="G86" i="161" s="1"/>
  <c r="G87" i="161" s="1"/>
  <c r="G115" i="157"/>
  <c r="G116" i="157" s="1"/>
  <c r="G117" i="157" s="1"/>
  <c r="G118" i="157" s="1"/>
  <c r="G119" i="157" s="1"/>
  <c r="G120" i="157" s="1"/>
  <c r="G121" i="157" s="1"/>
  <c r="G122" i="157" s="1"/>
  <c r="G123" i="157" s="1"/>
  <c r="G124" i="157" s="1"/>
  <c r="G125" i="157" s="1"/>
  <c r="G126" i="157" s="1"/>
  <c r="G127" i="157" s="1"/>
  <c r="G111" i="153"/>
  <c r="G112" i="153" s="1"/>
  <c r="G113" i="153" s="1"/>
  <c r="G114" i="153" s="1"/>
  <c r="G115" i="153" s="1"/>
  <c r="G116" i="153" s="1"/>
  <c r="G117" i="153" s="1"/>
  <c r="G118" i="153" s="1"/>
  <c r="G119" i="153" s="1"/>
  <c r="G120" i="153" s="1"/>
  <c r="G121" i="153" s="1"/>
  <c r="G122" i="153" s="1"/>
  <c r="G123" i="153" s="1"/>
  <c r="G621" i="64"/>
  <c r="G622" i="64" s="1"/>
  <c r="G623" i="64" s="1"/>
  <c r="G624" i="64" s="1"/>
  <c r="G653" i="150"/>
  <c r="G654" i="150" s="1"/>
  <c r="G655" i="150" s="1"/>
  <c r="G110" i="158"/>
  <c r="G111" i="158" s="1"/>
  <c r="G112" i="158" s="1"/>
  <c r="G113" i="158" s="1"/>
  <c r="G114" i="158" s="1"/>
  <c r="G115" i="158" s="1"/>
  <c r="G116" i="158" s="1"/>
  <c r="G117" i="158" s="1"/>
  <c r="G118" i="158" s="1"/>
  <c r="G119" i="158" s="1"/>
  <c r="G674" i="146"/>
  <c r="G675" i="146" s="1"/>
  <c r="G676" i="146" s="1"/>
  <c r="G677" i="146" s="1"/>
  <c r="G678" i="146" s="1"/>
  <c r="G679" i="146" s="1"/>
  <c r="G680" i="146" s="1"/>
  <c r="G681" i="146" s="1"/>
  <c r="G682" i="146" s="1"/>
  <c r="G683" i="146" s="1"/>
  <c r="G684" i="146" s="1"/>
  <c r="G685" i="146" s="1"/>
  <c r="G686" i="146" s="1"/>
  <c r="G687" i="146" s="1"/>
  <c r="G688" i="146" s="1"/>
  <c r="G689" i="146" s="1"/>
  <c r="G690" i="146" s="1"/>
  <c r="G691" i="146" s="1"/>
  <c r="G692" i="146" s="1"/>
  <c r="G693" i="146" s="1"/>
  <c r="G694" i="146" s="1"/>
  <c r="G695" i="146" s="1"/>
  <c r="G696" i="146" s="1"/>
  <c r="G697" i="146" s="1"/>
  <c r="G698" i="146" s="1"/>
  <c r="G699" i="146" s="1"/>
  <c r="G700" i="146" s="1"/>
  <c r="G701" i="146" s="1"/>
  <c r="G702" i="146" s="1"/>
  <c r="G703" i="146" s="1"/>
  <c r="G704" i="146" s="1"/>
  <c r="G705" i="146" s="1"/>
  <c r="G706" i="146" s="1"/>
  <c r="G707" i="146" s="1"/>
  <c r="G708" i="146" s="1"/>
  <c r="G709" i="146" s="1"/>
  <c r="G710" i="146" s="1"/>
  <c r="G711" i="146" s="1"/>
  <c r="G712" i="146" s="1"/>
  <c r="G713" i="146" s="1"/>
  <c r="G714" i="146" s="1"/>
  <c r="G715" i="146" s="1"/>
  <c r="G716" i="146" s="1"/>
  <c r="G717" i="146" s="1"/>
  <c r="G718" i="146" s="1"/>
  <c r="G719" i="146" s="1"/>
  <c r="G698" i="99"/>
  <c r="G699" i="99" s="1"/>
  <c r="G700" i="99" s="1"/>
  <c r="G701" i="99" s="1"/>
  <c r="G702" i="99" s="1"/>
  <c r="G703" i="99" s="1"/>
  <c r="G663" i="121"/>
  <c r="G664" i="121" s="1"/>
  <c r="G665" i="121" s="1"/>
  <c r="G666" i="121" s="1"/>
  <c r="G667" i="121" s="1"/>
  <c r="G668" i="121" s="1"/>
  <c r="G669" i="121" s="1"/>
  <c r="G670" i="121" s="1"/>
  <c r="G671" i="121" s="1"/>
  <c r="G672" i="121" s="1"/>
  <c r="G673" i="121" s="1"/>
  <c r="G674" i="121" s="1"/>
  <c r="G675" i="121" s="1"/>
  <c r="G676" i="121" s="1"/>
  <c r="G677" i="121" s="1"/>
  <c r="G678" i="121" s="1"/>
  <c r="G679" i="121" s="1"/>
  <c r="G680" i="121" s="1"/>
  <c r="G681" i="121" s="1"/>
  <c r="G682" i="121" s="1"/>
  <c r="G683" i="121" s="1"/>
  <c r="G684" i="121" s="1"/>
  <c r="G685" i="121" s="1"/>
  <c r="G686" i="121" s="1"/>
  <c r="G687" i="121" s="1"/>
  <c r="G688" i="121" s="1"/>
  <c r="G689" i="121" s="1"/>
  <c r="G690" i="121" s="1"/>
  <c r="G691" i="121" s="1"/>
  <c r="G692" i="121" s="1"/>
  <c r="G693" i="121" s="1"/>
  <c r="G694" i="121" s="1"/>
  <c r="G695" i="121" s="1"/>
  <c r="G696" i="121" s="1"/>
  <c r="G697" i="121" s="1"/>
  <c r="G698" i="121" s="1"/>
  <c r="G699" i="121" s="1"/>
  <c r="G700" i="121" s="1"/>
  <c r="G701" i="121" s="1"/>
  <c r="G702" i="121" s="1"/>
  <c r="G703" i="121" s="1"/>
  <c r="G704" i="121" s="1"/>
  <c r="G705" i="121" s="1"/>
  <c r="G706" i="121" s="1"/>
  <c r="G707" i="121" s="1"/>
  <c r="G708" i="121" s="1"/>
  <c r="G709" i="121" s="1"/>
  <c r="G710" i="121" s="1"/>
  <c r="G711" i="121" s="1"/>
  <c r="G712" i="121" s="1"/>
  <c r="G713" i="121" s="1"/>
  <c r="G714" i="121" s="1"/>
  <c r="G715" i="121" s="1"/>
  <c r="G716" i="121" s="1"/>
  <c r="G717" i="121" s="1"/>
  <c r="G718" i="121" s="1"/>
  <c r="G719" i="121" s="1"/>
  <c r="G720" i="121" s="1"/>
  <c r="G721" i="121" s="1"/>
  <c r="G722" i="121" s="1"/>
  <c r="G723" i="121" s="1"/>
  <c r="G724" i="121" s="1"/>
  <c r="G725" i="121" s="1"/>
  <c r="G726" i="121" s="1"/>
  <c r="G621" i="77"/>
  <c r="G622" i="77" s="1"/>
  <c r="G623" i="77" s="1"/>
  <c r="G624" i="77" s="1"/>
  <c r="G177" i="141"/>
  <c r="G178" i="141" s="1"/>
  <c r="G179" i="141" s="1"/>
  <c r="G180" i="141" s="1"/>
  <c r="G181" i="141" s="1"/>
  <c r="G182" i="141" s="1"/>
  <c r="G183" i="141" s="1"/>
  <c r="G184" i="141" s="1"/>
  <c r="G185" i="141" s="1"/>
  <c r="G186" i="141" s="1"/>
  <c r="G187" i="141" s="1"/>
  <c r="G188" i="141" s="1"/>
  <c r="G189" i="141" s="1"/>
  <c r="G190" i="141" s="1"/>
  <c r="G191" i="141" s="1"/>
  <c r="G192" i="141" s="1"/>
  <c r="G193" i="141" s="1"/>
  <c r="G194" i="141" s="1"/>
  <c r="G195" i="141" s="1"/>
  <c r="G196" i="141" s="1"/>
  <c r="G197" i="141" s="1"/>
  <c r="G198" i="141" s="1"/>
  <c r="G643" i="15"/>
  <c r="G644" i="15" s="1"/>
  <c r="G645" i="15" s="1"/>
  <c r="G646" i="15" s="1"/>
  <c r="G647" i="15" s="1"/>
  <c r="G648" i="15" s="1"/>
  <c r="G649" i="15" s="1"/>
  <c r="G650" i="15" s="1"/>
  <c r="G651" i="15" s="1"/>
  <c r="G652" i="15" s="1"/>
  <c r="G653" i="15" s="1"/>
  <c r="G654" i="15" s="1"/>
  <c r="G655" i="15" s="1"/>
  <c r="G656" i="15" s="1"/>
  <c r="G657" i="15" s="1"/>
  <c r="G568" i="58"/>
  <c r="G569" i="58" s="1"/>
  <c r="G536" i="102"/>
  <c r="G537" i="102" s="1"/>
  <c r="G538" i="102" s="1"/>
  <c r="G539" i="102" s="1"/>
  <c r="G540" i="102" s="1"/>
  <c r="G541" i="102" s="1"/>
  <c r="G598" i="79"/>
  <c r="G599" i="79" s="1"/>
  <c r="G600" i="79" s="1"/>
  <c r="G601" i="79" s="1"/>
  <c r="G602" i="79" s="1"/>
  <c r="G603" i="79" s="1"/>
  <c r="G604" i="79" s="1"/>
  <c r="G657" i="78"/>
  <c r="G658" i="78" s="1"/>
  <c r="G659" i="78" s="1"/>
  <c r="G660" i="78" s="1"/>
  <c r="G661" i="78" s="1"/>
  <c r="G662" i="78" s="1"/>
  <c r="G663" i="78" s="1"/>
  <c r="G664" i="78" s="1"/>
  <c r="G665" i="78" s="1"/>
  <c r="G666" i="78" s="1"/>
  <c r="G667" i="78" s="1"/>
  <c r="G668" i="78" s="1"/>
  <c r="G669" i="78" s="1"/>
  <c r="G670" i="78" s="1"/>
  <c r="G671" i="78" s="1"/>
  <c r="G672" i="78" s="1"/>
  <c r="G673" i="78" s="1"/>
  <c r="G674" i="78" s="1"/>
  <c r="G675" i="78" s="1"/>
  <c r="G579" i="70"/>
  <c r="G580" i="70" s="1"/>
  <c r="G581" i="70" s="1"/>
  <c r="G582" i="70" s="1"/>
  <c r="G583" i="70" s="1"/>
  <c r="G584" i="70" s="1"/>
  <c r="G585" i="70" s="1"/>
  <c r="G586" i="70" s="1"/>
  <c r="G587" i="70" s="1"/>
  <c r="G588" i="70" s="1"/>
  <c r="G589" i="70" s="1"/>
  <c r="G590" i="70" s="1"/>
  <c r="G591" i="70" s="1"/>
  <c r="G592" i="70" s="1"/>
  <c r="G593" i="70" s="1"/>
  <c r="G594" i="70" s="1"/>
  <c r="G595" i="70" s="1"/>
  <c r="G596" i="70" s="1"/>
  <c r="G597" i="70" s="1"/>
  <c r="G598" i="70" s="1"/>
  <c r="G599" i="70" s="1"/>
  <c r="G600" i="70" s="1"/>
  <c r="G601" i="70" s="1"/>
  <c r="G602" i="70" s="1"/>
  <c r="G603" i="70" s="1"/>
  <c r="G604" i="70" s="1"/>
  <c r="G605" i="70" s="1"/>
  <c r="G606" i="70" s="1"/>
  <c r="G607" i="70" s="1"/>
  <c r="G608" i="70" s="1"/>
  <c r="G609" i="70" s="1"/>
  <c r="G610" i="70" s="1"/>
  <c r="G611" i="70" s="1"/>
  <c r="G612" i="70" s="1"/>
  <c r="G613" i="70" s="1"/>
  <c r="G614" i="70" s="1"/>
  <c r="G595" i="85"/>
  <c r="G596" i="85" s="1"/>
  <c r="G597" i="85" s="1"/>
  <c r="G598" i="85" s="1"/>
  <c r="G599" i="85" s="1"/>
  <c r="G600" i="85" s="1"/>
  <c r="G601" i="85" s="1"/>
  <c r="G602" i="85" s="1"/>
  <c r="G603" i="85" s="1"/>
  <c r="G604" i="85" s="1"/>
  <c r="G605" i="85" s="1"/>
  <c r="G606" i="85" s="1"/>
  <c r="G607" i="85" s="1"/>
  <c r="G608" i="85" s="1"/>
  <c r="G609" i="85" s="1"/>
  <c r="G610" i="85" s="1"/>
  <c r="G124" i="153" l="1"/>
  <c r="G125" i="153" s="1"/>
  <c r="G126" i="153" s="1"/>
  <c r="G127" i="153" s="1"/>
  <c r="G128" i="153" s="1"/>
  <c r="G129" i="153" s="1"/>
  <c r="G130" i="153" s="1"/>
  <c r="G131" i="153" s="1"/>
  <c r="G132" i="153" s="1"/>
  <c r="G133" i="153" s="1"/>
  <c r="G134" i="153" s="1"/>
  <c r="G135" i="153" s="1"/>
  <c r="G136" i="153" s="1"/>
  <c r="G137" i="153" s="1"/>
  <c r="G138" i="153" s="1"/>
  <c r="G139" i="153" s="1"/>
  <c r="G140" i="153" s="1"/>
  <c r="G141" i="153" s="1"/>
  <c r="G142" i="153" s="1"/>
  <c r="G143" i="153" s="1"/>
  <c r="G144" i="153" s="1"/>
  <c r="G145" i="153" s="1"/>
  <c r="G146" i="153" s="1"/>
  <c r="G147" i="153" s="1"/>
  <c r="G148" i="153" s="1"/>
  <c r="G149" i="153" s="1"/>
  <c r="G150" i="153" s="1"/>
  <c r="G151" i="153" s="1"/>
  <c r="G152" i="153" s="1"/>
  <c r="G153" i="153" s="1"/>
  <c r="G154" i="153" s="1"/>
  <c r="G155" i="153" s="1"/>
  <c r="G156" i="153" s="1"/>
  <c r="G157" i="153" s="1"/>
  <c r="G158" i="153" s="1"/>
  <c r="G159" i="153" s="1"/>
  <c r="G160" i="153" s="1"/>
  <c r="G161" i="153" s="1"/>
  <c r="G162" i="153" s="1"/>
  <c r="G163" i="153" s="1"/>
  <c r="G164" i="153" s="1"/>
  <c r="G165" i="153" s="1"/>
  <c r="G166" i="153" s="1"/>
  <c r="G167" i="153" s="1"/>
  <c r="G168" i="153" s="1"/>
  <c r="G169" i="153" s="1"/>
  <c r="G170" i="153" s="1"/>
  <c r="G171" i="153" s="1"/>
  <c r="G172" i="153" s="1"/>
  <c r="G173" i="153" s="1"/>
  <c r="G174" i="153" s="1"/>
  <c r="G175" i="153" s="1"/>
  <c r="G176" i="153" s="1"/>
  <c r="G177" i="153" s="1"/>
  <c r="G178" i="153" s="1"/>
  <c r="G179" i="153" s="1"/>
  <c r="G180" i="153" s="1"/>
  <c r="G181" i="153" s="1"/>
  <c r="G182" i="153" s="1"/>
  <c r="G183" i="153" s="1"/>
  <c r="G184" i="153" s="1"/>
  <c r="G185" i="153" s="1"/>
  <c r="G186" i="153" s="1"/>
  <c r="G187" i="153" s="1"/>
  <c r="G188" i="153" s="1"/>
  <c r="G189" i="153" s="1"/>
  <c r="G190" i="153" s="1"/>
  <c r="G191" i="153" s="1"/>
  <c r="G192" i="153" s="1"/>
  <c r="G193" i="153" s="1"/>
  <c r="G194" i="153" s="1"/>
  <c r="G195" i="153" s="1"/>
  <c r="G196" i="153" s="1"/>
  <c r="G197" i="153" s="1"/>
  <c r="G198" i="153" s="1"/>
  <c r="G199" i="153" s="1"/>
  <c r="G200" i="153" s="1"/>
  <c r="G201" i="153" s="1"/>
  <c r="G202" i="153" s="1"/>
  <c r="G203" i="153" s="1"/>
  <c r="G204" i="153" s="1"/>
  <c r="G205" i="153" s="1"/>
  <c r="G206" i="153" s="1"/>
  <c r="G207" i="153" s="1"/>
  <c r="G208" i="153" s="1"/>
  <c r="G209" i="153" s="1"/>
  <c r="G210" i="153" s="1"/>
  <c r="G211" i="153" s="1"/>
  <c r="G212" i="153" s="1"/>
  <c r="G213" i="153" s="1"/>
  <c r="G214" i="153" s="1"/>
  <c r="G215" i="153" s="1"/>
  <c r="G216" i="153" s="1"/>
  <c r="G217" i="153" s="1"/>
  <c r="G218" i="153" s="1"/>
  <c r="G219" i="153" s="1"/>
  <c r="G220" i="153" s="1"/>
  <c r="G221" i="153" s="1"/>
  <c r="G222" i="153" s="1"/>
  <c r="G223" i="153" s="1"/>
  <c r="G224" i="153" s="1"/>
  <c r="G225" i="153" s="1"/>
  <c r="G226" i="153" s="1"/>
  <c r="G227" i="153" s="1"/>
  <c r="G228" i="153" s="1"/>
  <c r="G229" i="153" s="1"/>
  <c r="G230" i="153" s="1"/>
  <c r="G231" i="153" s="1"/>
  <c r="G232" i="153" s="1"/>
  <c r="G233" i="153" s="1"/>
  <c r="G234" i="153" s="1"/>
  <c r="G235" i="153" s="1"/>
  <c r="G236" i="153" s="1"/>
  <c r="G237" i="153" s="1"/>
  <c r="G238" i="153" s="1"/>
  <c r="G239" i="153" s="1"/>
  <c r="G240" i="153" s="1"/>
  <c r="G241" i="153" s="1"/>
  <c r="G242" i="153" s="1"/>
  <c r="G243" i="153" s="1"/>
  <c r="G244" i="153" s="1"/>
  <c r="G245" i="153" s="1"/>
  <c r="G246" i="153" s="1"/>
  <c r="G247" i="153" s="1"/>
  <c r="G248" i="153" s="1"/>
  <c r="G249" i="153" s="1"/>
  <c r="G250" i="153" s="1"/>
  <c r="G251" i="153" s="1"/>
  <c r="G252" i="153" s="1"/>
  <c r="G253" i="153" s="1"/>
  <c r="G254" i="153" s="1"/>
  <c r="G255" i="153" s="1"/>
  <c r="G256" i="153" s="1"/>
  <c r="G257" i="153" s="1"/>
  <c r="G258" i="153" s="1"/>
  <c r="G259" i="153" s="1"/>
  <c r="G260" i="153" s="1"/>
  <c r="G261" i="153" s="1"/>
  <c r="G262" i="153" s="1"/>
  <c r="G263" i="153" s="1"/>
  <c r="G264" i="153" s="1"/>
  <c r="G265" i="153" s="1"/>
  <c r="G266" i="153" s="1"/>
  <c r="G267" i="153" s="1"/>
  <c r="G268" i="153" s="1"/>
  <c r="G269" i="153" s="1"/>
  <c r="G270" i="153" s="1"/>
  <c r="G271" i="153" s="1"/>
  <c r="G272" i="153" s="1"/>
  <c r="G273" i="153" s="1"/>
  <c r="G274" i="153" s="1"/>
  <c r="G275" i="153" s="1"/>
  <c r="G276" i="153" s="1"/>
  <c r="G277" i="153" s="1"/>
  <c r="G278" i="153" s="1"/>
  <c r="G279" i="153" s="1"/>
  <c r="G280" i="153" s="1"/>
  <c r="G281" i="153" s="1"/>
  <c r="G282" i="153" s="1"/>
  <c r="G283" i="153" s="1"/>
  <c r="G284" i="153" s="1"/>
  <c r="G285" i="153" s="1"/>
  <c r="G286" i="153" s="1"/>
  <c r="G287" i="153" s="1"/>
  <c r="G288" i="153" s="1"/>
  <c r="G289" i="153" s="1"/>
  <c r="G290" i="153" s="1"/>
  <c r="G291" i="153" s="1"/>
  <c r="G292" i="153" s="1"/>
  <c r="G293" i="153" s="1"/>
  <c r="G294" i="153" s="1"/>
  <c r="G295" i="153" s="1"/>
  <c r="G296" i="153" s="1"/>
  <c r="G297" i="153" s="1"/>
  <c r="G298" i="153" s="1"/>
  <c r="G299" i="153" s="1"/>
  <c r="G300" i="153" s="1"/>
  <c r="G301" i="153" s="1"/>
  <c r="G197" i="135"/>
  <c r="G198" i="135" s="1"/>
  <c r="G199" i="135" s="1"/>
  <c r="G200" i="135" s="1"/>
  <c r="G201" i="135" s="1"/>
  <c r="G202" i="135" s="1"/>
  <c r="G203" i="135" s="1"/>
  <c r="G204" i="135" s="1"/>
  <c r="G205" i="135" s="1"/>
  <c r="G206" i="135" s="1"/>
  <c r="G207" i="135" s="1"/>
  <c r="G208" i="135" s="1"/>
  <c r="G209" i="135" s="1"/>
  <c r="G210" i="135" s="1"/>
  <c r="G211" i="135" s="1"/>
  <c r="G212" i="135" s="1"/>
  <c r="G213" i="135" s="1"/>
  <c r="G214" i="135" s="1"/>
  <c r="G215" i="135" s="1"/>
  <c r="G216" i="135" s="1"/>
  <c r="G217" i="135" s="1"/>
  <c r="G218" i="135" s="1"/>
  <c r="G219" i="135" s="1"/>
  <c r="G220" i="135" s="1"/>
  <c r="G221" i="135" s="1"/>
  <c r="G222" i="135" s="1"/>
  <c r="G223" i="135" s="1"/>
  <c r="G224" i="135" s="1"/>
  <c r="G225" i="135" s="1"/>
  <c r="G226" i="135" s="1"/>
  <c r="G227" i="135" s="1"/>
  <c r="G228" i="135" s="1"/>
  <c r="G229" i="135" s="1"/>
  <c r="G230" i="135" s="1"/>
  <c r="G231" i="135" s="1"/>
  <c r="G232" i="135" s="1"/>
  <c r="G233" i="135" s="1"/>
  <c r="G234" i="135" s="1"/>
  <c r="G235" i="135" s="1"/>
  <c r="G236" i="135" s="1"/>
  <c r="G237" i="135" s="1"/>
  <c r="G238" i="135" s="1"/>
  <c r="G239" i="135" s="1"/>
  <c r="G240" i="135" s="1"/>
  <c r="G241" i="135" s="1"/>
  <c r="G242" i="135" s="1"/>
  <c r="G243" i="135" s="1"/>
  <c r="G244" i="135" s="1"/>
  <c r="G245" i="135" s="1"/>
  <c r="G246" i="135" s="1"/>
  <c r="G247" i="135" s="1"/>
  <c r="G248" i="135" s="1"/>
  <c r="G249" i="135" s="1"/>
  <c r="G250" i="135" s="1"/>
  <c r="G251" i="135" s="1"/>
  <c r="G252" i="135" s="1"/>
  <c r="G253" i="135" s="1"/>
  <c r="G254" i="135" s="1"/>
  <c r="G255" i="135" s="1"/>
  <c r="G256" i="135" s="1"/>
  <c r="G257" i="135" s="1"/>
  <c r="G258" i="135" s="1"/>
  <c r="G259" i="135" s="1"/>
  <c r="G260" i="135" s="1"/>
  <c r="G261" i="135" s="1"/>
  <c r="G262" i="135" s="1"/>
  <c r="G263" i="135" s="1"/>
  <c r="G264" i="135" s="1"/>
  <c r="G265" i="135" s="1"/>
  <c r="G266" i="135" s="1"/>
  <c r="G267" i="135" s="1"/>
  <c r="G268" i="135" s="1"/>
  <c r="G269" i="135" s="1"/>
  <c r="G270" i="135" s="1"/>
  <c r="G271" i="135" s="1"/>
  <c r="G272" i="135" s="1"/>
  <c r="G273" i="135" s="1"/>
  <c r="G274" i="135" s="1"/>
  <c r="G275" i="135" s="1"/>
  <c r="G276" i="135" s="1"/>
  <c r="G277" i="135" s="1"/>
  <c r="G278" i="135" s="1"/>
  <c r="G279" i="135" s="1"/>
  <c r="G280" i="135" s="1"/>
  <c r="G281" i="135" s="1"/>
  <c r="G282" i="135" s="1"/>
  <c r="G283" i="135" s="1"/>
  <c r="G284" i="135" s="1"/>
  <c r="G285" i="135" s="1"/>
  <c r="G286" i="135" s="1"/>
  <c r="G287" i="135" s="1"/>
  <c r="G288" i="135" s="1"/>
  <c r="G289" i="135" s="1"/>
  <c r="G290" i="135" s="1"/>
  <c r="G291" i="135" s="1"/>
  <c r="G292" i="135" s="1"/>
  <c r="G293" i="135" s="1"/>
  <c r="G294" i="135" s="1"/>
  <c r="G295" i="135" s="1"/>
  <c r="G296" i="135" s="1"/>
  <c r="G297" i="135" s="1"/>
  <c r="G298" i="135" s="1"/>
  <c r="G299" i="135" s="1"/>
  <c r="G300" i="135" s="1"/>
  <c r="G301" i="135" s="1"/>
  <c r="G302" i="135" s="1"/>
  <c r="G303" i="135" s="1"/>
  <c r="G304" i="135" s="1"/>
  <c r="G305" i="135" s="1"/>
  <c r="G306" i="135" s="1"/>
  <c r="G307" i="135" s="1"/>
  <c r="G308" i="135" s="1"/>
  <c r="G309" i="135" s="1"/>
  <c r="G310" i="135" s="1"/>
  <c r="G311" i="135" s="1"/>
  <c r="G312" i="135" s="1"/>
  <c r="G313" i="135" s="1"/>
  <c r="G314" i="135" s="1"/>
  <c r="G315" i="135" s="1"/>
  <c r="G316" i="135" s="1"/>
  <c r="G317" i="135" s="1"/>
  <c r="G318" i="135" s="1"/>
  <c r="G319" i="135" s="1"/>
  <c r="G320" i="135" s="1"/>
  <c r="G321" i="135" s="1"/>
  <c r="G322" i="135" s="1"/>
  <c r="G323" i="135" s="1"/>
  <c r="G324" i="135" s="1"/>
  <c r="G325" i="135" s="1"/>
  <c r="G326" i="135" s="1"/>
  <c r="G327" i="135" s="1"/>
  <c r="G328" i="135" s="1"/>
  <c r="G329" i="135" s="1"/>
  <c r="G330" i="135" s="1"/>
  <c r="G331" i="135" s="1"/>
  <c r="G332" i="135" s="1"/>
  <c r="G333" i="135" s="1"/>
  <c r="G334" i="135" s="1"/>
  <c r="G335" i="135" s="1"/>
  <c r="G336" i="135" s="1"/>
  <c r="G337" i="135" s="1"/>
  <c r="G338" i="135" s="1"/>
  <c r="G339" i="135" s="1"/>
  <c r="G340" i="135" s="1"/>
  <c r="G341" i="135" s="1"/>
  <c r="G342" i="135" s="1"/>
  <c r="G343" i="135" s="1"/>
  <c r="G344" i="135" s="1"/>
  <c r="G345" i="135" s="1"/>
  <c r="G346" i="135" s="1"/>
  <c r="G347" i="135" s="1"/>
  <c r="G348" i="135" s="1"/>
  <c r="G349" i="135" s="1"/>
  <c r="G350" i="135" s="1"/>
  <c r="G351" i="135" s="1"/>
  <c r="G352" i="135" s="1"/>
  <c r="G353" i="135" s="1"/>
  <c r="G354" i="135" s="1"/>
  <c r="G355" i="135" s="1"/>
  <c r="G356" i="135" s="1"/>
  <c r="G357" i="135" s="1"/>
  <c r="G358" i="135" s="1"/>
  <c r="G359" i="135" s="1"/>
  <c r="G360" i="135" s="1"/>
  <c r="G361" i="135" s="1"/>
  <c r="G362" i="135" s="1"/>
  <c r="G363" i="135" s="1"/>
  <c r="G364" i="135" s="1"/>
  <c r="G365" i="135" s="1"/>
  <c r="G366" i="135" s="1"/>
  <c r="G367" i="135" s="1"/>
  <c r="G368" i="135" s="1"/>
  <c r="G369" i="135" s="1"/>
  <c r="G370" i="135" s="1"/>
  <c r="G371" i="135" s="1"/>
  <c r="G372" i="135" s="1"/>
  <c r="G373" i="135" s="1"/>
  <c r="G374" i="135" s="1"/>
  <c r="G375" i="135" s="1"/>
  <c r="G376" i="135" s="1"/>
  <c r="G377" i="135" s="1"/>
  <c r="G378" i="135" s="1"/>
  <c r="G379" i="135" s="1"/>
  <c r="G380" i="135" s="1"/>
  <c r="G381" i="135" s="1"/>
  <c r="G382" i="135" s="1"/>
  <c r="G383" i="135" s="1"/>
  <c r="G384" i="135" s="1"/>
  <c r="G385" i="135" s="1"/>
  <c r="G386" i="135" s="1"/>
  <c r="G387" i="135" s="1"/>
  <c r="G388" i="135" s="1"/>
  <c r="G389" i="135" s="1"/>
  <c r="G390" i="135" s="1"/>
  <c r="G391" i="135" s="1"/>
  <c r="G392" i="135" s="1"/>
  <c r="G393" i="135" s="1"/>
  <c r="G394" i="135" s="1"/>
  <c r="G395" i="135" s="1"/>
  <c r="G396" i="135" s="1"/>
  <c r="G397" i="135" s="1"/>
  <c r="G398" i="135" s="1"/>
  <c r="G399" i="135" s="1"/>
  <c r="G400" i="135" s="1"/>
  <c r="G401" i="135" s="1"/>
  <c r="G402" i="135" s="1"/>
  <c r="G403" i="135" s="1"/>
  <c r="G404" i="135" s="1"/>
  <c r="G405" i="135" s="1"/>
  <c r="G406" i="135" s="1"/>
  <c r="G407" i="135" s="1"/>
  <c r="G408" i="135" s="1"/>
  <c r="G409" i="135" s="1"/>
  <c r="G410" i="135" s="1"/>
  <c r="G411" i="135" s="1"/>
  <c r="G412" i="135" s="1"/>
  <c r="G413" i="135" s="1"/>
  <c r="G414" i="135" s="1"/>
  <c r="G415" i="135" s="1"/>
  <c r="G416" i="135" s="1"/>
  <c r="G417" i="135" s="1"/>
  <c r="G418" i="135" s="1"/>
  <c r="G419" i="135" s="1"/>
  <c r="G420" i="135" s="1"/>
  <c r="G421" i="135" s="1"/>
  <c r="G422" i="135" s="1"/>
  <c r="G423" i="135" s="1"/>
  <c r="G424" i="135" s="1"/>
  <c r="G425" i="135" s="1"/>
  <c r="G426" i="135" s="1"/>
  <c r="G427" i="135" s="1"/>
  <c r="G428" i="135" s="1"/>
  <c r="G429" i="135" s="1"/>
  <c r="G430" i="135" s="1"/>
  <c r="G431" i="135" s="1"/>
  <c r="G432" i="135" s="1"/>
  <c r="G433" i="135" s="1"/>
  <c r="G434" i="135" s="1"/>
  <c r="G435" i="135" s="1"/>
  <c r="G436" i="135" s="1"/>
  <c r="G437" i="135" s="1"/>
  <c r="G438" i="135" s="1"/>
  <c r="G439" i="135" s="1"/>
  <c r="G440" i="135" s="1"/>
  <c r="G441" i="135" s="1"/>
  <c r="G442" i="135" s="1"/>
  <c r="G443" i="135" s="1"/>
  <c r="G444" i="135" s="1"/>
  <c r="G445" i="135" s="1"/>
  <c r="G446" i="135" s="1"/>
  <c r="G447" i="135" s="1"/>
  <c r="G448" i="135" s="1"/>
  <c r="G449" i="135" s="1"/>
  <c r="G450" i="135" s="1"/>
  <c r="G451" i="135" s="1"/>
  <c r="G452" i="135" s="1"/>
  <c r="G453" i="135" s="1"/>
  <c r="G454" i="135" s="1"/>
  <c r="G455" i="135" s="1"/>
  <c r="G456" i="135" s="1"/>
  <c r="G457" i="135" s="1"/>
  <c r="G458" i="135" s="1"/>
  <c r="G459" i="135" s="1"/>
  <c r="G460" i="135" s="1"/>
  <c r="G461" i="135" s="1"/>
  <c r="G462" i="135" s="1"/>
  <c r="G463" i="135" s="1"/>
  <c r="G464" i="135" s="1"/>
  <c r="G465" i="135" s="1"/>
  <c r="G466" i="135" s="1"/>
  <c r="G467" i="135" s="1"/>
  <c r="G468" i="135" s="1"/>
  <c r="G469" i="135" s="1"/>
  <c r="G470" i="135" s="1"/>
  <c r="G471" i="135" s="1"/>
  <c r="G472" i="135" s="1"/>
  <c r="G473" i="135" s="1"/>
  <c r="G474" i="135" s="1"/>
  <c r="G475" i="135" s="1"/>
  <c r="G476" i="135" s="1"/>
  <c r="G477" i="135" s="1"/>
  <c r="G478" i="135" s="1"/>
  <c r="G479" i="135" s="1"/>
  <c r="G480" i="135" s="1"/>
  <c r="G481" i="135" s="1"/>
  <c r="G482" i="135" s="1"/>
  <c r="G483" i="135" s="1"/>
  <c r="G484" i="135" s="1"/>
  <c r="G485" i="135" s="1"/>
  <c r="G486" i="135" s="1"/>
  <c r="G487" i="135" s="1"/>
  <c r="G488" i="135" s="1"/>
  <c r="G489" i="135" s="1"/>
  <c r="G490" i="135" s="1"/>
  <c r="G491" i="135" s="1"/>
  <c r="G492" i="135" s="1"/>
  <c r="G493" i="135" s="1"/>
  <c r="G494" i="135" s="1"/>
  <c r="G495" i="135" s="1"/>
  <c r="G496" i="135" s="1"/>
  <c r="G497" i="135" s="1"/>
  <c r="G498" i="135" s="1"/>
  <c r="G499" i="135" s="1"/>
  <c r="G500" i="135" s="1"/>
  <c r="G501" i="135" s="1"/>
  <c r="G241" i="145"/>
  <c r="G242" i="145" s="1"/>
  <c r="G243" i="145" s="1"/>
  <c r="G244" i="145" s="1"/>
  <c r="G245" i="145" s="1"/>
  <c r="G246" i="145" s="1"/>
  <c r="G282" i="149"/>
  <c r="G283" i="149" s="1"/>
  <c r="G149" i="154"/>
  <c r="G150" i="154" s="1"/>
  <c r="G720" i="146"/>
  <c r="G721" i="146" s="1"/>
  <c r="G722" i="146" s="1"/>
  <c r="G723" i="146" s="1"/>
  <c r="G724" i="146" s="1"/>
  <c r="G725" i="146" s="1"/>
  <c r="G726" i="146" s="1"/>
  <c r="G727" i="146" s="1"/>
  <c r="G728" i="146" s="1"/>
  <c r="G729" i="146" s="1"/>
  <c r="G120" i="158"/>
  <c r="G121" i="158" s="1"/>
  <c r="G122" i="158" s="1"/>
  <c r="G123" i="158" s="1"/>
  <c r="G124" i="158" s="1"/>
  <c r="G125" i="158" s="1"/>
  <c r="G126" i="158" s="1"/>
  <c r="G127" i="158" s="1"/>
  <c r="G128" i="158" s="1"/>
  <c r="G129" i="158" s="1"/>
  <c r="G130" i="158" s="1"/>
  <c r="G131" i="158" s="1"/>
  <c r="G132" i="158" s="1"/>
  <c r="G128" i="157"/>
  <c r="G129" i="157" s="1"/>
  <c r="G130" i="157" s="1"/>
  <c r="G131" i="157" s="1"/>
  <c r="G132" i="157" s="1"/>
  <c r="G133" i="157" s="1"/>
  <c r="G134" i="157" s="1"/>
  <c r="G135" i="157" s="1"/>
  <c r="G136" i="157" s="1"/>
  <c r="G137" i="157" s="1"/>
  <c r="G138" i="157" s="1"/>
  <c r="G139" i="157" s="1"/>
  <c r="G140" i="157" s="1"/>
  <c r="G88" i="161"/>
  <c r="G89" i="161" s="1"/>
  <c r="G90" i="161" s="1"/>
  <c r="G91" i="161" s="1"/>
  <c r="G92" i="161" s="1"/>
  <c r="G93" i="161" s="1"/>
  <c r="G94" i="161" s="1"/>
  <c r="G95" i="161" s="1"/>
  <c r="G96" i="161" s="1"/>
  <c r="G97" i="161" s="1"/>
  <c r="G98" i="161" s="1"/>
  <c r="G99" i="161" s="1"/>
  <c r="G100" i="161" s="1"/>
  <c r="G101" i="161" s="1"/>
  <c r="G102" i="161" s="1"/>
  <c r="G103" i="161" s="1"/>
  <c r="G104" i="161" s="1"/>
  <c r="G105" i="161" s="1"/>
  <c r="G106" i="161" s="1"/>
  <c r="G107" i="161" s="1"/>
  <c r="G108" i="161" s="1"/>
  <c r="G199" i="141"/>
  <c r="G200" i="141" s="1"/>
  <c r="G201" i="141" s="1"/>
  <c r="G202" i="141" s="1"/>
  <c r="G625" i="64"/>
  <c r="G626" i="64" s="1"/>
  <c r="G627" i="64" s="1"/>
  <c r="G656" i="150"/>
  <c r="G657" i="150" s="1"/>
  <c r="G658" i="150" s="1"/>
  <c r="G659" i="150" s="1"/>
  <c r="G660" i="150" s="1"/>
  <c r="G661" i="150" s="1"/>
  <c r="G662" i="150" s="1"/>
  <c r="G663" i="150" s="1"/>
  <c r="G664" i="150" s="1"/>
  <c r="G665" i="150" s="1"/>
  <c r="G666" i="150" s="1"/>
  <c r="G658" i="15"/>
  <c r="G659" i="15" s="1"/>
  <c r="G660" i="15" s="1"/>
  <c r="G661" i="15" s="1"/>
  <c r="G662" i="15" s="1"/>
  <c r="G663" i="15" s="1"/>
  <c r="G664" i="15" s="1"/>
  <c r="G665" i="15" s="1"/>
  <c r="G666" i="15" s="1"/>
  <c r="G667" i="15" s="1"/>
  <c r="G668" i="15" s="1"/>
  <c r="G669" i="15" s="1"/>
  <c r="G704" i="99"/>
  <c r="G705" i="99" s="1"/>
  <c r="G706" i="99" s="1"/>
  <c r="G707" i="99" s="1"/>
  <c r="G708" i="99" s="1"/>
  <c r="G709" i="99" s="1"/>
  <c r="G710" i="99" s="1"/>
  <c r="G711" i="99" s="1"/>
  <c r="G712" i="99" s="1"/>
  <c r="G713" i="99" s="1"/>
  <c r="G714" i="99" s="1"/>
  <c r="G715" i="99" s="1"/>
  <c r="G716" i="99" s="1"/>
  <c r="G717" i="99" s="1"/>
  <c r="G718" i="99" s="1"/>
  <c r="G719" i="99" s="1"/>
  <c r="G720" i="99" s="1"/>
  <c r="G721" i="99" s="1"/>
  <c r="G722" i="99" s="1"/>
  <c r="G723" i="99" s="1"/>
  <c r="G724" i="99" s="1"/>
  <c r="G725" i="99" s="1"/>
  <c r="G726" i="99" s="1"/>
  <c r="G727" i="99" s="1"/>
  <c r="G625" i="77"/>
  <c r="G626" i="77" s="1"/>
  <c r="G627" i="77" s="1"/>
  <c r="G628" i="77" s="1"/>
  <c r="G629" i="77" s="1"/>
  <c r="G630" i="77" s="1"/>
  <c r="G631" i="77" s="1"/>
  <c r="G632" i="77" s="1"/>
  <c r="G633" i="77" s="1"/>
  <c r="G634" i="77" s="1"/>
  <c r="G635" i="77" s="1"/>
  <c r="G636" i="77" s="1"/>
  <c r="G637" i="77" s="1"/>
  <c r="G638" i="77" s="1"/>
  <c r="G639" i="77" s="1"/>
  <c r="G640" i="77" s="1"/>
  <c r="G641" i="77" s="1"/>
  <c r="G642" i="77" s="1"/>
  <c r="G643" i="77" s="1"/>
  <c r="G644" i="77" s="1"/>
  <c r="G645" i="77" s="1"/>
  <c r="G646" i="77" s="1"/>
  <c r="G647" i="77" s="1"/>
  <c r="G648" i="77" s="1"/>
  <c r="G649" i="77" s="1"/>
  <c r="G650" i="77" s="1"/>
  <c r="G651" i="77" s="1"/>
  <c r="G652" i="77" s="1"/>
  <c r="G653" i="77" s="1"/>
  <c r="G654" i="77" s="1"/>
  <c r="G655" i="77" s="1"/>
  <c r="G656" i="77" s="1"/>
  <c r="G657" i="77" s="1"/>
  <c r="G658" i="77" s="1"/>
  <c r="G659" i="77" s="1"/>
  <c r="G660" i="77" s="1"/>
  <c r="G661" i="77" s="1"/>
  <c r="G662" i="77" s="1"/>
  <c r="G663" i="77" s="1"/>
  <c r="G664" i="77" s="1"/>
  <c r="G570" i="58"/>
  <c r="G571" i="58" s="1"/>
  <c r="G542" i="102"/>
  <c r="G543" i="102" s="1"/>
  <c r="G544" i="102" s="1"/>
  <c r="G545" i="102" s="1"/>
  <c r="G546" i="102" s="1"/>
  <c r="G547" i="102" s="1"/>
  <c r="G548" i="102" s="1"/>
  <c r="G549" i="102" s="1"/>
  <c r="G550" i="102" s="1"/>
  <c r="G551" i="102" s="1"/>
  <c r="G552" i="102" s="1"/>
  <c r="G553" i="102" s="1"/>
  <c r="G554" i="102" s="1"/>
  <c r="G555" i="102" s="1"/>
  <c r="G556" i="102" s="1"/>
  <c r="G557" i="102" s="1"/>
  <c r="G558" i="102" s="1"/>
  <c r="G559" i="102" s="1"/>
  <c r="G560" i="102" s="1"/>
  <c r="G561" i="102" s="1"/>
  <c r="G562" i="102" s="1"/>
  <c r="G563" i="102" s="1"/>
  <c r="G564" i="102" s="1"/>
  <c r="G565" i="102" s="1"/>
  <c r="G566" i="102" s="1"/>
  <c r="G676" i="78"/>
  <c r="G677" i="78" s="1"/>
  <c r="G678" i="78" s="1"/>
  <c r="G679" i="78" s="1"/>
  <c r="G680" i="78" s="1"/>
  <c r="G681" i="78" s="1"/>
  <c r="G682" i="78" s="1"/>
  <c r="G683" i="78" s="1"/>
  <c r="G684" i="78" s="1"/>
  <c r="G685" i="78" s="1"/>
  <c r="G686" i="78" s="1"/>
  <c r="G687" i="78" s="1"/>
  <c r="G688" i="78" s="1"/>
  <c r="G689" i="78" s="1"/>
  <c r="G690" i="78" s="1"/>
  <c r="G605" i="79"/>
  <c r="G606" i="79" s="1"/>
  <c r="G607" i="79" s="1"/>
  <c r="G608" i="79" s="1"/>
  <c r="G611" i="85"/>
  <c r="G612" i="85" s="1"/>
  <c r="G613" i="85" s="1"/>
  <c r="G614" i="85" s="1"/>
  <c r="G615" i="85" s="1"/>
  <c r="G616" i="85" s="1"/>
  <c r="G617" i="85" s="1"/>
  <c r="G618" i="85" s="1"/>
  <c r="G619" i="85" s="1"/>
  <c r="G620" i="85" s="1"/>
  <c r="G621" i="85" s="1"/>
  <c r="G622" i="85" s="1"/>
  <c r="G623" i="85" s="1"/>
  <c r="G624" i="85" s="1"/>
  <c r="G625" i="85" s="1"/>
  <c r="G626" i="85" s="1"/>
  <c r="G627" i="85" s="1"/>
  <c r="G628" i="85" s="1"/>
  <c r="G629" i="85" s="1"/>
  <c r="G630" i="85" s="1"/>
  <c r="G631" i="85" s="1"/>
  <c r="G632" i="85" s="1"/>
  <c r="E39" i="97" l="1"/>
  <c r="AH39" i="97" s="1"/>
  <c r="G302" i="153"/>
  <c r="G303" i="153" s="1"/>
  <c r="G304" i="153" s="1"/>
  <c r="G305" i="153" s="1"/>
  <c r="G306" i="153" s="1"/>
  <c r="G307" i="153" s="1"/>
  <c r="G308" i="153" s="1"/>
  <c r="G309" i="153" s="1"/>
  <c r="G310" i="153" s="1"/>
  <c r="E36" i="97"/>
  <c r="AH36" i="97" s="1"/>
  <c r="G502" i="135"/>
  <c r="G503" i="135" s="1"/>
  <c r="G504" i="135" s="1"/>
  <c r="G505" i="135" s="1"/>
  <c r="G506" i="135" s="1"/>
  <c r="G507" i="135" s="1"/>
  <c r="G508" i="135" s="1"/>
  <c r="G247" i="145"/>
  <c r="G248" i="145" s="1"/>
  <c r="G249" i="145" s="1"/>
  <c r="G250" i="145" s="1"/>
  <c r="G251" i="145" s="1"/>
  <c r="G252" i="145" s="1"/>
  <c r="G253" i="145" s="1"/>
  <c r="G254" i="145" s="1"/>
  <c r="G255" i="145" s="1"/>
  <c r="G256" i="145" s="1"/>
  <c r="G257" i="145" s="1"/>
  <c r="G258" i="145" s="1"/>
  <c r="G284" i="149"/>
  <c r="G285" i="149" s="1"/>
  <c r="G286" i="149" s="1"/>
  <c r="G287" i="149" s="1"/>
  <c r="G288" i="149" s="1"/>
  <c r="G289" i="149" s="1"/>
  <c r="G290" i="149" s="1"/>
  <c r="G291" i="149" s="1"/>
  <c r="G292" i="149" s="1"/>
  <c r="G293" i="149" s="1"/>
  <c r="G294" i="149" s="1"/>
  <c r="G295" i="149" s="1"/>
  <c r="G151" i="154"/>
  <c r="G152" i="154" s="1"/>
  <c r="G109" i="161"/>
  <c r="G110" i="161" s="1"/>
  <c r="G141" i="157"/>
  <c r="G142" i="157" s="1"/>
  <c r="G143" i="157" s="1"/>
  <c r="G144" i="157" s="1"/>
  <c r="G145" i="157" s="1"/>
  <c r="G146" i="157" s="1"/>
  <c r="G147" i="157" s="1"/>
  <c r="G148" i="157" s="1"/>
  <c r="G149" i="157" s="1"/>
  <c r="G150" i="157" s="1"/>
  <c r="G151" i="157" s="1"/>
  <c r="G152" i="157" s="1"/>
  <c r="G730" i="146"/>
  <c r="G731" i="146" s="1"/>
  <c r="G732" i="146" s="1"/>
  <c r="G733" i="146" s="1"/>
  <c r="G734" i="146" s="1"/>
  <c r="G735" i="146" s="1"/>
  <c r="G736" i="146" s="1"/>
  <c r="G737" i="146" s="1"/>
  <c r="G738" i="146" s="1"/>
  <c r="G739" i="146" s="1"/>
  <c r="G740" i="146" s="1"/>
  <c r="G741" i="146" s="1"/>
  <c r="G742" i="146" s="1"/>
  <c r="G743" i="146" s="1"/>
  <c r="G744" i="146" s="1"/>
  <c r="G745" i="146" s="1"/>
  <c r="G746" i="146" s="1"/>
  <c r="G747" i="146" s="1"/>
  <c r="G748" i="146" s="1"/>
  <c r="G203" i="141"/>
  <c r="G204" i="141" s="1"/>
  <c r="G205" i="141" s="1"/>
  <c r="G206" i="141" s="1"/>
  <c r="G207" i="141" s="1"/>
  <c r="G208" i="141" s="1"/>
  <c r="G209" i="141" s="1"/>
  <c r="G210" i="141" s="1"/>
  <c r="G211" i="141" s="1"/>
  <c r="G212" i="141" s="1"/>
  <c r="G213" i="141" s="1"/>
  <c r="G214" i="141" s="1"/>
  <c r="G215" i="141" s="1"/>
  <c r="G216" i="141" s="1"/>
  <c r="G217" i="141" s="1"/>
  <c r="G218" i="141" s="1"/>
  <c r="G219" i="141" s="1"/>
  <c r="G220" i="141" s="1"/>
  <c r="G221" i="141" s="1"/>
  <c r="G222" i="141" s="1"/>
  <c r="G223" i="141" s="1"/>
  <c r="G224" i="141" s="1"/>
  <c r="G225" i="141" s="1"/>
  <c r="G226" i="141" s="1"/>
  <c r="G227" i="141" s="1"/>
  <c r="G228" i="141" s="1"/>
  <c r="G229" i="141" s="1"/>
  <c r="G230" i="141" s="1"/>
  <c r="G231" i="141" s="1"/>
  <c r="G232" i="141" s="1"/>
  <c r="G233" i="141" s="1"/>
  <c r="G234" i="141" s="1"/>
  <c r="G235" i="141" s="1"/>
  <c r="G236" i="141" s="1"/>
  <c r="G133" i="158"/>
  <c r="G134" i="158" s="1"/>
  <c r="G135" i="158" s="1"/>
  <c r="G136" i="158" s="1"/>
  <c r="G137" i="158" s="1"/>
  <c r="G138" i="158" s="1"/>
  <c r="G139" i="158" s="1"/>
  <c r="G140" i="158" s="1"/>
  <c r="G141" i="158" s="1"/>
  <c r="G628" i="64"/>
  <c r="G629" i="64" s="1"/>
  <c r="G630" i="64" s="1"/>
  <c r="G631" i="64" s="1"/>
  <c r="G632" i="64" s="1"/>
  <c r="G633" i="64" s="1"/>
  <c r="G634" i="64" s="1"/>
  <c r="G635" i="64" s="1"/>
  <c r="G636" i="64" s="1"/>
  <c r="G637" i="64" s="1"/>
  <c r="G638" i="64" s="1"/>
  <c r="G639" i="64" s="1"/>
  <c r="G665" i="77"/>
  <c r="G666" i="77" s="1"/>
  <c r="G667" i="77" s="1"/>
  <c r="G668" i="77" s="1"/>
  <c r="G669" i="77" s="1"/>
  <c r="G670" i="77" s="1"/>
  <c r="G671" i="77" s="1"/>
  <c r="G672" i="77" s="1"/>
  <c r="G673" i="77" s="1"/>
  <c r="G674" i="77" s="1"/>
  <c r="G675" i="77" s="1"/>
  <c r="G676" i="77" s="1"/>
  <c r="G677" i="77" s="1"/>
  <c r="G678" i="77" s="1"/>
  <c r="G679" i="77" s="1"/>
  <c r="G680" i="77" s="1"/>
  <c r="G681" i="77" s="1"/>
  <c r="G682" i="77" s="1"/>
  <c r="G683" i="77" s="1"/>
  <c r="G684" i="77" s="1"/>
  <c r="G685" i="77" s="1"/>
  <c r="G686" i="77" s="1"/>
  <c r="G687" i="77" s="1"/>
  <c r="G688" i="77" s="1"/>
  <c r="G689" i="77" s="1"/>
  <c r="G690" i="77" s="1"/>
  <c r="G691" i="77" s="1"/>
  <c r="G692" i="77" s="1"/>
  <c r="G693" i="77" s="1"/>
  <c r="G694" i="77" s="1"/>
  <c r="G695" i="77" s="1"/>
  <c r="G696" i="77" s="1"/>
  <c r="G667" i="150"/>
  <c r="G668" i="150" s="1"/>
  <c r="G669" i="150" s="1"/>
  <c r="G670" i="150" s="1"/>
  <c r="G671" i="150" s="1"/>
  <c r="G672" i="150" s="1"/>
  <c r="G673" i="150" s="1"/>
  <c r="G674" i="150" s="1"/>
  <c r="G675" i="150" s="1"/>
  <c r="G676" i="150" s="1"/>
  <c r="G677" i="150" s="1"/>
  <c r="G678" i="150" s="1"/>
  <c r="G679" i="150" s="1"/>
  <c r="G680" i="150" s="1"/>
  <c r="G681" i="150" s="1"/>
  <c r="G682" i="150" s="1"/>
  <c r="G683" i="150" s="1"/>
  <c r="G684" i="150" s="1"/>
  <c r="G685" i="150" s="1"/>
  <c r="G686" i="150" s="1"/>
  <c r="G687" i="150" s="1"/>
  <c r="G728" i="99"/>
  <c r="G729" i="99" s="1"/>
  <c r="G730" i="99" s="1"/>
  <c r="G567" i="102"/>
  <c r="G568" i="102" s="1"/>
  <c r="G569" i="102" s="1"/>
  <c r="G570" i="102" s="1"/>
  <c r="G571" i="102" s="1"/>
  <c r="G572" i="102" s="1"/>
  <c r="G573" i="102" s="1"/>
  <c r="G574" i="102" s="1"/>
  <c r="G575" i="102" s="1"/>
  <c r="G576" i="102" s="1"/>
  <c r="G577" i="102" s="1"/>
  <c r="G578" i="102" s="1"/>
  <c r="G579" i="102" s="1"/>
  <c r="G580" i="102" s="1"/>
  <c r="G581" i="102" s="1"/>
  <c r="G670" i="15"/>
  <c r="G671" i="15" s="1"/>
  <c r="G672" i="15" s="1"/>
  <c r="G673" i="15" s="1"/>
  <c r="G674" i="15" s="1"/>
  <c r="G675" i="15" s="1"/>
  <c r="G676" i="15" s="1"/>
  <c r="G677" i="15" s="1"/>
  <c r="G572" i="58"/>
  <c r="G573" i="58" s="1"/>
  <c r="G574" i="58" s="1"/>
  <c r="G691" i="78"/>
  <c r="G692" i="78" s="1"/>
  <c r="G693" i="78" s="1"/>
  <c r="G694" i="78" s="1"/>
  <c r="G695" i="78" s="1"/>
  <c r="G696" i="78" s="1"/>
  <c r="G697" i="78" s="1"/>
  <c r="G698" i="78" s="1"/>
  <c r="G699" i="78" s="1"/>
  <c r="G700" i="78" s="1"/>
  <c r="G701" i="78" s="1"/>
  <c r="G702" i="78" s="1"/>
  <c r="G703" i="78" s="1"/>
  <c r="G704" i="78" s="1"/>
  <c r="G705" i="78" s="1"/>
  <c r="G706" i="78" s="1"/>
  <c r="G707" i="78" s="1"/>
  <c r="G708" i="78" s="1"/>
  <c r="G709" i="78" s="1"/>
  <c r="G710" i="78" s="1"/>
  <c r="G711" i="78" s="1"/>
  <c r="G712" i="78" s="1"/>
  <c r="G713" i="78" s="1"/>
  <c r="G714" i="78" s="1"/>
  <c r="G715" i="78" s="1"/>
  <c r="G716" i="78" s="1"/>
  <c r="G717" i="78" s="1"/>
  <c r="G718" i="78" s="1"/>
  <c r="G719" i="78" s="1"/>
  <c r="G720" i="78" s="1"/>
  <c r="G721" i="78" s="1"/>
  <c r="G722" i="78" s="1"/>
  <c r="G723" i="78" s="1"/>
  <c r="G724" i="78" s="1"/>
  <c r="G725" i="78" s="1"/>
  <c r="G726" i="78" s="1"/>
  <c r="G727" i="78" s="1"/>
  <c r="G728" i="78" s="1"/>
  <c r="G729" i="78" s="1"/>
  <c r="G609" i="79"/>
  <c r="G610" i="79" s="1"/>
  <c r="G611" i="79" s="1"/>
  <c r="G612" i="79" s="1"/>
  <c r="G613" i="79" s="1"/>
  <c r="G614" i="79" s="1"/>
  <c r="G615" i="79" s="1"/>
  <c r="G616" i="79" s="1"/>
  <c r="G617" i="79" s="1"/>
  <c r="G618" i="79" s="1"/>
  <c r="G619" i="79" s="1"/>
  <c r="G620" i="79" s="1"/>
  <c r="G621" i="79" s="1"/>
  <c r="G622" i="79" s="1"/>
  <c r="G623" i="79" s="1"/>
  <c r="G624" i="79" s="1"/>
  <c r="G625" i="79" s="1"/>
  <c r="G633" i="85"/>
  <c r="G634" i="85" s="1"/>
  <c r="G259" i="145" l="1"/>
  <c r="G260" i="145" s="1"/>
  <c r="G261" i="145" s="1"/>
  <c r="G262" i="145" s="1"/>
  <c r="G263" i="145" s="1"/>
  <c r="G264" i="145" s="1"/>
  <c r="G284" i="145" s="1"/>
  <c r="G285" i="145" s="1"/>
  <c r="G286" i="145" s="1"/>
  <c r="G287" i="145" s="1"/>
  <c r="G288" i="145" s="1"/>
  <c r="G289" i="145" s="1"/>
  <c r="G290" i="145" s="1"/>
  <c r="G291" i="145" s="1"/>
  <c r="G292" i="145" s="1"/>
  <c r="G293" i="145" s="1"/>
  <c r="G294" i="145" s="1"/>
  <c r="G295" i="145" s="1"/>
  <c r="G296" i="145" s="1"/>
  <c r="G297" i="145" s="1"/>
  <c r="G298" i="145" s="1"/>
  <c r="G299" i="145" s="1"/>
  <c r="G300" i="145" s="1"/>
  <c r="G301" i="145" s="1"/>
  <c r="G302" i="145" s="1"/>
  <c r="G303" i="145" s="1"/>
  <c r="G304" i="145" s="1"/>
  <c r="G305" i="145" s="1"/>
  <c r="G306" i="145" s="1"/>
  <c r="G307" i="145" s="1"/>
  <c r="G308" i="145" s="1"/>
  <c r="G309" i="145" s="1"/>
  <c r="G310" i="145" s="1"/>
  <c r="G311" i="145" s="1"/>
  <c r="G312" i="145" s="1"/>
  <c r="G313" i="145" s="1"/>
  <c r="G314" i="145" s="1"/>
  <c r="G315" i="145" s="1"/>
  <c r="G316" i="145" s="1"/>
  <c r="G317" i="145" s="1"/>
  <c r="G318" i="145" s="1"/>
  <c r="G296" i="149"/>
  <c r="G297" i="149" s="1"/>
  <c r="G298" i="149" s="1"/>
  <c r="G299" i="149" s="1"/>
  <c r="G300" i="149" s="1"/>
  <c r="G301" i="149" s="1"/>
  <c r="G302" i="149" s="1"/>
  <c r="G303" i="149" s="1"/>
  <c r="G304" i="149" s="1"/>
  <c r="G305" i="149" s="1"/>
  <c r="G306" i="149" s="1"/>
  <c r="G319" i="145"/>
  <c r="G320" i="145" s="1"/>
  <c r="G321" i="145" s="1"/>
  <c r="G322" i="145" s="1"/>
  <c r="G323" i="145" s="1"/>
  <c r="G324" i="145" s="1"/>
  <c r="G325" i="145" s="1"/>
  <c r="G326" i="145" s="1"/>
  <c r="G327" i="145" s="1"/>
  <c r="G328" i="145" s="1"/>
  <c r="G329" i="145" s="1"/>
  <c r="G330" i="145" s="1"/>
  <c r="G331" i="145" s="1"/>
  <c r="G332" i="145" s="1"/>
  <c r="G333" i="145" s="1"/>
  <c r="G334" i="145" s="1"/>
  <c r="G335" i="145" s="1"/>
  <c r="G336" i="145" s="1"/>
  <c r="G337" i="145" s="1"/>
  <c r="G338" i="145" s="1"/>
  <c r="G339" i="145" s="1"/>
  <c r="G340" i="145" s="1"/>
  <c r="G341" i="145" s="1"/>
  <c r="G342" i="145" s="1"/>
  <c r="G343" i="145" s="1"/>
  <c r="G344" i="145" s="1"/>
  <c r="G345" i="145" s="1"/>
  <c r="G346" i="145" s="1"/>
  <c r="G347" i="145" s="1"/>
  <c r="G348" i="145" s="1"/>
  <c r="G349" i="145" s="1"/>
  <c r="G350" i="145" s="1"/>
  <c r="G351" i="145" s="1"/>
  <c r="G352" i="145" s="1"/>
  <c r="G353" i="145" s="1"/>
  <c r="G354" i="145" s="1"/>
  <c r="G355" i="145" s="1"/>
  <c r="G356" i="145" s="1"/>
  <c r="G357" i="145" s="1"/>
  <c r="G358" i="145" s="1"/>
  <c r="G359" i="145" s="1"/>
  <c r="G360" i="145" s="1"/>
  <c r="G361" i="145" s="1"/>
  <c r="G362" i="145" s="1"/>
  <c r="G363" i="145" s="1"/>
  <c r="G364" i="145" s="1"/>
  <c r="G365" i="145" s="1"/>
  <c r="G366" i="145" s="1"/>
  <c r="G367" i="145" s="1"/>
  <c r="G368" i="145" s="1"/>
  <c r="G369" i="145" s="1"/>
  <c r="G370" i="145" s="1"/>
  <c r="G371" i="145" s="1"/>
  <c r="G372" i="145" s="1"/>
  <c r="G373" i="145" s="1"/>
  <c r="G374" i="145" s="1"/>
  <c r="G375" i="145" s="1"/>
  <c r="G376" i="145" s="1"/>
  <c r="G377" i="145" s="1"/>
  <c r="G378" i="145" s="1"/>
  <c r="G379" i="145" s="1"/>
  <c r="G380" i="145" s="1"/>
  <c r="G381" i="145" s="1"/>
  <c r="G382" i="145" s="1"/>
  <c r="G383" i="145" s="1"/>
  <c r="G384" i="145" s="1"/>
  <c r="G385" i="145" s="1"/>
  <c r="G386" i="145" s="1"/>
  <c r="G387" i="145" s="1"/>
  <c r="G388" i="145" s="1"/>
  <c r="G389" i="145" s="1"/>
  <c r="G390" i="145" s="1"/>
  <c r="G391" i="145" s="1"/>
  <c r="G392" i="145" s="1"/>
  <c r="G393" i="145" s="1"/>
  <c r="G394" i="145" s="1"/>
  <c r="G395" i="145" s="1"/>
  <c r="G396" i="145" s="1"/>
  <c r="G397" i="145" s="1"/>
  <c r="G398" i="145" s="1"/>
  <c r="G399" i="145" s="1"/>
  <c r="G400" i="145" s="1"/>
  <c r="G401" i="145" s="1"/>
  <c r="G402" i="145" s="1"/>
  <c r="G403" i="145" s="1"/>
  <c r="G404" i="145" s="1"/>
  <c r="G405" i="145" s="1"/>
  <c r="G406" i="145" s="1"/>
  <c r="G407" i="145" s="1"/>
  <c r="G408" i="145" s="1"/>
  <c r="G409" i="145" s="1"/>
  <c r="G410" i="145" s="1"/>
  <c r="G411" i="145" s="1"/>
  <c r="G412" i="145" s="1"/>
  <c r="G413" i="145" s="1"/>
  <c r="G414" i="145" s="1"/>
  <c r="G415" i="145" s="1"/>
  <c r="G416" i="145" s="1"/>
  <c r="G417" i="145" s="1"/>
  <c r="G418" i="145" s="1"/>
  <c r="G419" i="145" s="1"/>
  <c r="G420" i="145" s="1"/>
  <c r="G421" i="145" s="1"/>
  <c r="G422" i="145" s="1"/>
  <c r="G423" i="145" s="1"/>
  <c r="G424" i="145" s="1"/>
  <c r="G425" i="145" s="1"/>
  <c r="G426" i="145" s="1"/>
  <c r="G427" i="145" s="1"/>
  <c r="G428" i="145" s="1"/>
  <c r="G429" i="145" s="1"/>
  <c r="G430" i="145" s="1"/>
  <c r="G431" i="145" s="1"/>
  <c r="G432" i="145" s="1"/>
  <c r="G433" i="145" s="1"/>
  <c r="G434" i="145" s="1"/>
  <c r="G435" i="145" s="1"/>
  <c r="G436" i="145" s="1"/>
  <c r="G437" i="145" s="1"/>
  <c r="G438" i="145" s="1"/>
  <c r="G439" i="145" s="1"/>
  <c r="G440" i="145" s="1"/>
  <c r="G441" i="145" s="1"/>
  <c r="G442" i="145" s="1"/>
  <c r="G443" i="145" s="1"/>
  <c r="G444" i="145" s="1"/>
  <c r="G445" i="145" s="1"/>
  <c r="G446" i="145" s="1"/>
  <c r="G447" i="145" s="1"/>
  <c r="G448" i="145" s="1"/>
  <c r="G449" i="145" s="1"/>
  <c r="G450" i="145" s="1"/>
  <c r="G451" i="145" s="1"/>
  <c r="G452" i="145" s="1"/>
  <c r="G453" i="145" s="1"/>
  <c r="G454" i="145" s="1"/>
  <c r="G455" i="145" s="1"/>
  <c r="G456" i="145" s="1"/>
  <c r="G457" i="145" s="1"/>
  <c r="G458" i="145" s="1"/>
  <c r="G459" i="145" s="1"/>
  <c r="G460" i="145" s="1"/>
  <c r="G461" i="145" s="1"/>
  <c r="G462" i="145" s="1"/>
  <c r="G463" i="145" s="1"/>
  <c r="G464" i="145" s="1"/>
  <c r="G465" i="145" s="1"/>
  <c r="G466" i="145" s="1"/>
  <c r="G467" i="145" s="1"/>
  <c r="G468" i="145" s="1"/>
  <c r="G469" i="145" s="1"/>
  <c r="G470" i="145" s="1"/>
  <c r="G471" i="145" s="1"/>
  <c r="G472" i="145" s="1"/>
  <c r="G473" i="145" s="1"/>
  <c r="G474" i="145" s="1"/>
  <c r="G475" i="145" s="1"/>
  <c r="G476" i="145" s="1"/>
  <c r="G477" i="145" s="1"/>
  <c r="G478" i="145" s="1"/>
  <c r="G479" i="145" s="1"/>
  <c r="G480" i="145" s="1"/>
  <c r="G481" i="145" s="1"/>
  <c r="G482" i="145" s="1"/>
  <c r="G483" i="145" s="1"/>
  <c r="G484" i="145" s="1"/>
  <c r="G485" i="145" s="1"/>
  <c r="G486" i="145" s="1"/>
  <c r="G487" i="145" s="1"/>
  <c r="G488" i="145" s="1"/>
  <c r="G489" i="145" s="1"/>
  <c r="G490" i="145" s="1"/>
  <c r="G491" i="145" s="1"/>
  <c r="G492" i="145" s="1"/>
  <c r="G493" i="145" s="1"/>
  <c r="G494" i="145" s="1"/>
  <c r="G495" i="145" s="1"/>
  <c r="G496" i="145" s="1"/>
  <c r="G497" i="145" s="1"/>
  <c r="G498" i="145" s="1"/>
  <c r="G499" i="145" s="1"/>
  <c r="G500" i="145" s="1"/>
  <c r="G501" i="145" s="1"/>
  <c r="G502" i="145" s="1"/>
  <c r="G503" i="145" s="1"/>
  <c r="G504" i="145" s="1"/>
  <c r="G505" i="145" s="1"/>
  <c r="G506" i="145" s="1"/>
  <c r="G507" i="145" s="1"/>
  <c r="G508" i="145" s="1"/>
  <c r="G153" i="154"/>
  <c r="G154" i="154" s="1"/>
  <c r="G155" i="154" s="1"/>
  <c r="G156" i="154" s="1"/>
  <c r="G157" i="154" s="1"/>
  <c r="G158" i="154" s="1"/>
  <c r="G688" i="150"/>
  <c r="G689" i="150" s="1"/>
  <c r="G690" i="150" s="1"/>
  <c r="G691" i="150" s="1"/>
  <c r="G692" i="150" s="1"/>
  <c r="G693" i="150" s="1"/>
  <c r="G694" i="150" s="1"/>
  <c r="G695" i="150" s="1"/>
  <c r="G696" i="150" s="1"/>
  <c r="G697" i="150" s="1"/>
  <c r="G698" i="150" s="1"/>
  <c r="G699" i="150" s="1"/>
  <c r="G700" i="150" s="1"/>
  <c r="G701" i="150" s="1"/>
  <c r="G702" i="150" s="1"/>
  <c r="G703" i="150" s="1"/>
  <c r="G704" i="150" s="1"/>
  <c r="G705" i="150" s="1"/>
  <c r="G706" i="150" s="1"/>
  <c r="G707" i="150" s="1"/>
  <c r="G708" i="150" s="1"/>
  <c r="G709" i="150" s="1"/>
  <c r="G710" i="150" s="1"/>
  <c r="G142" i="158"/>
  <c r="G143" i="158" s="1"/>
  <c r="G144" i="158" s="1"/>
  <c r="G145" i="158" s="1"/>
  <c r="G146" i="158" s="1"/>
  <c r="G147" i="158" s="1"/>
  <c r="G237" i="141"/>
  <c r="G238" i="141" s="1"/>
  <c r="G239" i="141" s="1"/>
  <c r="G240" i="141" s="1"/>
  <c r="G241" i="141" s="1"/>
  <c r="G242" i="141" s="1"/>
  <c r="G243" i="141" s="1"/>
  <c r="G111" i="161"/>
  <c r="G112" i="161" s="1"/>
  <c r="G153" i="157"/>
  <c r="G154" i="157" s="1"/>
  <c r="G155" i="157" s="1"/>
  <c r="G156" i="157" s="1"/>
  <c r="G157" i="157" s="1"/>
  <c r="G158" i="157" s="1"/>
  <c r="G159" i="157" s="1"/>
  <c r="G160" i="157" s="1"/>
  <c r="G161" i="157"/>
  <c r="G162" i="157" s="1"/>
  <c r="G163" i="157" s="1"/>
  <c r="G164" i="157" s="1"/>
  <c r="G165" i="157" s="1"/>
  <c r="G166" i="157" s="1"/>
  <c r="G167" i="157" s="1"/>
  <c r="G168" i="157" s="1"/>
  <c r="G169" i="157" s="1"/>
  <c r="G170" i="157" s="1"/>
  <c r="G171" i="157" s="1"/>
  <c r="G172" i="157" s="1"/>
  <c r="G173" i="157" s="1"/>
  <c r="G697" i="77"/>
  <c r="G698" i="77" s="1"/>
  <c r="G699" i="77" s="1"/>
  <c r="G700" i="77" s="1"/>
  <c r="G701" i="77" s="1"/>
  <c r="G702" i="77" s="1"/>
  <c r="G703" i="77" s="1"/>
  <c r="G704" i="77" s="1"/>
  <c r="G705" i="77" s="1"/>
  <c r="G706" i="77" s="1"/>
  <c r="G707" i="77" s="1"/>
  <c r="G708" i="77" s="1"/>
  <c r="G709" i="77" s="1"/>
  <c r="G710" i="77" s="1"/>
  <c r="G640" i="64"/>
  <c r="G641" i="64" s="1"/>
  <c r="G642" i="64" s="1"/>
  <c r="G643" i="64" s="1"/>
  <c r="G644" i="64" s="1"/>
  <c r="G645" i="64" s="1"/>
  <c r="G646" i="64" s="1"/>
  <c r="G647" i="64" s="1"/>
  <c r="G648" i="64" s="1"/>
  <c r="G649" i="64" s="1"/>
  <c r="G650" i="64" s="1"/>
  <c r="G651" i="64" s="1"/>
  <c r="G652" i="64" s="1"/>
  <c r="G653" i="64" s="1"/>
  <c r="G654" i="64" s="1"/>
  <c r="G655" i="64" s="1"/>
  <c r="G656" i="64" s="1"/>
  <c r="G657" i="64" s="1"/>
  <c r="G658" i="64" s="1"/>
  <c r="G659" i="64" s="1"/>
  <c r="G660" i="64" s="1"/>
  <c r="G582" i="102"/>
  <c r="G583" i="102" s="1"/>
  <c r="G584" i="102" s="1"/>
  <c r="G585" i="102" s="1"/>
  <c r="G586" i="102" s="1"/>
  <c r="G587" i="102" s="1"/>
  <c r="G588" i="102" s="1"/>
  <c r="G589" i="102" s="1"/>
  <c r="G590" i="102" s="1"/>
  <c r="G591" i="102" s="1"/>
  <c r="G592" i="102" s="1"/>
  <c r="G593" i="102" s="1"/>
  <c r="G594" i="102" s="1"/>
  <c r="G595" i="102" s="1"/>
  <c r="G596" i="102" s="1"/>
  <c r="G597" i="102" s="1"/>
  <c r="G598" i="102" s="1"/>
  <c r="G599" i="102" s="1"/>
  <c r="G600" i="102" s="1"/>
  <c r="G601" i="102" s="1"/>
  <c r="G602" i="102" s="1"/>
  <c r="G603" i="102" s="1"/>
  <c r="G604" i="102" s="1"/>
  <c r="G605" i="102" s="1"/>
  <c r="G606" i="102" s="1"/>
  <c r="G607" i="102" s="1"/>
  <c r="G608" i="102" s="1"/>
  <c r="G609" i="102" s="1"/>
  <c r="G610" i="102" s="1"/>
  <c r="G611" i="102" s="1"/>
  <c r="G612" i="102" s="1"/>
  <c r="G613" i="102" s="1"/>
  <c r="G614" i="102" s="1"/>
  <c r="G615" i="102" s="1"/>
  <c r="G616" i="102" s="1"/>
  <c r="G678" i="15"/>
  <c r="G679" i="15" s="1"/>
  <c r="G680" i="15" s="1"/>
  <c r="G681" i="15" s="1"/>
  <c r="G682" i="15" s="1"/>
  <c r="G683" i="15" s="1"/>
  <c r="G684" i="15" s="1"/>
  <c r="G685" i="15" s="1"/>
  <c r="G686" i="15" s="1"/>
  <c r="G687" i="15" s="1"/>
  <c r="G688" i="15" s="1"/>
  <c r="G689" i="15" s="1"/>
  <c r="G690" i="15" s="1"/>
  <c r="G691" i="15" s="1"/>
  <c r="G692" i="15" s="1"/>
  <c r="G693" i="15" s="1"/>
  <c r="G694" i="15" s="1"/>
  <c r="G695" i="15" s="1"/>
  <c r="G730" i="78"/>
  <c r="G731" i="78" s="1"/>
  <c r="G732" i="78" s="1"/>
  <c r="G733" i="78" s="1"/>
  <c r="G734" i="78" s="1"/>
  <c r="G735" i="78" s="1"/>
  <c r="G736" i="78" s="1"/>
  <c r="G737" i="78" s="1"/>
  <c r="G738" i="78" s="1"/>
  <c r="G739" i="78" s="1"/>
  <c r="G740" i="78" s="1"/>
  <c r="G741" i="78" s="1"/>
  <c r="G742" i="78" s="1"/>
  <c r="G743" i="78" s="1"/>
  <c r="G744" i="78" s="1"/>
  <c r="G745" i="78" s="1"/>
  <c r="G746" i="78" s="1"/>
  <c r="G747" i="78" s="1"/>
  <c r="G748" i="78" s="1"/>
  <c r="G749" i="78" s="1"/>
  <c r="G750" i="78" s="1"/>
  <c r="G751" i="78" s="1"/>
  <c r="G752" i="78" s="1"/>
  <c r="G753" i="78" s="1"/>
  <c r="G754" i="78" s="1"/>
  <c r="G755" i="78" s="1"/>
  <c r="G731" i="99"/>
  <c r="G732" i="99" s="1"/>
  <c r="G575" i="58"/>
  <c r="G576" i="58" s="1"/>
  <c r="G577" i="58" s="1"/>
  <c r="G578" i="58" s="1"/>
  <c r="G579" i="58" s="1"/>
  <c r="G626" i="79"/>
  <c r="G627" i="79" s="1"/>
  <c r="G628" i="79" s="1"/>
  <c r="G629" i="79" s="1"/>
  <c r="G630" i="79" s="1"/>
  <c r="G631" i="79" s="1"/>
  <c r="G632" i="79" s="1"/>
  <c r="G635" i="85"/>
  <c r="G636" i="85" s="1"/>
  <c r="G637" i="85" s="1"/>
  <c r="G638" i="85" s="1"/>
  <c r="G639" i="85" s="1"/>
  <c r="G640" i="85" s="1"/>
  <c r="G641" i="85" s="1"/>
  <c r="G642" i="85" s="1"/>
  <c r="G643" i="85" s="1"/>
  <c r="G644" i="85" s="1"/>
  <c r="G645" i="85" s="1"/>
  <c r="G646" i="85" s="1"/>
  <c r="G647" i="85" s="1"/>
  <c r="G648" i="85" s="1"/>
  <c r="G649" i="85" s="1"/>
  <c r="G650" i="85" s="1"/>
  <c r="G651" i="85" s="1"/>
  <c r="G652" i="85" s="1"/>
  <c r="G653" i="85" s="1"/>
  <c r="G654" i="85" s="1"/>
  <c r="G655" i="85" s="1"/>
  <c r="G656" i="85" s="1"/>
  <c r="G657" i="85" s="1"/>
  <c r="G658" i="85" s="1"/>
  <c r="G659" i="85" s="1"/>
  <c r="G148" i="158" l="1"/>
  <c r="G149" i="158" s="1"/>
  <c r="G150" i="158" s="1"/>
  <c r="G151" i="158" s="1"/>
  <c r="G152" i="158" s="1"/>
  <c r="G153" i="158" s="1"/>
  <c r="G154" i="158" s="1"/>
  <c r="G155" i="158" s="1"/>
  <c r="G156" i="158" s="1"/>
  <c r="G157" i="158" s="1"/>
  <c r="G158" i="158" s="1"/>
  <c r="G159" i="158" s="1"/>
  <c r="G160" i="158" s="1"/>
  <c r="G161" i="158" s="1"/>
  <c r="G162" i="158" s="1"/>
  <c r="G163" i="158" s="1"/>
  <c r="G164" i="158" s="1"/>
  <c r="G165" i="158" s="1"/>
  <c r="G166" i="158" s="1"/>
  <c r="G167" i="158" s="1"/>
  <c r="G168" i="158" s="1"/>
  <c r="G169" i="158" s="1"/>
  <c r="G170" i="158" s="1"/>
  <c r="G171" i="158" s="1"/>
  <c r="G307" i="149"/>
  <c r="G308" i="149" s="1"/>
  <c r="G711" i="77"/>
  <c r="G712" i="77" s="1"/>
  <c r="G713" i="77" s="1"/>
  <c r="G714" i="77" s="1"/>
  <c r="G715" i="77" s="1"/>
  <c r="G716" i="77" s="1"/>
  <c r="G717" i="77" s="1"/>
  <c r="G718" i="77" s="1"/>
  <c r="G719" i="77" s="1"/>
  <c r="G720" i="77" s="1"/>
  <c r="G721" i="77" s="1"/>
  <c r="G722" i="77" s="1"/>
  <c r="E10" i="97"/>
  <c r="AH10" i="97" s="1"/>
  <c r="G509" i="145"/>
  <c r="G510" i="145" s="1"/>
  <c r="G511" i="145" s="1"/>
  <c r="G512" i="145" s="1"/>
  <c r="G513" i="145" s="1"/>
  <c r="G514" i="145" s="1"/>
  <c r="G515" i="145" s="1"/>
  <c r="G516" i="145" s="1"/>
  <c r="G517" i="145" s="1"/>
  <c r="G518" i="145" s="1"/>
  <c r="G519" i="145" s="1"/>
  <c r="G520" i="145" s="1"/>
  <c r="G521" i="145" s="1"/>
  <c r="G522" i="145" s="1"/>
  <c r="G244" i="141"/>
  <c r="G245" i="141" s="1"/>
  <c r="G246" i="141" s="1"/>
  <c r="G247" i="141" s="1"/>
  <c r="G248" i="141" s="1"/>
  <c r="G249" i="141" s="1"/>
  <c r="G711" i="150"/>
  <c r="G159" i="154"/>
  <c r="G160" i="154" s="1"/>
  <c r="G161" i="154" s="1"/>
  <c r="G174" i="157"/>
  <c r="G113" i="161"/>
  <c r="G661" i="64"/>
  <c r="G662" i="64" s="1"/>
  <c r="G663" i="64" s="1"/>
  <c r="G664" i="64" s="1"/>
  <c r="G665" i="64" s="1"/>
  <c r="G666" i="64" s="1"/>
  <c r="G667" i="64" s="1"/>
  <c r="G749" i="146"/>
  <c r="G750" i="146" s="1"/>
  <c r="G751" i="146" s="1"/>
  <c r="G752" i="146" s="1"/>
  <c r="G753" i="146" s="1"/>
  <c r="G754" i="146" s="1"/>
  <c r="G755" i="146" s="1"/>
  <c r="G756" i="146" s="1"/>
  <c r="G757" i="146" s="1"/>
  <c r="G617" i="102"/>
  <c r="G618" i="102" s="1"/>
  <c r="G619" i="102" s="1"/>
  <c r="G620" i="102" s="1"/>
  <c r="G621" i="102" s="1"/>
  <c r="G622" i="102" s="1"/>
  <c r="G756" i="78"/>
  <c r="G696" i="15"/>
  <c r="G733" i="99"/>
  <c r="G734" i="99" s="1"/>
  <c r="G735" i="99" s="1"/>
  <c r="G736" i="99" s="1"/>
  <c r="G737" i="99" s="1"/>
  <c r="G738" i="99" s="1"/>
  <c r="G739" i="99" s="1"/>
  <c r="G740" i="99" s="1"/>
  <c r="G741" i="99" s="1"/>
  <c r="G742" i="99" s="1"/>
  <c r="G743" i="99" s="1"/>
  <c r="G744" i="99" s="1"/>
  <c r="G745" i="99" s="1"/>
  <c r="G746" i="99" s="1"/>
  <c r="G747" i="99" s="1"/>
  <c r="G748" i="99" s="1"/>
  <c r="G749" i="99" s="1"/>
  <c r="G750" i="99" s="1"/>
  <c r="G751" i="99" s="1"/>
  <c r="G752" i="99" s="1"/>
  <c r="G753" i="99" s="1"/>
  <c r="G754" i="99" s="1"/>
  <c r="G755" i="99" s="1"/>
  <c r="G756" i="99" s="1"/>
  <c r="G633" i="79"/>
  <c r="G634" i="79" s="1"/>
  <c r="G635" i="79" s="1"/>
  <c r="G636" i="79" s="1"/>
  <c r="G637" i="79" s="1"/>
  <c r="G580" i="58"/>
  <c r="G581" i="58" s="1"/>
  <c r="G582" i="58" s="1"/>
  <c r="G583" i="58" s="1"/>
  <c r="G584" i="58" s="1"/>
  <c r="G585" i="58" s="1"/>
  <c r="G586" i="58" s="1"/>
  <c r="G615" i="70"/>
  <c r="G616" i="70" s="1"/>
  <c r="G617" i="70" s="1"/>
  <c r="G660" i="85"/>
  <c r="G661" i="85" s="1"/>
  <c r="G662" i="85" s="1"/>
  <c r="G663" i="85" s="1"/>
  <c r="G664" i="85" s="1"/>
  <c r="G665" i="85" s="1"/>
  <c r="G666" i="85" s="1"/>
  <c r="G667" i="85" s="1"/>
  <c r="G668" i="85" s="1"/>
  <c r="G669" i="85" s="1"/>
  <c r="G670" i="85" s="1"/>
  <c r="G172" i="158" l="1"/>
  <c r="G173" i="158" s="1"/>
  <c r="G174" i="158" s="1"/>
  <c r="G175" i="158" s="1"/>
  <c r="G176" i="158" s="1"/>
  <c r="G177" i="158" s="1"/>
  <c r="G178" i="158" s="1"/>
  <c r="G179" i="158" s="1"/>
  <c r="G180" i="158" s="1"/>
  <c r="G181" i="158" s="1"/>
  <c r="G182" i="158" s="1"/>
  <c r="G183" i="158" s="1"/>
  <c r="G184" i="158" s="1"/>
  <c r="G185" i="158" s="1"/>
  <c r="G186" i="158" s="1"/>
  <c r="G187" i="158" s="1"/>
  <c r="G188" i="158" s="1"/>
  <c r="G189" i="158" s="1"/>
  <c r="G190" i="158" s="1"/>
  <c r="G191" i="158" s="1"/>
  <c r="G192" i="158" s="1"/>
  <c r="G193" i="158" s="1"/>
  <c r="G194" i="158" s="1"/>
  <c r="G195" i="158" s="1"/>
  <c r="G196" i="158" s="1"/>
  <c r="G197" i="158" s="1"/>
  <c r="G198" i="158" s="1"/>
  <c r="G199" i="158" s="1"/>
  <c r="G200" i="158" s="1"/>
  <c r="G201" i="158" s="1"/>
  <c r="G202" i="158" s="1"/>
  <c r="G203" i="158" s="1"/>
  <c r="G204" i="158" s="1"/>
  <c r="G205" i="158" s="1"/>
  <c r="G206" i="158" s="1"/>
  <c r="G207" i="158" s="1"/>
  <c r="G208" i="158" s="1"/>
  <c r="G209" i="158" s="1"/>
  <c r="G210" i="158" s="1"/>
  <c r="G211" i="158" s="1"/>
  <c r="G212" i="158" s="1"/>
  <c r="G213" i="158" s="1"/>
  <c r="G214" i="158" s="1"/>
  <c r="G215" i="158" s="1"/>
  <c r="G216" i="158" s="1"/>
  <c r="G217" i="158" s="1"/>
  <c r="G218" i="158" s="1"/>
  <c r="G219" i="158" s="1"/>
  <c r="G220" i="158" s="1"/>
  <c r="G221" i="158" s="1"/>
  <c r="G222" i="158" s="1"/>
  <c r="G223" i="158" s="1"/>
  <c r="G224" i="158" s="1"/>
  <c r="G225" i="158" s="1"/>
  <c r="G226" i="158" s="1"/>
  <c r="G227" i="158" s="1"/>
  <c r="G228" i="158" s="1"/>
  <c r="G229" i="158" s="1"/>
  <c r="G230" i="158" s="1"/>
  <c r="G231" i="158" s="1"/>
  <c r="G232" i="158" s="1"/>
  <c r="G233" i="158" s="1"/>
  <c r="G234" i="158" s="1"/>
  <c r="G235" i="158" s="1"/>
  <c r="G236" i="158" s="1"/>
  <c r="G237" i="158" s="1"/>
  <c r="G238" i="158" s="1"/>
  <c r="G239" i="158" s="1"/>
  <c r="G240" i="158" s="1"/>
  <c r="G241" i="158" s="1"/>
  <c r="G242" i="158" s="1"/>
  <c r="G243" i="158" s="1"/>
  <c r="G244" i="158" s="1"/>
  <c r="G245" i="158" s="1"/>
  <c r="G246" i="158" s="1"/>
  <c r="G247" i="158" s="1"/>
  <c r="G248" i="158" s="1"/>
  <c r="G249" i="158" s="1"/>
  <c r="G250" i="158" s="1"/>
  <c r="G251" i="158" s="1"/>
  <c r="G252" i="158" s="1"/>
  <c r="G253" i="158" s="1"/>
  <c r="G254" i="158" s="1"/>
  <c r="G255" i="158" s="1"/>
  <c r="G256" i="158" s="1"/>
  <c r="G257" i="158" s="1"/>
  <c r="G258" i="158" s="1"/>
  <c r="G259" i="158" s="1"/>
  <c r="G260" i="158" s="1"/>
  <c r="G261" i="158" s="1"/>
  <c r="G262" i="158" s="1"/>
  <c r="G263" i="158" s="1"/>
  <c r="G264" i="158" s="1"/>
  <c r="G265" i="158" s="1"/>
  <c r="G266" i="158" s="1"/>
  <c r="G267" i="158" s="1"/>
  <c r="G268" i="158" s="1"/>
  <c r="G269" i="158" s="1"/>
  <c r="G270" i="158" s="1"/>
  <c r="G271" i="158" s="1"/>
  <c r="G272" i="158" s="1"/>
  <c r="G273" i="158" s="1"/>
  <c r="G274" i="158" s="1"/>
  <c r="G275" i="158" s="1"/>
  <c r="G276" i="158" s="1"/>
  <c r="G277" i="158" s="1"/>
  <c r="G278" i="158" s="1"/>
  <c r="G279" i="158" s="1"/>
  <c r="G280" i="158" s="1"/>
  <c r="G281" i="158" s="1"/>
  <c r="G282" i="158" s="1"/>
  <c r="G283" i="158" s="1"/>
  <c r="G284" i="158" s="1"/>
  <c r="G285" i="158" s="1"/>
  <c r="G286" i="158" s="1"/>
  <c r="G287" i="158" s="1"/>
  <c r="G288" i="158" s="1"/>
  <c r="G289" i="158" s="1"/>
  <c r="G290" i="158" s="1"/>
  <c r="G291" i="158" s="1"/>
  <c r="G292" i="158" s="1"/>
  <c r="G293" i="158" s="1"/>
  <c r="G294" i="158" s="1"/>
  <c r="G295" i="158" s="1"/>
  <c r="G296" i="158" s="1"/>
  <c r="G297" i="158" s="1"/>
  <c r="G298" i="158" s="1"/>
  <c r="G299" i="158" s="1"/>
  <c r="G300" i="158" s="1"/>
  <c r="G301" i="158" s="1"/>
  <c r="G302" i="158" s="1"/>
  <c r="G303" i="158" s="1"/>
  <c r="G304" i="158" s="1"/>
  <c r="G305" i="158" s="1"/>
  <c r="G306" i="158" s="1"/>
  <c r="G307" i="158" s="1"/>
  <c r="G308" i="158" s="1"/>
  <c r="G309" i="158" s="1"/>
  <c r="G310" i="158" s="1"/>
  <c r="G311" i="158" s="1"/>
  <c r="G312" i="158" s="1"/>
  <c r="G313" i="158" s="1"/>
  <c r="G314" i="158" s="1"/>
  <c r="G315" i="158" s="1"/>
  <c r="G316" i="158" s="1"/>
  <c r="G317" i="158" s="1"/>
  <c r="G318" i="158" s="1"/>
  <c r="G319" i="158" s="1"/>
  <c r="G320" i="158" s="1"/>
  <c r="G321" i="158" s="1"/>
  <c r="G322" i="158" s="1"/>
  <c r="G323" i="158" s="1"/>
  <c r="G324" i="158" s="1"/>
  <c r="G325" i="158" s="1"/>
  <c r="G326" i="158" s="1"/>
  <c r="G327" i="158" s="1"/>
  <c r="G328" i="158" s="1"/>
  <c r="G329" i="158" s="1"/>
  <c r="G330" i="158" s="1"/>
  <c r="G331" i="158" s="1"/>
  <c r="G332" i="158" s="1"/>
  <c r="G333" i="158" s="1"/>
  <c r="G334" i="158" s="1"/>
  <c r="G335" i="158" s="1"/>
  <c r="G336" i="158" s="1"/>
  <c r="G337" i="158" s="1"/>
  <c r="G338" i="158" s="1"/>
  <c r="G339" i="158" s="1"/>
  <c r="G340" i="158" s="1"/>
  <c r="G341" i="158" s="1"/>
  <c r="G342" i="158" s="1"/>
  <c r="G343" i="158" s="1"/>
  <c r="G344" i="158" s="1"/>
  <c r="G345" i="158" s="1"/>
  <c r="G346" i="158" s="1"/>
  <c r="G347" i="158" s="1"/>
  <c r="G348" i="158" s="1"/>
  <c r="G349" i="158" s="1"/>
  <c r="G350" i="158" s="1"/>
  <c r="G351" i="158" s="1"/>
  <c r="G352" i="158" s="1"/>
  <c r="G353" i="158" s="1"/>
  <c r="G354" i="158" s="1"/>
  <c r="G355" i="158" s="1"/>
  <c r="G356" i="158" s="1"/>
  <c r="G357" i="158" s="1"/>
  <c r="G358" i="158" s="1"/>
  <c r="G359" i="158" s="1"/>
  <c r="G360" i="158" s="1"/>
  <c r="G361" i="158" s="1"/>
  <c r="G362" i="158" s="1"/>
  <c r="G363" i="158" s="1"/>
  <c r="G364" i="158" s="1"/>
  <c r="G365" i="158" s="1"/>
  <c r="G366" i="158" s="1"/>
  <c r="G367" i="158" s="1"/>
  <c r="G368" i="158" s="1"/>
  <c r="G369" i="158" s="1"/>
  <c r="G370" i="158" s="1"/>
  <c r="G371" i="158" s="1"/>
  <c r="G372" i="158" s="1"/>
  <c r="G373" i="158" s="1"/>
  <c r="G374" i="158" s="1"/>
  <c r="G375" i="158" s="1"/>
  <c r="G376" i="158" s="1"/>
  <c r="G377" i="158" s="1"/>
  <c r="G378" i="158" s="1"/>
  <c r="G379" i="158" s="1"/>
  <c r="G380" i="158" s="1"/>
  <c r="G381" i="158" s="1"/>
  <c r="G382" i="158" s="1"/>
  <c r="G383" i="158" s="1"/>
  <c r="G384" i="158" s="1"/>
  <c r="G385" i="158" s="1"/>
  <c r="G386" i="158" s="1"/>
  <c r="G387" i="158" s="1"/>
  <c r="G388" i="158" s="1"/>
  <c r="G389" i="158" s="1"/>
  <c r="G390" i="158" s="1"/>
  <c r="G391" i="158" s="1"/>
  <c r="G392" i="158" s="1"/>
  <c r="G393" i="158" s="1"/>
  <c r="G394" i="158" s="1"/>
  <c r="G395" i="158" s="1"/>
  <c r="G396" i="158" s="1"/>
  <c r="G397" i="158" s="1"/>
  <c r="G398" i="158" s="1"/>
  <c r="G399" i="158" s="1"/>
  <c r="G400" i="158" s="1"/>
  <c r="G401" i="158" s="1"/>
  <c r="G402" i="158" s="1"/>
  <c r="G403" i="158" s="1"/>
  <c r="G404" i="158" s="1"/>
  <c r="G405" i="158" s="1"/>
  <c r="G406" i="158" s="1"/>
  <c r="G407" i="158" s="1"/>
  <c r="G408" i="158" s="1"/>
  <c r="G409" i="158" s="1"/>
  <c r="G410" i="158" s="1"/>
  <c r="G411" i="158" s="1"/>
  <c r="G412" i="158" s="1"/>
  <c r="G413" i="158" s="1"/>
  <c r="G414" i="158" s="1"/>
  <c r="G415" i="158" s="1"/>
  <c r="G416" i="158" s="1"/>
  <c r="G417" i="158" s="1"/>
  <c r="G418" i="158" s="1"/>
  <c r="G419" i="158" s="1"/>
  <c r="G420" i="158" s="1"/>
  <c r="G421" i="158" s="1"/>
  <c r="G422" i="158" s="1"/>
  <c r="G423" i="158" s="1"/>
  <c r="G424" i="158" s="1"/>
  <c r="G425" i="158" s="1"/>
  <c r="G426" i="158" s="1"/>
  <c r="G427" i="158" s="1"/>
  <c r="G428" i="158" s="1"/>
  <c r="G429" i="158" s="1"/>
  <c r="G430" i="158" s="1"/>
  <c r="G431" i="158" s="1"/>
  <c r="G432" i="158" s="1"/>
  <c r="G433" i="158" s="1"/>
  <c r="G434" i="158" s="1"/>
  <c r="G435" i="158" s="1"/>
  <c r="G436" i="158" s="1"/>
  <c r="G437" i="158" s="1"/>
  <c r="G438" i="158" s="1"/>
  <c r="G439" i="158" s="1"/>
  <c r="G440" i="158" s="1"/>
  <c r="G441" i="158" s="1"/>
  <c r="G442" i="158" s="1"/>
  <c r="G443" i="158" s="1"/>
  <c r="G444" i="158" s="1"/>
  <c r="G445" i="158" s="1"/>
  <c r="G446" i="158" s="1"/>
  <c r="G447" i="158" s="1"/>
  <c r="G448" i="158" s="1"/>
  <c r="G449" i="158" s="1"/>
  <c r="G450" i="158" s="1"/>
  <c r="G451" i="158" s="1"/>
  <c r="G452" i="158" s="1"/>
  <c r="G453" i="158" s="1"/>
  <c r="G454" i="158" s="1"/>
  <c r="G455" i="158" s="1"/>
  <c r="G456" i="158" s="1"/>
  <c r="G457" i="158" s="1"/>
  <c r="G458" i="158" s="1"/>
  <c r="G459" i="158" s="1"/>
  <c r="G460" i="158" s="1"/>
  <c r="G461" i="158" s="1"/>
  <c r="G462" i="158" s="1"/>
  <c r="G463" i="158" s="1"/>
  <c r="G464" i="158" s="1"/>
  <c r="G465" i="158" s="1"/>
  <c r="G466" i="158" s="1"/>
  <c r="G467" i="158" s="1"/>
  <c r="G468" i="158" s="1"/>
  <c r="G469" i="158" s="1"/>
  <c r="G470" i="158" s="1"/>
  <c r="G471" i="158" s="1"/>
  <c r="G472" i="158" s="1"/>
  <c r="G473" i="158" s="1"/>
  <c r="G474" i="158" s="1"/>
  <c r="G475" i="158" s="1"/>
  <c r="G476" i="158" s="1"/>
  <c r="G477" i="158" s="1"/>
  <c r="G478" i="158" s="1"/>
  <c r="G479" i="158" s="1"/>
  <c r="G480" i="158" s="1"/>
  <c r="G481" i="158" s="1"/>
  <c r="G482" i="158" s="1"/>
  <c r="G483" i="158" s="1"/>
  <c r="G484" i="158" s="1"/>
  <c r="G485" i="158" s="1"/>
  <c r="G486" i="158" s="1"/>
  <c r="G487" i="158" s="1"/>
  <c r="G488" i="158" s="1"/>
  <c r="G489" i="158" s="1"/>
  <c r="G490" i="158" s="1"/>
  <c r="G491" i="158" s="1"/>
  <c r="G492" i="158" s="1"/>
  <c r="G493" i="158" s="1"/>
  <c r="G494" i="158" s="1"/>
  <c r="G495" i="158" s="1"/>
  <c r="G496" i="158" s="1"/>
  <c r="G497" i="158" s="1"/>
  <c r="G498" i="158" s="1"/>
  <c r="G499" i="158" s="1"/>
  <c r="G500" i="158" s="1"/>
  <c r="G501" i="158" s="1"/>
  <c r="G502" i="158" s="1"/>
  <c r="G503" i="158" s="1"/>
  <c r="G504" i="158" s="1"/>
  <c r="G505" i="158" s="1"/>
  <c r="G506" i="158" s="1"/>
  <c r="G712" i="150"/>
  <c r="G713" i="150" s="1"/>
  <c r="G714" i="150" s="1"/>
  <c r="G715" i="150" s="1"/>
  <c r="G716" i="150" s="1"/>
  <c r="G717" i="150" s="1"/>
  <c r="G718" i="150" s="1"/>
  <c r="G719" i="150" s="1"/>
  <c r="G720" i="150" s="1"/>
  <c r="G721" i="150" s="1"/>
  <c r="G722" i="150" s="1"/>
  <c r="G723" i="150" s="1"/>
  <c r="G724" i="150" s="1"/>
  <c r="G723" i="77"/>
  <c r="G724" i="77" s="1"/>
  <c r="G725" i="77" s="1"/>
  <c r="G726" i="77" s="1"/>
  <c r="G727" i="77" s="1"/>
  <c r="G728" i="77" s="1"/>
  <c r="G309" i="149"/>
  <c r="G310" i="149" s="1"/>
  <c r="G311" i="149" s="1"/>
  <c r="G312" i="149" s="1"/>
  <c r="G313" i="149" s="1"/>
  <c r="G314" i="149" s="1"/>
  <c r="G162" i="154"/>
  <c r="G163" i="154" s="1"/>
  <c r="G164" i="154" s="1"/>
  <c r="G165" i="154" s="1"/>
  <c r="G250" i="141"/>
  <c r="G251" i="141" s="1"/>
  <c r="G252" i="141" s="1"/>
  <c r="G253" i="141" s="1"/>
  <c r="G254" i="141" s="1"/>
  <c r="G255" i="141" s="1"/>
  <c r="E40" i="97"/>
  <c r="AH40" i="97" s="1"/>
  <c r="G507" i="158"/>
  <c r="G508" i="158" s="1"/>
  <c r="G668" i="64"/>
  <c r="G669" i="64" s="1"/>
  <c r="G670" i="64" s="1"/>
  <c r="G671" i="64" s="1"/>
  <c r="G672" i="64" s="1"/>
  <c r="G673" i="64" s="1"/>
  <c r="G674" i="64" s="1"/>
  <c r="G758" i="146"/>
  <c r="G759" i="146" s="1"/>
  <c r="G760" i="146" s="1"/>
  <c r="G761" i="146" s="1"/>
  <c r="G762" i="146" s="1"/>
  <c r="G175" i="157"/>
  <c r="G176" i="157" s="1"/>
  <c r="G177" i="157" s="1"/>
  <c r="G178" i="157" s="1"/>
  <c r="G179" i="157" s="1"/>
  <c r="G180" i="157" s="1"/>
  <c r="G181" i="157" s="1"/>
  <c r="G182" i="157" s="1"/>
  <c r="G183" i="157" s="1"/>
  <c r="G184" i="157" s="1"/>
  <c r="G185" i="157" s="1"/>
  <c r="G186" i="157" s="1"/>
  <c r="G187" i="157" s="1"/>
  <c r="G188" i="157" s="1"/>
  <c r="G189" i="157" s="1"/>
  <c r="G190" i="157" s="1"/>
  <c r="G191" i="157" s="1"/>
  <c r="G192" i="157" s="1"/>
  <c r="G193" i="157" s="1"/>
  <c r="G194" i="157" s="1"/>
  <c r="G195" i="157" s="1"/>
  <c r="G196" i="157" s="1"/>
  <c r="G197" i="157" s="1"/>
  <c r="G198" i="157" s="1"/>
  <c r="G199" i="157" s="1"/>
  <c r="G200" i="157" s="1"/>
  <c r="G201" i="157" s="1"/>
  <c r="G202" i="157" s="1"/>
  <c r="G203" i="157" s="1"/>
  <c r="G204" i="157" s="1"/>
  <c r="G114" i="161"/>
  <c r="G115" i="161" s="1"/>
  <c r="G116" i="161" s="1"/>
  <c r="G117" i="161" s="1"/>
  <c r="G118" i="161" s="1"/>
  <c r="G119" i="161" s="1"/>
  <c r="G763" i="146"/>
  <c r="G757" i="99"/>
  <c r="G758" i="99" s="1"/>
  <c r="G759" i="99" s="1"/>
  <c r="G760" i="99" s="1"/>
  <c r="G761" i="99" s="1"/>
  <c r="G762" i="99" s="1"/>
  <c r="G763" i="99" s="1"/>
  <c r="G764" i="99" s="1"/>
  <c r="G765" i="99" s="1"/>
  <c r="G766" i="99" s="1"/>
  <c r="G767" i="99" s="1"/>
  <c r="G768" i="99" s="1"/>
  <c r="G769" i="99" s="1"/>
  <c r="G770" i="99" s="1"/>
  <c r="G771" i="99" s="1"/>
  <c r="G772" i="99" s="1"/>
  <c r="G773" i="99" s="1"/>
  <c r="G774" i="99" s="1"/>
  <c r="G775" i="99" s="1"/>
  <c r="G623" i="102"/>
  <c r="G624" i="102" s="1"/>
  <c r="G625" i="102" s="1"/>
  <c r="G626" i="102" s="1"/>
  <c r="G627" i="102" s="1"/>
  <c r="G628" i="102" s="1"/>
  <c r="G629" i="102" s="1"/>
  <c r="G630" i="102" s="1"/>
  <c r="G631" i="102" s="1"/>
  <c r="G697" i="15"/>
  <c r="G698" i="15" s="1"/>
  <c r="G699" i="15" s="1"/>
  <c r="G700" i="15" s="1"/>
  <c r="G701" i="15" s="1"/>
  <c r="G702" i="15" s="1"/>
  <c r="G703" i="15" s="1"/>
  <c r="G704" i="15" s="1"/>
  <c r="G705" i="15" s="1"/>
  <c r="G706" i="15" s="1"/>
  <c r="G707" i="15" s="1"/>
  <c r="G708" i="15" s="1"/>
  <c r="G709" i="15" s="1"/>
  <c r="G710" i="15" s="1"/>
  <c r="G711" i="15" s="1"/>
  <c r="G712" i="15" s="1"/>
  <c r="G713" i="15" s="1"/>
  <c r="G714" i="15" s="1"/>
  <c r="G715" i="15" s="1"/>
  <c r="G716" i="15" s="1"/>
  <c r="G717" i="15" s="1"/>
  <c r="G718" i="15" s="1"/>
  <c r="G719" i="15" s="1"/>
  <c r="G720" i="15" s="1"/>
  <c r="G721" i="15" s="1"/>
  <c r="G722" i="15" s="1"/>
  <c r="G723" i="15" s="1"/>
  <c r="G724" i="15" s="1"/>
  <c r="G725" i="15" s="1"/>
  <c r="G726" i="15" s="1"/>
  <c r="G757" i="78"/>
  <c r="G758" i="78" s="1"/>
  <c r="G759" i="78" s="1"/>
  <c r="G760" i="78" s="1"/>
  <c r="G761" i="78" s="1"/>
  <c r="G762" i="78" s="1"/>
  <c r="G763" i="78" s="1"/>
  <c r="G764" i="78" s="1"/>
  <c r="G765" i="78" s="1"/>
  <c r="G766" i="78" s="1"/>
  <c r="G767" i="78" s="1"/>
  <c r="G768" i="78" s="1"/>
  <c r="G769" i="78" s="1"/>
  <c r="G770" i="78" s="1"/>
  <c r="G771" i="78" s="1"/>
  <c r="G772" i="78" s="1"/>
  <c r="G773" i="78" s="1"/>
  <c r="G774" i="78" s="1"/>
  <c r="G775" i="78" s="1"/>
  <c r="G776" i="78" s="1"/>
  <c r="G777" i="78" s="1"/>
  <c r="G671" i="85"/>
  <c r="G672" i="85" s="1"/>
  <c r="G638" i="79"/>
  <c r="G639" i="79" s="1"/>
  <c r="G640" i="79" s="1"/>
  <c r="G641" i="79" s="1"/>
  <c r="G642" i="79" s="1"/>
  <c r="G643" i="79" s="1"/>
  <c r="G644" i="79" s="1"/>
  <c r="G587" i="58"/>
  <c r="G618" i="70"/>
  <c r="G619" i="70" s="1"/>
  <c r="G620" i="70" s="1"/>
  <c r="G621" i="70" s="1"/>
  <c r="G622" i="70" s="1"/>
  <c r="G623" i="70" s="1"/>
  <c r="G624" i="70" s="1"/>
  <c r="G625" i="70" s="1"/>
  <c r="G626" i="70" s="1"/>
  <c r="G627" i="70" s="1"/>
  <c r="G628" i="70" s="1"/>
  <c r="G629" i="70" s="1"/>
  <c r="G630" i="70" s="1"/>
  <c r="G631" i="70" s="1"/>
  <c r="G632" i="70" s="1"/>
  <c r="G633" i="70" s="1"/>
  <c r="G634" i="70" s="1"/>
  <c r="G635" i="70" s="1"/>
  <c r="G636" i="70" s="1"/>
  <c r="G637" i="70" s="1"/>
  <c r="G638" i="70" s="1"/>
  <c r="G725" i="150" l="1"/>
  <c r="G726" i="150" s="1"/>
  <c r="G727" i="150" s="1"/>
  <c r="G728" i="150" s="1"/>
  <c r="G729" i="150" s="1"/>
  <c r="G730" i="150" s="1"/>
  <c r="G731" i="150" s="1"/>
  <c r="G732" i="150" s="1"/>
  <c r="G733" i="150" s="1"/>
  <c r="G734" i="150" s="1"/>
  <c r="G735" i="150" s="1"/>
  <c r="G736" i="150" s="1"/>
  <c r="G737" i="150" s="1"/>
  <c r="G738" i="150" s="1"/>
  <c r="G739" i="150" s="1"/>
  <c r="G740" i="150" s="1"/>
  <c r="G741" i="150" s="1"/>
  <c r="G742" i="150" s="1"/>
  <c r="G743" i="150" s="1"/>
  <c r="G744" i="150" s="1"/>
  <c r="G745" i="150" s="1"/>
  <c r="G746" i="150" s="1"/>
  <c r="G747" i="150" s="1"/>
  <c r="G748" i="150" s="1"/>
  <c r="G749" i="150" s="1"/>
  <c r="G750" i="150" s="1"/>
  <c r="G751" i="150" s="1"/>
  <c r="G752" i="150" s="1"/>
  <c r="G753" i="150" s="1"/>
  <c r="G754" i="150" s="1"/>
  <c r="G755" i="150" s="1"/>
  <c r="G756" i="150" s="1"/>
  <c r="G757" i="150" s="1"/>
  <c r="G758" i="150" s="1"/>
  <c r="G759" i="150" s="1"/>
  <c r="G760" i="150" s="1"/>
  <c r="G761" i="150" s="1"/>
  <c r="G762" i="150" s="1"/>
  <c r="G763" i="150" s="1"/>
  <c r="G764" i="150" s="1"/>
  <c r="G765" i="150" s="1"/>
  <c r="G766" i="150" s="1"/>
  <c r="G767" i="150" s="1"/>
  <c r="G768" i="150" s="1"/>
  <c r="G769" i="150" s="1"/>
  <c r="G770" i="150" s="1"/>
  <c r="G771" i="150" s="1"/>
  <c r="G772" i="150" s="1"/>
  <c r="G773" i="150" s="1"/>
  <c r="G774" i="150" s="1"/>
  <c r="G775" i="150" s="1"/>
  <c r="G776" i="150" s="1"/>
  <c r="G777" i="150" s="1"/>
  <c r="G778" i="150" s="1"/>
  <c r="G779" i="150" s="1"/>
  <c r="G780" i="150" s="1"/>
  <c r="G781" i="150" s="1"/>
  <c r="G782" i="150" s="1"/>
  <c r="G783" i="150" s="1"/>
  <c r="G784" i="150" s="1"/>
  <c r="G785" i="150" s="1"/>
  <c r="G786" i="150" s="1"/>
  <c r="G787" i="150" s="1"/>
  <c r="G788" i="150" s="1"/>
  <c r="G789" i="150" s="1"/>
  <c r="G790" i="150" s="1"/>
  <c r="G791" i="150" s="1"/>
  <c r="G792" i="150" s="1"/>
  <c r="G793" i="150" s="1"/>
  <c r="G794" i="150" s="1"/>
  <c r="G795" i="150" s="1"/>
  <c r="G796" i="150" s="1"/>
  <c r="G797" i="150" s="1"/>
  <c r="G798" i="150" s="1"/>
  <c r="G799" i="150" s="1"/>
  <c r="G800" i="150" s="1"/>
  <c r="G801" i="150" s="1"/>
  <c r="G802" i="150" s="1"/>
  <c r="G803" i="150" s="1"/>
  <c r="G804" i="150" s="1"/>
  <c r="G805" i="150" s="1"/>
  <c r="G806" i="150" s="1"/>
  <c r="G807" i="150" s="1"/>
  <c r="G808" i="150" s="1"/>
  <c r="G809" i="150" s="1"/>
  <c r="G810" i="150" s="1"/>
  <c r="G811" i="150" s="1"/>
  <c r="G812" i="150" s="1"/>
  <c r="G813" i="150" s="1"/>
  <c r="G814" i="150" s="1"/>
  <c r="G815" i="150" s="1"/>
  <c r="G816" i="150" s="1"/>
  <c r="G817" i="150" s="1"/>
  <c r="G818" i="150" s="1"/>
  <c r="G819" i="150" s="1"/>
  <c r="G820" i="150" s="1"/>
  <c r="G821" i="150" s="1"/>
  <c r="G822" i="150" s="1"/>
  <c r="G823" i="150" s="1"/>
  <c r="G824" i="150" s="1"/>
  <c r="G825" i="150" s="1"/>
  <c r="G826" i="150" s="1"/>
  <c r="G827" i="150" s="1"/>
  <c r="G828" i="150" s="1"/>
  <c r="G829" i="150" s="1"/>
  <c r="G830" i="150" s="1"/>
  <c r="G831" i="150" s="1"/>
  <c r="G832" i="150" s="1"/>
  <c r="G833" i="150" s="1"/>
  <c r="G834" i="150" s="1"/>
  <c r="G835" i="150" s="1"/>
  <c r="G836" i="150" s="1"/>
  <c r="G837" i="150" s="1"/>
  <c r="G838" i="150" s="1"/>
  <c r="G839" i="150" s="1"/>
  <c r="G840" i="150" s="1"/>
  <c r="G841" i="150" s="1"/>
  <c r="G842" i="150" s="1"/>
  <c r="G843" i="150" s="1"/>
  <c r="G844" i="150" s="1"/>
  <c r="G845" i="150" s="1"/>
  <c r="G846" i="150" s="1"/>
  <c r="G847" i="150" s="1"/>
  <c r="G848" i="150" s="1"/>
  <c r="G849" i="150" s="1"/>
  <c r="G850" i="150" s="1"/>
  <c r="G851" i="150" s="1"/>
  <c r="G852" i="150" s="1"/>
  <c r="G853" i="150" s="1"/>
  <c r="G854" i="150" s="1"/>
  <c r="G855" i="150" s="1"/>
  <c r="G856" i="150" s="1"/>
  <c r="G857" i="150" s="1"/>
  <c r="G858" i="150" s="1"/>
  <c r="G859" i="150" s="1"/>
  <c r="G860" i="150" s="1"/>
  <c r="G861" i="150" s="1"/>
  <c r="G862" i="150" s="1"/>
  <c r="G863" i="150" s="1"/>
  <c r="G864" i="150" s="1"/>
  <c r="G865" i="150" s="1"/>
  <c r="G866" i="150" s="1"/>
  <c r="G867" i="150" s="1"/>
  <c r="G868" i="150" s="1"/>
  <c r="G869" i="150" s="1"/>
  <c r="G870" i="150" s="1"/>
  <c r="G871" i="150" s="1"/>
  <c r="G872" i="150" s="1"/>
  <c r="G873" i="150" s="1"/>
  <c r="G874" i="150" s="1"/>
  <c r="G875" i="150" s="1"/>
  <c r="G876" i="150" s="1"/>
  <c r="G877" i="150" s="1"/>
  <c r="G878" i="150" s="1"/>
  <c r="G879" i="150" s="1"/>
  <c r="G880" i="150" s="1"/>
  <c r="G881" i="150" s="1"/>
  <c r="G882" i="150" s="1"/>
  <c r="G883" i="150" s="1"/>
  <c r="G884" i="150" s="1"/>
  <c r="G885" i="150" s="1"/>
  <c r="G886" i="150" s="1"/>
  <c r="G887" i="150" s="1"/>
  <c r="G888" i="150" s="1"/>
  <c r="G889" i="150" s="1"/>
  <c r="G890" i="150" s="1"/>
  <c r="G891" i="150" s="1"/>
  <c r="G892" i="150" s="1"/>
  <c r="G893" i="150" s="1"/>
  <c r="G894" i="150" s="1"/>
  <c r="G895" i="150" s="1"/>
  <c r="G896" i="150" s="1"/>
  <c r="G897" i="150" s="1"/>
  <c r="G898" i="150" s="1"/>
  <c r="G899" i="150" s="1"/>
  <c r="G900" i="150" s="1"/>
  <c r="G901" i="150" s="1"/>
  <c r="G902" i="150" s="1"/>
  <c r="G903" i="150" s="1"/>
  <c r="G904" i="150" s="1"/>
  <c r="G905" i="150" s="1"/>
  <c r="G906" i="150" s="1"/>
  <c r="G907" i="150" s="1"/>
  <c r="G908" i="150" s="1"/>
  <c r="G909" i="150" s="1"/>
  <c r="G910" i="150" s="1"/>
  <c r="G911" i="150" s="1"/>
  <c r="G912" i="150" s="1"/>
  <c r="G913" i="150" s="1"/>
  <c r="G914" i="150" s="1"/>
  <c r="G915" i="150" s="1"/>
  <c r="G916" i="150" s="1"/>
  <c r="G917" i="150" s="1"/>
  <c r="G918" i="150" s="1"/>
  <c r="G919" i="150" s="1"/>
  <c r="G920" i="150" s="1"/>
  <c r="G921" i="150" s="1"/>
  <c r="G922" i="150" s="1"/>
  <c r="G923" i="150" s="1"/>
  <c r="G924" i="150" s="1"/>
  <c r="G925" i="150" s="1"/>
  <c r="G926" i="150" s="1"/>
  <c r="G927" i="150" s="1"/>
  <c r="G928" i="150" s="1"/>
  <c r="G929" i="150" s="1"/>
  <c r="G930" i="150" s="1"/>
  <c r="G931" i="150" s="1"/>
  <c r="G932" i="150" s="1"/>
  <c r="G933" i="150" s="1"/>
  <c r="G934" i="150" s="1"/>
  <c r="G935" i="150" s="1"/>
  <c r="G936" i="150" s="1"/>
  <c r="G937" i="150" s="1"/>
  <c r="G938" i="150" s="1"/>
  <c r="G939" i="150" s="1"/>
  <c r="G940" i="150" s="1"/>
  <c r="G941" i="150" s="1"/>
  <c r="G942" i="150" s="1"/>
  <c r="G943" i="150" s="1"/>
  <c r="G944" i="150" s="1"/>
  <c r="G945" i="150" s="1"/>
  <c r="G946" i="150" s="1"/>
  <c r="G947" i="150" s="1"/>
  <c r="G948" i="150" s="1"/>
  <c r="G949" i="150" s="1"/>
  <c r="G950" i="150" s="1"/>
  <c r="G951" i="150" s="1"/>
  <c r="G952" i="150" s="1"/>
  <c r="G953" i="150" s="1"/>
  <c r="G954" i="150" s="1"/>
  <c r="G955" i="150" s="1"/>
  <c r="G956" i="150" s="1"/>
  <c r="G957" i="150" s="1"/>
  <c r="G958" i="150" s="1"/>
  <c r="G959" i="150" s="1"/>
  <c r="G960" i="150" s="1"/>
  <c r="G961" i="150" s="1"/>
  <c r="G962" i="150" s="1"/>
  <c r="G963" i="150" s="1"/>
  <c r="G964" i="150" s="1"/>
  <c r="G965" i="150" s="1"/>
  <c r="G966" i="150" s="1"/>
  <c r="G967" i="150" s="1"/>
  <c r="G968" i="150" s="1"/>
  <c r="G969" i="150" s="1"/>
  <c r="G970" i="150" s="1"/>
  <c r="G971" i="150" s="1"/>
  <c r="G972" i="150" s="1"/>
  <c r="G973" i="150" s="1"/>
  <c r="G974" i="150" s="1"/>
  <c r="G975" i="150" s="1"/>
  <c r="G976" i="150" s="1"/>
  <c r="G977" i="150" s="1"/>
  <c r="G978" i="150" s="1"/>
  <c r="G979" i="150" s="1"/>
  <c r="G980" i="150" s="1"/>
  <c r="G981" i="150" s="1"/>
  <c r="G982" i="150" s="1"/>
  <c r="G983" i="150" s="1"/>
  <c r="G984" i="150" s="1"/>
  <c r="G985" i="150" s="1"/>
  <c r="G986" i="150" s="1"/>
  <c r="G987" i="150" s="1"/>
  <c r="G988" i="150" s="1"/>
  <c r="G989" i="150" s="1"/>
  <c r="G990" i="150" s="1"/>
  <c r="G991" i="150" s="1"/>
  <c r="G992" i="150" s="1"/>
  <c r="G993" i="150" s="1"/>
  <c r="G994" i="150" s="1"/>
  <c r="G995" i="150" s="1"/>
  <c r="G996" i="150" s="1"/>
  <c r="G997" i="150" s="1"/>
  <c r="G998" i="150" s="1"/>
  <c r="G999" i="150" s="1"/>
  <c r="G1000" i="150" s="1"/>
  <c r="G1001" i="150" s="1"/>
  <c r="G1002" i="150" s="1"/>
  <c r="G1003" i="150" s="1"/>
  <c r="G1004" i="150" s="1"/>
  <c r="G1005" i="150" s="1"/>
  <c r="G1006" i="150" s="1"/>
  <c r="G1007" i="150" s="1"/>
  <c r="G1008" i="150" s="1"/>
  <c r="G315" i="149"/>
  <c r="G316" i="149" s="1"/>
  <c r="G325" i="149" s="1"/>
  <c r="G326" i="149" s="1"/>
  <c r="G327" i="149" s="1"/>
  <c r="G328" i="149" s="1"/>
  <c r="G329" i="149" s="1"/>
  <c r="G330" i="149" s="1"/>
  <c r="G331" i="149" s="1"/>
  <c r="G332" i="149" s="1"/>
  <c r="G333" i="149" s="1"/>
  <c r="G334" i="149" s="1"/>
  <c r="G335" i="149" s="1"/>
  <c r="G336" i="149" s="1"/>
  <c r="G337" i="149" s="1"/>
  <c r="G338" i="149" s="1"/>
  <c r="G339" i="149" s="1"/>
  <c r="G340" i="149" s="1"/>
  <c r="G341" i="149" s="1"/>
  <c r="G342" i="149" s="1"/>
  <c r="G343" i="149" s="1"/>
  <c r="G344" i="149" s="1"/>
  <c r="G345" i="149" s="1"/>
  <c r="G346" i="149" s="1"/>
  <c r="G347" i="149" s="1"/>
  <c r="G348" i="149" s="1"/>
  <c r="G349" i="149" s="1"/>
  <c r="G350" i="149" s="1"/>
  <c r="G351" i="149" s="1"/>
  <c r="G352" i="149" s="1"/>
  <c r="G353" i="149" s="1"/>
  <c r="G354" i="149" s="1"/>
  <c r="G355" i="149" s="1"/>
  <c r="G356" i="149" s="1"/>
  <c r="G357" i="149" s="1"/>
  <c r="G358" i="149" s="1"/>
  <c r="G359" i="149" s="1"/>
  <c r="G360" i="149" s="1"/>
  <c r="G361" i="149" s="1"/>
  <c r="G362" i="149" s="1"/>
  <c r="G363" i="149" s="1"/>
  <c r="G364" i="149" s="1"/>
  <c r="G365" i="149" s="1"/>
  <c r="G366" i="149" s="1"/>
  <c r="G367" i="149" s="1"/>
  <c r="G368" i="149" s="1"/>
  <c r="G369" i="149" s="1"/>
  <c r="G370" i="149" s="1"/>
  <c r="G371" i="149" s="1"/>
  <c r="G372" i="149" s="1"/>
  <c r="G373" i="149" s="1"/>
  <c r="G374" i="149" s="1"/>
  <c r="G375" i="149" s="1"/>
  <c r="G376" i="149" s="1"/>
  <c r="G377" i="149" s="1"/>
  <c r="G378" i="149" s="1"/>
  <c r="G379" i="149" s="1"/>
  <c r="G380" i="149" s="1"/>
  <c r="G381" i="149" s="1"/>
  <c r="G382" i="149" s="1"/>
  <c r="G383" i="149" s="1"/>
  <c r="G384" i="149" s="1"/>
  <c r="G385" i="149" s="1"/>
  <c r="G386" i="149" s="1"/>
  <c r="G387" i="149" s="1"/>
  <c r="G388" i="149" s="1"/>
  <c r="G389" i="149" s="1"/>
  <c r="G390" i="149" s="1"/>
  <c r="G391" i="149" s="1"/>
  <c r="G392" i="149" s="1"/>
  <c r="G393" i="149" s="1"/>
  <c r="G394" i="149" s="1"/>
  <c r="G395" i="149" s="1"/>
  <c r="G396" i="149" s="1"/>
  <c r="G397" i="149" s="1"/>
  <c r="G398" i="149" s="1"/>
  <c r="G399" i="149" s="1"/>
  <c r="G400" i="149" s="1"/>
  <c r="G401" i="149" s="1"/>
  <c r="G402" i="149" s="1"/>
  <c r="G403" i="149" s="1"/>
  <c r="G404" i="149" s="1"/>
  <c r="G405" i="149" s="1"/>
  <c r="G406" i="149" s="1"/>
  <c r="G407" i="149" s="1"/>
  <c r="G408" i="149" s="1"/>
  <c r="G409" i="149" s="1"/>
  <c r="G410" i="149" s="1"/>
  <c r="G411" i="149" s="1"/>
  <c r="G412" i="149" s="1"/>
  <c r="G413" i="149" s="1"/>
  <c r="G414" i="149" s="1"/>
  <c r="G415" i="149" s="1"/>
  <c r="G416" i="149" s="1"/>
  <c r="G417" i="149" s="1"/>
  <c r="G418" i="149" s="1"/>
  <c r="G419" i="149" s="1"/>
  <c r="G420" i="149" s="1"/>
  <c r="G421" i="149" s="1"/>
  <c r="G422" i="149" s="1"/>
  <c r="G423" i="149" s="1"/>
  <c r="G424" i="149" s="1"/>
  <c r="G425" i="149" s="1"/>
  <c r="G426" i="149" s="1"/>
  <c r="G427" i="149" s="1"/>
  <c r="G428" i="149" s="1"/>
  <c r="G429" i="149" s="1"/>
  <c r="G430" i="149" s="1"/>
  <c r="G431" i="149" s="1"/>
  <c r="G432" i="149" s="1"/>
  <c r="G433" i="149" s="1"/>
  <c r="G434" i="149" s="1"/>
  <c r="G435" i="149" s="1"/>
  <c r="G436" i="149" s="1"/>
  <c r="G437" i="149" s="1"/>
  <c r="G438" i="149" s="1"/>
  <c r="G439" i="149" s="1"/>
  <c r="G440" i="149" s="1"/>
  <c r="G441" i="149" s="1"/>
  <c r="G442" i="149" s="1"/>
  <c r="G443" i="149" s="1"/>
  <c r="G444" i="149" s="1"/>
  <c r="G445" i="149" s="1"/>
  <c r="G446" i="149" s="1"/>
  <c r="G447" i="149" s="1"/>
  <c r="G448" i="149" s="1"/>
  <c r="G449" i="149" s="1"/>
  <c r="G450" i="149" s="1"/>
  <c r="G451" i="149" s="1"/>
  <c r="G452" i="149" s="1"/>
  <c r="G453" i="149" s="1"/>
  <c r="G454" i="149" s="1"/>
  <c r="G455" i="149" s="1"/>
  <c r="G456" i="149" s="1"/>
  <c r="G457" i="149" s="1"/>
  <c r="G458" i="149" s="1"/>
  <c r="G459" i="149" s="1"/>
  <c r="G460" i="149" s="1"/>
  <c r="G461" i="149" s="1"/>
  <c r="G462" i="149" s="1"/>
  <c r="G463" i="149" s="1"/>
  <c r="G464" i="149" s="1"/>
  <c r="G465" i="149" s="1"/>
  <c r="G466" i="149" s="1"/>
  <c r="G467" i="149" s="1"/>
  <c r="G468" i="149" s="1"/>
  <c r="G469" i="149" s="1"/>
  <c r="G470" i="149" s="1"/>
  <c r="G471" i="149" s="1"/>
  <c r="G472" i="149" s="1"/>
  <c r="G473" i="149" s="1"/>
  <c r="G474" i="149" s="1"/>
  <c r="G475" i="149" s="1"/>
  <c r="G476" i="149" s="1"/>
  <c r="G477" i="149" s="1"/>
  <c r="G478" i="149" s="1"/>
  <c r="G479" i="149" s="1"/>
  <c r="G480" i="149" s="1"/>
  <c r="G481" i="149" s="1"/>
  <c r="G482" i="149" s="1"/>
  <c r="G483" i="149" s="1"/>
  <c r="G484" i="149" s="1"/>
  <c r="G485" i="149" s="1"/>
  <c r="G486" i="149" s="1"/>
  <c r="G487" i="149" s="1"/>
  <c r="G488" i="149" s="1"/>
  <c r="G489" i="149" s="1"/>
  <c r="G490" i="149" s="1"/>
  <c r="G491" i="149" s="1"/>
  <c r="G492" i="149" s="1"/>
  <c r="G493" i="149" s="1"/>
  <c r="G494" i="149" s="1"/>
  <c r="G495" i="149" s="1"/>
  <c r="G496" i="149" s="1"/>
  <c r="G497" i="149" s="1"/>
  <c r="G498" i="149" s="1"/>
  <c r="G499" i="149" s="1"/>
  <c r="G500" i="149" s="1"/>
  <c r="G501" i="149" s="1"/>
  <c r="G502" i="149" s="1"/>
  <c r="G503" i="149" s="1"/>
  <c r="G504" i="149" s="1"/>
  <c r="G505" i="149" s="1"/>
  <c r="G506" i="149" s="1"/>
  <c r="G507" i="149" s="1"/>
  <c r="G508" i="149" s="1"/>
  <c r="G509" i="149" s="1"/>
  <c r="G729" i="77"/>
  <c r="G730" i="77" s="1"/>
  <c r="G731" i="77" s="1"/>
  <c r="G732" i="77" s="1"/>
  <c r="G733" i="77" s="1"/>
  <c r="G734" i="77" s="1"/>
  <c r="G256" i="141"/>
  <c r="G257" i="141" s="1"/>
  <c r="G258" i="141" s="1"/>
  <c r="G259" i="141" s="1"/>
  <c r="G260" i="141" s="1"/>
  <c r="G261" i="141" s="1"/>
  <c r="G262" i="141" s="1"/>
  <c r="E11" i="97"/>
  <c r="AH11" i="97" s="1"/>
  <c r="G510" i="149"/>
  <c r="G511" i="149" s="1"/>
  <c r="G512" i="149" s="1"/>
  <c r="G513" i="149" s="1"/>
  <c r="G514" i="149" s="1"/>
  <c r="G515" i="149" s="1"/>
  <c r="G516" i="149" s="1"/>
  <c r="G517" i="149" s="1"/>
  <c r="G518" i="149" s="1"/>
  <c r="G519" i="149" s="1"/>
  <c r="G520" i="149" s="1"/>
  <c r="G521" i="149" s="1"/>
  <c r="G522" i="149" s="1"/>
  <c r="G523" i="149" s="1"/>
  <c r="G524" i="149" s="1"/>
  <c r="G166" i="154"/>
  <c r="G167" i="154" s="1"/>
  <c r="G168" i="154" s="1"/>
  <c r="G169" i="154" s="1"/>
  <c r="G170" i="154" s="1"/>
  <c r="G171" i="154" s="1"/>
  <c r="G172" i="154" s="1"/>
  <c r="G173" i="154" s="1"/>
  <c r="G185" i="154" s="1"/>
  <c r="G186" i="154" s="1"/>
  <c r="G187" i="154" s="1"/>
  <c r="G188" i="154" s="1"/>
  <c r="G189" i="154" s="1"/>
  <c r="G190" i="154" s="1"/>
  <c r="G191" i="154" s="1"/>
  <c r="G192" i="154" s="1"/>
  <c r="G193" i="154" s="1"/>
  <c r="G194" i="154" s="1"/>
  <c r="G195" i="154" s="1"/>
  <c r="G196" i="154" s="1"/>
  <c r="G197" i="154" s="1"/>
  <c r="G198" i="154" s="1"/>
  <c r="G199" i="154" s="1"/>
  <c r="G200" i="154" s="1"/>
  <c r="G201" i="154" s="1"/>
  <c r="G202" i="154" s="1"/>
  <c r="G203" i="154" s="1"/>
  <c r="G204" i="154" s="1"/>
  <c r="G205" i="154" s="1"/>
  <c r="G206" i="154" s="1"/>
  <c r="G207" i="154" s="1"/>
  <c r="G208" i="154" s="1"/>
  <c r="G209" i="154" s="1"/>
  <c r="G210" i="154" s="1"/>
  <c r="G211" i="154" s="1"/>
  <c r="G212" i="154" s="1"/>
  <c r="G213" i="154" s="1"/>
  <c r="G214" i="154" s="1"/>
  <c r="G215" i="154" s="1"/>
  <c r="G216" i="154" s="1"/>
  <c r="G217" i="154" s="1"/>
  <c r="G218" i="154" s="1"/>
  <c r="G219" i="154" s="1"/>
  <c r="G220" i="154" s="1"/>
  <c r="G221" i="154" s="1"/>
  <c r="G222" i="154" s="1"/>
  <c r="G223" i="154" s="1"/>
  <c r="G224" i="154" s="1"/>
  <c r="G225" i="154" s="1"/>
  <c r="G226" i="154" s="1"/>
  <c r="G227" i="154" s="1"/>
  <c r="G228" i="154" s="1"/>
  <c r="G229" i="154" s="1"/>
  <c r="G230" i="154" s="1"/>
  <c r="G231" i="154" s="1"/>
  <c r="G232" i="154" s="1"/>
  <c r="G233" i="154" s="1"/>
  <c r="G234" i="154" s="1"/>
  <c r="G235" i="154" s="1"/>
  <c r="G236" i="154" s="1"/>
  <c r="G237" i="154" s="1"/>
  <c r="G238" i="154" s="1"/>
  <c r="G239" i="154" s="1"/>
  <c r="G240" i="154" s="1"/>
  <c r="G241" i="154" s="1"/>
  <c r="G242" i="154" s="1"/>
  <c r="G243" i="154" s="1"/>
  <c r="G244" i="154" s="1"/>
  <c r="G245" i="154" s="1"/>
  <c r="G246" i="154" s="1"/>
  <c r="G247" i="154" s="1"/>
  <c r="G248" i="154" s="1"/>
  <c r="G249" i="154" s="1"/>
  <c r="G250" i="154" s="1"/>
  <c r="G251" i="154" s="1"/>
  <c r="G252" i="154" s="1"/>
  <c r="G253" i="154" s="1"/>
  <c r="G254" i="154" s="1"/>
  <c r="G255" i="154" s="1"/>
  <c r="G256" i="154" s="1"/>
  <c r="G257" i="154" s="1"/>
  <c r="G258" i="154" s="1"/>
  <c r="G259" i="154" s="1"/>
  <c r="G260" i="154" s="1"/>
  <c r="G261" i="154" s="1"/>
  <c r="G262" i="154" s="1"/>
  <c r="G263" i="154" s="1"/>
  <c r="G264" i="154" s="1"/>
  <c r="G265" i="154" s="1"/>
  <c r="G266" i="154" s="1"/>
  <c r="G267" i="154" s="1"/>
  <c r="G268" i="154" s="1"/>
  <c r="G269" i="154" s="1"/>
  <c r="G270" i="154" s="1"/>
  <c r="G271" i="154" s="1"/>
  <c r="G272" i="154" s="1"/>
  <c r="G273" i="154" s="1"/>
  <c r="G274" i="154" s="1"/>
  <c r="G275" i="154" s="1"/>
  <c r="G276" i="154" s="1"/>
  <c r="G277" i="154" s="1"/>
  <c r="G278" i="154" s="1"/>
  <c r="G279" i="154" s="1"/>
  <c r="G280" i="154" s="1"/>
  <c r="G281" i="154" s="1"/>
  <c r="G282" i="154" s="1"/>
  <c r="G283" i="154" s="1"/>
  <c r="G284" i="154" s="1"/>
  <c r="G285" i="154" s="1"/>
  <c r="G286" i="154" s="1"/>
  <c r="G287" i="154" s="1"/>
  <c r="G288" i="154" s="1"/>
  <c r="G289" i="154" s="1"/>
  <c r="G290" i="154" s="1"/>
  <c r="G291" i="154" s="1"/>
  <c r="G292" i="154" s="1"/>
  <c r="G293" i="154" s="1"/>
  <c r="G294" i="154" s="1"/>
  <c r="G295" i="154" s="1"/>
  <c r="G296" i="154" s="1"/>
  <c r="G297" i="154" s="1"/>
  <c r="G298" i="154" s="1"/>
  <c r="G299" i="154" s="1"/>
  <c r="G300" i="154" s="1"/>
  <c r="G301" i="154" s="1"/>
  <c r="G302" i="154" s="1"/>
  <c r="G303" i="154" s="1"/>
  <c r="G304" i="154" s="1"/>
  <c r="E30" i="97"/>
  <c r="AH30" i="97" s="1"/>
  <c r="G305" i="154"/>
  <c r="G306" i="154" s="1"/>
  <c r="G307" i="154" s="1"/>
  <c r="G308" i="154" s="1"/>
  <c r="G309" i="154" s="1"/>
  <c r="G310" i="154" s="1"/>
  <c r="G311" i="154" s="1"/>
  <c r="G312" i="154" s="1"/>
  <c r="G313" i="154" s="1"/>
  <c r="G314" i="154" s="1"/>
  <c r="G315" i="154" s="1"/>
  <c r="G205" i="157"/>
  <c r="E7" i="97"/>
  <c r="AH7" i="97" s="1"/>
  <c r="G1009" i="150"/>
  <c r="G1010" i="150" s="1"/>
  <c r="G1011" i="150" s="1"/>
  <c r="G1012" i="150" s="1"/>
  <c r="G1013" i="150" s="1"/>
  <c r="G1014" i="150" s="1"/>
  <c r="G675" i="64"/>
  <c r="G676" i="64" s="1"/>
  <c r="G677" i="64" s="1"/>
  <c r="G678" i="64" s="1"/>
  <c r="G679" i="64" s="1"/>
  <c r="G680" i="64" s="1"/>
  <c r="G681" i="64"/>
  <c r="G120" i="161"/>
  <c r="G632" i="102"/>
  <c r="G633" i="102" s="1"/>
  <c r="G634" i="102" s="1"/>
  <c r="G635" i="102" s="1"/>
  <c r="G636" i="102" s="1"/>
  <c r="G637" i="102" s="1"/>
  <c r="G764" i="146"/>
  <c r="G776" i="99"/>
  <c r="G777" i="99" s="1"/>
  <c r="G778" i="99" s="1"/>
  <c r="G779" i="99" s="1"/>
  <c r="G780" i="99" s="1"/>
  <c r="G781" i="99" s="1"/>
  <c r="G782" i="99" s="1"/>
  <c r="G783" i="99" s="1"/>
  <c r="G784" i="99" s="1"/>
  <c r="G727" i="15"/>
  <c r="G728" i="15" s="1"/>
  <c r="G673" i="85"/>
  <c r="G674" i="85" s="1"/>
  <c r="G675" i="85" s="1"/>
  <c r="G676" i="85" s="1"/>
  <c r="G677" i="85" s="1"/>
  <c r="G678" i="85" s="1"/>
  <c r="G679" i="85" s="1"/>
  <c r="G680" i="85" s="1"/>
  <c r="G681" i="85" s="1"/>
  <c r="G682" i="85" s="1"/>
  <c r="G683" i="85" s="1"/>
  <c r="G684" i="85" s="1"/>
  <c r="G685" i="85" s="1"/>
  <c r="G686" i="85" s="1"/>
  <c r="G639" i="70"/>
  <c r="G640" i="70" s="1"/>
  <c r="G645" i="79"/>
  <c r="G646" i="79" s="1"/>
  <c r="G647" i="79" s="1"/>
  <c r="G648" i="79" s="1"/>
  <c r="G588" i="58"/>
  <c r="G589" i="58" s="1"/>
  <c r="G590" i="58" s="1"/>
  <c r="G591" i="58" s="1"/>
  <c r="G592" i="58" s="1"/>
  <c r="G593" i="58" s="1"/>
  <c r="G594" i="58" s="1"/>
  <c r="G595" i="58" s="1"/>
  <c r="G596" i="58" s="1"/>
  <c r="G597" i="58" s="1"/>
  <c r="G598" i="58" s="1"/>
  <c r="G599" i="58" s="1"/>
  <c r="G600" i="58" s="1"/>
  <c r="G601" i="58" s="1"/>
  <c r="G602" i="58" s="1"/>
  <c r="G603" i="58" s="1"/>
  <c r="G604" i="58" s="1"/>
  <c r="G605" i="58" s="1"/>
  <c r="G606" i="58" s="1"/>
  <c r="G607" i="58" s="1"/>
  <c r="G608" i="58" s="1"/>
  <c r="G609" i="58" s="1"/>
  <c r="G610" i="58" s="1"/>
  <c r="G611" i="58" s="1"/>
  <c r="G612" i="58" s="1"/>
  <c r="G613" i="58" s="1"/>
  <c r="G614" i="58" s="1"/>
  <c r="G615" i="58" s="1"/>
  <c r="G616" i="58" s="1"/>
  <c r="G617" i="58" s="1"/>
  <c r="G618" i="58" s="1"/>
  <c r="G619" i="58" s="1"/>
  <c r="G620" i="58" s="1"/>
  <c r="G621" i="58" s="1"/>
  <c r="G622" i="58" s="1"/>
  <c r="G623" i="58" s="1"/>
  <c r="G624" i="58" s="1"/>
  <c r="G625" i="58" s="1"/>
  <c r="G729" i="15" l="1"/>
  <c r="G730" i="15" s="1"/>
  <c r="G731" i="15" s="1"/>
  <c r="G732" i="15" s="1"/>
  <c r="G733" i="15" s="1"/>
  <c r="G734" i="15" s="1"/>
  <c r="G741" i="15" s="1"/>
  <c r="G742" i="15" s="1"/>
  <c r="G743" i="15" s="1"/>
  <c r="G744" i="15" s="1"/>
  <c r="G745" i="15" s="1"/>
  <c r="G746" i="15" s="1"/>
  <c r="G747" i="15" s="1"/>
  <c r="G748" i="15" s="1"/>
  <c r="G749" i="15" s="1"/>
  <c r="G750" i="15" s="1"/>
  <c r="G751" i="15" s="1"/>
  <c r="G752" i="15" s="1"/>
  <c r="G753" i="15" s="1"/>
  <c r="G754" i="15" s="1"/>
  <c r="G755" i="15" s="1"/>
  <c r="G756" i="15" s="1"/>
  <c r="G757" i="15" s="1"/>
  <c r="G758" i="15" s="1"/>
  <c r="G759" i="15" s="1"/>
  <c r="G760" i="15" s="1"/>
  <c r="G761" i="15" s="1"/>
  <c r="G762" i="15" s="1"/>
  <c r="G763" i="15" s="1"/>
  <c r="G764" i="15" s="1"/>
  <c r="G765" i="15" s="1"/>
  <c r="G766" i="15" s="1"/>
  <c r="G767" i="15" s="1"/>
  <c r="G768" i="15" s="1"/>
  <c r="G769" i="15" s="1"/>
  <c r="G770" i="15" s="1"/>
  <c r="G771" i="15" s="1"/>
  <c r="G772" i="15" s="1"/>
  <c r="G773" i="15" s="1"/>
  <c r="G774" i="15" s="1"/>
  <c r="G775" i="15" s="1"/>
  <c r="G776" i="15" s="1"/>
  <c r="G777" i="15" s="1"/>
  <c r="G735" i="77"/>
  <c r="G736" i="77" s="1"/>
  <c r="G737" i="77" s="1"/>
  <c r="G738" i="77" s="1"/>
  <c r="G739" i="77" s="1"/>
  <c r="G740" i="77" s="1"/>
  <c r="G741" i="77" s="1"/>
  <c r="G742" i="77" s="1"/>
  <c r="G743" i="77" s="1"/>
  <c r="G744" i="77" s="1"/>
  <c r="G745" i="77" s="1"/>
  <c r="G746" i="77" s="1"/>
  <c r="G747" i="77" s="1"/>
  <c r="G748" i="77" s="1"/>
  <c r="G749" i="77" s="1"/>
  <c r="G750" i="77" s="1"/>
  <c r="G751" i="77" s="1"/>
  <c r="G752" i="77" s="1"/>
  <c r="G753" i="77" s="1"/>
  <c r="G754" i="77" s="1"/>
  <c r="G755" i="77" s="1"/>
  <c r="G756" i="77" s="1"/>
  <c r="G757" i="77" s="1"/>
  <c r="G758" i="77" s="1"/>
  <c r="G759" i="77" s="1"/>
  <c r="G760" i="77" s="1"/>
  <c r="G761" i="77" s="1"/>
  <c r="G762" i="77" s="1"/>
  <c r="G763" i="77" s="1"/>
  <c r="G764" i="77" s="1"/>
  <c r="G765" i="77" s="1"/>
  <c r="G766" i="77" s="1"/>
  <c r="G767" i="77" s="1"/>
  <c r="G768" i="77" s="1"/>
  <c r="G769" i="77" s="1"/>
  <c r="G770" i="77" s="1"/>
  <c r="G771" i="77" s="1"/>
  <c r="G772" i="77" s="1"/>
  <c r="G773" i="77" s="1"/>
  <c r="G774" i="77" s="1"/>
  <c r="G775" i="77" s="1"/>
  <c r="G776" i="77" s="1"/>
  <c r="G777" i="77" s="1"/>
  <c r="G778" i="77" s="1"/>
  <c r="G779" i="77" s="1"/>
  <c r="G780" i="77" s="1"/>
  <c r="G781" i="77" s="1"/>
  <c r="G782" i="77" s="1"/>
  <c r="G783" i="77" s="1"/>
  <c r="G784" i="77" s="1"/>
  <c r="G785" i="77" s="1"/>
  <c r="G786" i="77" s="1"/>
  <c r="G787" i="77" s="1"/>
  <c r="G788" i="77" s="1"/>
  <c r="G789" i="77" s="1"/>
  <c r="G790" i="77" s="1"/>
  <c r="G791" i="77" s="1"/>
  <c r="G792" i="77" s="1"/>
  <c r="G793" i="77" s="1"/>
  <c r="G794" i="77" s="1"/>
  <c r="G795" i="77" s="1"/>
  <c r="G796" i="77" s="1"/>
  <c r="G797" i="77" s="1"/>
  <c r="G798" i="77" s="1"/>
  <c r="G799" i="77" s="1"/>
  <c r="G800" i="77" s="1"/>
  <c r="G801" i="77" s="1"/>
  <c r="G802" i="77" s="1"/>
  <c r="G803" i="77" s="1"/>
  <c r="G804" i="77" s="1"/>
  <c r="G805" i="77" s="1"/>
  <c r="G806" i="77" s="1"/>
  <c r="G807" i="77" s="1"/>
  <c r="G808" i="77" s="1"/>
  <c r="G809" i="77" s="1"/>
  <c r="G810" i="77" s="1"/>
  <c r="G811" i="77" s="1"/>
  <c r="G812" i="77" s="1"/>
  <c r="G813" i="77" s="1"/>
  <c r="G814" i="77" s="1"/>
  <c r="G815" i="77" s="1"/>
  <c r="G816" i="77" s="1"/>
  <c r="G817" i="77" s="1"/>
  <c r="G818" i="77" s="1"/>
  <c r="G819" i="77" s="1"/>
  <c r="G820" i="77" s="1"/>
  <c r="G821" i="77" s="1"/>
  <c r="G822" i="77" s="1"/>
  <c r="G823" i="77" s="1"/>
  <c r="G824" i="77" s="1"/>
  <c r="G825" i="77" s="1"/>
  <c r="G826" i="77" s="1"/>
  <c r="G827" i="77" s="1"/>
  <c r="G828" i="77" s="1"/>
  <c r="G829" i="77" s="1"/>
  <c r="G830" i="77" s="1"/>
  <c r="G831" i="77" s="1"/>
  <c r="G832" i="77" s="1"/>
  <c r="G833" i="77" s="1"/>
  <c r="G834" i="77" s="1"/>
  <c r="G835" i="77" s="1"/>
  <c r="G836" i="77" s="1"/>
  <c r="G837" i="77" s="1"/>
  <c r="G838" i="77" s="1"/>
  <c r="G839" i="77" s="1"/>
  <c r="G840" i="77" s="1"/>
  <c r="G841" i="77" s="1"/>
  <c r="G842" i="77" s="1"/>
  <c r="G843" i="77" s="1"/>
  <c r="G844" i="77" s="1"/>
  <c r="G845" i="77" s="1"/>
  <c r="G846" i="77" s="1"/>
  <c r="G847" i="77" s="1"/>
  <c r="G848" i="77" s="1"/>
  <c r="G849" i="77" s="1"/>
  <c r="G850" i="77" s="1"/>
  <c r="G851" i="77" s="1"/>
  <c r="G852" i="77" s="1"/>
  <c r="G853" i="77" s="1"/>
  <c r="G854" i="77" s="1"/>
  <c r="G855" i="77" s="1"/>
  <c r="G856" i="77" s="1"/>
  <c r="G857" i="77" s="1"/>
  <c r="G858" i="77" s="1"/>
  <c r="G859" i="77" s="1"/>
  <c r="G860" i="77" s="1"/>
  <c r="G861" i="77" s="1"/>
  <c r="G862" i="77" s="1"/>
  <c r="G863" i="77" s="1"/>
  <c r="G864" i="77" s="1"/>
  <c r="G865" i="77" s="1"/>
  <c r="G866" i="77" s="1"/>
  <c r="G867" i="77" s="1"/>
  <c r="G868" i="77" s="1"/>
  <c r="G869" i="77" s="1"/>
  <c r="G870" i="77" s="1"/>
  <c r="G871" i="77" s="1"/>
  <c r="G872" i="77" s="1"/>
  <c r="G873" i="77" s="1"/>
  <c r="G874" i="77" s="1"/>
  <c r="G875" i="77" s="1"/>
  <c r="G876" i="77" s="1"/>
  <c r="G877" i="77" s="1"/>
  <c r="G878" i="77" s="1"/>
  <c r="G879" i="77" s="1"/>
  <c r="G880" i="77" s="1"/>
  <c r="G881" i="77" s="1"/>
  <c r="G882" i="77" s="1"/>
  <c r="G883" i="77" s="1"/>
  <c r="G884" i="77" s="1"/>
  <c r="G885" i="77" s="1"/>
  <c r="G886" i="77" s="1"/>
  <c r="G887" i="77" s="1"/>
  <c r="G888" i="77" s="1"/>
  <c r="G889" i="77" s="1"/>
  <c r="G890" i="77" s="1"/>
  <c r="G891" i="77" s="1"/>
  <c r="G892" i="77" s="1"/>
  <c r="G893" i="77" s="1"/>
  <c r="G894" i="77" s="1"/>
  <c r="G895" i="77" s="1"/>
  <c r="G896" i="77" s="1"/>
  <c r="G897" i="77" s="1"/>
  <c r="G898" i="77" s="1"/>
  <c r="G899" i="77" s="1"/>
  <c r="G900" i="77" s="1"/>
  <c r="G901" i="77" s="1"/>
  <c r="G902" i="77" s="1"/>
  <c r="G903" i="77" s="1"/>
  <c r="G904" i="77" s="1"/>
  <c r="G905" i="77" s="1"/>
  <c r="G906" i="77" s="1"/>
  <c r="G907" i="77" s="1"/>
  <c r="G908" i="77" s="1"/>
  <c r="G909" i="77" s="1"/>
  <c r="G910" i="77" s="1"/>
  <c r="G911" i="77" s="1"/>
  <c r="G912" i="77" s="1"/>
  <c r="G913" i="77" s="1"/>
  <c r="G914" i="77" s="1"/>
  <c r="G915" i="77" s="1"/>
  <c r="G916" i="77" s="1"/>
  <c r="G917" i="77" s="1"/>
  <c r="G918" i="77" s="1"/>
  <c r="G919" i="77" s="1"/>
  <c r="G920" i="77" s="1"/>
  <c r="G921" i="77" s="1"/>
  <c r="G922" i="77" s="1"/>
  <c r="G923" i="77" s="1"/>
  <c r="G924" i="77" s="1"/>
  <c r="G925" i="77" s="1"/>
  <c r="G926" i="77" s="1"/>
  <c r="G927" i="77" s="1"/>
  <c r="G928" i="77" s="1"/>
  <c r="G929" i="77" s="1"/>
  <c r="G930" i="77" s="1"/>
  <c r="G931" i="77" s="1"/>
  <c r="G932" i="77" s="1"/>
  <c r="G933" i="77" s="1"/>
  <c r="G934" i="77" s="1"/>
  <c r="G935" i="77" s="1"/>
  <c r="G936" i="77" s="1"/>
  <c r="G937" i="77" s="1"/>
  <c r="G938" i="77" s="1"/>
  <c r="G939" i="77" s="1"/>
  <c r="G940" i="77" s="1"/>
  <c r="G941" i="77" s="1"/>
  <c r="G942" i="77" s="1"/>
  <c r="G943" i="77" s="1"/>
  <c r="G944" i="77" s="1"/>
  <c r="G945" i="77" s="1"/>
  <c r="G946" i="77" s="1"/>
  <c r="G947" i="77" s="1"/>
  <c r="G948" i="77" s="1"/>
  <c r="G949" i="77" s="1"/>
  <c r="G950" i="77" s="1"/>
  <c r="G951" i="77" s="1"/>
  <c r="G952" i="77" s="1"/>
  <c r="G953" i="77" s="1"/>
  <c r="G954" i="77" s="1"/>
  <c r="G955" i="77" s="1"/>
  <c r="G956" i="77" s="1"/>
  <c r="G957" i="77" s="1"/>
  <c r="G958" i="77" s="1"/>
  <c r="G959" i="77" s="1"/>
  <c r="G960" i="77" s="1"/>
  <c r="G961" i="77" s="1"/>
  <c r="G962" i="77" s="1"/>
  <c r="G963" i="77" s="1"/>
  <c r="G964" i="77" s="1"/>
  <c r="G965" i="77" s="1"/>
  <c r="G966" i="77" s="1"/>
  <c r="G967" i="77" s="1"/>
  <c r="G968" i="77" s="1"/>
  <c r="G969" i="77" s="1"/>
  <c r="G970" i="77" s="1"/>
  <c r="G971" i="77" s="1"/>
  <c r="G972" i="77" s="1"/>
  <c r="G973" i="77" s="1"/>
  <c r="G974" i="77" s="1"/>
  <c r="G975" i="77" s="1"/>
  <c r="G976" i="77" s="1"/>
  <c r="G977" i="77" s="1"/>
  <c r="G978" i="77" s="1"/>
  <c r="G979" i="77" s="1"/>
  <c r="G980" i="77" s="1"/>
  <c r="G981" i="77" s="1"/>
  <c r="G982" i="77" s="1"/>
  <c r="G983" i="77" s="1"/>
  <c r="G984" i="77" s="1"/>
  <c r="G985" i="77" s="1"/>
  <c r="G986" i="77" s="1"/>
  <c r="G987" i="77" s="1"/>
  <c r="G988" i="77" s="1"/>
  <c r="G989" i="77" s="1"/>
  <c r="G990" i="77" s="1"/>
  <c r="G991" i="77" s="1"/>
  <c r="G992" i="77" s="1"/>
  <c r="G993" i="77" s="1"/>
  <c r="G994" i="77" s="1"/>
  <c r="G995" i="77" s="1"/>
  <c r="G996" i="77" s="1"/>
  <c r="G997" i="77" s="1"/>
  <c r="G998" i="77" s="1"/>
  <c r="G999" i="77" s="1"/>
  <c r="G1000" i="77" s="1"/>
  <c r="G1001" i="77" s="1"/>
  <c r="G1002" i="77" s="1"/>
  <c r="G1003" i="77" s="1"/>
  <c r="G1004" i="77" s="1"/>
  <c r="G1005" i="77" s="1"/>
  <c r="G1006" i="77" s="1"/>
  <c r="E26" i="97"/>
  <c r="AH26" i="97" s="1"/>
  <c r="G1007" i="77"/>
  <c r="G1008" i="77" s="1"/>
  <c r="G1009" i="77" s="1"/>
  <c r="G1010" i="77" s="1"/>
  <c r="G1011" i="77" s="1"/>
  <c r="G1012" i="77" s="1"/>
  <c r="G1013" i="77" s="1"/>
  <c r="G1014" i="77" s="1"/>
  <c r="G1015" i="77" s="1"/>
  <c r="G1016" i="77" s="1"/>
  <c r="G1017" i="77" s="1"/>
  <c r="G1018" i="77" s="1"/>
  <c r="G1019" i="77" s="1"/>
  <c r="G1020" i="77" s="1"/>
  <c r="G1021" i="77" s="1"/>
  <c r="G1022" i="77" s="1"/>
  <c r="G1023" i="77" s="1"/>
  <c r="G1024" i="77" s="1"/>
  <c r="G1025" i="77" s="1"/>
  <c r="G263" i="141"/>
  <c r="G264" i="141" s="1"/>
  <c r="G265" i="141" s="1"/>
  <c r="G266" i="141" s="1"/>
  <c r="G267" i="141" s="1"/>
  <c r="G268" i="141" s="1"/>
  <c r="G276" i="141" s="1"/>
  <c r="G277" i="141" s="1"/>
  <c r="G278" i="141" s="1"/>
  <c r="G279" i="141" s="1"/>
  <c r="G280" i="141" s="1"/>
  <c r="G281" i="141" s="1"/>
  <c r="G282" i="141" s="1"/>
  <c r="G283" i="141" s="1"/>
  <c r="G284" i="141" s="1"/>
  <c r="G285" i="141" s="1"/>
  <c r="G286" i="141" s="1"/>
  <c r="G287" i="141" s="1"/>
  <c r="G288" i="141" s="1"/>
  <c r="G289" i="141" s="1"/>
  <c r="G290" i="141" s="1"/>
  <c r="G291" i="141" s="1"/>
  <c r="G292" i="141" s="1"/>
  <c r="G293" i="141" s="1"/>
  <c r="G294" i="141" s="1"/>
  <c r="G295" i="141" s="1"/>
  <c r="G296" i="141" s="1"/>
  <c r="G297" i="141" s="1"/>
  <c r="G298" i="141" s="1"/>
  <c r="G299" i="141" s="1"/>
  <c r="G300" i="141" s="1"/>
  <c r="G301" i="141" s="1"/>
  <c r="G302" i="141" s="1"/>
  <c r="G303" i="141" s="1"/>
  <c r="G304" i="141" s="1"/>
  <c r="G305" i="141" s="1"/>
  <c r="G306" i="141" s="1"/>
  <c r="G307" i="141" s="1"/>
  <c r="G308" i="141" s="1"/>
  <c r="G309" i="141" s="1"/>
  <c r="G310" i="141" s="1"/>
  <c r="G311" i="141" s="1"/>
  <c r="G312" i="141" s="1"/>
  <c r="G313" i="141" s="1"/>
  <c r="G314" i="141" s="1"/>
  <c r="G315" i="141" s="1"/>
  <c r="G316" i="141" s="1"/>
  <c r="G317" i="141" s="1"/>
  <c r="G318" i="141" s="1"/>
  <c r="G319" i="141" s="1"/>
  <c r="G320" i="141" s="1"/>
  <c r="G321" i="141" s="1"/>
  <c r="G322" i="141" s="1"/>
  <c r="G323" i="141" s="1"/>
  <c r="G324" i="141" s="1"/>
  <c r="G325" i="141" s="1"/>
  <c r="G326" i="141" s="1"/>
  <c r="G327" i="141" s="1"/>
  <c r="G328" i="141" s="1"/>
  <c r="G329" i="141" s="1"/>
  <c r="G330" i="141" s="1"/>
  <c r="G331" i="141" s="1"/>
  <c r="G332" i="141" s="1"/>
  <c r="G333" i="141" s="1"/>
  <c r="G334" i="141" s="1"/>
  <c r="G335" i="141" s="1"/>
  <c r="G336" i="141" s="1"/>
  <c r="G337" i="141" s="1"/>
  <c r="G338" i="141" s="1"/>
  <c r="G339" i="141" s="1"/>
  <c r="G340" i="141" s="1"/>
  <c r="G341" i="141" s="1"/>
  <c r="G342" i="141" s="1"/>
  <c r="G343" i="141" s="1"/>
  <c r="G344" i="141" s="1"/>
  <c r="G345" i="141" s="1"/>
  <c r="G346" i="141" s="1"/>
  <c r="G347" i="141" s="1"/>
  <c r="G348" i="141" s="1"/>
  <c r="G349" i="141" s="1"/>
  <c r="G350" i="141" s="1"/>
  <c r="G351" i="141" s="1"/>
  <c r="G352" i="141" s="1"/>
  <c r="G353" i="141" s="1"/>
  <c r="G354" i="141" s="1"/>
  <c r="G355" i="141" s="1"/>
  <c r="G356" i="141" s="1"/>
  <c r="G357" i="141" s="1"/>
  <c r="G358" i="141" s="1"/>
  <c r="G359" i="141" s="1"/>
  <c r="G360" i="141" s="1"/>
  <c r="G361" i="141" s="1"/>
  <c r="G362" i="141" s="1"/>
  <c r="G363" i="141" s="1"/>
  <c r="G364" i="141" s="1"/>
  <c r="G365" i="141" s="1"/>
  <c r="G366" i="141" s="1"/>
  <c r="G367" i="141" s="1"/>
  <c r="G368" i="141" s="1"/>
  <c r="G369" i="141" s="1"/>
  <c r="G370" i="141" s="1"/>
  <c r="G371" i="141" s="1"/>
  <c r="G372" i="141" s="1"/>
  <c r="G373" i="141" s="1"/>
  <c r="G374" i="141" s="1"/>
  <c r="G375" i="141" s="1"/>
  <c r="G376" i="141" s="1"/>
  <c r="G377" i="141" s="1"/>
  <c r="G378" i="141" s="1"/>
  <c r="G379" i="141" s="1"/>
  <c r="G380" i="141" s="1"/>
  <c r="G381" i="141" s="1"/>
  <c r="G382" i="141" s="1"/>
  <c r="G383" i="141" s="1"/>
  <c r="G384" i="141" s="1"/>
  <c r="G385" i="141" s="1"/>
  <c r="G386" i="141" s="1"/>
  <c r="G387" i="141" s="1"/>
  <c r="G388" i="141" s="1"/>
  <c r="G389" i="141" s="1"/>
  <c r="G390" i="141" s="1"/>
  <c r="G391" i="141" s="1"/>
  <c r="G392" i="141" s="1"/>
  <c r="G393" i="141" s="1"/>
  <c r="G394" i="141" s="1"/>
  <c r="G395" i="141" s="1"/>
  <c r="G396" i="141" s="1"/>
  <c r="G397" i="141" s="1"/>
  <c r="G398" i="141" s="1"/>
  <c r="G399" i="141" s="1"/>
  <c r="G400" i="141" s="1"/>
  <c r="G401" i="141" s="1"/>
  <c r="G402" i="141" s="1"/>
  <c r="G403" i="141" s="1"/>
  <c r="G404" i="141" s="1"/>
  <c r="G405" i="141" s="1"/>
  <c r="G406" i="141" s="1"/>
  <c r="G407" i="141" s="1"/>
  <c r="G408" i="141" s="1"/>
  <c r="G409" i="141" s="1"/>
  <c r="G410" i="141" s="1"/>
  <c r="G411" i="141" s="1"/>
  <c r="G412" i="141" s="1"/>
  <c r="G413" i="141" s="1"/>
  <c r="G414" i="141" s="1"/>
  <c r="G415" i="141" s="1"/>
  <c r="G416" i="141" s="1"/>
  <c r="G417" i="141" s="1"/>
  <c r="G418" i="141" s="1"/>
  <c r="G419" i="141" s="1"/>
  <c r="G420" i="141" s="1"/>
  <c r="G421" i="141" s="1"/>
  <c r="G422" i="141" s="1"/>
  <c r="G423" i="141" s="1"/>
  <c r="G424" i="141" s="1"/>
  <c r="G425" i="141" s="1"/>
  <c r="G426" i="141" s="1"/>
  <c r="G427" i="141" s="1"/>
  <c r="G428" i="141" s="1"/>
  <c r="G429" i="141" s="1"/>
  <c r="G430" i="141" s="1"/>
  <c r="G431" i="141" s="1"/>
  <c r="G432" i="141" s="1"/>
  <c r="G433" i="141" s="1"/>
  <c r="G434" i="141" s="1"/>
  <c r="G435" i="141" s="1"/>
  <c r="G436" i="141" s="1"/>
  <c r="G437" i="141" s="1"/>
  <c r="G438" i="141" s="1"/>
  <c r="G439" i="141" s="1"/>
  <c r="G440" i="141" s="1"/>
  <c r="G441" i="141" s="1"/>
  <c r="G442" i="141" s="1"/>
  <c r="G443" i="141" s="1"/>
  <c r="G444" i="141" s="1"/>
  <c r="G445" i="141" s="1"/>
  <c r="G446" i="141" s="1"/>
  <c r="G447" i="141" s="1"/>
  <c r="G448" i="141" s="1"/>
  <c r="G449" i="141" s="1"/>
  <c r="G450" i="141" s="1"/>
  <c r="G451" i="141" s="1"/>
  <c r="G452" i="141" s="1"/>
  <c r="G453" i="141" s="1"/>
  <c r="G454" i="141" s="1"/>
  <c r="G455" i="141" s="1"/>
  <c r="G456" i="141" s="1"/>
  <c r="G457" i="141" s="1"/>
  <c r="G458" i="141" s="1"/>
  <c r="G459" i="141" s="1"/>
  <c r="G460" i="141" s="1"/>
  <c r="G461" i="141" s="1"/>
  <c r="G462" i="141" s="1"/>
  <c r="G463" i="141" s="1"/>
  <c r="G464" i="141" s="1"/>
  <c r="G465" i="141" s="1"/>
  <c r="G466" i="141" s="1"/>
  <c r="G467" i="141" s="1"/>
  <c r="G468" i="141" s="1"/>
  <c r="G469" i="141" s="1"/>
  <c r="G470" i="141" s="1"/>
  <c r="G471" i="141" s="1"/>
  <c r="G472" i="141" s="1"/>
  <c r="G473" i="141" s="1"/>
  <c r="G474" i="141" s="1"/>
  <c r="G475" i="141" s="1"/>
  <c r="G476" i="141" s="1"/>
  <c r="G477" i="141" s="1"/>
  <c r="G478" i="141" s="1"/>
  <c r="G479" i="141" s="1"/>
  <c r="G480" i="141" s="1"/>
  <c r="G481" i="141" s="1"/>
  <c r="G482" i="141" s="1"/>
  <c r="G483" i="141" s="1"/>
  <c r="G484" i="141" s="1"/>
  <c r="G485" i="141" s="1"/>
  <c r="G486" i="141" s="1"/>
  <c r="G487" i="141" s="1"/>
  <c r="G488" i="141" s="1"/>
  <c r="G489" i="141" s="1"/>
  <c r="G490" i="141" s="1"/>
  <c r="G491" i="141" s="1"/>
  <c r="G492" i="141" s="1"/>
  <c r="G493" i="141" s="1"/>
  <c r="G494" i="141" s="1"/>
  <c r="G495" i="141" s="1"/>
  <c r="G496" i="141" s="1"/>
  <c r="G497" i="141" s="1"/>
  <c r="G498" i="141" s="1"/>
  <c r="G499" i="141" s="1"/>
  <c r="G500" i="141" s="1"/>
  <c r="G501" i="141" s="1"/>
  <c r="G502" i="141" s="1"/>
  <c r="G503" i="141" s="1"/>
  <c r="G504" i="141" s="1"/>
  <c r="G505" i="141" s="1"/>
  <c r="G506" i="141" s="1"/>
  <c r="E18" i="97"/>
  <c r="AH18" i="97" s="1"/>
  <c r="G507" i="141"/>
  <c r="G508" i="141" s="1"/>
  <c r="G509" i="141" s="1"/>
  <c r="G510" i="141" s="1"/>
  <c r="G511" i="141" s="1"/>
  <c r="G512" i="141" s="1"/>
  <c r="G206" i="157"/>
  <c r="G207" i="157" s="1"/>
  <c r="G208" i="157" s="1"/>
  <c r="G209" i="157" s="1"/>
  <c r="G210" i="157" s="1"/>
  <c r="G211" i="157" s="1"/>
  <c r="G212" i="157" s="1"/>
  <c r="G213" i="157" s="1"/>
  <c r="G214" i="157" s="1"/>
  <c r="G215" i="157" s="1"/>
  <c r="G216" i="157" s="1"/>
  <c r="G217" i="157" s="1"/>
  <c r="G218" i="157" s="1"/>
  <c r="G219" i="157" s="1"/>
  <c r="G220" i="157" s="1"/>
  <c r="G221" i="157" s="1"/>
  <c r="G222" i="157" s="1"/>
  <c r="G223" i="157" s="1"/>
  <c r="G778" i="15"/>
  <c r="G779" i="15" s="1"/>
  <c r="G780" i="15" s="1"/>
  <c r="G781" i="15" s="1"/>
  <c r="G782" i="15" s="1"/>
  <c r="G783" i="15" s="1"/>
  <c r="G784" i="15" s="1"/>
  <c r="G785" i="15" s="1"/>
  <c r="G786" i="15" s="1"/>
  <c r="G787" i="15" s="1"/>
  <c r="G788" i="15" s="1"/>
  <c r="G789" i="15" s="1"/>
  <c r="G790" i="15" s="1"/>
  <c r="G791" i="15" s="1"/>
  <c r="G792" i="15" s="1"/>
  <c r="G793" i="15" s="1"/>
  <c r="G794" i="15" s="1"/>
  <c r="G795" i="15" s="1"/>
  <c r="G796" i="15" s="1"/>
  <c r="G797" i="15" s="1"/>
  <c r="G798" i="15" s="1"/>
  <c r="G799" i="15" s="1"/>
  <c r="G800" i="15" s="1"/>
  <c r="G801" i="15" s="1"/>
  <c r="G802" i="15" s="1"/>
  <c r="G803" i="15" s="1"/>
  <c r="G804" i="15" s="1"/>
  <c r="G805" i="15" s="1"/>
  <c r="G806" i="15" s="1"/>
  <c r="G807" i="15" s="1"/>
  <c r="G808" i="15" s="1"/>
  <c r="G809" i="15" s="1"/>
  <c r="G810" i="15" s="1"/>
  <c r="G811" i="15" s="1"/>
  <c r="G812" i="15" s="1"/>
  <c r="G813" i="15" s="1"/>
  <c r="G814" i="15" s="1"/>
  <c r="G815" i="15" s="1"/>
  <c r="G816" i="15" s="1"/>
  <c r="G817" i="15" s="1"/>
  <c r="G818" i="15" s="1"/>
  <c r="G819" i="15" s="1"/>
  <c r="G820" i="15" s="1"/>
  <c r="G821" i="15" s="1"/>
  <c r="G822" i="15" s="1"/>
  <c r="G823" i="15" s="1"/>
  <c r="G824" i="15" s="1"/>
  <c r="G825" i="15" s="1"/>
  <c r="G826" i="15" s="1"/>
  <c r="G827" i="15" s="1"/>
  <c r="G828" i="15" s="1"/>
  <c r="G829" i="15" s="1"/>
  <c r="G830" i="15" s="1"/>
  <c r="G831" i="15" s="1"/>
  <c r="G832" i="15" s="1"/>
  <c r="G833" i="15" s="1"/>
  <c r="G834" i="15" s="1"/>
  <c r="G835" i="15" s="1"/>
  <c r="G836" i="15" s="1"/>
  <c r="G837" i="15" s="1"/>
  <c r="G838" i="15" s="1"/>
  <c r="G839" i="15" s="1"/>
  <c r="G840" i="15" s="1"/>
  <c r="G841" i="15" s="1"/>
  <c r="G842" i="15" s="1"/>
  <c r="G843" i="15" s="1"/>
  <c r="G844" i="15" s="1"/>
  <c r="G845" i="15" s="1"/>
  <c r="G846" i="15" s="1"/>
  <c r="G847" i="15" s="1"/>
  <c r="G848" i="15" s="1"/>
  <c r="G849" i="15" s="1"/>
  <c r="G850" i="15" s="1"/>
  <c r="G851" i="15" s="1"/>
  <c r="G852" i="15" s="1"/>
  <c r="G853" i="15" s="1"/>
  <c r="G854" i="15" s="1"/>
  <c r="G855" i="15" s="1"/>
  <c r="G856" i="15" s="1"/>
  <c r="G857" i="15" s="1"/>
  <c r="G858" i="15" s="1"/>
  <c r="G859" i="15" s="1"/>
  <c r="G860" i="15" s="1"/>
  <c r="G861" i="15" s="1"/>
  <c r="G862" i="15" s="1"/>
  <c r="G863" i="15" s="1"/>
  <c r="G864" i="15" s="1"/>
  <c r="G865" i="15" s="1"/>
  <c r="G866" i="15" s="1"/>
  <c r="G867" i="15" s="1"/>
  <c r="G868" i="15" s="1"/>
  <c r="G869" i="15" s="1"/>
  <c r="G870" i="15" s="1"/>
  <c r="G871" i="15" s="1"/>
  <c r="G872" i="15" s="1"/>
  <c r="G873" i="15" s="1"/>
  <c r="G874" i="15" s="1"/>
  <c r="G875" i="15" s="1"/>
  <c r="G876" i="15" s="1"/>
  <c r="G877" i="15" s="1"/>
  <c r="G878" i="15" s="1"/>
  <c r="G879" i="15" s="1"/>
  <c r="G880" i="15" s="1"/>
  <c r="G881" i="15" s="1"/>
  <c r="G882" i="15" s="1"/>
  <c r="G883" i="15" s="1"/>
  <c r="G884" i="15" s="1"/>
  <c r="G885" i="15" s="1"/>
  <c r="G886" i="15" s="1"/>
  <c r="G887" i="15" s="1"/>
  <c r="G888" i="15" s="1"/>
  <c r="G889" i="15" s="1"/>
  <c r="G890" i="15" s="1"/>
  <c r="G891" i="15" s="1"/>
  <c r="G892" i="15" s="1"/>
  <c r="G893" i="15" s="1"/>
  <c r="G894" i="15" s="1"/>
  <c r="G895" i="15" s="1"/>
  <c r="G896" i="15" s="1"/>
  <c r="G897" i="15" s="1"/>
  <c r="G898" i="15" s="1"/>
  <c r="G899" i="15" s="1"/>
  <c r="G900" i="15" s="1"/>
  <c r="G901" i="15" s="1"/>
  <c r="G902" i="15" s="1"/>
  <c r="G903" i="15" s="1"/>
  <c r="G904" i="15" s="1"/>
  <c r="G905" i="15" s="1"/>
  <c r="G906" i="15" s="1"/>
  <c r="G907" i="15" s="1"/>
  <c r="G908" i="15" s="1"/>
  <c r="G909" i="15" s="1"/>
  <c r="G910" i="15" s="1"/>
  <c r="G911" i="15" s="1"/>
  <c r="G912" i="15" s="1"/>
  <c r="G913" i="15" s="1"/>
  <c r="G914" i="15" s="1"/>
  <c r="G915" i="15" s="1"/>
  <c r="G916" i="15" s="1"/>
  <c r="G917" i="15" s="1"/>
  <c r="G918" i="15" s="1"/>
  <c r="G919" i="15" s="1"/>
  <c r="G920" i="15" s="1"/>
  <c r="G921" i="15" s="1"/>
  <c r="G922" i="15" s="1"/>
  <c r="G923" i="15" s="1"/>
  <c r="G924" i="15" s="1"/>
  <c r="G925" i="15" s="1"/>
  <c r="G926" i="15" s="1"/>
  <c r="G927" i="15" s="1"/>
  <c r="G928" i="15" s="1"/>
  <c r="G929" i="15" s="1"/>
  <c r="G930" i="15" s="1"/>
  <c r="G931" i="15" s="1"/>
  <c r="G932" i="15" s="1"/>
  <c r="G933" i="15" s="1"/>
  <c r="G934" i="15" s="1"/>
  <c r="G935" i="15" s="1"/>
  <c r="G936" i="15" s="1"/>
  <c r="G937" i="15" s="1"/>
  <c r="G938" i="15" s="1"/>
  <c r="G939" i="15" s="1"/>
  <c r="G940" i="15" s="1"/>
  <c r="G941" i="15" s="1"/>
  <c r="G942" i="15" s="1"/>
  <c r="G943" i="15" s="1"/>
  <c r="G944" i="15" s="1"/>
  <c r="G945" i="15" s="1"/>
  <c r="G946" i="15" s="1"/>
  <c r="G947" i="15" s="1"/>
  <c r="G948" i="15" s="1"/>
  <c r="G949" i="15" s="1"/>
  <c r="G950" i="15" s="1"/>
  <c r="G951" i="15" s="1"/>
  <c r="G952" i="15" s="1"/>
  <c r="G953" i="15" s="1"/>
  <c r="G954" i="15" s="1"/>
  <c r="G955" i="15" s="1"/>
  <c r="G956" i="15" s="1"/>
  <c r="G957" i="15" s="1"/>
  <c r="G958" i="15" s="1"/>
  <c r="G959" i="15" s="1"/>
  <c r="G960" i="15" s="1"/>
  <c r="G961" i="15" s="1"/>
  <c r="G962" i="15" s="1"/>
  <c r="G963" i="15" s="1"/>
  <c r="G964" i="15" s="1"/>
  <c r="G965" i="15" s="1"/>
  <c r="G966" i="15" s="1"/>
  <c r="G967" i="15" s="1"/>
  <c r="G968" i="15" s="1"/>
  <c r="G969" i="15" s="1"/>
  <c r="G970" i="15" s="1"/>
  <c r="G971" i="15" s="1"/>
  <c r="G972" i="15" s="1"/>
  <c r="G973" i="15" s="1"/>
  <c r="G974" i="15" s="1"/>
  <c r="G975" i="15" s="1"/>
  <c r="G976" i="15" s="1"/>
  <c r="G977" i="15" s="1"/>
  <c r="G978" i="15" s="1"/>
  <c r="G979" i="15" s="1"/>
  <c r="G980" i="15" s="1"/>
  <c r="G981" i="15" s="1"/>
  <c r="G982" i="15" s="1"/>
  <c r="G983" i="15" s="1"/>
  <c r="G984" i="15" s="1"/>
  <c r="G985" i="15" s="1"/>
  <c r="G986" i="15" s="1"/>
  <c r="G987" i="15" s="1"/>
  <c r="G988" i="15" s="1"/>
  <c r="G989" i="15" s="1"/>
  <c r="G990" i="15" s="1"/>
  <c r="G991" i="15" s="1"/>
  <c r="G992" i="15" s="1"/>
  <c r="G993" i="15" s="1"/>
  <c r="G994" i="15" s="1"/>
  <c r="G995" i="15" s="1"/>
  <c r="G996" i="15" s="1"/>
  <c r="G997" i="15" s="1"/>
  <c r="G998" i="15" s="1"/>
  <c r="G999" i="15" s="1"/>
  <c r="G1000" i="15" s="1"/>
  <c r="G1001" i="15" s="1"/>
  <c r="G1002" i="15" s="1"/>
  <c r="G1003" i="15" s="1"/>
  <c r="G1004" i="15" s="1"/>
  <c r="G1005" i="15" s="1"/>
  <c r="G1006" i="15" s="1"/>
  <c r="G1007" i="15" s="1"/>
  <c r="G682" i="64"/>
  <c r="G683" i="64" s="1"/>
  <c r="G121" i="161"/>
  <c r="G638" i="102"/>
  <c r="G765" i="146"/>
  <c r="G766" i="146" s="1"/>
  <c r="G767" i="146" s="1"/>
  <c r="G768" i="146" s="1"/>
  <c r="G769" i="146" s="1"/>
  <c r="G770" i="146" s="1"/>
  <c r="G785" i="99"/>
  <c r="G786" i="99" s="1"/>
  <c r="G787" i="99" s="1"/>
  <c r="G788" i="99" s="1"/>
  <c r="G789" i="99" s="1"/>
  <c r="G790" i="99" s="1"/>
  <c r="G791" i="99" s="1"/>
  <c r="G792" i="99" s="1"/>
  <c r="G778" i="78"/>
  <c r="G779" i="78" s="1"/>
  <c r="G780" i="78" s="1"/>
  <c r="G626" i="58"/>
  <c r="G627" i="58" s="1"/>
  <c r="G628" i="58" s="1"/>
  <c r="G629" i="58" s="1"/>
  <c r="G630" i="58" s="1"/>
  <c r="G631" i="58" s="1"/>
  <c r="G632" i="58" s="1"/>
  <c r="G633" i="58" s="1"/>
  <c r="G634" i="58" s="1"/>
  <c r="G635" i="58" s="1"/>
  <c r="G636" i="58" s="1"/>
  <c r="G687" i="85"/>
  <c r="G688" i="85" s="1"/>
  <c r="G689" i="85" s="1"/>
  <c r="G690" i="85" s="1"/>
  <c r="G691" i="85" s="1"/>
  <c r="G692" i="85" s="1"/>
  <c r="G693" i="85" s="1"/>
  <c r="G649" i="79"/>
  <c r="G650" i="79" s="1"/>
  <c r="G651" i="79" s="1"/>
  <c r="G652" i="79" s="1"/>
  <c r="G653" i="79" s="1"/>
  <c r="G654" i="79" s="1"/>
  <c r="G655" i="79" s="1"/>
  <c r="G656" i="79" s="1"/>
  <c r="G657" i="79" s="1"/>
  <c r="G641" i="70"/>
  <c r="G642" i="70" s="1"/>
  <c r="G643" i="70" s="1"/>
  <c r="G644" i="70" s="1"/>
  <c r="G645" i="70" s="1"/>
  <c r="G646" i="70" s="1"/>
  <c r="G647" i="70" s="1"/>
  <c r="G648" i="70" s="1"/>
  <c r="G649" i="70" s="1"/>
  <c r="G650" i="70" s="1"/>
  <c r="G651" i="70" s="1"/>
  <c r="G652" i="70" s="1"/>
  <c r="G653" i="70" s="1"/>
  <c r="G654" i="70" s="1"/>
  <c r="G224" i="157" l="1"/>
  <c r="G225" i="157" s="1"/>
  <c r="G684" i="64"/>
  <c r="G685" i="64" s="1"/>
  <c r="G686" i="64" s="1"/>
  <c r="G687" i="64" s="1"/>
  <c r="G688" i="64" s="1"/>
  <c r="G689" i="64" s="1"/>
  <c r="G690" i="64" s="1"/>
  <c r="G691" i="64" s="1"/>
  <c r="G692" i="64" s="1"/>
  <c r="G693" i="64" s="1"/>
  <c r="G694" i="64" s="1"/>
  <c r="G695" i="64" s="1"/>
  <c r="G793" i="99"/>
  <c r="G794" i="99" s="1"/>
  <c r="G795" i="99" s="1"/>
  <c r="G796" i="99" s="1"/>
  <c r="G797" i="99" s="1"/>
  <c r="G798" i="99" s="1"/>
  <c r="G799" i="99" s="1"/>
  <c r="G800" i="99" s="1"/>
  <c r="E8" i="97"/>
  <c r="AH8" i="97" s="1"/>
  <c r="G1008" i="15"/>
  <c r="G1009" i="15" s="1"/>
  <c r="G1010" i="15" s="1"/>
  <c r="G1011" i="15" s="1"/>
  <c r="G1012" i="15" s="1"/>
  <c r="G1013" i="15" s="1"/>
  <c r="G801" i="99"/>
  <c r="G122" i="161"/>
  <c r="G639" i="102"/>
  <c r="G640" i="102" s="1"/>
  <c r="G641" i="102" s="1"/>
  <c r="G642" i="102" s="1"/>
  <c r="G643" i="102" s="1"/>
  <c r="G644" i="102" s="1"/>
  <c r="G645" i="102" s="1"/>
  <c r="G771" i="146"/>
  <c r="G781" i="78"/>
  <c r="G782" i="78" s="1"/>
  <c r="G783" i="78" s="1"/>
  <c r="G784" i="78" s="1"/>
  <c r="G785" i="78" s="1"/>
  <c r="G637" i="58"/>
  <c r="G638" i="58" s="1"/>
  <c r="G639" i="58" s="1"/>
  <c r="G640" i="58" s="1"/>
  <c r="G641" i="58" s="1"/>
  <c r="G694" i="85"/>
  <c r="G695" i="85" s="1"/>
  <c r="G696" i="85" s="1"/>
  <c r="G697" i="85" s="1"/>
  <c r="G698" i="85" s="1"/>
  <c r="G699" i="85" s="1"/>
  <c r="G700" i="85" s="1"/>
  <c r="G701" i="85" s="1"/>
  <c r="G702" i="85" s="1"/>
  <c r="G703" i="85" s="1"/>
  <c r="G704" i="85" s="1"/>
  <c r="G705" i="85" s="1"/>
  <c r="G706" i="85" s="1"/>
  <c r="G707" i="85" s="1"/>
  <c r="G708" i="85" s="1"/>
  <c r="G709" i="85" s="1"/>
  <c r="G710" i="85" s="1"/>
  <c r="G711" i="85" s="1"/>
  <c r="G712" i="85" s="1"/>
  <c r="G713" i="85" s="1"/>
  <c r="G714" i="85" s="1"/>
  <c r="G715" i="85" s="1"/>
  <c r="G716" i="85" s="1"/>
  <c r="G717" i="85" s="1"/>
  <c r="G718" i="85" s="1"/>
  <c r="G719" i="85" s="1"/>
  <c r="G720" i="85" s="1"/>
  <c r="G721" i="85" s="1"/>
  <c r="G722" i="85" s="1"/>
  <c r="G723" i="85" s="1"/>
  <c r="G658" i="79"/>
  <c r="G659" i="79" s="1"/>
  <c r="G660" i="79" s="1"/>
  <c r="G655" i="70"/>
  <c r="G656" i="70" s="1"/>
  <c r="G226" i="157" l="1"/>
  <c r="G646" i="102"/>
  <c r="G647" i="102" s="1"/>
  <c r="G648" i="102" s="1"/>
  <c r="G649" i="102" s="1"/>
  <c r="G650" i="102" s="1"/>
  <c r="G651" i="102" s="1"/>
  <c r="G802" i="99"/>
  <c r="G123" i="161"/>
  <c r="G772" i="146"/>
  <c r="G786" i="78"/>
  <c r="G642" i="58"/>
  <c r="G643" i="58" s="1"/>
  <c r="G644" i="58" s="1"/>
  <c r="G645" i="58" s="1"/>
  <c r="G646" i="58" s="1"/>
  <c r="G647" i="58" s="1"/>
  <c r="G648" i="58" s="1"/>
  <c r="G649" i="58" s="1"/>
  <c r="G650" i="58" s="1"/>
  <c r="G651" i="58" s="1"/>
  <c r="G652" i="58" s="1"/>
  <c r="G653" i="58" s="1"/>
  <c r="G654" i="58" s="1"/>
  <c r="G655" i="58" s="1"/>
  <c r="G656" i="58" s="1"/>
  <c r="G661" i="79"/>
  <c r="G662" i="79" s="1"/>
  <c r="G663" i="79" s="1"/>
  <c r="G664" i="79" s="1"/>
  <c r="G665" i="79" s="1"/>
  <c r="G666" i="79" s="1"/>
  <c r="G667" i="79" s="1"/>
  <c r="G668" i="79" s="1"/>
  <c r="G724" i="85"/>
  <c r="G725" i="85" s="1"/>
  <c r="G726" i="85" s="1"/>
  <c r="G727" i="85" s="1"/>
  <c r="G728" i="85" s="1"/>
  <c r="G729" i="85" s="1"/>
  <c r="G730" i="85" s="1"/>
  <c r="G731" i="85" s="1"/>
  <c r="G732" i="85" s="1"/>
  <c r="G733" i="85" s="1"/>
  <c r="G734" i="85" s="1"/>
  <c r="G735" i="85" s="1"/>
  <c r="G736" i="85" s="1"/>
  <c r="G737" i="85" s="1"/>
  <c r="G738" i="85" s="1"/>
  <c r="G739" i="85" s="1"/>
  <c r="G740" i="85" s="1"/>
  <c r="G741" i="85" s="1"/>
  <c r="G742" i="85" s="1"/>
  <c r="G743" i="85" s="1"/>
  <c r="G744" i="85" s="1"/>
  <c r="G745" i="85" s="1"/>
  <c r="G746" i="85" s="1"/>
  <c r="G747" i="85" s="1"/>
  <c r="G748" i="85" s="1"/>
  <c r="G749" i="85" s="1"/>
  <c r="G750" i="85" s="1"/>
  <c r="G751" i="85" s="1"/>
  <c r="G752" i="85" s="1"/>
  <c r="G753" i="85" s="1"/>
  <c r="G754" i="85" s="1"/>
  <c r="G755" i="85" s="1"/>
  <c r="G756" i="85" s="1"/>
  <c r="G757" i="85" s="1"/>
  <c r="G758" i="85" s="1"/>
  <c r="G759" i="85" s="1"/>
  <c r="G760" i="85" s="1"/>
  <c r="G761" i="85" s="1"/>
  <c r="G762" i="85" s="1"/>
  <c r="G763" i="85" s="1"/>
  <c r="G764" i="85" s="1"/>
  <c r="G765" i="85" s="1"/>
  <c r="G766" i="85" s="1"/>
  <c r="G767" i="85" s="1"/>
  <c r="G768" i="85" s="1"/>
  <c r="G769" i="85" s="1"/>
  <c r="G770" i="85" s="1"/>
  <c r="G771" i="85" s="1"/>
  <c r="G772" i="85" s="1"/>
  <c r="G773" i="85" s="1"/>
  <c r="G774" i="85" s="1"/>
  <c r="G775" i="85" s="1"/>
  <c r="G776" i="85" s="1"/>
  <c r="G777" i="85" s="1"/>
  <c r="G778" i="85" s="1"/>
  <c r="G779" i="85" s="1"/>
  <c r="G780" i="85" s="1"/>
  <c r="G781" i="85" s="1"/>
  <c r="G782" i="85" s="1"/>
  <c r="G783" i="85" s="1"/>
  <c r="G784" i="85" s="1"/>
  <c r="G785" i="85" s="1"/>
  <c r="G786" i="85" s="1"/>
  <c r="G787" i="85" s="1"/>
  <c r="G788" i="85" s="1"/>
  <c r="G789" i="85" s="1"/>
  <c r="G790" i="85" s="1"/>
  <c r="G791" i="85" s="1"/>
  <c r="G792" i="85" s="1"/>
  <c r="G793" i="85" s="1"/>
  <c r="G794" i="85" s="1"/>
  <c r="G795" i="85" s="1"/>
  <c r="G796" i="85" s="1"/>
  <c r="G797" i="85" s="1"/>
  <c r="G798" i="85" s="1"/>
  <c r="G799" i="85" s="1"/>
  <c r="G800" i="85" s="1"/>
  <c r="G801" i="85" s="1"/>
  <c r="G802" i="85" s="1"/>
  <c r="G803" i="85" s="1"/>
  <c r="G804" i="85" s="1"/>
  <c r="G805" i="85" s="1"/>
  <c r="G806" i="85" s="1"/>
  <c r="G807" i="85" s="1"/>
  <c r="G808" i="85" s="1"/>
  <c r="G809" i="85" s="1"/>
  <c r="G810" i="85" s="1"/>
  <c r="G811" i="85" s="1"/>
  <c r="G812" i="85" s="1"/>
  <c r="G813" i="85" s="1"/>
  <c r="G814" i="85" s="1"/>
  <c r="G815" i="85" s="1"/>
  <c r="G816" i="85" s="1"/>
  <c r="G817" i="85" s="1"/>
  <c r="G818" i="85" s="1"/>
  <c r="G657" i="70"/>
  <c r="G658" i="70" s="1"/>
  <c r="G659" i="70" s="1"/>
  <c r="G660" i="70" s="1"/>
  <c r="G661" i="70" s="1"/>
  <c r="G662" i="70" s="1"/>
  <c r="G663" i="70" s="1"/>
  <c r="G664" i="70" s="1"/>
  <c r="G665" i="70" s="1"/>
  <c r="G666" i="70" s="1"/>
  <c r="G667" i="70" s="1"/>
  <c r="G668" i="70" s="1"/>
  <c r="G669" i="70" s="1"/>
  <c r="G670" i="70" s="1"/>
  <c r="G671" i="70" s="1"/>
  <c r="G227" i="157" l="1"/>
  <c r="G228" i="157" s="1"/>
  <c r="G696" i="64"/>
  <c r="G652" i="102"/>
  <c r="G653" i="102" s="1"/>
  <c r="G654" i="102" s="1"/>
  <c r="G655" i="102" s="1"/>
  <c r="G656" i="102" s="1"/>
  <c r="G657" i="102" s="1"/>
  <c r="G658" i="102" s="1"/>
  <c r="G659" i="102" s="1"/>
  <c r="G660" i="102" s="1"/>
  <c r="G661" i="102" s="1"/>
  <c r="G662" i="102" s="1"/>
  <c r="G663" i="102" s="1"/>
  <c r="G664" i="102" s="1"/>
  <c r="G665" i="102" s="1"/>
  <c r="G666" i="102" s="1"/>
  <c r="G803" i="99"/>
  <c r="G804" i="99" s="1"/>
  <c r="G805" i="99" s="1"/>
  <c r="G806" i="99" s="1"/>
  <c r="G807" i="99" s="1"/>
  <c r="G808" i="99" s="1"/>
  <c r="G809" i="99" s="1"/>
  <c r="G810" i="99" s="1"/>
  <c r="G811" i="99" s="1"/>
  <c r="G773" i="146"/>
  <c r="G774" i="146" s="1"/>
  <c r="G775" i="146" s="1"/>
  <c r="G776" i="146" s="1"/>
  <c r="G777" i="146" s="1"/>
  <c r="G778" i="146" s="1"/>
  <c r="G779" i="146" s="1"/>
  <c r="G780" i="146" s="1"/>
  <c r="G787" i="78"/>
  <c r="G788" i="78" s="1"/>
  <c r="G789" i="78" s="1"/>
  <c r="G790" i="78" s="1"/>
  <c r="G791" i="78" s="1"/>
  <c r="G792" i="78" s="1"/>
  <c r="G812" i="99"/>
  <c r="G124" i="161"/>
  <c r="G781" i="146"/>
  <c r="G793" i="78"/>
  <c r="G657" i="58"/>
  <c r="G658" i="58" s="1"/>
  <c r="G659" i="58" s="1"/>
  <c r="G660" i="58" s="1"/>
  <c r="G661" i="58" s="1"/>
  <c r="G662" i="58" s="1"/>
  <c r="G819" i="85"/>
  <c r="G820" i="85" s="1"/>
  <c r="G821" i="85" s="1"/>
  <c r="G822" i="85" s="1"/>
  <c r="G823" i="85" s="1"/>
  <c r="G824" i="85" s="1"/>
  <c r="G825" i="85" s="1"/>
  <c r="G826" i="85" s="1"/>
  <c r="G827" i="85" s="1"/>
  <c r="G828" i="85" s="1"/>
  <c r="G829" i="85" s="1"/>
  <c r="G830" i="85" s="1"/>
  <c r="G831" i="85" s="1"/>
  <c r="G832" i="85" s="1"/>
  <c r="G833" i="85" s="1"/>
  <c r="G834" i="85" s="1"/>
  <c r="G835" i="85" s="1"/>
  <c r="G836" i="85" s="1"/>
  <c r="G837" i="85" s="1"/>
  <c r="G838" i="85" s="1"/>
  <c r="G839" i="85" s="1"/>
  <c r="G840" i="85" s="1"/>
  <c r="G841" i="85" s="1"/>
  <c r="G842" i="85" s="1"/>
  <c r="G843" i="85" s="1"/>
  <c r="G844" i="85" s="1"/>
  <c r="G845" i="85" s="1"/>
  <c r="G846" i="85" s="1"/>
  <c r="G847" i="85" s="1"/>
  <c r="G848" i="85" s="1"/>
  <c r="G849" i="85" s="1"/>
  <c r="G850" i="85" s="1"/>
  <c r="G851" i="85" s="1"/>
  <c r="G852" i="85" s="1"/>
  <c r="G853" i="85" s="1"/>
  <c r="G854" i="85" s="1"/>
  <c r="G855" i="85" s="1"/>
  <c r="G856" i="85" s="1"/>
  <c r="G857" i="85" s="1"/>
  <c r="G858" i="85" s="1"/>
  <c r="G859" i="85" s="1"/>
  <c r="G860" i="85" s="1"/>
  <c r="G861" i="85" s="1"/>
  <c r="G669" i="79"/>
  <c r="G670" i="79" s="1"/>
  <c r="G671" i="79" s="1"/>
  <c r="G672" i="70"/>
  <c r="G673" i="70" s="1"/>
  <c r="G674" i="70" s="1"/>
  <c r="G675" i="70" s="1"/>
  <c r="G676" i="70" s="1"/>
  <c r="G677" i="70" s="1"/>
  <c r="G678" i="70" s="1"/>
  <c r="G679" i="70" s="1"/>
  <c r="G680" i="70" s="1"/>
  <c r="G681" i="70" s="1"/>
  <c r="G682" i="70" s="1"/>
  <c r="G683" i="70" s="1"/>
  <c r="G684" i="70" s="1"/>
  <c r="G685" i="70" s="1"/>
  <c r="G686" i="70" s="1"/>
  <c r="G687" i="70" s="1"/>
  <c r="G688" i="70" s="1"/>
  <c r="G689" i="70" s="1"/>
  <c r="G690" i="70" s="1"/>
  <c r="G691" i="70" s="1"/>
  <c r="G692" i="70" s="1"/>
  <c r="G693" i="70" s="1"/>
  <c r="G229" i="157" l="1"/>
  <c r="G667" i="102"/>
  <c r="G668" i="102" s="1"/>
  <c r="G669" i="102" s="1"/>
  <c r="G670" i="102" s="1"/>
  <c r="G671" i="102" s="1"/>
  <c r="G672" i="102" s="1"/>
  <c r="G682" i="102" s="1"/>
  <c r="G683" i="102" s="1"/>
  <c r="G684" i="102" s="1"/>
  <c r="G685" i="102" s="1"/>
  <c r="G686" i="102" s="1"/>
  <c r="G687" i="102" s="1"/>
  <c r="G688" i="102" s="1"/>
  <c r="G689" i="102" s="1"/>
  <c r="G690" i="102" s="1"/>
  <c r="G691" i="102" s="1"/>
  <c r="G692" i="102" s="1"/>
  <c r="G693" i="102" s="1"/>
  <c r="G694" i="102" s="1"/>
  <c r="G695" i="102" s="1"/>
  <c r="G696" i="102" s="1"/>
  <c r="G697" i="102" s="1"/>
  <c r="G698" i="102" s="1"/>
  <c r="G699" i="102" s="1"/>
  <c r="G700" i="102" s="1"/>
  <c r="G701" i="102" s="1"/>
  <c r="G702" i="102" s="1"/>
  <c r="G703" i="102" s="1"/>
  <c r="G704" i="102" s="1"/>
  <c r="G705" i="102" s="1"/>
  <c r="G706" i="102" s="1"/>
  <c r="G707" i="102" s="1"/>
  <c r="G708" i="102" s="1"/>
  <c r="G709" i="102" s="1"/>
  <c r="G710" i="102" s="1"/>
  <c r="G711" i="102" s="1"/>
  <c r="G712" i="102" s="1"/>
  <c r="G713" i="102" s="1"/>
  <c r="G714" i="102" s="1"/>
  <c r="G715" i="102" s="1"/>
  <c r="G716" i="102" s="1"/>
  <c r="G717" i="102" s="1"/>
  <c r="G718" i="102" s="1"/>
  <c r="G719" i="102" s="1"/>
  <c r="G720" i="102" s="1"/>
  <c r="G721" i="102" s="1"/>
  <c r="G722" i="102" s="1"/>
  <c r="G723" i="102" s="1"/>
  <c r="G724" i="102" s="1"/>
  <c r="G725" i="102" s="1"/>
  <c r="G726" i="102" s="1"/>
  <c r="G727" i="102" s="1"/>
  <c r="G728" i="102" s="1"/>
  <c r="G729" i="102" s="1"/>
  <c r="G730" i="102" s="1"/>
  <c r="G731" i="102" s="1"/>
  <c r="G732" i="102" s="1"/>
  <c r="G733" i="102" s="1"/>
  <c r="G734" i="102" s="1"/>
  <c r="G735" i="102" s="1"/>
  <c r="G736" i="102" s="1"/>
  <c r="G737" i="102" s="1"/>
  <c r="G738" i="102" s="1"/>
  <c r="G739" i="102" s="1"/>
  <c r="G740" i="102" s="1"/>
  <c r="G741" i="102" s="1"/>
  <c r="G742" i="102" s="1"/>
  <c r="G743" i="102" s="1"/>
  <c r="G744" i="102" s="1"/>
  <c r="G745" i="102" s="1"/>
  <c r="G746" i="102" s="1"/>
  <c r="G747" i="102" s="1"/>
  <c r="G748" i="102" s="1"/>
  <c r="G749" i="102" s="1"/>
  <c r="G750" i="102" s="1"/>
  <c r="G751" i="102" s="1"/>
  <c r="G752" i="102" s="1"/>
  <c r="G753" i="102" s="1"/>
  <c r="G754" i="102" s="1"/>
  <c r="G755" i="102" s="1"/>
  <c r="G756" i="102" s="1"/>
  <c r="G757" i="102" s="1"/>
  <c r="G758" i="102" s="1"/>
  <c r="G759" i="102" s="1"/>
  <c r="G760" i="102" s="1"/>
  <c r="G761" i="102" s="1"/>
  <c r="G762" i="102" s="1"/>
  <c r="G763" i="102" s="1"/>
  <c r="G764" i="102" s="1"/>
  <c r="G765" i="102" s="1"/>
  <c r="G766" i="102" s="1"/>
  <c r="G767" i="102" s="1"/>
  <c r="G768" i="102" s="1"/>
  <c r="G769" i="102" s="1"/>
  <c r="G770" i="102" s="1"/>
  <c r="G771" i="102" s="1"/>
  <c r="G772" i="102" s="1"/>
  <c r="G773" i="102" s="1"/>
  <c r="G774" i="102" s="1"/>
  <c r="G775" i="102" s="1"/>
  <c r="G776" i="102" s="1"/>
  <c r="G777" i="102" s="1"/>
  <c r="G778" i="102" s="1"/>
  <c r="G779" i="102" s="1"/>
  <c r="G780" i="102" s="1"/>
  <c r="G781" i="102" s="1"/>
  <c r="G782" i="102" s="1"/>
  <c r="G783" i="102" s="1"/>
  <c r="G784" i="102" s="1"/>
  <c r="G785" i="102" s="1"/>
  <c r="G786" i="102" s="1"/>
  <c r="G787" i="102" s="1"/>
  <c r="G788" i="102" s="1"/>
  <c r="G789" i="102" s="1"/>
  <c r="G790" i="102" s="1"/>
  <c r="G791" i="102" s="1"/>
  <c r="G792" i="102" s="1"/>
  <c r="G793" i="102" s="1"/>
  <c r="G794" i="102" s="1"/>
  <c r="G795" i="102" s="1"/>
  <c r="G796" i="102" s="1"/>
  <c r="G797" i="102" s="1"/>
  <c r="G798" i="102" s="1"/>
  <c r="G799" i="102" s="1"/>
  <c r="G800" i="102" s="1"/>
  <c r="G801" i="102" s="1"/>
  <c r="G802" i="102" s="1"/>
  <c r="G803" i="102" s="1"/>
  <c r="G804" i="102" s="1"/>
  <c r="G805" i="102" s="1"/>
  <c r="G806" i="102" s="1"/>
  <c r="G807" i="102" s="1"/>
  <c r="G808" i="102" s="1"/>
  <c r="G809" i="102" s="1"/>
  <c r="G810" i="102" s="1"/>
  <c r="G811" i="102" s="1"/>
  <c r="G812" i="102" s="1"/>
  <c r="G813" i="102" s="1"/>
  <c r="G814" i="102" s="1"/>
  <c r="G815" i="102" s="1"/>
  <c r="G816" i="102" s="1"/>
  <c r="G817" i="102" s="1"/>
  <c r="G818" i="102" s="1"/>
  <c r="G819" i="102" s="1"/>
  <c r="G820" i="102" s="1"/>
  <c r="G821" i="102" s="1"/>
  <c r="G822" i="102" s="1"/>
  <c r="G823" i="102" s="1"/>
  <c r="G824" i="102" s="1"/>
  <c r="G825" i="102" s="1"/>
  <c r="G826" i="102" s="1"/>
  <c r="G827" i="102" s="1"/>
  <c r="G828" i="102" s="1"/>
  <c r="G829" i="102" s="1"/>
  <c r="G830" i="102" s="1"/>
  <c r="G831" i="102" s="1"/>
  <c r="G832" i="102" s="1"/>
  <c r="G833" i="102" s="1"/>
  <c r="G834" i="102" s="1"/>
  <c r="G835" i="102" s="1"/>
  <c r="G836" i="102" s="1"/>
  <c r="G837" i="102" s="1"/>
  <c r="G838" i="102" s="1"/>
  <c r="G839" i="102" s="1"/>
  <c r="G840" i="102" s="1"/>
  <c r="G841" i="102" s="1"/>
  <c r="G842" i="102" s="1"/>
  <c r="G843" i="102" s="1"/>
  <c r="G844" i="102" s="1"/>
  <c r="G845" i="102" s="1"/>
  <c r="G846" i="102" s="1"/>
  <c r="G847" i="102" s="1"/>
  <c r="G848" i="102" s="1"/>
  <c r="G849" i="102" s="1"/>
  <c r="G850" i="102" s="1"/>
  <c r="G851" i="102" s="1"/>
  <c r="G852" i="102" s="1"/>
  <c r="G853" i="102" s="1"/>
  <c r="G854" i="102" s="1"/>
  <c r="G855" i="102" s="1"/>
  <c r="G856" i="102" s="1"/>
  <c r="G857" i="102" s="1"/>
  <c r="G858" i="102" s="1"/>
  <c r="G859" i="102" s="1"/>
  <c r="G860" i="102" s="1"/>
  <c r="G861" i="102" s="1"/>
  <c r="G862" i="102" s="1"/>
  <c r="G863" i="102" s="1"/>
  <c r="G864" i="102" s="1"/>
  <c r="G865" i="102" s="1"/>
  <c r="G866" i="102" s="1"/>
  <c r="G867" i="102" s="1"/>
  <c r="G868" i="102" s="1"/>
  <c r="G869" i="102" s="1"/>
  <c r="G870" i="102" s="1"/>
  <c r="G871" i="102" s="1"/>
  <c r="G872" i="102" s="1"/>
  <c r="G873" i="102" s="1"/>
  <c r="G874" i="102" s="1"/>
  <c r="G875" i="102" s="1"/>
  <c r="G876" i="102" s="1"/>
  <c r="G877" i="102" s="1"/>
  <c r="G878" i="102" s="1"/>
  <c r="G879" i="102" s="1"/>
  <c r="G880" i="102" s="1"/>
  <c r="G881" i="102" s="1"/>
  <c r="G882" i="102" s="1"/>
  <c r="G883" i="102" s="1"/>
  <c r="G884" i="102" s="1"/>
  <c r="G885" i="102" s="1"/>
  <c r="G886" i="102" s="1"/>
  <c r="G887" i="102" s="1"/>
  <c r="G888" i="102" s="1"/>
  <c r="G889" i="102" s="1"/>
  <c r="G890" i="102" s="1"/>
  <c r="G891" i="102" s="1"/>
  <c r="G892" i="102" s="1"/>
  <c r="G893" i="102" s="1"/>
  <c r="G894" i="102" s="1"/>
  <c r="G895" i="102" s="1"/>
  <c r="G896" i="102" s="1"/>
  <c r="G897" i="102" s="1"/>
  <c r="G898" i="102" s="1"/>
  <c r="G899" i="102" s="1"/>
  <c r="G900" i="102" s="1"/>
  <c r="G901" i="102" s="1"/>
  <c r="G902" i="102" s="1"/>
  <c r="G903" i="102" s="1"/>
  <c r="G904" i="102" s="1"/>
  <c r="G905" i="102" s="1"/>
  <c r="G906" i="102" s="1"/>
  <c r="G907" i="102" s="1"/>
  <c r="G908" i="102" s="1"/>
  <c r="G909" i="102" s="1"/>
  <c r="G910" i="102" s="1"/>
  <c r="G911" i="102" s="1"/>
  <c r="G912" i="102" s="1"/>
  <c r="G913" i="102" s="1"/>
  <c r="G914" i="102" s="1"/>
  <c r="G915" i="102" s="1"/>
  <c r="G916" i="102" s="1"/>
  <c r="G917" i="102" s="1"/>
  <c r="G918" i="102" s="1"/>
  <c r="G919" i="102" s="1"/>
  <c r="G920" i="102" s="1"/>
  <c r="G921" i="102" s="1"/>
  <c r="G922" i="102" s="1"/>
  <c r="G923" i="102" s="1"/>
  <c r="G924" i="102" s="1"/>
  <c r="G925" i="102" s="1"/>
  <c r="G926" i="102" s="1"/>
  <c r="G927" i="102" s="1"/>
  <c r="G928" i="102" s="1"/>
  <c r="G929" i="102" s="1"/>
  <c r="G930" i="102" s="1"/>
  <c r="G931" i="102" s="1"/>
  <c r="G932" i="102" s="1"/>
  <c r="G933" i="102" s="1"/>
  <c r="G934" i="102" s="1"/>
  <c r="G935" i="102" s="1"/>
  <c r="G936" i="102" s="1"/>
  <c r="G937" i="102" s="1"/>
  <c r="G938" i="102" s="1"/>
  <c r="G939" i="102" s="1"/>
  <c r="G940" i="102" s="1"/>
  <c r="G941" i="102" s="1"/>
  <c r="G942" i="102" s="1"/>
  <c r="G943" i="102" s="1"/>
  <c r="G944" i="102" s="1"/>
  <c r="G945" i="102" s="1"/>
  <c r="G946" i="102" s="1"/>
  <c r="G947" i="102" s="1"/>
  <c r="G948" i="102" s="1"/>
  <c r="G949" i="102" s="1"/>
  <c r="G950" i="102" s="1"/>
  <c r="G951" i="102" s="1"/>
  <c r="G952" i="102" s="1"/>
  <c r="G953" i="102" s="1"/>
  <c r="G954" i="102" s="1"/>
  <c r="G955" i="102" s="1"/>
  <c r="G956" i="102" s="1"/>
  <c r="G957" i="102" s="1"/>
  <c r="G958" i="102" s="1"/>
  <c r="G959" i="102" s="1"/>
  <c r="G960" i="102" s="1"/>
  <c r="G961" i="102" s="1"/>
  <c r="G962" i="102" s="1"/>
  <c r="G963" i="102" s="1"/>
  <c r="G964" i="102" s="1"/>
  <c r="G965" i="102" s="1"/>
  <c r="G966" i="102" s="1"/>
  <c r="G967" i="102" s="1"/>
  <c r="G968" i="102" s="1"/>
  <c r="G969" i="102" s="1"/>
  <c r="G970" i="102" s="1"/>
  <c r="G971" i="102" s="1"/>
  <c r="G972" i="102" s="1"/>
  <c r="G973" i="102" s="1"/>
  <c r="G974" i="102" s="1"/>
  <c r="G975" i="102" s="1"/>
  <c r="G976" i="102" s="1"/>
  <c r="G977" i="102" s="1"/>
  <c r="G978" i="102" s="1"/>
  <c r="G979" i="102" s="1"/>
  <c r="G980" i="102" s="1"/>
  <c r="G981" i="102" s="1"/>
  <c r="G982" i="102" s="1"/>
  <c r="G983" i="102" s="1"/>
  <c r="G984" i="102" s="1"/>
  <c r="G985" i="102" s="1"/>
  <c r="G986" i="102" s="1"/>
  <c r="G987" i="102" s="1"/>
  <c r="G988" i="102" s="1"/>
  <c r="G989" i="102" s="1"/>
  <c r="G990" i="102" s="1"/>
  <c r="G991" i="102" s="1"/>
  <c r="G992" i="102" s="1"/>
  <c r="G993" i="102" s="1"/>
  <c r="G994" i="102" s="1"/>
  <c r="G995" i="102" s="1"/>
  <c r="G996" i="102" s="1"/>
  <c r="G997" i="102" s="1"/>
  <c r="G998" i="102" s="1"/>
  <c r="G999" i="102" s="1"/>
  <c r="G1000" i="102" s="1"/>
  <c r="G1001" i="102" s="1"/>
  <c r="G1002" i="102" s="1"/>
  <c r="G1003" i="102" s="1"/>
  <c r="G1004" i="102" s="1"/>
  <c r="G1005" i="102" s="1"/>
  <c r="G1006" i="102" s="1"/>
  <c r="G697" i="64"/>
  <c r="G813" i="99"/>
  <c r="G125" i="161"/>
  <c r="G126" i="161" s="1"/>
  <c r="G127" i="161" s="1"/>
  <c r="G128" i="161" s="1"/>
  <c r="G129" i="161" s="1"/>
  <c r="G130" i="161" s="1"/>
  <c r="G782" i="146"/>
  <c r="G783" i="146" s="1"/>
  <c r="G784" i="146" s="1"/>
  <c r="G785" i="146" s="1"/>
  <c r="G786" i="146" s="1"/>
  <c r="G787" i="146" s="1"/>
  <c r="G788" i="146" s="1"/>
  <c r="G789" i="146" s="1"/>
  <c r="G790" i="146" s="1"/>
  <c r="G791" i="146" s="1"/>
  <c r="G792" i="146" s="1"/>
  <c r="G794" i="78"/>
  <c r="G795" i="78" s="1"/>
  <c r="G796" i="78" s="1"/>
  <c r="G797" i="78" s="1"/>
  <c r="G798" i="78" s="1"/>
  <c r="G799" i="78" s="1"/>
  <c r="G800" i="78" s="1"/>
  <c r="G801" i="78" s="1"/>
  <c r="G802" i="78" s="1"/>
  <c r="G803" i="78" s="1"/>
  <c r="G804" i="78" s="1"/>
  <c r="G805" i="78" s="1"/>
  <c r="G806" i="78" s="1"/>
  <c r="G807" i="78" s="1"/>
  <c r="G808" i="78" s="1"/>
  <c r="G809" i="78" s="1"/>
  <c r="G810" i="78" s="1"/>
  <c r="G811" i="78" s="1"/>
  <c r="G812" i="78" s="1"/>
  <c r="G813" i="78" s="1"/>
  <c r="G814" i="78" s="1"/>
  <c r="G815" i="78" s="1"/>
  <c r="G816" i="78" s="1"/>
  <c r="G817" i="78" s="1"/>
  <c r="G818" i="78" s="1"/>
  <c r="G819" i="78" s="1"/>
  <c r="G820" i="78" s="1"/>
  <c r="G821" i="78" s="1"/>
  <c r="G822" i="78" s="1"/>
  <c r="G823" i="78" s="1"/>
  <c r="G824" i="78" s="1"/>
  <c r="G825" i="78" s="1"/>
  <c r="G826" i="78" s="1"/>
  <c r="G827" i="78" s="1"/>
  <c r="G828" i="78" s="1"/>
  <c r="G829" i="78" s="1"/>
  <c r="G830" i="78" s="1"/>
  <c r="G831" i="78" s="1"/>
  <c r="G832" i="78" s="1"/>
  <c r="G833" i="78" s="1"/>
  <c r="G834" i="78" s="1"/>
  <c r="G862" i="85"/>
  <c r="G863" i="85" s="1"/>
  <c r="G864" i="85" s="1"/>
  <c r="G865" i="85" s="1"/>
  <c r="G866" i="85" s="1"/>
  <c r="G867" i="85" s="1"/>
  <c r="G868" i="85" s="1"/>
  <c r="G869" i="85" s="1"/>
  <c r="G870" i="85" s="1"/>
  <c r="G871" i="85" s="1"/>
  <c r="G663" i="58"/>
  <c r="G694" i="70"/>
  <c r="G695" i="70" s="1"/>
  <c r="G696" i="70" s="1"/>
  <c r="G672" i="79"/>
  <c r="G673" i="79" s="1"/>
  <c r="G674" i="79" s="1"/>
  <c r="G230" i="157" l="1"/>
  <c r="G231" i="157" s="1"/>
  <c r="G232" i="157" s="1"/>
  <c r="G233" i="157" s="1"/>
  <c r="G234" i="157" s="1"/>
  <c r="G235" i="157" s="1"/>
  <c r="G236" i="157" s="1"/>
  <c r="G237" i="157" s="1"/>
  <c r="E16" i="97"/>
  <c r="AH16" i="97" s="1"/>
  <c r="G1007" i="102"/>
  <c r="G1008" i="102" s="1"/>
  <c r="G1009" i="102" s="1"/>
  <c r="G1010" i="102" s="1"/>
  <c r="G698" i="64"/>
  <c r="G699" i="64" s="1"/>
  <c r="G700" i="64" s="1"/>
  <c r="G701" i="64" s="1"/>
  <c r="G702" i="64" s="1"/>
  <c r="G703" i="64" s="1"/>
  <c r="G704" i="64" s="1"/>
  <c r="G705" i="64" s="1"/>
  <c r="G706" i="64" s="1"/>
  <c r="G712" i="64" s="1"/>
  <c r="G713" i="64" s="1"/>
  <c r="G714" i="64" s="1"/>
  <c r="G715" i="64" s="1"/>
  <c r="G793" i="146"/>
  <c r="G794" i="146" s="1"/>
  <c r="G814" i="99"/>
  <c r="G815" i="99" s="1"/>
  <c r="G816" i="99" s="1"/>
  <c r="G817" i="99" s="1"/>
  <c r="G818" i="99" s="1"/>
  <c r="G819" i="99" s="1"/>
  <c r="G820" i="99" s="1"/>
  <c r="G131" i="161"/>
  <c r="G872" i="85"/>
  <c r="G873" i="85" s="1"/>
  <c r="G874" i="85" s="1"/>
  <c r="G835" i="78"/>
  <c r="G836" i="78" s="1"/>
  <c r="G837" i="78" s="1"/>
  <c r="G838" i="78" s="1"/>
  <c r="G839" i="78" s="1"/>
  <c r="G840" i="78" s="1"/>
  <c r="G841" i="78" s="1"/>
  <c r="G842" i="78" s="1"/>
  <c r="G664" i="58"/>
  <c r="G665" i="58" s="1"/>
  <c r="G666" i="58" s="1"/>
  <c r="G667" i="58" s="1"/>
  <c r="G668" i="58" s="1"/>
  <c r="G669" i="58" s="1"/>
  <c r="G670" i="58" s="1"/>
  <c r="G671" i="58" s="1"/>
  <c r="G672" i="58" s="1"/>
  <c r="G674" i="58" s="1"/>
  <c r="G675" i="58" s="1"/>
  <c r="G676" i="58" s="1"/>
  <c r="G677" i="58" s="1"/>
  <c r="G675" i="79"/>
  <c r="G676" i="79" s="1"/>
  <c r="G677" i="79" s="1"/>
  <c r="G678" i="79" s="1"/>
  <c r="G679" i="79" s="1"/>
  <c r="G680" i="79" s="1"/>
  <c r="G681" i="79" s="1"/>
  <c r="G682" i="79" s="1"/>
  <c r="G683" i="79" s="1"/>
  <c r="G684" i="79" s="1"/>
  <c r="G685" i="79" s="1"/>
  <c r="G686" i="79" s="1"/>
  <c r="G687" i="79" s="1"/>
  <c r="G688" i="79" s="1"/>
  <c r="G689" i="79" s="1"/>
  <c r="G690" i="79" s="1"/>
  <c r="G691" i="79" s="1"/>
  <c r="G692" i="79" s="1"/>
  <c r="G693" i="79" s="1"/>
  <c r="G694" i="79" s="1"/>
  <c r="G695" i="79" s="1"/>
  <c r="G696" i="79" s="1"/>
  <c r="G697" i="79" s="1"/>
  <c r="G698" i="79" s="1"/>
  <c r="G699" i="79" s="1"/>
  <c r="G700" i="79" s="1"/>
  <c r="G701" i="79" s="1"/>
  <c r="G702" i="79" s="1"/>
  <c r="G703" i="79" s="1"/>
  <c r="G704" i="79" s="1"/>
  <c r="G705" i="79" s="1"/>
  <c r="G706" i="79" s="1"/>
  <c r="G707" i="79" s="1"/>
  <c r="G708" i="79" s="1"/>
  <c r="G709" i="79" s="1"/>
  <c r="G710" i="79" s="1"/>
  <c r="G711" i="79" s="1"/>
  <c r="G697" i="70"/>
  <c r="G698" i="70" s="1"/>
  <c r="G699" i="70" s="1"/>
  <c r="G700" i="70" s="1"/>
  <c r="G701" i="70" s="1"/>
  <c r="G238" i="157" l="1"/>
  <c r="G716" i="64"/>
  <c r="G717" i="64" s="1"/>
  <c r="G718" i="64" s="1"/>
  <c r="G719" i="64" s="1"/>
  <c r="G720" i="64" s="1"/>
  <c r="G721" i="64" s="1"/>
  <c r="G722" i="64" s="1"/>
  <c r="G723" i="64" s="1"/>
  <c r="G724" i="64" s="1"/>
  <c r="G725" i="64" s="1"/>
  <c r="G726" i="64" s="1"/>
  <c r="G727" i="64" s="1"/>
  <c r="G728" i="64" s="1"/>
  <c r="G729" i="64" s="1"/>
  <c r="G730" i="64" s="1"/>
  <c r="G731" i="64" s="1"/>
  <c r="G732" i="64" s="1"/>
  <c r="G733" i="64" s="1"/>
  <c r="G734" i="64" s="1"/>
  <c r="G735" i="64" s="1"/>
  <c r="G736" i="64" s="1"/>
  <c r="G737" i="64" s="1"/>
  <c r="G738" i="64" s="1"/>
  <c r="G739" i="64" s="1"/>
  <c r="G740" i="64" s="1"/>
  <c r="G741" i="64" s="1"/>
  <c r="G742" i="64" s="1"/>
  <c r="G743" i="64" s="1"/>
  <c r="G744" i="64" s="1"/>
  <c r="G745" i="64" s="1"/>
  <c r="G746" i="64" s="1"/>
  <c r="G747" i="64" s="1"/>
  <c r="G748" i="64" s="1"/>
  <c r="G749" i="64" s="1"/>
  <c r="G750" i="64" s="1"/>
  <c r="G751" i="64" s="1"/>
  <c r="G752" i="64" s="1"/>
  <c r="G753" i="64" s="1"/>
  <c r="G754" i="64" s="1"/>
  <c r="G755" i="64" s="1"/>
  <c r="G756" i="64" s="1"/>
  <c r="G757" i="64" s="1"/>
  <c r="G758" i="64" s="1"/>
  <c r="G759" i="64" s="1"/>
  <c r="G760" i="64" s="1"/>
  <c r="G761" i="64" s="1"/>
  <c r="G762" i="64" s="1"/>
  <c r="G763" i="64" s="1"/>
  <c r="G764" i="64" s="1"/>
  <c r="G765" i="64" s="1"/>
  <c r="G766" i="64" s="1"/>
  <c r="G767" i="64" s="1"/>
  <c r="G768" i="64" s="1"/>
  <c r="G769" i="64" s="1"/>
  <c r="G770" i="64" s="1"/>
  <c r="G771" i="64" s="1"/>
  <c r="G772" i="64" s="1"/>
  <c r="G773" i="64" s="1"/>
  <c r="G774" i="64" s="1"/>
  <c r="G775" i="64" s="1"/>
  <c r="G776" i="64" s="1"/>
  <c r="G777" i="64" s="1"/>
  <c r="G778" i="64" s="1"/>
  <c r="G779" i="64" s="1"/>
  <c r="G780" i="64" s="1"/>
  <c r="G781" i="64" s="1"/>
  <c r="G782" i="64" s="1"/>
  <c r="G783" i="64" s="1"/>
  <c r="G784" i="64" s="1"/>
  <c r="G785" i="64" s="1"/>
  <c r="G786" i="64" s="1"/>
  <c r="G787" i="64" s="1"/>
  <c r="G788" i="64" s="1"/>
  <c r="G789" i="64" s="1"/>
  <c r="G790" i="64" s="1"/>
  <c r="G791" i="64" s="1"/>
  <c r="G792" i="64" s="1"/>
  <c r="G793" i="64" s="1"/>
  <c r="G794" i="64" s="1"/>
  <c r="G795" i="64" s="1"/>
  <c r="G796" i="64" s="1"/>
  <c r="G797" i="64" s="1"/>
  <c r="G798" i="64" s="1"/>
  <c r="G799" i="64" s="1"/>
  <c r="G800" i="64" s="1"/>
  <c r="G801" i="64" s="1"/>
  <c r="G802" i="64" s="1"/>
  <c r="G803" i="64" s="1"/>
  <c r="G804" i="64" s="1"/>
  <c r="G805" i="64" s="1"/>
  <c r="G806" i="64" s="1"/>
  <c r="G807" i="64" s="1"/>
  <c r="G808" i="64" s="1"/>
  <c r="G809" i="64" s="1"/>
  <c r="G810" i="64" s="1"/>
  <c r="G811" i="64" s="1"/>
  <c r="G812" i="64" s="1"/>
  <c r="G813" i="64" s="1"/>
  <c r="G814" i="64" s="1"/>
  <c r="G815" i="64" s="1"/>
  <c r="G816" i="64" s="1"/>
  <c r="G817" i="64" s="1"/>
  <c r="G818" i="64" s="1"/>
  <c r="G819" i="64" s="1"/>
  <c r="G820" i="64" s="1"/>
  <c r="G821" i="64" s="1"/>
  <c r="G822" i="64" s="1"/>
  <c r="G823" i="64" s="1"/>
  <c r="G824" i="64" s="1"/>
  <c r="G825" i="64" s="1"/>
  <c r="G826" i="64" s="1"/>
  <c r="G827" i="64" s="1"/>
  <c r="G828" i="64" s="1"/>
  <c r="G829" i="64" s="1"/>
  <c r="G830" i="64" s="1"/>
  <c r="G831" i="64" s="1"/>
  <c r="G832" i="64" s="1"/>
  <c r="G833" i="64" s="1"/>
  <c r="G834" i="64" s="1"/>
  <c r="G835" i="64" s="1"/>
  <c r="G836" i="64" s="1"/>
  <c r="G837" i="64" s="1"/>
  <c r="G838" i="64" s="1"/>
  <c r="G839" i="64" s="1"/>
  <c r="G840" i="64" s="1"/>
  <c r="G841" i="64" s="1"/>
  <c r="G842" i="64" s="1"/>
  <c r="G843" i="64" s="1"/>
  <c r="G844" i="64" s="1"/>
  <c r="G845" i="64" s="1"/>
  <c r="G846" i="64" s="1"/>
  <c r="G847" i="64" s="1"/>
  <c r="G848" i="64" s="1"/>
  <c r="G849" i="64" s="1"/>
  <c r="G850" i="64" s="1"/>
  <c r="G851" i="64" s="1"/>
  <c r="G852" i="64" s="1"/>
  <c r="G853" i="64" s="1"/>
  <c r="G854" i="64" s="1"/>
  <c r="G855" i="64" s="1"/>
  <c r="G856" i="64" s="1"/>
  <c r="G857" i="64" s="1"/>
  <c r="G858" i="64" s="1"/>
  <c r="G859" i="64" s="1"/>
  <c r="G860" i="64" s="1"/>
  <c r="G861" i="64" s="1"/>
  <c r="G862" i="64" s="1"/>
  <c r="G863" i="64" s="1"/>
  <c r="G864" i="64" s="1"/>
  <c r="G865" i="64" s="1"/>
  <c r="G866" i="64" s="1"/>
  <c r="G867" i="64" s="1"/>
  <c r="G868" i="64" s="1"/>
  <c r="G869" i="64" s="1"/>
  <c r="G870" i="64" s="1"/>
  <c r="G871" i="64" s="1"/>
  <c r="G872" i="64" s="1"/>
  <c r="G873" i="64" s="1"/>
  <c r="G874" i="64" s="1"/>
  <c r="G875" i="64" s="1"/>
  <c r="G876" i="64" s="1"/>
  <c r="G877" i="64" s="1"/>
  <c r="G878" i="64" s="1"/>
  <c r="G879" i="64" s="1"/>
  <c r="G880" i="64" s="1"/>
  <c r="G881" i="64" s="1"/>
  <c r="G882" i="64" s="1"/>
  <c r="G883" i="64" s="1"/>
  <c r="G884" i="64" s="1"/>
  <c r="G885" i="64" s="1"/>
  <c r="G886" i="64" s="1"/>
  <c r="G887" i="64" s="1"/>
  <c r="G888" i="64" s="1"/>
  <c r="G889" i="64" s="1"/>
  <c r="G890" i="64" s="1"/>
  <c r="G891" i="64" s="1"/>
  <c r="G892" i="64" s="1"/>
  <c r="G893" i="64" s="1"/>
  <c r="G894" i="64" s="1"/>
  <c r="G895" i="64" s="1"/>
  <c r="G896" i="64" s="1"/>
  <c r="G897" i="64" s="1"/>
  <c r="G898" i="64" s="1"/>
  <c r="G899" i="64" s="1"/>
  <c r="G900" i="64" s="1"/>
  <c r="G901" i="64" s="1"/>
  <c r="G902" i="64" s="1"/>
  <c r="G903" i="64" s="1"/>
  <c r="G904" i="64" s="1"/>
  <c r="G905" i="64" s="1"/>
  <c r="G906" i="64" s="1"/>
  <c r="G907" i="64" s="1"/>
  <c r="G908" i="64" s="1"/>
  <c r="G909" i="64" s="1"/>
  <c r="G910" i="64" s="1"/>
  <c r="G911" i="64" s="1"/>
  <c r="G912" i="64" s="1"/>
  <c r="G913" i="64" s="1"/>
  <c r="G914" i="64" s="1"/>
  <c r="G915" i="64" s="1"/>
  <c r="G916" i="64" s="1"/>
  <c r="G917" i="64" s="1"/>
  <c r="G918" i="64" s="1"/>
  <c r="G919" i="64" s="1"/>
  <c r="G920" i="64" s="1"/>
  <c r="G921" i="64" s="1"/>
  <c r="G922" i="64" s="1"/>
  <c r="G923" i="64" s="1"/>
  <c r="G924" i="64" s="1"/>
  <c r="G925" i="64" s="1"/>
  <c r="G926" i="64" s="1"/>
  <c r="G927" i="64" s="1"/>
  <c r="G928" i="64" s="1"/>
  <c r="G929" i="64" s="1"/>
  <c r="G930" i="64" s="1"/>
  <c r="G931" i="64" s="1"/>
  <c r="G932" i="64" s="1"/>
  <c r="G933" i="64" s="1"/>
  <c r="G934" i="64" s="1"/>
  <c r="G935" i="64" s="1"/>
  <c r="G936" i="64" s="1"/>
  <c r="G937" i="64" s="1"/>
  <c r="G938" i="64" s="1"/>
  <c r="G939" i="64" s="1"/>
  <c r="G940" i="64" s="1"/>
  <c r="G941" i="64" s="1"/>
  <c r="G942" i="64" s="1"/>
  <c r="G943" i="64" s="1"/>
  <c r="G944" i="64" s="1"/>
  <c r="G945" i="64" s="1"/>
  <c r="G946" i="64" s="1"/>
  <c r="G947" i="64" s="1"/>
  <c r="G948" i="64" s="1"/>
  <c r="G949" i="64" s="1"/>
  <c r="G950" i="64" s="1"/>
  <c r="G951" i="64" s="1"/>
  <c r="G952" i="64" s="1"/>
  <c r="G953" i="64" s="1"/>
  <c r="G954" i="64" s="1"/>
  <c r="G955" i="64" s="1"/>
  <c r="G956" i="64" s="1"/>
  <c r="G957" i="64" s="1"/>
  <c r="G958" i="64" s="1"/>
  <c r="G959" i="64" s="1"/>
  <c r="G960" i="64" s="1"/>
  <c r="G961" i="64" s="1"/>
  <c r="G962" i="64" s="1"/>
  <c r="G963" i="64" s="1"/>
  <c r="G964" i="64" s="1"/>
  <c r="G965" i="64" s="1"/>
  <c r="G966" i="64" s="1"/>
  <c r="G967" i="64" s="1"/>
  <c r="G968" i="64" s="1"/>
  <c r="G969" i="64" s="1"/>
  <c r="G970" i="64" s="1"/>
  <c r="G971" i="64" s="1"/>
  <c r="G972" i="64" s="1"/>
  <c r="G973" i="64" s="1"/>
  <c r="G974" i="64" s="1"/>
  <c r="G975" i="64" s="1"/>
  <c r="G976" i="64" s="1"/>
  <c r="G977" i="64" s="1"/>
  <c r="G978" i="64" s="1"/>
  <c r="G979" i="64" s="1"/>
  <c r="G980" i="64" s="1"/>
  <c r="G981" i="64" s="1"/>
  <c r="G982" i="64" s="1"/>
  <c r="G983" i="64" s="1"/>
  <c r="G984" i="64" s="1"/>
  <c r="G985" i="64" s="1"/>
  <c r="G986" i="64" s="1"/>
  <c r="G987" i="64" s="1"/>
  <c r="G988" i="64" s="1"/>
  <c r="G989" i="64" s="1"/>
  <c r="G990" i="64" s="1"/>
  <c r="G991" i="64" s="1"/>
  <c r="G992" i="64" s="1"/>
  <c r="G993" i="64" s="1"/>
  <c r="G994" i="64" s="1"/>
  <c r="G995" i="64" s="1"/>
  <c r="G996" i="64" s="1"/>
  <c r="G997" i="64" s="1"/>
  <c r="G998" i="64" s="1"/>
  <c r="G999" i="64" s="1"/>
  <c r="G1000" i="64" s="1"/>
  <c r="G1001" i="64" s="1"/>
  <c r="G1002" i="64" s="1"/>
  <c r="G1003" i="64" s="1"/>
  <c r="G1004" i="64" s="1"/>
  <c r="G1005" i="64" s="1"/>
  <c r="G1006" i="64" s="1"/>
  <c r="G1007" i="64" s="1"/>
  <c r="G1008" i="64" s="1"/>
  <c r="G1009" i="64" s="1"/>
  <c r="G1010" i="64" s="1"/>
  <c r="G1011" i="64" s="1"/>
  <c r="G1012" i="64" s="1"/>
  <c r="G795" i="146"/>
  <c r="G796" i="146" s="1"/>
  <c r="G797" i="146" s="1"/>
  <c r="G798" i="146" s="1"/>
  <c r="G799" i="146" s="1"/>
  <c r="G800" i="146" s="1"/>
  <c r="G801" i="146" s="1"/>
  <c r="G843" i="78"/>
  <c r="G844" i="78" s="1"/>
  <c r="G845" i="78" s="1"/>
  <c r="G846" i="78" s="1"/>
  <c r="G847" i="78" s="1"/>
  <c r="G848" i="78" s="1"/>
  <c r="G849" i="78" s="1"/>
  <c r="G850" i="78" s="1"/>
  <c r="G851" i="78" s="1"/>
  <c r="G852" i="78" s="1"/>
  <c r="G853" i="78" s="1"/>
  <c r="G821" i="99"/>
  <c r="G822" i="99" s="1"/>
  <c r="G132" i="161"/>
  <c r="G133" i="161" s="1"/>
  <c r="G134" i="161" s="1"/>
  <c r="G135" i="161" s="1"/>
  <c r="G136" i="161"/>
  <c r="G137" i="161" s="1"/>
  <c r="G854" i="78"/>
  <c r="G855" i="78" s="1"/>
  <c r="G856" i="78" s="1"/>
  <c r="G857" i="78" s="1"/>
  <c r="G858" i="78" s="1"/>
  <c r="G859" i="78" s="1"/>
  <c r="G860" i="78" s="1"/>
  <c r="G861" i="78" s="1"/>
  <c r="G862" i="78" s="1"/>
  <c r="G863" i="78" s="1"/>
  <c r="G864" i="78" s="1"/>
  <c r="G865" i="78" s="1"/>
  <c r="G866" i="78" s="1"/>
  <c r="G867" i="78" s="1"/>
  <c r="G868" i="78" s="1"/>
  <c r="G869" i="78" s="1"/>
  <c r="G870" i="78" s="1"/>
  <c r="G871" i="78" s="1"/>
  <c r="G872" i="78" s="1"/>
  <c r="G873" i="78" s="1"/>
  <c r="G874" i="78" s="1"/>
  <c r="G875" i="78" s="1"/>
  <c r="G876" i="78" s="1"/>
  <c r="G877" i="78" s="1"/>
  <c r="G878" i="78" s="1"/>
  <c r="G879" i="78" s="1"/>
  <c r="G880" i="78" s="1"/>
  <c r="G881" i="78" s="1"/>
  <c r="G882" i="78" s="1"/>
  <c r="G883" i="78" s="1"/>
  <c r="G884" i="78" s="1"/>
  <c r="G885" i="78" s="1"/>
  <c r="G886" i="78" s="1"/>
  <c r="G887" i="78" s="1"/>
  <c r="G888" i="78" s="1"/>
  <c r="G889" i="78" s="1"/>
  <c r="G890" i="78" s="1"/>
  <c r="G891" i="78" s="1"/>
  <c r="G892" i="78" s="1"/>
  <c r="G893" i="78" s="1"/>
  <c r="G894" i="78" s="1"/>
  <c r="G895" i="78" s="1"/>
  <c r="G896" i="78" s="1"/>
  <c r="G897" i="78" s="1"/>
  <c r="G898" i="78" s="1"/>
  <c r="G899" i="78" s="1"/>
  <c r="G900" i="78" s="1"/>
  <c r="G901" i="78" s="1"/>
  <c r="G902" i="78" s="1"/>
  <c r="G903" i="78" s="1"/>
  <c r="G904" i="78" s="1"/>
  <c r="G905" i="78" s="1"/>
  <c r="G906" i="78" s="1"/>
  <c r="G907" i="78" s="1"/>
  <c r="G908" i="78" s="1"/>
  <c r="G909" i="78" s="1"/>
  <c r="G910" i="78" s="1"/>
  <c r="G911" i="78" s="1"/>
  <c r="G912" i="78" s="1"/>
  <c r="G913" i="78" s="1"/>
  <c r="G914" i="78" s="1"/>
  <c r="G915" i="78" s="1"/>
  <c r="G916" i="78" s="1"/>
  <c r="G917" i="78" s="1"/>
  <c r="G918" i="78" s="1"/>
  <c r="G919" i="78" s="1"/>
  <c r="G920" i="78" s="1"/>
  <c r="G921" i="78" s="1"/>
  <c r="G922" i="78" s="1"/>
  <c r="G923" i="78" s="1"/>
  <c r="G924" i="78" s="1"/>
  <c r="G925" i="78" s="1"/>
  <c r="G926" i="78" s="1"/>
  <c r="G927" i="78" s="1"/>
  <c r="G928" i="78" s="1"/>
  <c r="G929" i="78" s="1"/>
  <c r="G930" i="78" s="1"/>
  <c r="G931" i="78" s="1"/>
  <c r="G932" i="78" s="1"/>
  <c r="G933" i="78" s="1"/>
  <c r="G934" i="78" s="1"/>
  <c r="G935" i="78" s="1"/>
  <c r="G936" i="78" s="1"/>
  <c r="G937" i="78" s="1"/>
  <c r="G938" i="78" s="1"/>
  <c r="G939" i="78" s="1"/>
  <c r="G940" i="78" s="1"/>
  <c r="G941" i="78" s="1"/>
  <c r="G942" i="78" s="1"/>
  <c r="G943" i="78" s="1"/>
  <c r="G944" i="78" s="1"/>
  <c r="G945" i="78" s="1"/>
  <c r="G946" i="78" s="1"/>
  <c r="G947" i="78" s="1"/>
  <c r="G948" i="78" s="1"/>
  <c r="G949" i="78" s="1"/>
  <c r="G950" i="78" s="1"/>
  <c r="G951" i="78" s="1"/>
  <c r="G952" i="78" s="1"/>
  <c r="G953" i="78" s="1"/>
  <c r="G954" i="78" s="1"/>
  <c r="G955" i="78" s="1"/>
  <c r="G956" i="78" s="1"/>
  <c r="G957" i="78" s="1"/>
  <c r="G958" i="78" s="1"/>
  <c r="G959" i="78" s="1"/>
  <c r="G960" i="78" s="1"/>
  <c r="G961" i="78" s="1"/>
  <c r="G962" i="78" s="1"/>
  <c r="G963" i="78" s="1"/>
  <c r="G964" i="78" s="1"/>
  <c r="G965" i="78" s="1"/>
  <c r="G966" i="78" s="1"/>
  <c r="G967" i="78" s="1"/>
  <c r="G968" i="78" s="1"/>
  <c r="G969" i="78" s="1"/>
  <c r="G970" i="78" s="1"/>
  <c r="G971" i="78" s="1"/>
  <c r="G972" i="78" s="1"/>
  <c r="G973" i="78" s="1"/>
  <c r="G974" i="78" s="1"/>
  <c r="G975" i="78" s="1"/>
  <c r="G976" i="78" s="1"/>
  <c r="G977" i="78" s="1"/>
  <c r="G978" i="78" s="1"/>
  <c r="G979" i="78" s="1"/>
  <c r="G980" i="78" s="1"/>
  <c r="G981" i="78" s="1"/>
  <c r="G982" i="78" s="1"/>
  <c r="G983" i="78" s="1"/>
  <c r="G984" i="78" s="1"/>
  <c r="G985" i="78" s="1"/>
  <c r="G986" i="78" s="1"/>
  <c r="G987" i="78" s="1"/>
  <c r="G988" i="78" s="1"/>
  <c r="G989" i="78" s="1"/>
  <c r="G990" i="78" s="1"/>
  <c r="G991" i="78" s="1"/>
  <c r="G992" i="78" s="1"/>
  <c r="G993" i="78" s="1"/>
  <c r="G994" i="78" s="1"/>
  <c r="G995" i="78" s="1"/>
  <c r="G996" i="78" s="1"/>
  <c r="G997" i="78" s="1"/>
  <c r="G998" i="78" s="1"/>
  <c r="G999" i="78" s="1"/>
  <c r="G1000" i="78" s="1"/>
  <c r="G1001" i="78" s="1"/>
  <c r="G1002" i="78" s="1"/>
  <c r="G1003" i="78" s="1"/>
  <c r="G1004" i="78" s="1"/>
  <c r="G1005" i="78" s="1"/>
  <c r="G1006" i="78" s="1"/>
  <c r="G1007" i="78" s="1"/>
  <c r="G1008" i="78" s="1"/>
  <c r="G1009" i="78" s="1"/>
  <c r="G1010" i="78" s="1"/>
  <c r="G1011" i="78" s="1"/>
  <c r="G1012" i="78" s="1"/>
  <c r="G1013" i="78" s="1"/>
  <c r="G1014" i="78" s="1"/>
  <c r="G1015" i="78" s="1"/>
  <c r="G1016" i="78" s="1"/>
  <c r="G1017" i="78" s="1"/>
  <c r="G1018" i="78" s="1"/>
  <c r="G875" i="85"/>
  <c r="G876" i="85" s="1"/>
  <c r="G877" i="85" s="1"/>
  <c r="G878" i="85" s="1"/>
  <c r="G678" i="58"/>
  <c r="G679" i="58" s="1"/>
  <c r="G680" i="58" s="1"/>
  <c r="G681" i="58" s="1"/>
  <c r="G682" i="58" s="1"/>
  <c r="G683" i="58" s="1"/>
  <c r="G684" i="58" s="1"/>
  <c r="G685" i="58" s="1"/>
  <c r="G686" i="58" s="1"/>
  <c r="G687" i="58" s="1"/>
  <c r="G688" i="58" s="1"/>
  <c r="G689" i="58" s="1"/>
  <c r="G690" i="58" s="1"/>
  <c r="G691" i="58" s="1"/>
  <c r="G692" i="58" s="1"/>
  <c r="G693" i="58" s="1"/>
  <c r="G694" i="58" s="1"/>
  <c r="G695" i="58" s="1"/>
  <c r="G696" i="58" s="1"/>
  <c r="G697" i="58" s="1"/>
  <c r="G712" i="79"/>
  <c r="G713" i="79" s="1"/>
  <c r="G714" i="79" s="1"/>
  <c r="G715" i="79" s="1"/>
  <c r="G716" i="79" s="1"/>
  <c r="J696" i="79"/>
  <c r="G702" i="70"/>
  <c r="G703" i="70" s="1"/>
  <c r="G704" i="70" s="1"/>
  <c r="G705" i="70" s="1"/>
  <c r="G706" i="70" s="1"/>
  <c r="G707" i="70" s="1"/>
  <c r="G708" i="70" s="1"/>
  <c r="G709" i="70" s="1"/>
  <c r="G710" i="70" s="1"/>
  <c r="G711" i="70" s="1"/>
  <c r="G239" i="157" l="1"/>
  <c r="G240" i="157" s="1"/>
  <c r="G241" i="157" s="1"/>
  <c r="G242" i="157" s="1"/>
  <c r="G243" i="157" s="1"/>
  <c r="G244" i="157" s="1"/>
  <c r="G245" i="157" s="1"/>
  <c r="G252" i="157" s="1"/>
  <c r="G253" i="157" s="1"/>
  <c r="G254" i="157" s="1"/>
  <c r="G255" i="157" s="1"/>
  <c r="G256" i="157" s="1"/>
  <c r="G257" i="157" s="1"/>
  <c r="G258" i="157" s="1"/>
  <c r="G259" i="157" s="1"/>
  <c r="G260" i="157" s="1"/>
  <c r="G261" i="157" s="1"/>
  <c r="G262" i="157" s="1"/>
  <c r="G263" i="157" s="1"/>
  <c r="G264" i="157" s="1"/>
  <c r="G265" i="157" s="1"/>
  <c r="G266" i="157" s="1"/>
  <c r="G267" i="157" s="1"/>
  <c r="G268" i="157" s="1"/>
  <c r="G269" i="157" s="1"/>
  <c r="G270" i="157" s="1"/>
  <c r="G271" i="157" s="1"/>
  <c r="G272" i="157" s="1"/>
  <c r="G273" i="157" s="1"/>
  <c r="G274" i="157" s="1"/>
  <c r="G275" i="157" s="1"/>
  <c r="G276" i="157" s="1"/>
  <c r="G277" i="157" s="1"/>
  <c r="G278" i="157" s="1"/>
  <c r="G279" i="157" s="1"/>
  <c r="G280" i="157" s="1"/>
  <c r="G281" i="157" s="1"/>
  <c r="G282" i="157" s="1"/>
  <c r="G283" i="157" s="1"/>
  <c r="G284" i="157" s="1"/>
  <c r="G285" i="157" s="1"/>
  <c r="G286" i="157" s="1"/>
  <c r="G287" i="157" s="1"/>
  <c r="G288" i="157" s="1"/>
  <c r="G289" i="157" s="1"/>
  <c r="G290" i="157" s="1"/>
  <c r="G291" i="157" s="1"/>
  <c r="G292" i="157" s="1"/>
  <c r="G293" i="157" s="1"/>
  <c r="G294" i="157" s="1"/>
  <c r="G295" i="157" s="1"/>
  <c r="G296" i="157" s="1"/>
  <c r="G297" i="157" s="1"/>
  <c r="G298" i="157" s="1"/>
  <c r="G299" i="157" s="1"/>
  <c r="G300" i="157" s="1"/>
  <c r="G301" i="157" s="1"/>
  <c r="G302" i="157" s="1"/>
  <c r="G303" i="157" s="1"/>
  <c r="G304" i="157" s="1"/>
  <c r="G305" i="157" s="1"/>
  <c r="G306" i="157" s="1"/>
  <c r="G307" i="157" s="1"/>
  <c r="G308" i="157" s="1"/>
  <c r="G309" i="157" s="1"/>
  <c r="G310" i="157" s="1"/>
  <c r="G311" i="157" s="1"/>
  <c r="G312" i="157" s="1"/>
  <c r="G313" i="157" s="1"/>
  <c r="G314" i="157" s="1"/>
  <c r="G315" i="157" s="1"/>
  <c r="G316" i="157" s="1"/>
  <c r="G317" i="157" s="1"/>
  <c r="G318" i="157" s="1"/>
  <c r="G319" i="157" s="1"/>
  <c r="G320" i="157" s="1"/>
  <c r="G321" i="157" s="1"/>
  <c r="G322" i="157" s="1"/>
  <c r="G323" i="157" s="1"/>
  <c r="G324" i="157" s="1"/>
  <c r="G325" i="157" s="1"/>
  <c r="G326" i="157" s="1"/>
  <c r="G327" i="157" s="1"/>
  <c r="G328" i="157" s="1"/>
  <c r="G329" i="157" s="1"/>
  <c r="G330" i="157" s="1"/>
  <c r="G331" i="157" s="1"/>
  <c r="G332" i="157" s="1"/>
  <c r="G333" i="157" s="1"/>
  <c r="G334" i="157" s="1"/>
  <c r="G335" i="157" s="1"/>
  <c r="G336" i="157" s="1"/>
  <c r="G337" i="157" s="1"/>
  <c r="G338" i="157" s="1"/>
  <c r="G339" i="157" s="1"/>
  <c r="G340" i="157" s="1"/>
  <c r="G341" i="157" s="1"/>
  <c r="G342" i="157" s="1"/>
  <c r="G343" i="157" s="1"/>
  <c r="G344" i="157" s="1"/>
  <c r="G345" i="157" s="1"/>
  <c r="G346" i="157" s="1"/>
  <c r="G347" i="157" s="1"/>
  <c r="G348" i="157" s="1"/>
  <c r="G349" i="157" s="1"/>
  <c r="G350" i="157" s="1"/>
  <c r="G351" i="157" s="1"/>
  <c r="G352" i="157" s="1"/>
  <c r="G353" i="157" s="1"/>
  <c r="G354" i="157" s="1"/>
  <c r="G355" i="157" s="1"/>
  <c r="G356" i="157" s="1"/>
  <c r="G357" i="157" s="1"/>
  <c r="G358" i="157" s="1"/>
  <c r="G359" i="157" s="1"/>
  <c r="G360" i="157" s="1"/>
  <c r="G361" i="157" s="1"/>
  <c r="G362" i="157" s="1"/>
  <c r="G363" i="157" s="1"/>
  <c r="G364" i="157" s="1"/>
  <c r="G365" i="157" s="1"/>
  <c r="G366" i="157" s="1"/>
  <c r="G367" i="157" s="1"/>
  <c r="G368" i="157" s="1"/>
  <c r="G369" i="157" s="1"/>
  <c r="G370" i="157" s="1"/>
  <c r="G371" i="157" s="1"/>
  <c r="G372" i="157" s="1"/>
  <c r="G373" i="157" s="1"/>
  <c r="G374" i="157" s="1"/>
  <c r="G375" i="157" s="1"/>
  <c r="G376" i="157" s="1"/>
  <c r="G377" i="157" s="1"/>
  <c r="G378" i="157" s="1"/>
  <c r="G379" i="157" s="1"/>
  <c r="G380" i="157" s="1"/>
  <c r="G381" i="157" s="1"/>
  <c r="G382" i="157" s="1"/>
  <c r="G383" i="157" s="1"/>
  <c r="G384" i="157" s="1"/>
  <c r="G385" i="157" s="1"/>
  <c r="G386" i="157" s="1"/>
  <c r="G387" i="157" s="1"/>
  <c r="G388" i="157" s="1"/>
  <c r="G389" i="157" s="1"/>
  <c r="G390" i="157" s="1"/>
  <c r="G391" i="157" s="1"/>
  <c r="G392" i="157" s="1"/>
  <c r="G393" i="157" s="1"/>
  <c r="G394" i="157" s="1"/>
  <c r="G395" i="157" s="1"/>
  <c r="G396" i="157" s="1"/>
  <c r="G397" i="157" s="1"/>
  <c r="G398" i="157" s="1"/>
  <c r="G399" i="157" s="1"/>
  <c r="G400" i="157" s="1"/>
  <c r="G401" i="157" s="1"/>
  <c r="G402" i="157" s="1"/>
  <c r="G403" i="157" s="1"/>
  <c r="G404" i="157" s="1"/>
  <c r="G405" i="157" s="1"/>
  <c r="G406" i="157" s="1"/>
  <c r="G407" i="157" s="1"/>
  <c r="G408" i="157" s="1"/>
  <c r="G409" i="157" s="1"/>
  <c r="G410" i="157" s="1"/>
  <c r="G411" i="157" s="1"/>
  <c r="G412" i="157" s="1"/>
  <c r="G413" i="157" s="1"/>
  <c r="G414" i="157" s="1"/>
  <c r="G415" i="157" s="1"/>
  <c r="G416" i="157" s="1"/>
  <c r="G417" i="157" s="1"/>
  <c r="G418" i="157" s="1"/>
  <c r="G419" i="157" s="1"/>
  <c r="G420" i="157" s="1"/>
  <c r="G421" i="157" s="1"/>
  <c r="G422" i="157" s="1"/>
  <c r="G423" i="157" s="1"/>
  <c r="G424" i="157" s="1"/>
  <c r="G425" i="157" s="1"/>
  <c r="G426" i="157" s="1"/>
  <c r="G427" i="157" s="1"/>
  <c r="G428" i="157" s="1"/>
  <c r="G429" i="157" s="1"/>
  <c r="G430" i="157" s="1"/>
  <c r="G431" i="157" s="1"/>
  <c r="G432" i="157" s="1"/>
  <c r="G433" i="157" s="1"/>
  <c r="G434" i="157" s="1"/>
  <c r="G435" i="157" s="1"/>
  <c r="G436" i="157" s="1"/>
  <c r="G437" i="157" s="1"/>
  <c r="G438" i="157" s="1"/>
  <c r="G439" i="157" s="1"/>
  <c r="G440" i="157" s="1"/>
  <c r="G441" i="157" s="1"/>
  <c r="G442" i="157" s="1"/>
  <c r="G443" i="157" s="1"/>
  <c r="G444" i="157" s="1"/>
  <c r="G445" i="157" s="1"/>
  <c r="G446" i="157" s="1"/>
  <c r="G447" i="157" s="1"/>
  <c r="G448" i="157" s="1"/>
  <c r="G449" i="157" s="1"/>
  <c r="G450" i="157" s="1"/>
  <c r="G451" i="157" s="1"/>
  <c r="G452" i="157" s="1"/>
  <c r="G453" i="157" s="1"/>
  <c r="G454" i="157" s="1"/>
  <c r="G455" i="157" s="1"/>
  <c r="G456" i="157" s="1"/>
  <c r="G457" i="157" s="1"/>
  <c r="G458" i="157" s="1"/>
  <c r="G459" i="157" s="1"/>
  <c r="G460" i="157" s="1"/>
  <c r="G461" i="157" s="1"/>
  <c r="G462" i="157" s="1"/>
  <c r="G463" i="157" s="1"/>
  <c r="G464" i="157" s="1"/>
  <c r="G465" i="157" s="1"/>
  <c r="G466" i="157" s="1"/>
  <c r="G467" i="157" s="1"/>
  <c r="G468" i="157" s="1"/>
  <c r="G469" i="157" s="1"/>
  <c r="G470" i="157" s="1"/>
  <c r="G471" i="157" s="1"/>
  <c r="G472" i="157" s="1"/>
  <c r="G473" i="157" s="1"/>
  <c r="G474" i="157" s="1"/>
  <c r="G475" i="157" s="1"/>
  <c r="G476" i="157" s="1"/>
  <c r="G477" i="157" s="1"/>
  <c r="G478" i="157" s="1"/>
  <c r="G479" i="157" s="1"/>
  <c r="G480" i="157" s="1"/>
  <c r="G481" i="157" s="1"/>
  <c r="G482" i="157" s="1"/>
  <c r="G483" i="157" s="1"/>
  <c r="G484" i="157" s="1"/>
  <c r="G485" i="157" s="1"/>
  <c r="G486" i="157" s="1"/>
  <c r="G487" i="157" s="1"/>
  <c r="G488" i="157" s="1"/>
  <c r="G489" i="157" s="1"/>
  <c r="G490" i="157" s="1"/>
  <c r="G491" i="157" s="1"/>
  <c r="G492" i="157" s="1"/>
  <c r="G493" i="157" s="1"/>
  <c r="G494" i="157" s="1"/>
  <c r="G495" i="157" s="1"/>
  <c r="G496" i="157" s="1"/>
  <c r="G497" i="157" s="1"/>
  <c r="G498" i="157" s="1"/>
  <c r="G499" i="157" s="1"/>
  <c r="G500" i="157" s="1"/>
  <c r="G501" i="157" s="1"/>
  <c r="G502" i="157" s="1"/>
  <c r="G503" i="157" s="1"/>
  <c r="G504" i="157" s="1"/>
  <c r="G505" i="157" s="1"/>
  <c r="G506" i="157" s="1"/>
  <c r="G507" i="157" s="1"/>
  <c r="G508" i="157" s="1"/>
  <c r="G509" i="157" s="1"/>
  <c r="G510" i="157" s="1"/>
  <c r="G511" i="157" s="1"/>
  <c r="G512" i="157" s="1"/>
  <c r="G513" i="157" s="1"/>
  <c r="G514" i="157" s="1"/>
  <c r="G515" i="157" s="1"/>
  <c r="G516" i="157" s="1"/>
  <c r="G517" i="157" s="1"/>
  <c r="G518" i="157" s="1"/>
  <c r="G519" i="157" s="1"/>
  <c r="E20" i="97"/>
  <c r="AH20" i="97" s="1"/>
  <c r="G1013" i="64"/>
  <c r="G1014" i="64" s="1"/>
  <c r="G1015" i="64" s="1"/>
  <c r="G1016" i="64" s="1"/>
  <c r="G1017" i="64" s="1"/>
  <c r="G1018" i="64" s="1"/>
  <c r="G802" i="146"/>
  <c r="G823" i="99"/>
  <c r="G138" i="161"/>
  <c r="G717" i="79"/>
  <c r="G718" i="79" s="1"/>
  <c r="G719" i="79" s="1"/>
  <c r="G720" i="79" s="1"/>
  <c r="G721" i="79" s="1"/>
  <c r="G722" i="79" s="1"/>
  <c r="G723" i="79" s="1"/>
  <c r="G724" i="79" s="1"/>
  <c r="G725" i="79" s="1"/>
  <c r="G726" i="79" s="1"/>
  <c r="G727" i="79" s="1"/>
  <c r="G728" i="79" s="1"/>
  <c r="G729" i="79" s="1"/>
  <c r="G730" i="79" s="1"/>
  <c r="G731" i="79" s="1"/>
  <c r="G732" i="79" s="1"/>
  <c r="G733" i="79" s="1"/>
  <c r="G734" i="79" s="1"/>
  <c r="E27" i="97"/>
  <c r="AH27" i="97" s="1"/>
  <c r="G1019" i="78"/>
  <c r="G1020" i="78" s="1"/>
  <c r="G698" i="58"/>
  <c r="G699" i="58" s="1"/>
  <c r="G700" i="58" s="1"/>
  <c r="G701" i="58" s="1"/>
  <c r="G879" i="85"/>
  <c r="G880" i="85" s="1"/>
  <c r="G881" i="85" s="1"/>
  <c r="G882" i="85" s="1"/>
  <c r="G883" i="85" s="1"/>
  <c r="G884" i="85" s="1"/>
  <c r="G885" i="85" s="1"/>
  <c r="G886" i="85" s="1"/>
  <c r="G887" i="85" s="1"/>
  <c r="G888" i="85" s="1"/>
  <c r="G889" i="85" s="1"/>
  <c r="G890" i="85" s="1"/>
  <c r="G891" i="85" s="1"/>
  <c r="G892" i="85" s="1"/>
  <c r="G893" i="85" s="1"/>
  <c r="G894" i="85" s="1"/>
  <c r="G712" i="70"/>
  <c r="G713" i="70" s="1"/>
  <c r="G714" i="70" s="1"/>
  <c r="E41" i="97" l="1"/>
  <c r="AH41" i="97" s="1"/>
  <c r="G520" i="157"/>
  <c r="G521" i="157" s="1"/>
  <c r="G522" i="157" s="1"/>
  <c r="G523" i="157" s="1"/>
  <c r="G524" i="157" s="1"/>
  <c r="G702" i="58"/>
  <c r="G703" i="58" s="1"/>
  <c r="G704" i="58" s="1"/>
  <c r="G705" i="58" s="1"/>
  <c r="G706" i="58" s="1"/>
  <c r="G707" i="58" s="1"/>
  <c r="G708" i="58" s="1"/>
  <c r="G709" i="58" s="1"/>
  <c r="G710" i="58" s="1"/>
  <c r="G711" i="58" s="1"/>
  <c r="G712" i="58" s="1"/>
  <c r="G713" i="58" s="1"/>
  <c r="G714" i="58" s="1"/>
  <c r="G715" i="58" s="1"/>
  <c r="G716" i="58" s="1"/>
  <c r="G717" i="58" s="1"/>
  <c r="G718" i="58" s="1"/>
  <c r="G719" i="58" s="1"/>
  <c r="G720" i="58" s="1"/>
  <c r="G721" i="58" s="1"/>
  <c r="G722" i="58" s="1"/>
  <c r="G723" i="58" s="1"/>
  <c r="G724" i="58" s="1"/>
  <c r="G725" i="58" s="1"/>
  <c r="G726" i="58" s="1"/>
  <c r="G727" i="58" s="1"/>
  <c r="G728" i="58" s="1"/>
  <c r="G729" i="58" s="1"/>
  <c r="G730" i="58" s="1"/>
  <c r="G803" i="146"/>
  <c r="G804" i="146" s="1"/>
  <c r="G805" i="146" s="1"/>
  <c r="G806" i="146" s="1"/>
  <c r="G807" i="146" s="1"/>
  <c r="G808" i="146" s="1"/>
  <c r="G824" i="99"/>
  <c r="G139" i="161"/>
  <c r="G140" i="161" s="1"/>
  <c r="G141" i="161" s="1"/>
  <c r="G142" i="161" s="1"/>
  <c r="G143" i="161" s="1"/>
  <c r="G144" i="161" s="1"/>
  <c r="G895" i="85"/>
  <c r="G735" i="79"/>
  <c r="G736" i="79" s="1"/>
  <c r="G737" i="79" s="1"/>
  <c r="G738" i="79" s="1"/>
  <c r="G739" i="79" s="1"/>
  <c r="G740" i="79" s="1"/>
  <c r="G741" i="79" s="1"/>
  <c r="G742" i="79" s="1"/>
  <c r="G743" i="79" s="1"/>
  <c r="G744" i="79" s="1"/>
  <c r="G745" i="79" s="1"/>
  <c r="G731" i="58"/>
  <c r="G732" i="58" s="1"/>
  <c r="G733" i="58" s="1"/>
  <c r="G734" i="58" s="1"/>
  <c r="G735" i="58" s="1"/>
  <c r="G736" i="58" s="1"/>
  <c r="G737" i="58" s="1"/>
  <c r="G738" i="58" s="1"/>
  <c r="G739" i="58" s="1"/>
  <c r="G740" i="58" s="1"/>
  <c r="G741" i="58" s="1"/>
  <c r="G742" i="58" s="1"/>
  <c r="G743" i="58" s="1"/>
  <c r="G744" i="58" s="1"/>
  <c r="G745" i="58" s="1"/>
  <c r="G746" i="58" s="1"/>
  <c r="G747" i="58" s="1"/>
  <c r="G748" i="58" s="1"/>
  <c r="G749" i="58" s="1"/>
  <c r="G750" i="58" s="1"/>
  <c r="G751" i="58" s="1"/>
  <c r="G752" i="58" s="1"/>
  <c r="G753" i="58" s="1"/>
  <c r="G754" i="58" s="1"/>
  <c r="G755" i="58" s="1"/>
  <c r="G756" i="58" s="1"/>
  <c r="G757" i="58" s="1"/>
  <c r="G758" i="58" s="1"/>
  <c r="G759" i="58" s="1"/>
  <c r="G760" i="58" s="1"/>
  <c r="G761" i="58" s="1"/>
  <c r="G762" i="58" s="1"/>
  <c r="G763" i="58" s="1"/>
  <c r="G764" i="58" s="1"/>
  <c r="G765" i="58" s="1"/>
  <c r="G766" i="58" s="1"/>
  <c r="G767" i="58" s="1"/>
  <c r="G768" i="58" s="1"/>
  <c r="G769" i="58" s="1"/>
  <c r="G770" i="58" s="1"/>
  <c r="G771" i="58" s="1"/>
  <c r="G772" i="58" s="1"/>
  <c r="G773" i="58" s="1"/>
  <c r="G774" i="58" s="1"/>
  <c r="G775" i="58" s="1"/>
  <c r="G776" i="58" s="1"/>
  <c r="G777" i="58" s="1"/>
  <c r="G778" i="58" s="1"/>
  <c r="G779" i="58" s="1"/>
  <c r="G780" i="58" s="1"/>
  <c r="G781" i="58" s="1"/>
  <c r="G782" i="58" s="1"/>
  <c r="G783" i="58" s="1"/>
  <c r="G784" i="58" s="1"/>
  <c r="G785" i="58" s="1"/>
  <c r="G786" i="58" s="1"/>
  <c r="G787" i="58" s="1"/>
  <c r="G788" i="58" s="1"/>
  <c r="G789" i="58" s="1"/>
  <c r="G790" i="58" s="1"/>
  <c r="G791" i="58" s="1"/>
  <c r="G792" i="58" s="1"/>
  <c r="G793" i="58" s="1"/>
  <c r="G794" i="58" s="1"/>
  <c r="G795" i="58" s="1"/>
  <c r="G796" i="58" s="1"/>
  <c r="G797" i="58" s="1"/>
  <c r="G798" i="58" s="1"/>
  <c r="G799" i="58" s="1"/>
  <c r="G800" i="58" s="1"/>
  <c r="G801" i="58" s="1"/>
  <c r="G802" i="58" s="1"/>
  <c r="G803" i="58" s="1"/>
  <c r="G804" i="58" s="1"/>
  <c r="G805" i="58" s="1"/>
  <c r="G806" i="58" s="1"/>
  <c r="G807" i="58" s="1"/>
  <c r="G808" i="58" s="1"/>
  <c r="G809" i="58" s="1"/>
  <c r="G810" i="58" s="1"/>
  <c r="G811" i="58" s="1"/>
  <c r="G812" i="58" s="1"/>
  <c r="G813" i="58" s="1"/>
  <c r="G814" i="58" s="1"/>
  <c r="G815" i="58" s="1"/>
  <c r="G816" i="58" s="1"/>
  <c r="G817" i="58" s="1"/>
  <c r="G818" i="58" s="1"/>
  <c r="G819" i="58" s="1"/>
  <c r="G820" i="58" s="1"/>
  <c r="G821" i="58" s="1"/>
  <c r="G822" i="58" s="1"/>
  <c r="G823" i="58" s="1"/>
  <c r="G824" i="58" s="1"/>
  <c r="G825" i="58" s="1"/>
  <c r="G826" i="58" s="1"/>
  <c r="G827" i="58" s="1"/>
  <c r="G828" i="58" s="1"/>
  <c r="G829" i="58" s="1"/>
  <c r="G830" i="58" s="1"/>
  <c r="G831" i="58" s="1"/>
  <c r="G832" i="58" s="1"/>
  <c r="G833" i="58" s="1"/>
  <c r="G834" i="58" s="1"/>
  <c r="G835" i="58" s="1"/>
  <c r="G836" i="58" s="1"/>
  <c r="G837" i="58" s="1"/>
  <c r="G838" i="58" s="1"/>
  <c r="G839" i="58" s="1"/>
  <c r="G840" i="58" s="1"/>
  <c r="G841" i="58" s="1"/>
  <c r="G842" i="58" s="1"/>
  <c r="G843" i="58" s="1"/>
  <c r="G844" i="58" s="1"/>
  <c r="G845" i="58" s="1"/>
  <c r="G846" i="58" s="1"/>
  <c r="G847" i="58" s="1"/>
  <c r="G848" i="58" s="1"/>
  <c r="G849" i="58" s="1"/>
  <c r="G850" i="58" s="1"/>
  <c r="G851" i="58" s="1"/>
  <c r="G852" i="58" s="1"/>
  <c r="G853" i="58" s="1"/>
  <c r="G854" i="58" s="1"/>
  <c r="G855" i="58" s="1"/>
  <c r="G856" i="58" s="1"/>
  <c r="G857" i="58" s="1"/>
  <c r="G858" i="58" s="1"/>
  <c r="G859" i="58" s="1"/>
  <c r="G860" i="58" s="1"/>
  <c r="G861" i="58" s="1"/>
  <c r="G862" i="58" s="1"/>
  <c r="G863" i="58" s="1"/>
  <c r="G864" i="58" s="1"/>
  <c r="G865" i="58" s="1"/>
  <c r="G866" i="58" s="1"/>
  <c r="G867" i="58" s="1"/>
  <c r="G868" i="58" s="1"/>
  <c r="G869" i="58" s="1"/>
  <c r="G870" i="58" s="1"/>
  <c r="G871" i="58" s="1"/>
  <c r="G872" i="58" s="1"/>
  <c r="G873" i="58" s="1"/>
  <c r="G874" i="58" s="1"/>
  <c r="G875" i="58" s="1"/>
  <c r="G876" i="58" s="1"/>
  <c r="G877" i="58" s="1"/>
  <c r="G878" i="58" s="1"/>
  <c r="G879" i="58" s="1"/>
  <c r="G880" i="58" s="1"/>
  <c r="G881" i="58" s="1"/>
  <c r="G882" i="58" s="1"/>
  <c r="G883" i="58" s="1"/>
  <c r="G884" i="58" s="1"/>
  <c r="G885" i="58" s="1"/>
  <c r="G886" i="58" s="1"/>
  <c r="G887" i="58" s="1"/>
  <c r="G888" i="58" s="1"/>
  <c r="G889" i="58" s="1"/>
  <c r="G890" i="58" s="1"/>
  <c r="G891" i="58" s="1"/>
  <c r="G892" i="58" s="1"/>
  <c r="G893" i="58" s="1"/>
  <c r="G894" i="58" s="1"/>
  <c r="G895" i="58" s="1"/>
  <c r="G896" i="58" s="1"/>
  <c r="G897" i="58" s="1"/>
  <c r="G898" i="58" s="1"/>
  <c r="G899" i="58" s="1"/>
  <c r="G900" i="58" s="1"/>
  <c r="G901" i="58" s="1"/>
  <c r="G902" i="58" s="1"/>
  <c r="G903" i="58" s="1"/>
  <c r="G904" i="58" s="1"/>
  <c r="G905" i="58" s="1"/>
  <c r="G906" i="58" s="1"/>
  <c r="G907" i="58" s="1"/>
  <c r="G908" i="58" s="1"/>
  <c r="G909" i="58" s="1"/>
  <c r="G910" i="58" s="1"/>
  <c r="G911" i="58" s="1"/>
  <c r="G912" i="58" s="1"/>
  <c r="G913" i="58" s="1"/>
  <c r="G914" i="58" s="1"/>
  <c r="G915" i="58" s="1"/>
  <c r="G916" i="58" s="1"/>
  <c r="G917" i="58" s="1"/>
  <c r="G918" i="58" s="1"/>
  <c r="G919" i="58" s="1"/>
  <c r="G920" i="58" s="1"/>
  <c r="G921" i="58" s="1"/>
  <c r="G922" i="58" s="1"/>
  <c r="G923" i="58" s="1"/>
  <c r="G924" i="58" s="1"/>
  <c r="G925" i="58" s="1"/>
  <c r="G926" i="58" s="1"/>
  <c r="G927" i="58" s="1"/>
  <c r="G928" i="58" s="1"/>
  <c r="G929" i="58" s="1"/>
  <c r="G930" i="58" s="1"/>
  <c r="G931" i="58" s="1"/>
  <c r="G932" i="58" s="1"/>
  <c r="G933" i="58" s="1"/>
  <c r="G934" i="58" s="1"/>
  <c r="G935" i="58" s="1"/>
  <c r="G936" i="58" s="1"/>
  <c r="G937" i="58" s="1"/>
  <c r="G938" i="58" s="1"/>
  <c r="G939" i="58" s="1"/>
  <c r="G940" i="58" s="1"/>
  <c r="G941" i="58" s="1"/>
  <c r="G942" i="58" s="1"/>
  <c r="G943" i="58" s="1"/>
  <c r="G944" i="58" s="1"/>
  <c r="G945" i="58" s="1"/>
  <c r="G946" i="58" s="1"/>
  <c r="G947" i="58" s="1"/>
  <c r="G948" i="58" s="1"/>
  <c r="G949" i="58" s="1"/>
  <c r="G950" i="58" s="1"/>
  <c r="G951" i="58" s="1"/>
  <c r="G952" i="58" s="1"/>
  <c r="G953" i="58" s="1"/>
  <c r="G954" i="58" s="1"/>
  <c r="G955" i="58" s="1"/>
  <c r="G956" i="58" s="1"/>
  <c r="G957" i="58" s="1"/>
  <c r="G958" i="58" s="1"/>
  <c r="G959" i="58" s="1"/>
  <c r="G960" i="58" s="1"/>
  <c r="G961" i="58" s="1"/>
  <c r="G962" i="58" s="1"/>
  <c r="G963" i="58" s="1"/>
  <c r="G964" i="58" s="1"/>
  <c r="G965" i="58" s="1"/>
  <c r="G966" i="58" s="1"/>
  <c r="G967" i="58" s="1"/>
  <c r="G968" i="58" s="1"/>
  <c r="G969" i="58" s="1"/>
  <c r="G970" i="58" s="1"/>
  <c r="G971" i="58" s="1"/>
  <c r="G972" i="58" s="1"/>
  <c r="G973" i="58" s="1"/>
  <c r="G974" i="58" s="1"/>
  <c r="G975" i="58" s="1"/>
  <c r="G976" i="58" s="1"/>
  <c r="G977" i="58" s="1"/>
  <c r="G978" i="58" s="1"/>
  <c r="G979" i="58" s="1"/>
  <c r="G980" i="58" s="1"/>
  <c r="G981" i="58" s="1"/>
  <c r="G982" i="58" s="1"/>
  <c r="G983" i="58" s="1"/>
  <c r="G984" i="58" s="1"/>
  <c r="G985" i="58" s="1"/>
  <c r="G986" i="58" s="1"/>
  <c r="G987" i="58" s="1"/>
  <c r="G988" i="58" s="1"/>
  <c r="G989" i="58" s="1"/>
  <c r="G990" i="58" s="1"/>
  <c r="G991" i="58" s="1"/>
  <c r="G992" i="58" s="1"/>
  <c r="G993" i="58" s="1"/>
  <c r="G994" i="58" s="1"/>
  <c r="G995" i="58" s="1"/>
  <c r="G996" i="58" s="1"/>
  <c r="G997" i="58" s="1"/>
  <c r="G998" i="58" s="1"/>
  <c r="G999" i="58" s="1"/>
  <c r="G1000" i="58" s="1"/>
  <c r="G1001" i="58" s="1"/>
  <c r="G1002" i="58" s="1"/>
  <c r="G1003" i="58" s="1"/>
  <c r="G1004" i="58" s="1"/>
  <c r="G1005" i="58" s="1"/>
  <c r="G1006" i="58" s="1"/>
  <c r="G1007" i="58" s="1"/>
  <c r="G1008" i="58" s="1"/>
  <c r="G715" i="70"/>
  <c r="G716" i="70" s="1"/>
  <c r="G717" i="70" s="1"/>
  <c r="G718" i="70" s="1"/>
  <c r="G719" i="70" s="1"/>
  <c r="G720" i="70" s="1"/>
  <c r="G809" i="146" l="1"/>
  <c r="G746" i="79"/>
  <c r="G747" i="79" s="1"/>
  <c r="G896" i="85"/>
  <c r="G897" i="85" s="1"/>
  <c r="G898" i="85" s="1"/>
  <c r="G899" i="85" s="1"/>
  <c r="G900" i="85" s="1"/>
  <c r="G901" i="85" s="1"/>
  <c r="G902" i="85" s="1"/>
  <c r="G903" i="85" s="1"/>
  <c r="G904" i="85" s="1"/>
  <c r="G905" i="85" s="1"/>
  <c r="G906" i="85" s="1"/>
  <c r="G825" i="99"/>
  <c r="G145" i="161"/>
  <c r="G146" i="161" s="1"/>
  <c r="G147" i="161" s="1"/>
  <c r="E13" i="97"/>
  <c r="AH13" i="97" s="1"/>
  <c r="G1009" i="58"/>
  <c r="G1010" i="58" s="1"/>
  <c r="G1011" i="58" s="1"/>
  <c r="G1012" i="58" s="1"/>
  <c r="G1013" i="58" s="1"/>
  <c r="G1014" i="58" s="1"/>
  <c r="G1015" i="58" s="1"/>
  <c r="G721" i="70"/>
  <c r="G722" i="70" s="1"/>
  <c r="G748" i="79" l="1"/>
  <c r="G749" i="79" s="1"/>
  <c r="G750" i="79" s="1"/>
  <c r="G751" i="79" s="1"/>
  <c r="G752" i="79" s="1"/>
  <c r="G753" i="79" s="1"/>
  <c r="G810" i="146"/>
  <c r="G907" i="85"/>
  <c r="G908" i="85" s="1"/>
  <c r="G909" i="85" s="1"/>
  <c r="G910" i="85" s="1"/>
  <c r="G911" i="85" s="1"/>
  <c r="G912" i="85" s="1"/>
  <c r="G913" i="85" s="1"/>
  <c r="G914" i="85" s="1"/>
  <c r="G915" i="85" s="1"/>
  <c r="G916" i="85" s="1"/>
  <c r="G826" i="99"/>
  <c r="G827" i="99" s="1"/>
  <c r="G148" i="161"/>
  <c r="G149" i="161" s="1"/>
  <c r="G150" i="161" s="1"/>
  <c r="G151" i="161" s="1"/>
  <c r="G152" i="161" s="1"/>
  <c r="G153" i="161" s="1"/>
  <c r="G723" i="70"/>
  <c r="G724" i="70" s="1"/>
  <c r="G725" i="70" s="1"/>
  <c r="G726" i="70" s="1"/>
  <c r="G727" i="70" s="1"/>
  <c r="G728" i="70" s="1"/>
  <c r="G729" i="70" s="1"/>
  <c r="G730" i="70" s="1"/>
  <c r="G731" i="70" s="1"/>
  <c r="G732" i="70" s="1"/>
  <c r="G754" i="79" l="1"/>
  <c r="G755" i="79" s="1"/>
  <c r="G756" i="79" s="1"/>
  <c r="G757" i="79" s="1"/>
  <c r="G758" i="79" s="1"/>
  <c r="G759" i="79" s="1"/>
  <c r="G760" i="79" s="1"/>
  <c r="G761" i="79" s="1"/>
  <c r="G762" i="79" s="1"/>
  <c r="G763" i="79" s="1"/>
  <c r="G764" i="79" s="1"/>
  <c r="G765" i="79" s="1"/>
  <c r="G766" i="79" s="1"/>
  <c r="G767" i="79" s="1"/>
  <c r="G768" i="79" s="1"/>
  <c r="G769" i="79" s="1"/>
  <c r="G770" i="79" s="1"/>
  <c r="G771" i="79" s="1"/>
  <c r="G772" i="79" s="1"/>
  <c r="G773" i="79" s="1"/>
  <c r="G774" i="79" s="1"/>
  <c r="G775" i="79" s="1"/>
  <c r="G776" i="79" s="1"/>
  <c r="G777" i="79" s="1"/>
  <c r="G778" i="79" s="1"/>
  <c r="G779" i="79" s="1"/>
  <c r="G780" i="79" s="1"/>
  <c r="G781" i="79" s="1"/>
  <c r="G782" i="79" s="1"/>
  <c r="G783" i="79" s="1"/>
  <c r="G784" i="79" s="1"/>
  <c r="G785" i="79" s="1"/>
  <c r="G786" i="79" s="1"/>
  <c r="G787" i="79" s="1"/>
  <c r="G788" i="79" s="1"/>
  <c r="G789" i="79" s="1"/>
  <c r="G790" i="79" s="1"/>
  <c r="G791" i="79" s="1"/>
  <c r="G792" i="79" s="1"/>
  <c r="G793" i="79" s="1"/>
  <c r="G794" i="79" s="1"/>
  <c r="G795" i="79" s="1"/>
  <c r="G796" i="79" s="1"/>
  <c r="G797" i="79" s="1"/>
  <c r="G798" i="79" s="1"/>
  <c r="G799" i="79" s="1"/>
  <c r="G800" i="79" s="1"/>
  <c r="G801" i="79" s="1"/>
  <c r="G802" i="79" s="1"/>
  <c r="G803" i="79" s="1"/>
  <c r="G804" i="79" s="1"/>
  <c r="G805" i="79" s="1"/>
  <c r="G806" i="79" s="1"/>
  <c r="G807" i="79" s="1"/>
  <c r="G808" i="79" s="1"/>
  <c r="G809" i="79" s="1"/>
  <c r="G810" i="79" s="1"/>
  <c r="G811" i="79" s="1"/>
  <c r="G812" i="79" s="1"/>
  <c r="G813" i="79" s="1"/>
  <c r="G814" i="79" s="1"/>
  <c r="G815" i="79" s="1"/>
  <c r="G816" i="79" s="1"/>
  <c r="G817" i="79" s="1"/>
  <c r="G818" i="79" s="1"/>
  <c r="G819" i="79" s="1"/>
  <c r="G820" i="79" s="1"/>
  <c r="G821" i="79" s="1"/>
  <c r="G822" i="79" s="1"/>
  <c r="G823" i="79" s="1"/>
  <c r="G824" i="79" s="1"/>
  <c r="G825" i="79" s="1"/>
  <c r="G826" i="79" s="1"/>
  <c r="G827" i="79" s="1"/>
  <c r="G828" i="79" s="1"/>
  <c r="G829" i="79" s="1"/>
  <c r="G830" i="79" s="1"/>
  <c r="G831" i="79" s="1"/>
  <c r="G832" i="79" s="1"/>
  <c r="G833" i="79" s="1"/>
  <c r="G834" i="79" s="1"/>
  <c r="G835" i="79" s="1"/>
  <c r="G836" i="79" s="1"/>
  <c r="G837" i="79" s="1"/>
  <c r="G838" i="79" s="1"/>
  <c r="G839" i="79" s="1"/>
  <c r="G840" i="79" s="1"/>
  <c r="G841" i="79" s="1"/>
  <c r="G842" i="79" s="1"/>
  <c r="G843" i="79" s="1"/>
  <c r="G844" i="79" s="1"/>
  <c r="G845" i="79" s="1"/>
  <c r="G846" i="79" s="1"/>
  <c r="G847" i="79" s="1"/>
  <c r="G848" i="79" s="1"/>
  <c r="G849" i="79" s="1"/>
  <c r="G850" i="79" s="1"/>
  <c r="G851" i="79" s="1"/>
  <c r="G852" i="79" s="1"/>
  <c r="G853" i="79" s="1"/>
  <c r="G854" i="79" s="1"/>
  <c r="G855" i="79" s="1"/>
  <c r="G856" i="79" s="1"/>
  <c r="G857" i="79" s="1"/>
  <c r="G858" i="79" s="1"/>
  <c r="G859" i="79" s="1"/>
  <c r="G860" i="79" s="1"/>
  <c r="G861" i="79" s="1"/>
  <c r="G862" i="79" s="1"/>
  <c r="G863" i="79" s="1"/>
  <c r="G864" i="79" s="1"/>
  <c r="G865" i="79" s="1"/>
  <c r="G866" i="79" s="1"/>
  <c r="G867" i="79" s="1"/>
  <c r="G868" i="79" s="1"/>
  <c r="G869" i="79" s="1"/>
  <c r="G870" i="79" s="1"/>
  <c r="G871" i="79" s="1"/>
  <c r="G872" i="79" s="1"/>
  <c r="G873" i="79" s="1"/>
  <c r="G874" i="79" s="1"/>
  <c r="G875" i="79" s="1"/>
  <c r="G876" i="79" s="1"/>
  <c r="G877" i="79" s="1"/>
  <c r="G878" i="79" s="1"/>
  <c r="G879" i="79" s="1"/>
  <c r="G880" i="79" s="1"/>
  <c r="G881" i="79" s="1"/>
  <c r="G882" i="79" s="1"/>
  <c r="G883" i="79" s="1"/>
  <c r="G884" i="79" s="1"/>
  <c r="G885" i="79" s="1"/>
  <c r="G886" i="79" s="1"/>
  <c r="G887" i="79" s="1"/>
  <c r="G888" i="79" s="1"/>
  <c r="G889" i="79" s="1"/>
  <c r="G890" i="79" s="1"/>
  <c r="G891" i="79" s="1"/>
  <c r="G892" i="79" s="1"/>
  <c r="G893" i="79" s="1"/>
  <c r="G894" i="79" s="1"/>
  <c r="G895" i="79" s="1"/>
  <c r="G896" i="79" s="1"/>
  <c r="G897" i="79" s="1"/>
  <c r="G898" i="79" s="1"/>
  <c r="G899" i="79" s="1"/>
  <c r="G900" i="79" s="1"/>
  <c r="G901" i="79" s="1"/>
  <c r="G902" i="79" s="1"/>
  <c r="G903" i="79" s="1"/>
  <c r="G904" i="79" s="1"/>
  <c r="G905" i="79" s="1"/>
  <c r="G906" i="79" s="1"/>
  <c r="G907" i="79" s="1"/>
  <c r="G908" i="79" s="1"/>
  <c r="G909" i="79" s="1"/>
  <c r="G910" i="79" s="1"/>
  <c r="G911" i="79" s="1"/>
  <c r="G912" i="79" s="1"/>
  <c r="G913" i="79" s="1"/>
  <c r="G914" i="79" s="1"/>
  <c r="G915" i="79" s="1"/>
  <c r="G916" i="79" s="1"/>
  <c r="G917" i="79" s="1"/>
  <c r="G918" i="79" s="1"/>
  <c r="G919" i="79" s="1"/>
  <c r="G920" i="79" s="1"/>
  <c r="G921" i="79" s="1"/>
  <c r="G922" i="79" s="1"/>
  <c r="G923" i="79" s="1"/>
  <c r="G924" i="79" s="1"/>
  <c r="G925" i="79" s="1"/>
  <c r="G926" i="79" s="1"/>
  <c r="G927" i="79" s="1"/>
  <c r="G928" i="79" s="1"/>
  <c r="G929" i="79" s="1"/>
  <c r="G930" i="79" s="1"/>
  <c r="G931" i="79" s="1"/>
  <c r="G932" i="79" s="1"/>
  <c r="G933" i="79" s="1"/>
  <c r="G934" i="79" s="1"/>
  <c r="G935" i="79" s="1"/>
  <c r="G936" i="79" s="1"/>
  <c r="G937" i="79" s="1"/>
  <c r="G938" i="79" s="1"/>
  <c r="G939" i="79" s="1"/>
  <c r="G940" i="79" s="1"/>
  <c r="G941" i="79" s="1"/>
  <c r="G942" i="79" s="1"/>
  <c r="G943" i="79" s="1"/>
  <c r="G944" i="79" s="1"/>
  <c r="G945" i="79" s="1"/>
  <c r="G946" i="79" s="1"/>
  <c r="G947" i="79" s="1"/>
  <c r="G948" i="79" s="1"/>
  <c r="G949" i="79" s="1"/>
  <c r="G950" i="79" s="1"/>
  <c r="G951" i="79" s="1"/>
  <c r="G952" i="79" s="1"/>
  <c r="G953" i="79" s="1"/>
  <c r="G954" i="79" s="1"/>
  <c r="G955" i="79" s="1"/>
  <c r="G956" i="79" s="1"/>
  <c r="G957" i="79" s="1"/>
  <c r="G958" i="79" s="1"/>
  <c r="G959" i="79" s="1"/>
  <c r="G960" i="79" s="1"/>
  <c r="G961" i="79" s="1"/>
  <c r="G962" i="79" s="1"/>
  <c r="G963" i="79" s="1"/>
  <c r="G964" i="79" s="1"/>
  <c r="G965" i="79" s="1"/>
  <c r="G966" i="79" s="1"/>
  <c r="G967" i="79" s="1"/>
  <c r="G968" i="79" s="1"/>
  <c r="G969" i="79" s="1"/>
  <c r="G970" i="79" s="1"/>
  <c r="G971" i="79" s="1"/>
  <c r="G972" i="79" s="1"/>
  <c r="G973" i="79" s="1"/>
  <c r="G974" i="79" s="1"/>
  <c r="G975" i="79" s="1"/>
  <c r="G976" i="79" s="1"/>
  <c r="G977" i="79" s="1"/>
  <c r="G978" i="79" s="1"/>
  <c r="G979" i="79" s="1"/>
  <c r="G980" i="79" s="1"/>
  <c r="G981" i="79" s="1"/>
  <c r="G982" i="79" s="1"/>
  <c r="G983" i="79" s="1"/>
  <c r="G984" i="79" s="1"/>
  <c r="G985" i="79" s="1"/>
  <c r="G986" i="79" s="1"/>
  <c r="G987" i="79" s="1"/>
  <c r="G988" i="79" s="1"/>
  <c r="G989" i="79" s="1"/>
  <c r="G990" i="79" s="1"/>
  <c r="G991" i="79" s="1"/>
  <c r="G992" i="79" s="1"/>
  <c r="G993" i="79" s="1"/>
  <c r="G994" i="79" s="1"/>
  <c r="G995" i="79" s="1"/>
  <c r="G996" i="79" s="1"/>
  <c r="G997" i="79" s="1"/>
  <c r="G998" i="79" s="1"/>
  <c r="G999" i="79" s="1"/>
  <c r="G1000" i="79" s="1"/>
  <c r="G1001" i="79" s="1"/>
  <c r="G1002" i="79" s="1"/>
  <c r="G1003" i="79" s="1"/>
  <c r="G1004" i="79" s="1"/>
  <c r="G1005" i="79" s="1"/>
  <c r="G1006" i="79" s="1"/>
  <c r="G1007" i="79" s="1"/>
  <c r="E29" i="97" s="1"/>
  <c r="AH29" i="97" s="1"/>
  <c r="G811" i="146"/>
  <c r="G812" i="146" s="1"/>
  <c r="G813" i="146" s="1"/>
  <c r="G814" i="146" s="1"/>
  <c r="G815" i="146" s="1"/>
  <c r="G816" i="146" s="1"/>
  <c r="G817" i="146" s="1"/>
  <c r="G818" i="146" s="1"/>
  <c r="G819" i="146" s="1"/>
  <c r="G820" i="146" s="1"/>
  <c r="G821" i="146" s="1"/>
  <c r="G822" i="146" s="1"/>
  <c r="G917" i="85"/>
  <c r="G828" i="99"/>
  <c r="G829" i="99" s="1"/>
  <c r="G830" i="99" s="1"/>
  <c r="G831" i="99" s="1"/>
  <c r="G832" i="99" s="1"/>
  <c r="G833" i="99" s="1"/>
  <c r="G154" i="161"/>
  <c r="G155" i="161" s="1"/>
  <c r="G733" i="70"/>
  <c r="G823" i="146" l="1"/>
  <c r="G824" i="146" s="1"/>
  <c r="G825" i="146" s="1"/>
  <c r="G826" i="146" s="1"/>
  <c r="G827" i="146" s="1"/>
  <c r="G834" i="146" s="1"/>
  <c r="G835" i="146" s="1"/>
  <c r="G836" i="146" s="1"/>
  <c r="G837" i="146" s="1"/>
  <c r="G838" i="146" s="1"/>
  <c r="G839" i="146" s="1"/>
  <c r="G840" i="146" s="1"/>
  <c r="G841" i="146" s="1"/>
  <c r="G842" i="146" s="1"/>
  <c r="G843" i="146" s="1"/>
  <c r="G844" i="146" s="1"/>
  <c r="G845" i="146" s="1"/>
  <c r="G846" i="146" s="1"/>
  <c r="G918" i="85"/>
  <c r="G919" i="85" s="1"/>
  <c r="G920" i="85" s="1"/>
  <c r="G934" i="85" s="1"/>
  <c r="G935" i="85" s="1"/>
  <c r="G936" i="85" s="1"/>
  <c r="G937" i="85" s="1"/>
  <c r="G938" i="85" s="1"/>
  <c r="G939" i="85" s="1"/>
  <c r="G940" i="85" s="1"/>
  <c r="G941" i="85" s="1"/>
  <c r="G942" i="85" s="1"/>
  <c r="G943" i="85" s="1"/>
  <c r="G944" i="85" s="1"/>
  <c r="G945" i="85" s="1"/>
  <c r="G946" i="85" s="1"/>
  <c r="G947" i="85" s="1"/>
  <c r="G948" i="85" s="1"/>
  <c r="G949" i="85" s="1"/>
  <c r="G950" i="85" s="1"/>
  <c r="G951" i="85" s="1"/>
  <c r="G952" i="85" s="1"/>
  <c r="G953" i="85" s="1"/>
  <c r="G954" i="85" s="1"/>
  <c r="G955" i="85" s="1"/>
  <c r="G956" i="85" s="1"/>
  <c r="G957" i="85" s="1"/>
  <c r="G958" i="85" s="1"/>
  <c r="G959" i="85" s="1"/>
  <c r="G960" i="85" s="1"/>
  <c r="G961" i="85" s="1"/>
  <c r="G962" i="85" s="1"/>
  <c r="G963" i="85" s="1"/>
  <c r="G964" i="85" s="1"/>
  <c r="G965" i="85" s="1"/>
  <c r="G966" i="85" s="1"/>
  <c r="G967" i="85" s="1"/>
  <c r="G968" i="85" s="1"/>
  <c r="G969" i="85" s="1"/>
  <c r="G970" i="85" s="1"/>
  <c r="G971" i="85" s="1"/>
  <c r="G972" i="85" s="1"/>
  <c r="G973" i="85" s="1"/>
  <c r="G974" i="85" s="1"/>
  <c r="G975" i="85" s="1"/>
  <c r="G976" i="85" s="1"/>
  <c r="G977" i="85" s="1"/>
  <c r="G978" i="85" s="1"/>
  <c r="G979" i="85" s="1"/>
  <c r="G980" i="85" s="1"/>
  <c r="G981" i="85" s="1"/>
  <c r="G982" i="85" s="1"/>
  <c r="G983" i="85" s="1"/>
  <c r="G984" i="85" s="1"/>
  <c r="G985" i="85" s="1"/>
  <c r="G986" i="85" s="1"/>
  <c r="G987" i="85" s="1"/>
  <c r="G988" i="85" s="1"/>
  <c r="G989" i="85" s="1"/>
  <c r="G990" i="85" s="1"/>
  <c r="G991" i="85" s="1"/>
  <c r="G992" i="85" s="1"/>
  <c r="G993" i="85" s="1"/>
  <c r="G994" i="85" s="1"/>
  <c r="G995" i="85" s="1"/>
  <c r="G996" i="85" s="1"/>
  <c r="G997" i="85" s="1"/>
  <c r="G998" i="85" s="1"/>
  <c r="G999" i="85" s="1"/>
  <c r="G1000" i="85" s="1"/>
  <c r="G1001" i="85" s="1"/>
  <c r="G1002" i="85" s="1"/>
  <c r="G1003" i="85" s="1"/>
  <c r="G1004" i="85" s="1"/>
  <c r="G1005" i="85" s="1"/>
  <c r="G1006" i="85" s="1"/>
  <c r="G1007" i="85" s="1"/>
  <c r="G1008" i="85" s="1"/>
  <c r="G847" i="146"/>
  <c r="G848" i="146" s="1"/>
  <c r="G849" i="146" s="1"/>
  <c r="G850" i="146" s="1"/>
  <c r="G851" i="146" s="1"/>
  <c r="G852" i="146" s="1"/>
  <c r="G853" i="146" s="1"/>
  <c r="G854" i="146" s="1"/>
  <c r="G855" i="146" s="1"/>
  <c r="G856" i="146" s="1"/>
  <c r="G857" i="146" s="1"/>
  <c r="G858" i="146" s="1"/>
  <c r="G859" i="146" s="1"/>
  <c r="G860" i="146" s="1"/>
  <c r="G861" i="146" s="1"/>
  <c r="G862" i="146" s="1"/>
  <c r="G863" i="146" s="1"/>
  <c r="G864" i="146" s="1"/>
  <c r="G865" i="146" s="1"/>
  <c r="G866" i="146" s="1"/>
  <c r="G867" i="146" s="1"/>
  <c r="G868" i="146" s="1"/>
  <c r="G869" i="146" s="1"/>
  <c r="G870" i="146" s="1"/>
  <c r="G871" i="146" s="1"/>
  <c r="G872" i="146" s="1"/>
  <c r="G873" i="146" s="1"/>
  <c r="G874" i="146" s="1"/>
  <c r="G875" i="146" s="1"/>
  <c r="G876" i="146" s="1"/>
  <c r="G877" i="146" s="1"/>
  <c r="G878" i="146" s="1"/>
  <c r="G879" i="146" s="1"/>
  <c r="G880" i="146" s="1"/>
  <c r="G881" i="146" s="1"/>
  <c r="G882" i="146" s="1"/>
  <c r="G883" i="146" s="1"/>
  <c r="G884" i="146" s="1"/>
  <c r="G885" i="146" s="1"/>
  <c r="G886" i="146" s="1"/>
  <c r="G887" i="146" s="1"/>
  <c r="G888" i="146" s="1"/>
  <c r="G889" i="146" s="1"/>
  <c r="G890" i="146" s="1"/>
  <c r="G891" i="146" s="1"/>
  <c r="G892" i="146" s="1"/>
  <c r="G893" i="146" s="1"/>
  <c r="G894" i="146" s="1"/>
  <c r="G895" i="146" s="1"/>
  <c r="G896" i="146" s="1"/>
  <c r="G897" i="146" s="1"/>
  <c r="G898" i="146" s="1"/>
  <c r="G899" i="146" s="1"/>
  <c r="G900" i="146" s="1"/>
  <c r="G901" i="146" s="1"/>
  <c r="G902" i="146" s="1"/>
  <c r="G903" i="146" s="1"/>
  <c r="G904" i="146" s="1"/>
  <c r="G905" i="146" s="1"/>
  <c r="G906" i="146" s="1"/>
  <c r="G907" i="146" s="1"/>
  <c r="G908" i="146" s="1"/>
  <c r="G909" i="146" s="1"/>
  <c r="G910" i="146" s="1"/>
  <c r="G911" i="146" s="1"/>
  <c r="G912" i="146" s="1"/>
  <c r="G913" i="146" s="1"/>
  <c r="G914" i="146" s="1"/>
  <c r="G915" i="146" s="1"/>
  <c r="G916" i="146" s="1"/>
  <c r="G917" i="146" s="1"/>
  <c r="G918" i="146" s="1"/>
  <c r="G919" i="146" s="1"/>
  <c r="G920" i="146" s="1"/>
  <c r="G921" i="146" s="1"/>
  <c r="G922" i="146" s="1"/>
  <c r="G923" i="146" s="1"/>
  <c r="G924" i="146" s="1"/>
  <c r="G925" i="146" s="1"/>
  <c r="G926" i="146" s="1"/>
  <c r="G927" i="146" s="1"/>
  <c r="G928" i="146" s="1"/>
  <c r="G929" i="146" s="1"/>
  <c r="G930" i="146" s="1"/>
  <c r="G931" i="146" s="1"/>
  <c r="G932" i="146" s="1"/>
  <c r="G933" i="146" s="1"/>
  <c r="G934" i="146" s="1"/>
  <c r="G935" i="146" s="1"/>
  <c r="G936" i="146" s="1"/>
  <c r="G937" i="146" s="1"/>
  <c r="G938" i="146" s="1"/>
  <c r="G939" i="146" s="1"/>
  <c r="G940" i="146" s="1"/>
  <c r="G941" i="146" s="1"/>
  <c r="G942" i="146" s="1"/>
  <c r="G943" i="146" s="1"/>
  <c r="G944" i="146" s="1"/>
  <c r="G945" i="146" s="1"/>
  <c r="G946" i="146" s="1"/>
  <c r="G947" i="146" s="1"/>
  <c r="G948" i="146" s="1"/>
  <c r="G949" i="146" s="1"/>
  <c r="G950" i="146" s="1"/>
  <c r="G951" i="146" s="1"/>
  <c r="G952" i="146" s="1"/>
  <c r="G953" i="146" s="1"/>
  <c r="G954" i="146" s="1"/>
  <c r="G955" i="146" s="1"/>
  <c r="G956" i="146" s="1"/>
  <c r="G957" i="146" s="1"/>
  <c r="G958" i="146" s="1"/>
  <c r="G959" i="146" s="1"/>
  <c r="G960" i="146" s="1"/>
  <c r="G961" i="146" s="1"/>
  <c r="G962" i="146" s="1"/>
  <c r="G963" i="146" s="1"/>
  <c r="G964" i="146" s="1"/>
  <c r="G965" i="146" s="1"/>
  <c r="G966" i="146" s="1"/>
  <c r="G967" i="146" s="1"/>
  <c r="G968" i="146" s="1"/>
  <c r="G969" i="146" s="1"/>
  <c r="G970" i="146" s="1"/>
  <c r="G971" i="146" s="1"/>
  <c r="G972" i="146" s="1"/>
  <c r="G973" i="146" s="1"/>
  <c r="G974" i="146" s="1"/>
  <c r="G975" i="146" s="1"/>
  <c r="G976" i="146" s="1"/>
  <c r="G977" i="146" s="1"/>
  <c r="G978" i="146" s="1"/>
  <c r="G979" i="146" s="1"/>
  <c r="G980" i="146" s="1"/>
  <c r="G981" i="146" s="1"/>
  <c r="G982" i="146" s="1"/>
  <c r="G983" i="146" s="1"/>
  <c r="G984" i="146" s="1"/>
  <c r="G985" i="146" s="1"/>
  <c r="G986" i="146" s="1"/>
  <c r="G987" i="146" s="1"/>
  <c r="G988" i="146" s="1"/>
  <c r="G989" i="146" s="1"/>
  <c r="G990" i="146" s="1"/>
  <c r="G991" i="146" s="1"/>
  <c r="G992" i="146" s="1"/>
  <c r="G993" i="146" s="1"/>
  <c r="G994" i="146" s="1"/>
  <c r="G995" i="146" s="1"/>
  <c r="G996" i="146" s="1"/>
  <c r="G997" i="146" s="1"/>
  <c r="G998" i="146" s="1"/>
  <c r="G999" i="146" s="1"/>
  <c r="G1000" i="146" s="1"/>
  <c r="G1001" i="146" s="1"/>
  <c r="G1002" i="146" s="1"/>
  <c r="G1003" i="146" s="1"/>
  <c r="G1004" i="146" s="1"/>
  <c r="G1005" i="146" s="1"/>
  <c r="G1006" i="146" s="1"/>
  <c r="G1007" i="146" s="1"/>
  <c r="G1008" i="146" s="1"/>
  <c r="G1009" i="146" s="1"/>
  <c r="G1010" i="146" s="1"/>
  <c r="G1011" i="146" s="1"/>
  <c r="G1012" i="146" s="1"/>
  <c r="G1013" i="146" s="1"/>
  <c r="G1014" i="146" s="1"/>
  <c r="G1015" i="146" s="1"/>
  <c r="G1016" i="146" s="1"/>
  <c r="G1017" i="146" s="1"/>
  <c r="G1018" i="146" s="1"/>
  <c r="G1019" i="146" s="1"/>
  <c r="G1020" i="146" s="1"/>
  <c r="G1021" i="146" s="1"/>
  <c r="G1022" i="146" s="1"/>
  <c r="G1023" i="146" s="1"/>
  <c r="G1024" i="146" s="1"/>
  <c r="G1025" i="146" s="1"/>
  <c r="G1026" i="146" s="1"/>
  <c r="G1027" i="146" s="1"/>
  <c r="G1028" i="146" s="1"/>
  <c r="G1029" i="146" s="1"/>
  <c r="G1030" i="146" s="1"/>
  <c r="E6" i="97"/>
  <c r="AH6" i="97" s="1"/>
  <c r="G1031" i="146"/>
  <c r="G1032" i="146" s="1"/>
  <c r="G1033" i="146" s="1"/>
  <c r="G1034" i="146" s="1"/>
  <c r="G156" i="161"/>
  <c r="G157" i="161" s="1"/>
  <c r="G158" i="161" s="1"/>
  <c r="G159" i="161" s="1"/>
  <c r="G160" i="161" s="1"/>
  <c r="G161" i="161" s="1"/>
  <c r="G162" i="161" s="1"/>
  <c r="G163" i="161" s="1"/>
  <c r="G164" i="161" s="1"/>
  <c r="G165" i="161" s="1"/>
  <c r="G166" i="161" s="1"/>
  <c r="G167" i="161" s="1"/>
  <c r="G168" i="161" s="1"/>
  <c r="G169" i="161" s="1"/>
  <c r="G170" i="161" s="1"/>
  <c r="G171" i="161" s="1"/>
  <c r="G172" i="161" s="1"/>
  <c r="G173" i="161" s="1"/>
  <c r="G174" i="161" s="1"/>
  <c r="G175" i="161" s="1"/>
  <c r="G176" i="161" s="1"/>
  <c r="G177" i="161" s="1"/>
  <c r="G178" i="161" s="1"/>
  <c r="G179" i="161" s="1"/>
  <c r="G180" i="161" s="1"/>
  <c r="G181" i="161" s="1"/>
  <c r="G182" i="161" s="1"/>
  <c r="G183" i="161" s="1"/>
  <c r="G184" i="161" s="1"/>
  <c r="G185" i="161" s="1"/>
  <c r="G186" i="161" s="1"/>
  <c r="G187" i="161" s="1"/>
  <c r="G188" i="161" s="1"/>
  <c r="G189" i="161" s="1"/>
  <c r="G190" i="161" s="1"/>
  <c r="G191" i="161" s="1"/>
  <c r="G192" i="161" s="1"/>
  <c r="G193" i="161" s="1"/>
  <c r="G194" i="161" s="1"/>
  <c r="G195" i="161" s="1"/>
  <c r="G196" i="161" s="1"/>
  <c r="G197" i="161" s="1"/>
  <c r="G198" i="161" s="1"/>
  <c r="G199" i="161" s="1"/>
  <c r="G200" i="161" s="1"/>
  <c r="G201" i="161" s="1"/>
  <c r="G202" i="161" s="1"/>
  <c r="G203" i="161" s="1"/>
  <c r="G204" i="161" s="1"/>
  <c r="G205" i="161" s="1"/>
  <c r="G206" i="161" s="1"/>
  <c r="G207" i="161" s="1"/>
  <c r="G208" i="161" s="1"/>
  <c r="G209" i="161" s="1"/>
  <c r="G210" i="161" s="1"/>
  <c r="G211" i="161" s="1"/>
  <c r="G212" i="161" s="1"/>
  <c r="G213" i="161" s="1"/>
  <c r="G214" i="161" s="1"/>
  <c r="G215" i="161" s="1"/>
  <c r="G216" i="161" s="1"/>
  <c r="G217" i="161" s="1"/>
  <c r="G218" i="161" s="1"/>
  <c r="G219" i="161" s="1"/>
  <c r="G220" i="161" s="1"/>
  <c r="G221" i="161" s="1"/>
  <c r="G222" i="161" s="1"/>
  <c r="G223" i="161" s="1"/>
  <c r="G224" i="161" s="1"/>
  <c r="G225" i="161" s="1"/>
  <c r="G226" i="161" s="1"/>
  <c r="G227" i="161" s="1"/>
  <c r="G228" i="161" s="1"/>
  <c r="G229" i="161" s="1"/>
  <c r="G230" i="161" s="1"/>
  <c r="G231" i="161" s="1"/>
  <c r="G232" i="161" s="1"/>
  <c r="G233" i="161" s="1"/>
  <c r="G234" i="161" s="1"/>
  <c r="G235" i="161" s="1"/>
  <c r="G236" i="161" s="1"/>
  <c r="G237" i="161" s="1"/>
  <c r="G238" i="161" s="1"/>
  <c r="G239" i="161" s="1"/>
  <c r="G240" i="161" s="1"/>
  <c r="G241" i="161" s="1"/>
  <c r="G242" i="161" s="1"/>
  <c r="G243" i="161" s="1"/>
  <c r="G244" i="161" s="1"/>
  <c r="G245" i="161" s="1"/>
  <c r="G246" i="161" s="1"/>
  <c r="G247" i="161" s="1"/>
  <c r="G248" i="161" s="1"/>
  <c r="G249" i="161" s="1"/>
  <c r="G250" i="161" s="1"/>
  <c r="G251" i="161" s="1"/>
  <c r="G252" i="161" s="1"/>
  <c r="G253" i="161" s="1"/>
  <c r="G254" i="161" s="1"/>
  <c r="G255" i="161" s="1"/>
  <c r="G256" i="161" s="1"/>
  <c r="G257" i="161" s="1"/>
  <c r="G258" i="161" s="1"/>
  <c r="G259" i="161" s="1"/>
  <c r="G260" i="161" s="1"/>
  <c r="G261" i="161" s="1"/>
  <c r="G262" i="161" s="1"/>
  <c r="G263" i="161" s="1"/>
  <c r="G264" i="161" s="1"/>
  <c r="G265" i="161" s="1"/>
  <c r="G266" i="161" s="1"/>
  <c r="G267" i="161" s="1"/>
  <c r="G268" i="161" s="1"/>
  <c r="G269" i="161" s="1"/>
  <c r="G270" i="161" s="1"/>
  <c r="G271" i="161" s="1"/>
  <c r="G272" i="161" s="1"/>
  <c r="G273" i="161" s="1"/>
  <c r="G274" i="161" s="1"/>
  <c r="G275" i="161" s="1"/>
  <c r="G276" i="161" s="1"/>
  <c r="G277" i="161" s="1"/>
  <c r="G278" i="161" s="1"/>
  <c r="G279" i="161" s="1"/>
  <c r="G280" i="161" s="1"/>
  <c r="G281" i="161" s="1"/>
  <c r="G282" i="161" s="1"/>
  <c r="G283" i="161" s="1"/>
  <c r="G284" i="161" s="1"/>
  <c r="G285" i="161" s="1"/>
  <c r="G286" i="161" s="1"/>
  <c r="G287" i="161" s="1"/>
  <c r="G288" i="161" s="1"/>
  <c r="G289" i="161" s="1"/>
  <c r="G290" i="161" s="1"/>
  <c r="G291" i="161" s="1"/>
  <c r="G292" i="161" s="1"/>
  <c r="G293" i="161" s="1"/>
  <c r="G294" i="161" s="1"/>
  <c r="G295" i="161" s="1"/>
  <c r="G296" i="161" s="1"/>
  <c r="G297" i="161" s="1"/>
  <c r="G298" i="161" s="1"/>
  <c r="G299" i="161" s="1"/>
  <c r="G300" i="161" s="1"/>
  <c r="G301" i="161" s="1"/>
  <c r="G302" i="161" s="1"/>
  <c r="G303" i="161" s="1"/>
  <c r="G304" i="161" s="1"/>
  <c r="G305" i="161" s="1"/>
  <c r="G306" i="161" s="1"/>
  <c r="G307" i="161" s="1"/>
  <c r="G308" i="161" s="1"/>
  <c r="G309" i="161" s="1"/>
  <c r="G310" i="161" s="1"/>
  <c r="G311" i="161" s="1"/>
  <c r="G312" i="161" s="1"/>
  <c r="G313" i="161" s="1"/>
  <c r="G314" i="161" s="1"/>
  <c r="G315" i="161" s="1"/>
  <c r="G316" i="161" s="1"/>
  <c r="G317" i="161" s="1"/>
  <c r="G318" i="161" s="1"/>
  <c r="G319" i="161" s="1"/>
  <c r="G320" i="161" s="1"/>
  <c r="G321" i="161" s="1"/>
  <c r="G322" i="161" s="1"/>
  <c r="G323" i="161" s="1"/>
  <c r="G324" i="161" s="1"/>
  <c r="G325" i="161" s="1"/>
  <c r="G326" i="161" s="1"/>
  <c r="G327" i="161" s="1"/>
  <c r="G328" i="161" s="1"/>
  <c r="G329" i="161" s="1"/>
  <c r="G330" i="161" s="1"/>
  <c r="G331" i="161" s="1"/>
  <c r="G332" i="161" s="1"/>
  <c r="G333" i="161" s="1"/>
  <c r="G334" i="161" s="1"/>
  <c r="G335" i="161" s="1"/>
  <c r="G336" i="161" s="1"/>
  <c r="G337" i="161" s="1"/>
  <c r="G338" i="161" s="1"/>
  <c r="G339" i="161" s="1"/>
  <c r="G340" i="161" s="1"/>
  <c r="G341" i="161" s="1"/>
  <c r="G342" i="161" s="1"/>
  <c r="G343" i="161" s="1"/>
  <c r="G344" i="161" s="1"/>
  <c r="G345" i="161" s="1"/>
  <c r="G346" i="161" s="1"/>
  <c r="G347" i="161" s="1"/>
  <c r="G348" i="161" s="1"/>
  <c r="G349" i="161" s="1"/>
  <c r="G350" i="161" s="1"/>
  <c r="G351" i="161" s="1"/>
  <c r="G352" i="161" s="1"/>
  <c r="G353" i="161" s="1"/>
  <c r="G354" i="161" s="1"/>
  <c r="G355" i="161" s="1"/>
  <c r="G356" i="161" s="1"/>
  <c r="G357" i="161" s="1"/>
  <c r="G358" i="161" s="1"/>
  <c r="G359" i="161" s="1"/>
  <c r="G360" i="161" s="1"/>
  <c r="G361" i="161" s="1"/>
  <c r="G362" i="161" s="1"/>
  <c r="G363" i="161" s="1"/>
  <c r="G364" i="161" s="1"/>
  <c r="G365" i="161" s="1"/>
  <c r="G366" i="161" s="1"/>
  <c r="G367" i="161" s="1"/>
  <c r="G368" i="161" s="1"/>
  <c r="G369" i="161" s="1"/>
  <c r="G370" i="161" s="1"/>
  <c r="G371" i="161" s="1"/>
  <c r="G372" i="161" s="1"/>
  <c r="G373" i="161" s="1"/>
  <c r="G374" i="161" s="1"/>
  <c r="G375" i="161" s="1"/>
  <c r="G376" i="161" s="1"/>
  <c r="G377" i="161" s="1"/>
  <c r="G378" i="161" s="1"/>
  <c r="G379" i="161" s="1"/>
  <c r="G380" i="161" s="1"/>
  <c r="G381" i="161" s="1"/>
  <c r="G382" i="161" s="1"/>
  <c r="G383" i="161" s="1"/>
  <c r="G384" i="161" s="1"/>
  <c r="G385" i="161" s="1"/>
  <c r="G386" i="161" s="1"/>
  <c r="G387" i="161" s="1"/>
  <c r="G388" i="161" s="1"/>
  <c r="G389" i="161" s="1"/>
  <c r="G390" i="161" s="1"/>
  <c r="G391" i="161" s="1"/>
  <c r="G392" i="161" s="1"/>
  <c r="G393" i="161" s="1"/>
  <c r="G394" i="161" s="1"/>
  <c r="G395" i="161" s="1"/>
  <c r="G396" i="161" s="1"/>
  <c r="G397" i="161" s="1"/>
  <c r="G398" i="161" s="1"/>
  <c r="G399" i="161" s="1"/>
  <c r="G400" i="161" s="1"/>
  <c r="G401" i="161" s="1"/>
  <c r="G402" i="161" s="1"/>
  <c r="G403" i="161" s="1"/>
  <c r="G404" i="161" s="1"/>
  <c r="G405" i="161" s="1"/>
  <c r="G406" i="161" s="1"/>
  <c r="G407" i="161" s="1"/>
  <c r="G408" i="161" s="1"/>
  <c r="G409" i="161" s="1"/>
  <c r="G410" i="161" s="1"/>
  <c r="G411" i="161" s="1"/>
  <c r="G412" i="161" s="1"/>
  <c r="G413" i="161" s="1"/>
  <c r="G414" i="161" s="1"/>
  <c r="G415" i="161" s="1"/>
  <c r="G416" i="161" s="1"/>
  <c r="G417" i="161" s="1"/>
  <c r="G418" i="161" s="1"/>
  <c r="G419" i="161" s="1"/>
  <c r="G420" i="161" s="1"/>
  <c r="G421" i="161" s="1"/>
  <c r="G422" i="161" s="1"/>
  <c r="G423" i="161" s="1"/>
  <c r="G424" i="161" s="1"/>
  <c r="G425" i="161" s="1"/>
  <c r="G426" i="161" s="1"/>
  <c r="G427" i="161" s="1"/>
  <c r="G428" i="161" s="1"/>
  <c r="G429" i="161" s="1"/>
  <c r="G430" i="161" s="1"/>
  <c r="G431" i="161" s="1"/>
  <c r="G432" i="161" s="1"/>
  <c r="G433" i="161" s="1"/>
  <c r="G434" i="161" s="1"/>
  <c r="G435" i="161" s="1"/>
  <c r="G436" i="161" s="1"/>
  <c r="G437" i="161" s="1"/>
  <c r="G438" i="161" s="1"/>
  <c r="G439" i="161" s="1"/>
  <c r="G440" i="161" s="1"/>
  <c r="G441" i="161" s="1"/>
  <c r="G442" i="161" s="1"/>
  <c r="G443" i="161" s="1"/>
  <c r="G444" i="161" s="1"/>
  <c r="G445" i="161" s="1"/>
  <c r="G446" i="161" s="1"/>
  <c r="G447" i="161" s="1"/>
  <c r="G448" i="161" s="1"/>
  <c r="G449" i="161" s="1"/>
  <c r="G450" i="161" s="1"/>
  <c r="G451" i="161" s="1"/>
  <c r="G452" i="161" s="1"/>
  <c r="G453" i="161" s="1"/>
  <c r="G454" i="161" s="1"/>
  <c r="G455" i="161" s="1"/>
  <c r="G456" i="161" s="1"/>
  <c r="G457" i="161" s="1"/>
  <c r="G458" i="161" s="1"/>
  <c r="G459" i="161" s="1"/>
  <c r="G460" i="161" s="1"/>
  <c r="G461" i="161" s="1"/>
  <c r="G462" i="161" s="1"/>
  <c r="G463" i="161" s="1"/>
  <c r="G464" i="161" s="1"/>
  <c r="G465" i="161" s="1"/>
  <c r="G466" i="161" s="1"/>
  <c r="G467" i="161" s="1"/>
  <c r="G468" i="161" s="1"/>
  <c r="G469" i="161" s="1"/>
  <c r="G470" i="161" s="1"/>
  <c r="G471" i="161" s="1"/>
  <c r="G472" i="161" s="1"/>
  <c r="G473" i="161" s="1"/>
  <c r="G474" i="161" s="1"/>
  <c r="G475" i="161" s="1"/>
  <c r="G476" i="161" s="1"/>
  <c r="G477" i="161" s="1"/>
  <c r="G478" i="161" s="1"/>
  <c r="G479" i="161" s="1"/>
  <c r="G480" i="161" s="1"/>
  <c r="G481" i="161" s="1"/>
  <c r="G482" i="161" s="1"/>
  <c r="G483" i="161" s="1"/>
  <c r="G484" i="161" s="1"/>
  <c r="G485" i="161" s="1"/>
  <c r="G486" i="161" s="1"/>
  <c r="G487" i="161" s="1"/>
  <c r="G488" i="161" s="1"/>
  <c r="G489" i="161" s="1"/>
  <c r="G490" i="161" s="1"/>
  <c r="G491" i="161" s="1"/>
  <c r="G492" i="161" s="1"/>
  <c r="G493" i="161" s="1"/>
  <c r="G494" i="161" s="1"/>
  <c r="G495" i="161" s="1"/>
  <c r="G496" i="161" s="1"/>
  <c r="G497" i="161" s="1"/>
  <c r="G498" i="161" s="1"/>
  <c r="G499" i="161" s="1"/>
  <c r="G500" i="161" s="1"/>
  <c r="G501" i="161" s="1"/>
  <c r="G502" i="161" s="1"/>
  <c r="G503" i="161" s="1"/>
  <c r="G504" i="161" s="1"/>
  <c r="G505" i="161" s="1"/>
  <c r="G506" i="161" s="1"/>
  <c r="G507" i="161" s="1"/>
  <c r="G508" i="161" s="1"/>
  <c r="G509" i="161" s="1"/>
  <c r="G510" i="161" s="1"/>
  <c r="G511" i="161" s="1"/>
  <c r="G512" i="161" s="1"/>
  <c r="G834" i="99"/>
  <c r="G835" i="99" s="1"/>
  <c r="G734" i="70"/>
  <c r="E17" i="97" l="1"/>
  <c r="AH17" i="97" s="1"/>
  <c r="G1009" i="85"/>
  <c r="G1010" i="85" s="1"/>
  <c r="G1011" i="85" s="1"/>
  <c r="G1012" i="85" s="1"/>
  <c r="G1013" i="85" s="1"/>
  <c r="G1014" i="85" s="1"/>
  <c r="G1015" i="85" s="1"/>
  <c r="G1016" i="85" s="1"/>
  <c r="G1017" i="85" s="1"/>
  <c r="G1018" i="85" s="1"/>
  <c r="E32" i="97"/>
  <c r="AH32" i="97" s="1"/>
  <c r="G513" i="161"/>
  <c r="G514" i="161" s="1"/>
  <c r="G515" i="161" s="1"/>
  <c r="G516" i="161" s="1"/>
  <c r="G517" i="161" s="1"/>
  <c r="G836" i="99"/>
  <c r="G735" i="70"/>
  <c r="G736" i="70" s="1"/>
  <c r="G737" i="70" s="1"/>
  <c r="G738" i="70" s="1"/>
  <c r="G739" i="70" s="1"/>
  <c r="G740" i="70" s="1"/>
  <c r="G741" i="70" s="1"/>
  <c r="G742" i="70"/>
  <c r="G837" i="99" l="1"/>
  <c r="G838" i="99" s="1"/>
  <c r="G839" i="99" s="1"/>
  <c r="G840" i="99" s="1"/>
  <c r="G841" i="99" s="1"/>
  <c r="G842" i="99" s="1"/>
  <c r="G843" i="99" s="1"/>
  <c r="G844" i="99" s="1"/>
  <c r="G845" i="99" s="1"/>
  <c r="G846" i="99" s="1"/>
  <c r="G847" i="99" s="1"/>
  <c r="G848" i="99" s="1"/>
  <c r="G856" i="99" s="1"/>
  <c r="G857" i="99" s="1"/>
  <c r="G858" i="99" s="1"/>
  <c r="G859" i="99" s="1"/>
  <c r="G743" i="70"/>
  <c r="G744" i="70" s="1"/>
  <c r="G745" i="70" s="1"/>
  <c r="G746" i="70" s="1"/>
  <c r="G747" i="70" s="1"/>
  <c r="G748" i="70" s="1"/>
  <c r="G749" i="70" s="1"/>
  <c r="G860" i="99" l="1"/>
  <c r="G861" i="99" s="1"/>
  <c r="G862" i="99" s="1"/>
  <c r="G863" i="99" s="1"/>
  <c r="G864" i="99" s="1"/>
  <c r="G865" i="99" s="1"/>
  <c r="G866" i="99" s="1"/>
  <c r="G867" i="99" s="1"/>
  <c r="G868" i="99" s="1"/>
  <c r="G869" i="99" s="1"/>
  <c r="G870" i="99" s="1"/>
  <c r="G871" i="99" s="1"/>
  <c r="G872" i="99" s="1"/>
  <c r="G873" i="99" s="1"/>
  <c r="G874" i="99" s="1"/>
  <c r="G875" i="99" s="1"/>
  <c r="G876" i="99" s="1"/>
  <c r="G877" i="99" s="1"/>
  <c r="G878" i="99" s="1"/>
  <c r="G879" i="99" s="1"/>
  <c r="G880" i="99" s="1"/>
  <c r="G881" i="99" s="1"/>
  <c r="G882" i="99" s="1"/>
  <c r="G883" i="99" s="1"/>
  <c r="G884" i="99" s="1"/>
  <c r="G885" i="99" s="1"/>
  <c r="G886" i="99" s="1"/>
  <c r="G887" i="99" s="1"/>
  <c r="G888" i="99" s="1"/>
  <c r="G889" i="99" s="1"/>
  <c r="G890" i="99" s="1"/>
  <c r="G891" i="99" s="1"/>
  <c r="G892" i="99" s="1"/>
  <c r="G893" i="99" s="1"/>
  <c r="G894" i="99" s="1"/>
  <c r="G895" i="99" s="1"/>
  <c r="G896" i="99" s="1"/>
  <c r="G897" i="99" s="1"/>
  <c r="G898" i="99" s="1"/>
  <c r="G899" i="99" s="1"/>
  <c r="G900" i="99" s="1"/>
  <c r="G901" i="99" s="1"/>
  <c r="G902" i="99" s="1"/>
  <c r="G903" i="99" s="1"/>
  <c r="G904" i="99" s="1"/>
  <c r="G905" i="99" s="1"/>
  <c r="G906" i="99" s="1"/>
  <c r="G907" i="99" s="1"/>
  <c r="G908" i="99" s="1"/>
  <c r="G909" i="99" s="1"/>
  <c r="G910" i="99" s="1"/>
  <c r="G911" i="99" s="1"/>
  <c r="G912" i="99" s="1"/>
  <c r="G913" i="99" s="1"/>
  <c r="G914" i="99" s="1"/>
  <c r="G915" i="99" s="1"/>
  <c r="G916" i="99" s="1"/>
  <c r="G917" i="99" s="1"/>
  <c r="G918" i="99" s="1"/>
  <c r="G919" i="99" s="1"/>
  <c r="G920" i="99" s="1"/>
  <c r="G921" i="99" s="1"/>
  <c r="G922" i="99" s="1"/>
  <c r="G923" i="99" s="1"/>
  <c r="G924" i="99" s="1"/>
  <c r="G925" i="99" s="1"/>
  <c r="G926" i="99" s="1"/>
  <c r="G927" i="99" s="1"/>
  <c r="G928" i="99" s="1"/>
  <c r="G929" i="99" s="1"/>
  <c r="G930" i="99" s="1"/>
  <c r="G931" i="99" s="1"/>
  <c r="G932" i="99" s="1"/>
  <c r="G933" i="99" s="1"/>
  <c r="G934" i="99" s="1"/>
  <c r="G935" i="99" s="1"/>
  <c r="G936" i="99" s="1"/>
  <c r="G937" i="99" s="1"/>
  <c r="G938" i="99" s="1"/>
  <c r="G939" i="99" s="1"/>
  <c r="G940" i="99" s="1"/>
  <c r="G941" i="99" s="1"/>
  <c r="G942" i="99" s="1"/>
  <c r="G943" i="99" s="1"/>
  <c r="G944" i="99" s="1"/>
  <c r="G945" i="99" s="1"/>
  <c r="G946" i="99" s="1"/>
  <c r="G947" i="99" s="1"/>
  <c r="G948" i="99" s="1"/>
  <c r="G949" i="99" s="1"/>
  <c r="G950" i="99" s="1"/>
  <c r="G951" i="99" s="1"/>
  <c r="G952" i="99" s="1"/>
  <c r="G953" i="99" s="1"/>
  <c r="G954" i="99" s="1"/>
  <c r="G955" i="99" s="1"/>
  <c r="G956" i="99" s="1"/>
  <c r="G957" i="99" s="1"/>
  <c r="G958" i="99" s="1"/>
  <c r="G959" i="99" s="1"/>
  <c r="G960" i="99" s="1"/>
  <c r="G961" i="99" s="1"/>
  <c r="G962" i="99" s="1"/>
  <c r="G963" i="99" s="1"/>
  <c r="G964" i="99" s="1"/>
  <c r="G965" i="99" s="1"/>
  <c r="G966" i="99" s="1"/>
  <c r="G967" i="99" s="1"/>
  <c r="G968" i="99" s="1"/>
  <c r="G969" i="99" s="1"/>
  <c r="G970" i="99" s="1"/>
  <c r="G971" i="99" s="1"/>
  <c r="G972" i="99" s="1"/>
  <c r="G973" i="99" s="1"/>
  <c r="G974" i="99" s="1"/>
  <c r="G975" i="99" s="1"/>
  <c r="G976" i="99" s="1"/>
  <c r="G977" i="99" s="1"/>
  <c r="G978" i="99" s="1"/>
  <c r="G979" i="99" s="1"/>
  <c r="G980" i="99" s="1"/>
  <c r="G981" i="99" s="1"/>
  <c r="G982" i="99" s="1"/>
  <c r="G983" i="99" s="1"/>
  <c r="G984" i="99" s="1"/>
  <c r="G985" i="99" s="1"/>
  <c r="G986" i="99" s="1"/>
  <c r="G987" i="99" s="1"/>
  <c r="G988" i="99" s="1"/>
  <c r="G989" i="99" s="1"/>
  <c r="G990" i="99" s="1"/>
  <c r="G991" i="99" s="1"/>
  <c r="G992" i="99" s="1"/>
  <c r="G993" i="99" s="1"/>
  <c r="G994" i="99" s="1"/>
  <c r="G995" i="99" s="1"/>
  <c r="G996" i="99" s="1"/>
  <c r="G997" i="99" s="1"/>
  <c r="G998" i="99" s="1"/>
  <c r="G999" i="99" s="1"/>
  <c r="G1000" i="99" s="1"/>
  <c r="G1001" i="99" s="1"/>
  <c r="G1002" i="99" s="1"/>
  <c r="G1003" i="99" s="1"/>
  <c r="G1004" i="99" s="1"/>
  <c r="G1005" i="99" s="1"/>
  <c r="G1006" i="99" s="1"/>
  <c r="G1007" i="99" s="1"/>
  <c r="G1008" i="99" s="1"/>
  <c r="G1009" i="99" s="1"/>
  <c r="G1010" i="99" s="1"/>
  <c r="G1011" i="99" s="1"/>
  <c r="G1012" i="99" s="1"/>
  <c r="G1013" i="99" s="1"/>
  <c r="G1014" i="99" s="1"/>
  <c r="G1015" i="99" s="1"/>
  <c r="G1016" i="99" s="1"/>
  <c r="G1017" i="99" s="1"/>
  <c r="G1018" i="99" s="1"/>
  <c r="G1019" i="99" s="1"/>
  <c r="G1020" i="99" s="1"/>
  <c r="G1021" i="99" s="1"/>
  <c r="G1022" i="99" s="1"/>
  <c r="G1023" i="99" s="1"/>
  <c r="G1024" i="99" s="1"/>
  <c r="G1025" i="99" s="1"/>
  <c r="G1026" i="99" s="1"/>
  <c r="G1027" i="99" s="1"/>
  <c r="G1028" i="99" s="1"/>
  <c r="G1029" i="99" s="1"/>
  <c r="E9" i="97"/>
  <c r="AH9" i="97" s="1"/>
  <c r="G1030" i="99"/>
  <c r="G1031" i="99" s="1"/>
  <c r="G1032" i="99" s="1"/>
  <c r="G1033" i="99" s="1"/>
  <c r="G1034" i="99" s="1"/>
  <c r="G1035" i="99" s="1"/>
  <c r="G1036" i="99" s="1"/>
  <c r="G750" i="70"/>
  <c r="G751" i="70" s="1"/>
  <c r="G752" i="70" s="1"/>
  <c r="G753" i="70" s="1"/>
  <c r="G754" i="70" s="1"/>
  <c r="G755" i="70" s="1"/>
  <c r="G756" i="70" s="1"/>
  <c r="G757" i="70" l="1"/>
  <c r="G758" i="70" l="1"/>
  <c r="G759" i="70" s="1"/>
  <c r="G760" i="70" s="1"/>
  <c r="G761" i="70" s="1"/>
  <c r="G762" i="70" s="1"/>
  <c r="G763" i="70" s="1"/>
  <c r="G764" i="70" s="1"/>
  <c r="G765" i="70" s="1"/>
  <c r="G766" i="70" s="1"/>
  <c r="G767" i="70" s="1"/>
  <c r="G768" i="70" s="1"/>
  <c r="G769" i="70" s="1"/>
  <c r="G770" i="70" s="1"/>
  <c r="G771" i="70" s="1"/>
  <c r="G772" i="70" s="1"/>
  <c r="G773" i="70" s="1"/>
  <c r="G774" i="70" l="1"/>
  <c r="G775" i="70" s="1"/>
  <c r="G781" i="70" s="1"/>
  <c r="G782" i="70" s="1"/>
  <c r="G783" i="70" s="1"/>
  <c r="G784" i="70" s="1"/>
  <c r="G785" i="70" s="1"/>
  <c r="G786" i="70" s="1"/>
  <c r="G787" i="70" s="1"/>
  <c r="G788" i="70" s="1"/>
  <c r="G789" i="70" s="1"/>
  <c r="G790" i="70" s="1"/>
  <c r="G791" i="70" s="1"/>
  <c r="G792" i="70" s="1"/>
  <c r="G793" i="70" s="1"/>
  <c r="G794" i="70" s="1"/>
  <c r="G795" i="70" s="1"/>
  <c r="G796" i="70" s="1"/>
  <c r="G797" i="70" s="1"/>
  <c r="G798" i="70" s="1"/>
  <c r="G799" i="70" s="1"/>
  <c r="G800" i="70" s="1"/>
  <c r="G801" i="70" s="1"/>
  <c r="G802" i="70" s="1"/>
  <c r="G803" i="70" s="1"/>
  <c r="G804" i="70" s="1"/>
  <c r="G805" i="70" s="1"/>
  <c r="G806" i="70" s="1"/>
  <c r="G807" i="70" s="1"/>
  <c r="G808" i="70" s="1"/>
  <c r="G809" i="70" s="1"/>
  <c r="G810" i="70" s="1"/>
  <c r="G811" i="70" s="1"/>
  <c r="G812" i="70" s="1"/>
  <c r="G813" i="70" s="1"/>
  <c r="G814" i="70" s="1"/>
  <c r="G815" i="70" s="1"/>
  <c r="G816" i="70" s="1"/>
  <c r="G817" i="70" s="1"/>
  <c r="G818" i="70" s="1"/>
  <c r="G819" i="70" s="1"/>
  <c r="G820" i="70" s="1"/>
  <c r="G821" i="70" s="1"/>
  <c r="G822" i="70" s="1"/>
  <c r="G823" i="70" s="1"/>
  <c r="G824" i="70" s="1"/>
  <c r="G825" i="70" s="1"/>
  <c r="G826" i="70" s="1"/>
  <c r="G827" i="70" s="1"/>
  <c r="G828" i="70" s="1"/>
  <c r="G829" i="70" s="1"/>
  <c r="G830" i="70" s="1"/>
  <c r="G831" i="70" s="1"/>
  <c r="G832" i="70" s="1"/>
  <c r="G833" i="70" s="1"/>
  <c r="G834" i="70" s="1"/>
  <c r="G835" i="70" s="1"/>
  <c r="G836" i="70" s="1"/>
  <c r="G837" i="70" s="1"/>
  <c r="G838" i="70" s="1"/>
  <c r="G839" i="70" s="1"/>
  <c r="G840" i="70" s="1"/>
  <c r="G841" i="70" s="1"/>
  <c r="G842" i="70" s="1"/>
  <c r="G843" i="70" s="1"/>
  <c r="G844" i="70" s="1"/>
  <c r="G845" i="70" s="1"/>
  <c r="G846" i="70" s="1"/>
  <c r="G847" i="70" s="1"/>
  <c r="G848" i="70" s="1"/>
  <c r="G849" i="70" s="1"/>
  <c r="G850" i="70" s="1"/>
  <c r="G851" i="70" s="1"/>
  <c r="G852" i="70" s="1"/>
  <c r="G853" i="70" s="1"/>
  <c r="G854" i="70" s="1"/>
  <c r="G855" i="70" s="1"/>
  <c r="G856" i="70" s="1"/>
  <c r="G857" i="70" s="1"/>
  <c r="G858" i="70" s="1"/>
  <c r="G859" i="70" s="1"/>
  <c r="G860" i="70" s="1"/>
  <c r="G861" i="70" s="1"/>
  <c r="G862" i="70" s="1"/>
  <c r="G863" i="70" s="1"/>
  <c r="G864" i="70" s="1"/>
  <c r="G865" i="70" s="1"/>
  <c r="G866" i="70" s="1"/>
  <c r="G867" i="70" s="1"/>
  <c r="G868" i="70" s="1"/>
  <c r="G869" i="70" s="1"/>
  <c r="G870" i="70" s="1"/>
  <c r="G871" i="70" s="1"/>
  <c r="G872" i="70" s="1"/>
  <c r="G873" i="70" s="1"/>
  <c r="G874" i="70" s="1"/>
  <c r="G875" i="70" s="1"/>
  <c r="G876" i="70" s="1"/>
  <c r="G877" i="70" s="1"/>
  <c r="G878" i="70" s="1"/>
  <c r="G879" i="70" s="1"/>
  <c r="G880" i="70" s="1"/>
  <c r="G881" i="70" s="1"/>
  <c r="G882" i="70" s="1"/>
  <c r="G883" i="70" s="1"/>
  <c r="G884" i="70" s="1"/>
  <c r="G885" i="70" s="1"/>
  <c r="G886" i="70" s="1"/>
  <c r="G887" i="70" s="1"/>
  <c r="G888" i="70" s="1"/>
  <c r="G889" i="70" s="1"/>
  <c r="G890" i="70" s="1"/>
  <c r="G891" i="70" s="1"/>
  <c r="G892" i="70" s="1"/>
  <c r="G893" i="70" s="1"/>
  <c r="G894" i="70" s="1"/>
  <c r="G895" i="70" s="1"/>
  <c r="G896" i="70" s="1"/>
  <c r="G897" i="70" s="1"/>
  <c r="G898" i="70" s="1"/>
  <c r="G899" i="70" s="1"/>
  <c r="G900" i="70" s="1"/>
  <c r="G901" i="70" s="1"/>
  <c r="G902" i="70" s="1"/>
  <c r="G903" i="70" s="1"/>
  <c r="G904" i="70" s="1"/>
  <c r="G905" i="70" s="1"/>
  <c r="G906" i="70" s="1"/>
  <c r="G907" i="70" s="1"/>
  <c r="G908" i="70" s="1"/>
  <c r="G909" i="70" s="1"/>
  <c r="G910" i="70" s="1"/>
  <c r="G911" i="70" s="1"/>
  <c r="G912" i="70" s="1"/>
  <c r="G913" i="70" s="1"/>
  <c r="G914" i="70" s="1"/>
  <c r="G915" i="70" s="1"/>
  <c r="G916" i="70" s="1"/>
  <c r="G917" i="70" s="1"/>
  <c r="G918" i="70" s="1"/>
  <c r="G919" i="70" s="1"/>
  <c r="G920" i="70" s="1"/>
  <c r="G921" i="70" s="1"/>
  <c r="G922" i="70" s="1"/>
  <c r="G923" i="70" s="1"/>
  <c r="G924" i="70" s="1"/>
  <c r="G925" i="70" s="1"/>
  <c r="G926" i="70" s="1"/>
  <c r="G927" i="70" s="1"/>
  <c r="G928" i="70" s="1"/>
  <c r="G929" i="70" s="1"/>
  <c r="G930" i="70" s="1"/>
  <c r="G931" i="70" s="1"/>
  <c r="G932" i="70" s="1"/>
  <c r="G933" i="70" s="1"/>
  <c r="G934" i="70" s="1"/>
  <c r="G935" i="70" s="1"/>
  <c r="G936" i="70" s="1"/>
  <c r="G937" i="70" s="1"/>
  <c r="G938" i="70" s="1"/>
  <c r="G939" i="70" s="1"/>
  <c r="G940" i="70" s="1"/>
  <c r="G941" i="70" s="1"/>
  <c r="G942" i="70" s="1"/>
  <c r="G943" i="70" s="1"/>
  <c r="G944" i="70" s="1"/>
  <c r="G945" i="70" s="1"/>
  <c r="G946" i="70" s="1"/>
  <c r="G947" i="70" s="1"/>
  <c r="G948" i="70" s="1"/>
  <c r="G949" i="70" s="1"/>
  <c r="G950" i="70" s="1"/>
  <c r="G951" i="70" s="1"/>
  <c r="G952" i="70" s="1"/>
  <c r="G953" i="70" s="1"/>
  <c r="G954" i="70" s="1"/>
  <c r="G955" i="70" s="1"/>
  <c r="G956" i="70" s="1"/>
  <c r="G957" i="70" s="1"/>
  <c r="G958" i="70" s="1"/>
  <c r="G959" i="70" s="1"/>
  <c r="G960" i="70" s="1"/>
  <c r="G961" i="70" s="1"/>
  <c r="G962" i="70" s="1"/>
  <c r="G963" i="70" s="1"/>
  <c r="G964" i="70" s="1"/>
  <c r="G965" i="70" s="1"/>
  <c r="G966" i="70" s="1"/>
  <c r="G967" i="70" s="1"/>
  <c r="G968" i="70" s="1"/>
  <c r="G969" i="70" s="1"/>
  <c r="G970" i="70" s="1"/>
  <c r="G971" i="70" s="1"/>
  <c r="G972" i="70" s="1"/>
  <c r="G973" i="70" s="1"/>
  <c r="G974" i="70" s="1"/>
  <c r="G975" i="70" s="1"/>
  <c r="G976" i="70" s="1"/>
  <c r="G977" i="70" s="1"/>
  <c r="G978" i="70" s="1"/>
  <c r="G979" i="70" s="1"/>
  <c r="G980" i="70" s="1"/>
  <c r="G981" i="70" s="1"/>
  <c r="G982" i="70" s="1"/>
  <c r="G983" i="70" s="1"/>
  <c r="G984" i="70" s="1"/>
  <c r="G985" i="70" s="1"/>
  <c r="G986" i="70" s="1"/>
  <c r="G987" i="70" s="1"/>
  <c r="G988" i="70" s="1"/>
  <c r="G989" i="70" s="1"/>
  <c r="G990" i="70" s="1"/>
  <c r="G991" i="70" s="1"/>
  <c r="G992" i="70" s="1"/>
  <c r="G993" i="70" s="1"/>
  <c r="G994" i="70" s="1"/>
  <c r="G995" i="70" s="1"/>
  <c r="G996" i="70" s="1"/>
  <c r="G997" i="70" s="1"/>
  <c r="G998" i="70" s="1"/>
  <c r="G999" i="70" s="1"/>
  <c r="G1000" i="70" s="1"/>
  <c r="G1001" i="70" s="1"/>
  <c r="G1002" i="70" s="1"/>
  <c r="G1003" i="70" s="1"/>
  <c r="G1004" i="70" s="1"/>
  <c r="G1005" i="70" s="1"/>
  <c r="G1006" i="70" s="1"/>
  <c r="G1007" i="70" s="1"/>
  <c r="E22" i="97" l="1"/>
  <c r="G1008" i="70"/>
  <c r="G1009" i="70" s="1"/>
  <c r="G1010" i="70" s="1"/>
  <c r="G1011" i="70" s="1"/>
  <c r="G1012" i="70" s="1"/>
  <c r="AH22" i="97" l="1"/>
  <c r="E44" i="97"/>
  <c r="L744" i="7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Cont-user2</author>
    <author>JHONATAN</author>
    <author>JOEL</author>
  </authors>
  <commentList>
    <comment ref="BW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agua residual diciembre16
</t>
        </r>
      </text>
    </comment>
    <comment ref="BQ6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Q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U1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30/06</t>
        </r>
      </text>
    </comment>
    <comment ref="AY10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de parrillada</t>
        </r>
      </text>
    </comment>
    <comment ref="BQ10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
multa reunion </t>
        </r>
      </text>
    </comment>
    <comment ref="BQ12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Q13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U16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30/03</t>
        </r>
      </text>
    </comment>
    <comment ref="AM16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24/6</t>
        </r>
      </text>
    </comment>
    <comment ref="AS16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DE REUINION 25/07/16
</t>
        </r>
      </text>
    </comment>
    <comment ref="BQ16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
multa reunion 23/11</t>
        </r>
      </text>
    </comment>
    <comment ref="BW1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 xml:space="preserve">agua residual dic16
</t>
        </r>
      </text>
    </comment>
    <comment ref="BW18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agua residual dic16
</t>
        </r>
      </text>
    </comment>
    <comment ref="U19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30/03/16
</t>
        </r>
      </text>
    </comment>
    <comment ref="AM19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24/6</t>
        </r>
      </text>
    </comment>
    <comment ref="AS19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DE REUINION 25/07/16
</t>
        </r>
      </text>
    </comment>
    <comment ref="BQ19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DE REUINION 23/11/16
</t>
        </r>
      </text>
    </comment>
    <comment ref="BQ2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 xml:space="preserve">multa asamblea dic16
</t>
        </r>
      </text>
    </comment>
    <comment ref="BW2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agua residual dic16
</t>
        </r>
      </text>
    </comment>
    <comment ref="BW23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 xml:space="preserve">agua residual
</t>
        </r>
      </text>
    </comment>
    <comment ref="BE24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U25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30/03/16</t>
        </r>
      </text>
    </comment>
    <comment ref="AG25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CORTE Y RECONEXION</t>
        </r>
      </text>
    </comment>
    <comment ref="AM25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14/06/16</t>
        </r>
      </text>
    </comment>
    <comment ref="AS25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25/07/16</t>
        </r>
      </text>
    </comment>
    <comment ref="AY25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PARRILLADA</t>
        </r>
      </text>
    </comment>
    <comment ref="BE25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BQ25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
multa reunion 23/11</t>
        </r>
      </text>
    </comment>
    <comment ref="BW26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 xml:space="preserve">agua residual 
</t>
        </r>
      </text>
    </comment>
    <comment ref="BQ27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U28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30/03/16
</t>
        </r>
      </text>
    </comment>
    <comment ref="AM28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14/06/16
</t>
        </r>
      </text>
    </comment>
    <comment ref="AS28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25/07/16
</t>
        </r>
      </text>
    </comment>
    <comment ref="AY28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PARRILLADA</t>
        </r>
      </text>
    </comment>
    <comment ref="BQ28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
multa reunion 23/11</t>
        </r>
      </text>
    </comment>
    <comment ref="U29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30/03/16
</t>
        </r>
      </text>
    </comment>
    <comment ref="AM29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14/06/16
</t>
        </r>
      </text>
    </comment>
    <comment ref="AS29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25/07/16
</t>
        </r>
      </text>
    </comment>
    <comment ref="BQ29" authorId="1" shapeId="0" xr:uid="{00000000-0006-0000-0000-00002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DE REUINION 23/11/16
</t>
        </r>
      </text>
    </comment>
    <comment ref="BW29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 xml:space="preserve">agua residaul
</t>
        </r>
      </text>
    </comment>
    <comment ref="BW31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 xml:space="preserve">agua residaul
</t>
        </r>
      </text>
    </comment>
    <comment ref="BW32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 xml:space="preserve">agua residual
</t>
        </r>
      </text>
    </comment>
    <comment ref="AY33" authorId="1" shapeId="0" xr:uid="{00000000-0006-0000-0000-00002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DONACION EVENTO STA ROSA </t>
        </r>
      </text>
    </comment>
    <comment ref="BW33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 xml:space="preserve">AGUA RESIDUAL
</t>
        </r>
      </text>
    </comment>
    <comment ref="BQ34" authorId="1" shapeId="0" xr:uid="{00000000-0006-0000-0000-00002E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AS36" authorId="1" shapeId="0" xr:uid="{00000000-0006-0000-0000-00002F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25/7/16
</t>
        </r>
      </text>
    </comment>
    <comment ref="U37" authorId="1" shapeId="0" xr:uid="{00000000-0006-0000-0000-00003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30/03/16
</t>
        </r>
      </text>
    </comment>
    <comment ref="AM37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14/06/16</t>
        </r>
      </text>
    </comment>
    <comment ref="AS37" authorId="1" shapeId="0" xr:uid="{00000000-0006-0000-0000-00003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25/7/16
</t>
        </r>
      </text>
    </comment>
    <comment ref="BW4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AGUA RESIDUAL</t>
        </r>
      </text>
    </comment>
    <comment ref="BW42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AGUA RESIDUAL</t>
        </r>
      </text>
    </comment>
    <comment ref="BW44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AGUA RESIDUAL</t>
        </r>
      </text>
    </comment>
    <comment ref="BQ46" authorId="1" shapeId="0" xr:uid="{00000000-0006-0000-0000-00003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W47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 xml:space="preserve">AGUA RESIDUAL
</t>
        </r>
      </text>
    </comment>
    <comment ref="I48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cambio de giro</t>
        </r>
      </text>
    </comment>
    <comment ref="BE52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BQ52" authorId="1" shapeId="0" xr:uid="{00000000-0006-0000-0000-00003A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23/11</t>
        </r>
      </text>
    </comment>
    <comment ref="BW5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 xml:space="preserve">agua residual
</t>
        </r>
      </text>
    </comment>
    <comment ref="BQ54" authorId="1" shapeId="0" xr:uid="{00000000-0006-0000-0000-00003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23/11/16+
AGUA RESIDUAL NOV</t>
        </r>
      </text>
    </comment>
    <comment ref="BW5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agua residual</t>
        </r>
      </text>
    </comment>
    <comment ref="BW58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agua residual
+ pozo septico.</t>
        </r>
      </text>
    </comment>
    <comment ref="BW60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AGUA RESIDUAL</t>
        </r>
      </text>
    </comment>
    <comment ref="BW61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 xml:space="preserve">agua residual
</t>
        </r>
      </text>
    </comment>
    <comment ref="BE62" authorId="1" shapeId="0" xr:uid="{00000000-0006-0000-0000-00004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BW62" authorId="0" shapeId="0" xr:uid="{00000000-0006-0000-0000-000042000000}">
      <text>
        <r>
          <rPr>
            <sz val="9"/>
            <color indexed="81"/>
            <rFont val="Tahoma"/>
            <family val="2"/>
          </rPr>
          <t xml:space="preserve">agua residual 
</t>
        </r>
      </text>
    </comment>
    <comment ref="U63" authorId="1" shapeId="0" xr:uid="{00000000-0006-0000-0000-00004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63" authorId="1" shapeId="0" xr:uid="{00000000-0006-0000-0000-000044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24/6</t>
        </r>
      </text>
    </comment>
    <comment ref="AS63" authorId="1" shapeId="0" xr:uid="{00000000-0006-0000-0000-00004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63" authorId="1" shapeId="0" xr:uid="{00000000-0006-0000-0000-00004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23/11/16+
AGUA RESIDUAL NOV</t>
        </r>
      </text>
    </comment>
    <comment ref="BQ64" authorId="1" shapeId="0" xr:uid="{00000000-0006-0000-0000-00004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U65" authorId="1" shapeId="0" xr:uid="{00000000-0006-0000-0000-00004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65" authorId="1" shapeId="0" xr:uid="{00000000-0006-0000-0000-000049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24/6</t>
        </r>
      </text>
    </comment>
    <comment ref="AS65" authorId="1" shapeId="0" xr:uid="{00000000-0006-0000-0000-00004A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65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23/11</t>
        </r>
      </text>
    </comment>
    <comment ref="U66" authorId="1" shapeId="0" xr:uid="{00000000-0006-0000-0000-00004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G66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CAMBIO DE GIRO</t>
        </r>
      </text>
    </comment>
    <comment ref="AM66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24/6</t>
        </r>
      </text>
    </comment>
    <comment ref="AS66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AY66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PARRILLADA </t>
        </r>
      </text>
    </comment>
    <comment ref="BQ66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23/11  AGUA RESIDUAL
</t>
        </r>
      </text>
    </comment>
    <comment ref="BW66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AGUA RESIDUAL</t>
        </r>
      </text>
    </comment>
    <comment ref="BQ67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W67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 xml:space="preserve">multa de 4 asambleas del año .2016
</t>
        </r>
      </text>
    </comment>
    <comment ref="BQ68" authorId="1" shapeId="0" xr:uid="{00000000-0006-0000-0000-00005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W70" authorId="0" shapeId="0" xr:uid="{00000000-0006-0000-0000-000056000000}">
      <text>
        <r>
          <rPr>
            <sz val="9"/>
            <color indexed="81"/>
            <rFont val="Tahoma"/>
            <family val="2"/>
          </rPr>
          <t xml:space="preserve">agua residual
</t>
        </r>
      </text>
    </comment>
    <comment ref="AY71" authorId="1" shapeId="0" xr:uid="{00000000-0006-0000-0000-00005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CUOA PARRILLADA</t>
        </r>
      </text>
    </comment>
    <comment ref="BQ71" authorId="1" shapeId="0" xr:uid="{00000000-0006-0000-0000-00005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W74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AGUA RESIDUAL</t>
        </r>
      </text>
    </comment>
    <comment ref="BQ78" authorId="1" shapeId="0" xr:uid="{00000000-0006-0000-0000-00005A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E81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BW81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AGUA
 RESIDUL</t>
        </r>
      </text>
    </comment>
    <comment ref="BW82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 xml:space="preserve">AGUA RESIDUAL
</t>
        </r>
      </text>
    </comment>
    <comment ref="BQ83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AS84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 xml:space="preserve">MULTA 25/7/16
</t>
        </r>
      </text>
    </comment>
    <comment ref="BE85" authorId="1" shapeId="0" xr:uid="{00000000-0006-0000-0000-00006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03 TARJETAS DE PARRILLADAS</t>
        </r>
      </text>
    </comment>
    <comment ref="BQ85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 xml:space="preserve">agua residual
</t>
        </r>
      </text>
    </comment>
    <comment ref="BQ90" authorId="1" shapeId="0" xr:uid="{00000000-0006-0000-0000-00006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E91" authorId="1" shapeId="0" xr:uid="{00000000-0006-0000-0000-00006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02 TARJETAS DE PARRILLADA</t>
        </r>
      </text>
    </comment>
    <comment ref="BQ91" authorId="1" shapeId="0" xr:uid="{00000000-0006-0000-0000-000064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U93" authorId="1" shapeId="0" xr:uid="{00000000-0006-0000-0000-00006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93" authorId="1" shapeId="0" xr:uid="{00000000-0006-0000-0000-00006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24/6</t>
        </r>
      </text>
    </comment>
    <comment ref="AS93" authorId="1" shapeId="0" xr:uid="{00000000-0006-0000-0000-00006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93" authorId="1" shapeId="0" xr:uid="{00000000-0006-0000-0000-00006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23/11</t>
        </r>
      </text>
    </comment>
    <comment ref="BQ94" authorId="1" shapeId="0" xr:uid="{00000000-0006-0000-0000-000069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23/11</t>
        </r>
      </text>
    </comment>
    <comment ref="AS95" authorId="1" shapeId="0" xr:uid="{00000000-0006-0000-0000-00006A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95" authorId="1" shapeId="0" xr:uid="{00000000-0006-0000-0000-00006B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23/11</t>
        </r>
      </text>
    </comment>
    <comment ref="AY98" authorId="1" shapeId="0" xr:uid="{00000000-0006-0000-0000-00006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parrillada</t>
        </r>
      </text>
    </comment>
    <comment ref="BQ99" authorId="1" shapeId="0" xr:uid="{00000000-0006-0000-0000-00006D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U100" authorId="1" shapeId="0" xr:uid="{00000000-0006-0000-0000-00006E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100" authorId="1" shapeId="0" xr:uid="{00000000-0006-0000-0000-00006F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24/6</t>
        </r>
      </text>
    </comment>
    <comment ref="AS100" authorId="1" shapeId="0" xr:uid="{00000000-0006-0000-0000-00007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00" authorId="1" shapeId="0" xr:uid="{00000000-0006-0000-0000-00007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23/11</t>
        </r>
      </text>
    </comment>
    <comment ref="U101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101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24/6</t>
        </r>
      </text>
    </comment>
    <comment ref="AS101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01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23/11</t>
        </r>
      </text>
    </comment>
    <comment ref="U105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105" authorId="1" shapeId="0" xr:uid="{00000000-0006-0000-0000-00007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05" authorId="1" shapeId="0" xr:uid="{00000000-0006-0000-0000-00007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05" authorId="1" shapeId="0" xr:uid="{00000000-0006-0000-0000-000079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BE106" authorId="1" shapeId="0" xr:uid="{00000000-0006-0000-0000-00007A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02 TARJETAS DE PARRILLADA</t>
        </r>
      </text>
    </comment>
    <comment ref="U108" authorId="1" shapeId="0" xr:uid="{00000000-0006-0000-0000-00007B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108" authorId="1" shapeId="0" xr:uid="{00000000-0006-0000-0000-00007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08" authorId="1" shapeId="0" xr:uid="{00000000-0006-0000-0000-00007D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E108" authorId="1" shapeId="0" xr:uid="{00000000-0006-0000-0000-00007E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BQ108" authorId="1" shapeId="0" xr:uid="{00000000-0006-0000-0000-00007F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U109" authorId="1" shapeId="0" xr:uid="{00000000-0006-0000-0000-00008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109" authorId="1" shapeId="0" xr:uid="{00000000-0006-0000-0000-00008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09" authorId="1" shapeId="0" xr:uid="{00000000-0006-0000-0000-00008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09" authorId="1" shapeId="0" xr:uid="{00000000-0006-0000-0000-00008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BQ116" authorId="1" shapeId="0" xr:uid="{00000000-0006-0000-0000-000084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Q117" authorId="1" shapeId="0" xr:uid="{00000000-0006-0000-0000-00008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AY118" authorId="1" shapeId="0" xr:uid="{00000000-0006-0000-0000-00008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PARRILLADA</t>
        </r>
      </text>
    </comment>
    <comment ref="U120" authorId="1" shapeId="0" xr:uid="{00000000-0006-0000-0000-00008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120" authorId="1" shapeId="0" xr:uid="{00000000-0006-0000-0000-00008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20" authorId="1" shapeId="0" xr:uid="{00000000-0006-0000-0000-000089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20" authorId="1" shapeId="0" xr:uid="{00000000-0006-0000-0000-00008A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23/11/16+
AGUA RESIDUAL NOV</t>
        </r>
      </text>
    </comment>
    <comment ref="BQ124" authorId="1" shapeId="0" xr:uid="{00000000-0006-0000-0000-00008B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23/11/16+
AGUA RESIDUAL NOV</t>
        </r>
      </text>
    </comment>
    <comment ref="BQ127" authorId="1" shapeId="0" xr:uid="{00000000-0006-0000-0000-00008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Q129" authorId="1" shapeId="0" xr:uid="{00000000-0006-0000-0000-00008D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BQ130" authorId="1" shapeId="0" xr:uid="{00000000-0006-0000-0000-00008E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E131" authorId="1" shapeId="0" xr:uid="{00000000-0006-0000-0000-00008F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BE138" authorId="1" shapeId="0" xr:uid="{00000000-0006-0000-0000-00009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U139" authorId="1" shapeId="0" xr:uid="{00000000-0006-0000-0000-00009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139" authorId="1" shapeId="0" xr:uid="{00000000-0006-0000-0000-00009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39" authorId="1" shapeId="0" xr:uid="{00000000-0006-0000-0000-00009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39" authorId="1" shapeId="0" xr:uid="{00000000-0006-0000-0000-000094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U140" authorId="1" shapeId="0" xr:uid="{00000000-0006-0000-0000-00009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140" authorId="1" shapeId="0" xr:uid="{00000000-0006-0000-0000-00009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40" authorId="1" shapeId="0" xr:uid="{00000000-0006-0000-0000-00009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40" authorId="1" shapeId="0" xr:uid="{00000000-0006-0000-0000-00009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AS141" authorId="2" shapeId="0" xr:uid="{00000000-0006-0000-0000-000099000000}">
      <text>
        <r>
          <rPr>
            <b/>
            <sz val="8"/>
            <color indexed="81"/>
            <rFont val="Tahoma"/>
            <family val="2"/>
          </rPr>
          <t>JOEL:</t>
        </r>
        <r>
          <rPr>
            <sz val="8"/>
            <color indexed="81"/>
            <rFont val="Tahoma"/>
            <family val="2"/>
          </rPr>
          <t xml:space="preserve">
CORTE Y RECONEXION</t>
        </r>
      </text>
    </comment>
    <comment ref="AY141" authorId="2" shapeId="0" xr:uid="{00000000-0006-0000-0000-00009A000000}">
      <text>
        <r>
          <rPr>
            <b/>
            <sz val="8"/>
            <color indexed="81"/>
            <rFont val="Tahoma"/>
            <family val="2"/>
          </rPr>
          <t>JOEL:</t>
        </r>
        <r>
          <rPr>
            <sz val="8"/>
            <color indexed="81"/>
            <rFont val="Tahoma"/>
            <family val="2"/>
          </rPr>
          <t xml:space="preserve">
COUTA PARRILLADA</t>
        </r>
      </text>
    </comment>
    <comment ref="BQ142" authorId="1" shapeId="0" xr:uid="{00000000-0006-0000-0000-00009B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U144" authorId="1" shapeId="0" xr:uid="{00000000-0006-0000-0000-00009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30/03</t>
        </r>
      </text>
    </comment>
    <comment ref="AM144" authorId="1" shapeId="0" xr:uid="{00000000-0006-0000-0000-00009D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44" authorId="1" shapeId="0" xr:uid="{00000000-0006-0000-0000-00009E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44" authorId="1" shapeId="0" xr:uid="{00000000-0006-0000-0000-00009F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BE146" authorId="1" shapeId="0" xr:uid="{00000000-0006-0000-0000-0000A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BQ147" authorId="1" shapeId="0" xr:uid="{00000000-0006-0000-0000-0000A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BQ149" authorId="1" shapeId="0" xr:uid="{00000000-0006-0000-0000-0000A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AY154" authorId="1" shapeId="0" xr:uid="{00000000-0006-0000-0000-0000A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PARRILLADA</t>
        </r>
      </text>
    </comment>
    <comment ref="AY155" authorId="1" shapeId="0" xr:uid="{00000000-0006-0000-0000-0000A4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PARRILLADA</t>
        </r>
      </text>
    </comment>
    <comment ref="BQ155" authorId="1" shapeId="0" xr:uid="{00000000-0006-0000-0000-0000A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AM156" authorId="1" shapeId="0" xr:uid="{00000000-0006-0000-0000-0000A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56" authorId="1" shapeId="0" xr:uid="{00000000-0006-0000-0000-0000A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56" authorId="1" shapeId="0" xr:uid="{00000000-0006-0000-0000-0000A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U159" authorId="1" shapeId="0" xr:uid="{00000000-0006-0000-0000-0000A9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30/03</t>
        </r>
      </text>
    </comment>
    <comment ref="AM159" authorId="1" shapeId="0" xr:uid="{00000000-0006-0000-0000-0000AA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59" authorId="1" shapeId="0" xr:uid="{00000000-0006-0000-0000-0000AB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59" authorId="1" shapeId="0" xr:uid="{00000000-0006-0000-0000-0000A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BQ161" authorId="1" shapeId="0" xr:uid="{00000000-0006-0000-0000-0000AD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AS164" authorId="1" shapeId="0" xr:uid="{00000000-0006-0000-0000-0000AE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64" authorId="1" shapeId="0" xr:uid="{00000000-0006-0000-0000-0000AF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U165" authorId="1" shapeId="0" xr:uid="{00000000-0006-0000-0000-0000B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30/03</t>
        </r>
      </text>
    </comment>
    <comment ref="AM165" authorId="1" shapeId="0" xr:uid="{00000000-0006-0000-0000-0000B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65" authorId="1" shapeId="0" xr:uid="{00000000-0006-0000-0000-0000B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BQ165" authorId="1" shapeId="0" xr:uid="{00000000-0006-0000-0000-0000B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I168" authorId="1" shapeId="0" xr:uid="{00000000-0006-0000-0000-0000B4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PS NERY TORRES
</t>
        </r>
      </text>
    </comment>
    <comment ref="U168" authorId="1" shapeId="0" xr:uid="{00000000-0006-0000-0000-0000B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30/03</t>
        </r>
      </text>
    </comment>
    <comment ref="AM168" authorId="1" shapeId="0" xr:uid="{00000000-0006-0000-0000-0000B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68" authorId="1" shapeId="0" xr:uid="{00000000-0006-0000-0000-0000B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25/7</t>
        </r>
      </text>
    </comment>
    <comment ref="AY168" authorId="1" shapeId="0" xr:uid="{00000000-0006-0000-0000-0000B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PARRILLADA</t>
        </r>
      </text>
    </comment>
    <comment ref="BQ168" authorId="1" shapeId="0" xr:uid="{00000000-0006-0000-0000-0000B9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23/11/16+
AGUA RESIDUAL NOV</t>
        </r>
      </text>
    </comment>
    <comment ref="BQ173" authorId="1" shapeId="0" xr:uid="{00000000-0006-0000-0000-0000BA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AY174" authorId="1" shapeId="0" xr:uid="{00000000-0006-0000-0000-0000BB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PARRILLADA</t>
        </r>
      </text>
    </comment>
    <comment ref="BE174" authorId="1" shapeId="0" xr:uid="{00000000-0006-0000-0000-0000BC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</t>
        </r>
      </text>
    </comment>
    <comment ref="AY179" authorId="1" shapeId="0" xr:uid="{00000000-0006-0000-0000-0000BD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DONACION EVENTO STA ROSA </t>
        </r>
      </text>
    </comment>
    <comment ref="BE179" authorId="1" shapeId="0" xr:uid="{00000000-0006-0000-0000-0000BE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AS180" authorId="1" shapeId="0" xr:uid="{00000000-0006-0000-0000-0000BF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ASAMBLEA </t>
        </r>
      </text>
    </comment>
    <comment ref="BQ180" authorId="1" shapeId="0" xr:uid="{00000000-0006-0000-0000-0000C0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AY181" authorId="1" shapeId="0" xr:uid="{00000000-0006-0000-0000-0000C1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CUOTA PARRILLADA</t>
        </r>
      </text>
    </comment>
    <comment ref="BE181" authorId="1" shapeId="0" xr:uid="{00000000-0006-0000-0000-0000C2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TARJETA DE PARRILLADA </t>
        </r>
      </text>
    </comment>
    <comment ref="BQ181" authorId="1" shapeId="0" xr:uid="{00000000-0006-0000-0000-0000C3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NOV </t>
        </r>
      </text>
    </comment>
    <comment ref="BQ182" authorId="1" shapeId="0" xr:uid="{00000000-0006-0000-0000-0000C4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AGUA RESIDUAL NOV </t>
        </r>
      </text>
    </comment>
    <comment ref="U183" authorId="1" shapeId="0" xr:uid="{00000000-0006-0000-0000-0000C5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reunion 30/03</t>
        </r>
      </text>
    </comment>
    <comment ref="AM183" authorId="1" shapeId="0" xr:uid="{00000000-0006-0000-0000-0000C6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14/6</t>
        </r>
      </text>
    </comment>
    <comment ref="AS183" authorId="1" shapeId="0" xr:uid="{00000000-0006-0000-0000-0000C7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MULTA ASAMBLEA </t>
        </r>
      </text>
    </comment>
    <comment ref="BQ183" authorId="1" shapeId="0" xr:uid="{00000000-0006-0000-0000-0000C8000000}">
      <text>
        <r>
          <rPr>
            <b/>
            <sz val="9"/>
            <color indexed="81"/>
            <rFont val="Tahoma"/>
            <family val="2"/>
          </rPr>
          <t>JHONATAN:</t>
        </r>
        <r>
          <rPr>
            <sz val="9"/>
            <color indexed="81"/>
            <rFont val="Tahoma"/>
            <family val="2"/>
          </rPr>
          <t xml:space="preserve">
reunion 23/11/16+
AGUA RESIDUAL NOV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cooperativa primero de mayo</author>
  </authors>
  <commentList>
    <comment ref="E503" authorId="0" shapeId="0" xr:uid="{C870A2D4-2697-4B33-8B7C-D5BF947D9E2C}">
      <text>
        <r>
          <rPr>
            <sz val="11"/>
            <color theme="1"/>
            <rFont val="Calibri"/>
            <family val="2"/>
            <scheme val="minor"/>
          </rPr>
          <t xml:space="preserve">cooperativa primero de mayo:
DECLARO 2 FOCOS </t>
        </r>
      </text>
    </comment>
    <comment ref="F507" authorId="0" shapeId="0" xr:uid="{24C29C1F-33C4-48B2-9337-3EE376539245}">
      <text>
        <r>
          <rPr>
            <sz val="11"/>
            <color theme="1"/>
            <rFont val="Calibri"/>
            <family val="2"/>
            <scheme val="minor"/>
          </rPr>
          <t xml:space="preserve">cooperativa primero de mayo:
DECLARO 2 FOCOS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</author>
  </authors>
  <commentList>
    <comment ref="F399" authorId="0" shapeId="0" xr:uid="{189B0B16-0E79-4EE9-8654-865C6D79C372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A CUENTA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</author>
  </authors>
  <commentList>
    <comment ref="E18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E193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E200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E207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E216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E223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E230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E238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E245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E2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E260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COBRO DE S/, 10,00 POR NO DECLARAR UN FOCO
</t>
        </r>
      </text>
    </comment>
    <comment ref="D385" authorId="0" shapeId="0" xr:uid="{E5C46D7D-F679-4456-B252-95B923E25405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error en el recibo ( luz de noviembre) el saldo de 6.4, sera distribuido entre luz de febrero y agua de febrero</t>
        </r>
      </text>
    </comment>
    <comment ref="D386" authorId="0" shapeId="0" xr:uid="{C2C313D2-81E5-4995-968D-49F10701234A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error en el recibo ( luz de noviembre) el saldo de 6.4, sera distribuido entre luz de febrero y agua de febrero</t>
        </r>
      </text>
    </comment>
    <comment ref="D387" authorId="0" shapeId="0" xr:uid="{3CAF54AB-2894-4193-8F19-16CC1EF92C9E}">
      <text>
        <r>
          <rPr>
            <b/>
            <sz val="9"/>
            <color indexed="81"/>
            <rFont val="Tahoma"/>
            <family val="2"/>
          </rPr>
          <t>MARIA:</t>
        </r>
        <r>
          <rPr>
            <sz val="9"/>
            <color indexed="81"/>
            <rFont val="Tahoma"/>
            <family val="2"/>
          </rPr>
          <t xml:space="preserve">
error en el recibo ( luz de noviembre) el saldo de 6.4, sera distribuido entre luz de febrero y agua de febrero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Luffi</author>
  </authors>
  <commentList>
    <comment ref="D2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Luffi:</t>
        </r>
        <r>
          <rPr>
            <sz val="9"/>
            <color indexed="81"/>
            <rFont val="Tahoma"/>
            <family val="2"/>
          </rPr>
          <t xml:space="preserve">
Por brindar energia electrica a un ambulante sin comunicar a Adm.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Primero De Mayo</author>
  </authors>
  <commentList>
    <comment ref="E5" authorId="0" shapeId="0" xr:uid="{397A2C8B-AAAB-4126-B888-7C13E5F3F59F}">
      <text>
        <r>
          <rPr>
            <sz val="11"/>
            <color theme="1"/>
            <rFont val="Calibri"/>
            <family val="2"/>
            <scheme val="minor"/>
          </rPr>
          <t>Primero De Mayo:
TICKET N° 50752: S/10.00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tc={8A2CACC7-700B-48A0-8B4D-F92B4A3CD783}</author>
    <author>Primero De Mayo</author>
  </authors>
  <commentList>
    <comment ref="T11" authorId="0" shapeId="0" xr:uid="{8A2CACC7-700B-48A0-8B4D-F92B4A3CD7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ENERO 2025
</t>
      </text>
    </comment>
    <comment ref="G35" authorId="1" shapeId="0" xr:uid="{3BB59BA1-C5BD-4B35-A6E7-BE4AB474FD51}">
      <text>
        <r>
          <rPr>
            <sz val="11"/>
            <color theme="1"/>
            <rFont val="Calibri"/>
            <family val="2"/>
            <scheme val="minor"/>
          </rPr>
          <t>Primero De Mayo:
TALONARIO SANTA ROSA 2022
TALONARIO DÍA DE LA MADRE 2024</t>
        </r>
      </text>
    </comment>
    <comment ref="G38" authorId="1" shapeId="0" xr:uid="{C940F3E7-43FA-4D2A-94B8-319019B20779}">
      <text>
        <r>
          <rPr>
            <sz val="11"/>
            <color theme="1"/>
            <rFont val="Calibri"/>
            <family val="2"/>
            <scheme val="minor"/>
          </rPr>
          <t>Primero De Mayo:
TALONARIO DÍA DE LA MADRE 2024</t>
        </r>
      </text>
    </comment>
    <comment ref="G39" authorId="1" shapeId="0" xr:uid="{A13CF34D-66B7-4C39-8B95-31D60E1480F7}">
      <text>
        <r>
          <rPr>
            <sz val="11"/>
            <color theme="1"/>
            <rFont val="Calibri"/>
            <family val="2"/>
            <scheme val="minor"/>
          </rPr>
          <t>Primero De Mayo:
TALONARIO SANTA ROSA 2023 = 10.00
ALQUILER DE DICIEMBRE 2023 = 50.00
TALONARIO DÍA DE LA MADRE 2024 = 10.00</t>
        </r>
      </text>
    </comment>
  </commentList>
</comments>
</file>

<file path=xl/sharedStrings.xml><?xml version="1.0" encoding="utf-8"?>
<sst xmlns="http://schemas.openxmlformats.org/spreadsheetml/2006/main" count="34233" uniqueCount="3846">
  <si>
    <t xml:space="preserve">Enero </t>
  </si>
  <si>
    <t>Febrero</t>
  </si>
  <si>
    <t>Marzo</t>
  </si>
  <si>
    <t>Abril</t>
  </si>
  <si>
    <t>set-16</t>
  </si>
  <si>
    <t>DEUDA</t>
  </si>
  <si>
    <t xml:space="preserve">DEUDA </t>
  </si>
  <si>
    <t xml:space="preserve">TOTAL  DE     DEUDA </t>
  </si>
  <si>
    <t>DETALLE DE DEUDA 2016</t>
  </si>
  <si>
    <t>N°</t>
  </si>
  <si>
    <t>APELLIDOS Y NOMBRES</t>
  </si>
  <si>
    <t>Gast. Adm.</t>
  </si>
  <si>
    <t>Prev. Social</t>
  </si>
  <si>
    <t xml:space="preserve">Luz </t>
  </si>
  <si>
    <t>Agua</t>
  </si>
  <si>
    <t>Deposito</t>
  </si>
  <si>
    <t xml:space="preserve">Multa </t>
  </si>
  <si>
    <t>G.A.</t>
  </si>
  <si>
    <t>P.S.</t>
  </si>
  <si>
    <t>LUZ</t>
  </si>
  <si>
    <t xml:space="preserve">AGUA </t>
  </si>
  <si>
    <t>DEPOSITO</t>
  </si>
  <si>
    <t>MULTA y/o VARIOS</t>
  </si>
  <si>
    <t>1</t>
  </si>
  <si>
    <t>AGUIRRE QUISPE WILFREDO GILMER</t>
  </si>
  <si>
    <t>2</t>
  </si>
  <si>
    <t>ALARCON ANAMPA  NANCY GUISELA</t>
  </si>
  <si>
    <t>3</t>
  </si>
  <si>
    <t>ALHUAY PALOMINO DE ALHUAY JUANA</t>
  </si>
  <si>
    <t>4</t>
  </si>
  <si>
    <t>ALVAREZ CAMPOS LELIA AMERICA</t>
  </si>
  <si>
    <t>5</t>
  </si>
  <si>
    <t>ALVAREZ CAMPOS ROLANDO</t>
  </si>
  <si>
    <t>6</t>
  </si>
  <si>
    <t>ALVAREZ CAMPOS VICTOR</t>
  </si>
  <si>
    <t>7</t>
  </si>
  <si>
    <t>ALVAREZ MARIN MARIANELA</t>
  </si>
  <si>
    <t>8</t>
  </si>
  <si>
    <t>ALVAREZ MARIN NEIL ROLANDO</t>
  </si>
  <si>
    <t>9</t>
  </si>
  <si>
    <t xml:space="preserve">ANAMPA CORAHUA CLEMENCIA MIGDONIA </t>
  </si>
  <si>
    <t>10</t>
  </si>
  <si>
    <t>ANCCO LEON VALENTINA</t>
  </si>
  <si>
    <t>11</t>
  </si>
  <si>
    <t>ATANASIO ORTEGA MAXIMILIANA</t>
  </si>
  <si>
    <t>12</t>
  </si>
  <si>
    <t>AYALA HUASHUAYO NORMA GLADYS</t>
  </si>
  <si>
    <t>13</t>
  </si>
  <si>
    <t>AYALA TABOADA ELISEO</t>
  </si>
  <si>
    <t>14</t>
  </si>
  <si>
    <t>BASTIDAS MEDINA DINA</t>
  </si>
  <si>
    <t>15</t>
  </si>
  <si>
    <t>BASTIDAS MEDINA HERMENEGILDO</t>
  </si>
  <si>
    <t>16</t>
  </si>
  <si>
    <t>BERNAOLA DE PRADO FLORENCIA</t>
  </si>
  <si>
    <t>17</t>
  </si>
  <si>
    <t>BRAVO HEREDIA ANA MARITZA</t>
  </si>
  <si>
    <t>18</t>
  </si>
  <si>
    <t>BURGA CARRASCO ELIDA</t>
  </si>
  <si>
    <t>19</t>
  </si>
  <si>
    <t>CABALLERO CALZADO GLADYS VICTORIA</t>
  </si>
  <si>
    <t>20</t>
  </si>
  <si>
    <t>CAHUANA VDA DE DAVILA VICENTINA</t>
  </si>
  <si>
    <t>21</t>
  </si>
  <si>
    <t>CAJALEON CARRASCO LUIS ENRIQUE</t>
  </si>
  <si>
    <t>22</t>
  </si>
  <si>
    <t>CAJALEON HIDALGO TEODORO</t>
  </si>
  <si>
    <t>23</t>
  </si>
  <si>
    <t xml:space="preserve">CALDERON TORRES ALDO EDGAR </t>
  </si>
  <si>
    <t>24</t>
  </si>
  <si>
    <t>CALDERON VERA SEGUNDO ALCIDES</t>
  </si>
  <si>
    <t>25</t>
  </si>
  <si>
    <t>CALLE CALLE FIDEL</t>
  </si>
  <si>
    <t>26</t>
  </si>
  <si>
    <t>CAMPUZANO CABELLO VICENTA DONATILA</t>
  </si>
  <si>
    <t>27</t>
  </si>
  <si>
    <t>CARDEÑA VILLAFUERTE ALEJANDRINA</t>
  </si>
  <si>
    <t>28</t>
  </si>
  <si>
    <t>CARPIO VASQUEZ TEOFILA</t>
  </si>
  <si>
    <t>29</t>
  </si>
  <si>
    <t>CARRASCO SALVATIERRA FELICITA</t>
  </si>
  <si>
    <t>30</t>
  </si>
  <si>
    <t xml:space="preserve">CARTAJENA MAMANI BENJAMIN D </t>
  </si>
  <si>
    <t>31</t>
  </si>
  <si>
    <t>CARTAJENA PALOMINO ALVARO BENJAMIN</t>
  </si>
  <si>
    <t>32</t>
  </si>
  <si>
    <t>CASTRO ALEJANDRO HORTENCIA LUCILA</t>
  </si>
  <si>
    <t>33</t>
  </si>
  <si>
    <t xml:space="preserve">CASTRO GUTIERREZ AQUILA LUCRECIA </t>
  </si>
  <si>
    <t>34</t>
  </si>
  <si>
    <t>CCOYLLO CHINCHAY DANIEL MASIA</t>
  </si>
  <si>
    <t>35</t>
  </si>
  <si>
    <t>CCOYLLO CHINCHAY JUDITH NATY</t>
  </si>
  <si>
    <t>36</t>
  </si>
  <si>
    <t>CCOYLLO POLANCO DANIEL</t>
  </si>
  <si>
    <t>37</t>
  </si>
  <si>
    <t>CCOYLLO POLANCO GERMAN</t>
  </si>
  <si>
    <t>38</t>
  </si>
  <si>
    <t>CERDA YUPANQUI CARMEN ROSA</t>
  </si>
  <si>
    <t>39</t>
  </si>
  <si>
    <t>CHALLCO DE PALOMINO NICOLAZA</t>
  </si>
  <si>
    <t>40</t>
  </si>
  <si>
    <t>CHIRINOS CABRACANCHA MARIA LOURDES</t>
  </si>
  <si>
    <t>41</t>
  </si>
  <si>
    <t>CHOQUE ALATA MARTHA NELIDA</t>
  </si>
  <si>
    <t>42</t>
  </si>
  <si>
    <t>CHOQUE HUAMANI FELIX CEFERINO</t>
  </si>
  <si>
    <t>43</t>
  </si>
  <si>
    <t>CHUCHULLO HACHA JOSE PEDRO</t>
  </si>
  <si>
    <t>44</t>
  </si>
  <si>
    <t>CLEMENTE ALLER CIRILA</t>
  </si>
  <si>
    <t>45</t>
  </si>
  <si>
    <t>CORDOVA PEREZ MARCO ANTONIO</t>
  </si>
  <si>
    <t>46</t>
  </si>
  <si>
    <t>CORNEJO DONATO DE CORDOVA ESTELA PILAR</t>
  </si>
  <si>
    <t>47</t>
  </si>
  <si>
    <t>CRUZ JARAMILLO LUIS</t>
  </si>
  <si>
    <t>48</t>
  </si>
  <si>
    <t>CUCHO DE LA CRUZ SAUL</t>
  </si>
  <si>
    <t>49</t>
  </si>
  <si>
    <t>CUEVAS MAYO ENRIQUE</t>
  </si>
  <si>
    <t>50</t>
  </si>
  <si>
    <t>CULE CARRASCO HAYDEE MONICA</t>
  </si>
  <si>
    <t>51</t>
  </si>
  <si>
    <t>CUSI LAURA SONIA</t>
  </si>
  <si>
    <t>52</t>
  </si>
  <si>
    <t>DAVILA  CAHUANA MARISOL</t>
  </si>
  <si>
    <t>53</t>
  </si>
  <si>
    <t>DE LA CRUZ ESTEBAN JOSE</t>
  </si>
  <si>
    <t>54</t>
  </si>
  <si>
    <t xml:space="preserve">ESPEJO URBANO ROSA FLORENCIA </t>
  </si>
  <si>
    <t>55</t>
  </si>
  <si>
    <t>ESTELA SUAREZ ELVIA</t>
  </si>
  <si>
    <t>56</t>
  </si>
  <si>
    <t>ESTRADA OSORIO DONATO</t>
  </si>
  <si>
    <t>57</t>
  </si>
  <si>
    <t>FALCON CHIARA HECTOR</t>
  </si>
  <si>
    <t>58</t>
  </si>
  <si>
    <t>FLORES FLORES  DE ROMERO EMMA SOFIA</t>
  </si>
  <si>
    <t>59</t>
  </si>
  <si>
    <t>FLORES FLORES IRENE BERTILIA</t>
  </si>
  <si>
    <t>60</t>
  </si>
  <si>
    <t>FLORES FLORES UMBELINA DORA</t>
  </si>
  <si>
    <t>61</t>
  </si>
  <si>
    <t>FLORES MATTO ANTONIO</t>
  </si>
  <si>
    <t>62</t>
  </si>
  <si>
    <t>FLORES YATO FRANCISCA DOLORES</t>
  </si>
  <si>
    <t>63</t>
  </si>
  <si>
    <t>GAVILAN MOSQUERA NORMA</t>
  </si>
  <si>
    <t>64</t>
  </si>
  <si>
    <t>GONZALES LOZANO JHENNY FRANK</t>
  </si>
  <si>
    <t>65</t>
  </si>
  <si>
    <t>GUTIERRES CASTRO JORGE RICARDO</t>
  </si>
  <si>
    <t>66</t>
  </si>
  <si>
    <t xml:space="preserve">GUTIERREZ CASTILLO  TERESA JESUS </t>
  </si>
  <si>
    <t>67</t>
  </si>
  <si>
    <t>GUTIERREZ CASTILLO  JORGE</t>
  </si>
  <si>
    <t>68</t>
  </si>
  <si>
    <t>GUTIERREZ FLORES ROGER REYNAN</t>
  </si>
  <si>
    <t>69</t>
  </si>
  <si>
    <t>HEREDIA MUÑOZ DE BRAVO MARIA</t>
  </si>
  <si>
    <t>70</t>
  </si>
  <si>
    <t>HUAMANI ROMERO DOMITILA</t>
  </si>
  <si>
    <t>71</t>
  </si>
  <si>
    <t>HUASHUAYO GOMEZ EUDOSIA</t>
  </si>
  <si>
    <t>72</t>
  </si>
  <si>
    <t>HUAYHUALLA DE LOPEZ DONATILA</t>
  </si>
  <si>
    <t>73</t>
  </si>
  <si>
    <t>JARA ALVARES CRISTALINA</t>
  </si>
  <si>
    <t>74</t>
  </si>
  <si>
    <t>JARA ALVAREZ MARIA CENAIDA</t>
  </si>
  <si>
    <t>75</t>
  </si>
  <si>
    <t>JARA ALVAREZ SANTOS PEDRO</t>
  </si>
  <si>
    <t>76</t>
  </si>
  <si>
    <t>JUAREZ CUELLAR LEONOR</t>
  </si>
  <si>
    <t>77</t>
  </si>
  <si>
    <t>JARA TORRES FLOR (fallecida Nery Torres)</t>
  </si>
  <si>
    <t>78</t>
  </si>
  <si>
    <t>LAGOS LUNA  DE LEIVA ZAIDA</t>
  </si>
  <si>
    <t>79</t>
  </si>
  <si>
    <t>LOPEZ HUAYHUALLA NELLY NATIVIDAD</t>
  </si>
  <si>
    <t>80</t>
  </si>
  <si>
    <t>LUJAN GONZALES MARINO JUAN</t>
  </si>
  <si>
    <t>81</t>
  </si>
  <si>
    <t>LIMAS VARGAS CARMEN ROSA</t>
  </si>
  <si>
    <t>82</t>
  </si>
  <si>
    <t xml:space="preserve">MALLQUI JULCA ALEJANDRINO TEODORO </t>
  </si>
  <si>
    <t>83</t>
  </si>
  <si>
    <t>MARIN ARECHE ANTONIO</t>
  </si>
  <si>
    <t>84</t>
  </si>
  <si>
    <t>MARIN HUAMAN DE SALAMANCA MARIA YNES</t>
  </si>
  <si>
    <t>85</t>
  </si>
  <si>
    <t>MAMANI SALAZAR JOSE (Fallecido Mamani Yanarico)</t>
  </si>
  <si>
    <t>86</t>
  </si>
  <si>
    <t>MARIN HUAMAN MARIO</t>
  </si>
  <si>
    <t>87</t>
  </si>
  <si>
    <t>MARIN ILIZARDE BASILISA</t>
  </si>
  <si>
    <t>88</t>
  </si>
  <si>
    <t xml:space="preserve">MARIN LONDOÑE EDUARDO SANTIAGO </t>
  </si>
  <si>
    <t>89</t>
  </si>
  <si>
    <t>MARIN LONDOÑE MARIA LUZ</t>
  </si>
  <si>
    <t>90</t>
  </si>
  <si>
    <t>MAYHUASCA BASTIDAS MARILU</t>
  </si>
  <si>
    <t>91</t>
  </si>
  <si>
    <t>MAYHUASCA BASTIDAS ULISES</t>
  </si>
  <si>
    <t>92</t>
  </si>
  <si>
    <t>MAYTA COLQUI VIOLETA</t>
  </si>
  <si>
    <t>93</t>
  </si>
  <si>
    <t>MAITA RIVERA SANTIAGO ATENCIO</t>
  </si>
  <si>
    <t>94</t>
  </si>
  <si>
    <t>MEDINA JOTA DE CACERES VICENTA</t>
  </si>
  <si>
    <t>95</t>
  </si>
  <si>
    <t>MEDINA MEDRANO CARLOS</t>
  </si>
  <si>
    <t>96</t>
  </si>
  <si>
    <t xml:space="preserve">MEDRANO ANDIA DIONISIA DE CASTILLO </t>
  </si>
  <si>
    <t>97</t>
  </si>
  <si>
    <t>MEJIA HUAMAN ÑAHUE DE ARCE VICTORIA</t>
  </si>
  <si>
    <t>98</t>
  </si>
  <si>
    <t>MELO BACA MARINA</t>
  </si>
  <si>
    <t>99</t>
  </si>
  <si>
    <t>MESIAS CRUZ GLADYS</t>
  </si>
  <si>
    <t>100</t>
  </si>
  <si>
    <t>MONTALVO NEIRA DE SALAS  RUFINA VICEN</t>
  </si>
  <si>
    <t>101</t>
  </si>
  <si>
    <t>RODRIGUEZ MORENO NORA</t>
  </si>
  <si>
    <t>102</t>
  </si>
  <si>
    <t>ÑAHUI RUIZ AURELIO</t>
  </si>
  <si>
    <t>103</t>
  </si>
  <si>
    <t>OJEDA CAMPOS EDSON</t>
  </si>
  <si>
    <t>104</t>
  </si>
  <si>
    <t>OQUENDO ARISACA MELESIA ROSARIO</t>
  </si>
  <si>
    <t>105</t>
  </si>
  <si>
    <t>OQUENDO QUISPE JESSICA</t>
  </si>
  <si>
    <t>106</t>
  </si>
  <si>
    <t>ORTIZ ÑAUPA WELINTONH</t>
  </si>
  <si>
    <t>107</t>
  </si>
  <si>
    <t>PACOMPIA CARDEÑA GIOVANNI</t>
  </si>
  <si>
    <t>108</t>
  </si>
  <si>
    <t>PALOMINO HANCCO CECILIA</t>
  </si>
  <si>
    <t>109</t>
  </si>
  <si>
    <t>PALOMINO TENORIO SILVIO EDUARDO</t>
  </si>
  <si>
    <t>110</t>
  </si>
  <si>
    <t>PALOMINO VELASQUEZ EUSEBIO</t>
  </si>
  <si>
    <t>111</t>
  </si>
  <si>
    <t>PAREDES FLORES  OSCAR ALFREDO</t>
  </si>
  <si>
    <t>112</t>
  </si>
  <si>
    <t>PAREDES MORALES DIANA VONNET</t>
  </si>
  <si>
    <t>113</t>
  </si>
  <si>
    <t>PAREDES MORALES OSCAR MARTIN</t>
  </si>
  <si>
    <t>114</t>
  </si>
  <si>
    <t>PEREZ PONCE DE ROMERO SATURNINA</t>
  </si>
  <si>
    <t>115</t>
  </si>
  <si>
    <t>PEREZ QUISPE EPIFANIA RICARDINA</t>
  </si>
  <si>
    <t>116</t>
  </si>
  <si>
    <t>PITTMAN CONCEPCION NELLY MARIA</t>
  </si>
  <si>
    <t>117</t>
  </si>
  <si>
    <t>PORRAS DE OROYA OLIMPIA</t>
  </si>
  <si>
    <t>118</t>
  </si>
  <si>
    <t>PRADO LLANCARI ZOZIMA</t>
  </si>
  <si>
    <t>119</t>
  </si>
  <si>
    <t>QUINTANA VIDAL GLICERIO</t>
  </si>
  <si>
    <t>120</t>
  </si>
  <si>
    <t>QUISPE CONSA MIGUEL</t>
  </si>
  <si>
    <t>121</t>
  </si>
  <si>
    <t>QUISPE CONZA VIDAL</t>
  </si>
  <si>
    <t>122</t>
  </si>
  <si>
    <t>QUISPE COPAYO  ELIO CARLOS</t>
  </si>
  <si>
    <t>123</t>
  </si>
  <si>
    <t>QUISPE DE PALOMINO DOROTEA</t>
  </si>
  <si>
    <t>124</t>
  </si>
  <si>
    <t>QUISPE DURAN ADRIANA</t>
  </si>
  <si>
    <t>125</t>
  </si>
  <si>
    <t>QUISPE ORTEGA ROSA CARMEN</t>
  </si>
  <si>
    <t>126</t>
  </si>
  <si>
    <t>QUISPE URIBE LUCIANO</t>
  </si>
  <si>
    <t>127</t>
  </si>
  <si>
    <t>RAMOS CUEVA PEDRO</t>
  </si>
  <si>
    <t>128</t>
  </si>
  <si>
    <t>RAMOS VARA ENI YOLANDA (Ernestina Vara Castro)</t>
  </si>
  <si>
    <t>129</t>
  </si>
  <si>
    <t>REVILLA HUARCAYA VDA DE GELDRES</t>
  </si>
  <si>
    <t>130</t>
  </si>
  <si>
    <t>REYES PEREZ DE VALENCIA NANCY</t>
  </si>
  <si>
    <t>131</t>
  </si>
  <si>
    <t>RICSE SAYES TERESA REYNA</t>
  </si>
  <si>
    <t>132</t>
  </si>
  <si>
    <t>RIOS RAMOS MANUEL ELOY</t>
  </si>
  <si>
    <t>133</t>
  </si>
  <si>
    <t>RIVERA CALLPA JUANA</t>
  </si>
  <si>
    <t>134</t>
  </si>
  <si>
    <t>RIVERA FERNANDEZ MARINA MAXILIANA</t>
  </si>
  <si>
    <t>135</t>
  </si>
  <si>
    <t>ROCHA GAVILAN JULIA</t>
  </si>
  <si>
    <t>136</t>
  </si>
  <si>
    <t>RODRIGUEZ ARQUIÑEGO IDILIO FELIX</t>
  </si>
  <si>
    <t>137</t>
  </si>
  <si>
    <t>RODRIGUEZ CORDOVA MARCOS</t>
  </si>
  <si>
    <t>138</t>
  </si>
  <si>
    <t>ROJAS CORNEJO ERICK</t>
  </si>
  <si>
    <t>139</t>
  </si>
  <si>
    <t>ROJAS IGNACIO LEONILA</t>
  </si>
  <si>
    <t>140</t>
  </si>
  <si>
    <t>ROMERO NINAHUAMAN JAVIER</t>
  </si>
  <si>
    <t>141</t>
  </si>
  <si>
    <t>ROMERO YSLA ETEBAN LIDIO</t>
  </si>
  <si>
    <t>142</t>
  </si>
  <si>
    <t>ROSARIO ESTEBAN ANA YSABEL</t>
  </si>
  <si>
    <t>143</t>
  </si>
  <si>
    <t>ROSARIO LOYOLA DAVID</t>
  </si>
  <si>
    <t>144</t>
  </si>
  <si>
    <t>SAAVEDRA CURIPUMA LUIS HUMBERTO</t>
  </si>
  <si>
    <t>145</t>
  </si>
  <si>
    <t>SALAS MONTALVO RUTH YOVANNA</t>
  </si>
  <si>
    <t>146</t>
  </si>
  <si>
    <t>SALAZAR CONCEPCION VICTORIA</t>
  </si>
  <si>
    <t>147</t>
  </si>
  <si>
    <t>SANCHEZ ASTO DE TORRES YOLANDA</t>
  </si>
  <si>
    <t>148</t>
  </si>
  <si>
    <t xml:space="preserve">SANCHEZ SOTO LUCIA YRENE </t>
  </si>
  <si>
    <t>149</t>
  </si>
  <si>
    <t>SANTILLAN MESIA ZOILA</t>
  </si>
  <si>
    <t>150</t>
  </si>
  <si>
    <t>SEGOVIA V ILLAFUERTE DE PONCE JUSTINA</t>
  </si>
  <si>
    <t>151</t>
  </si>
  <si>
    <t>SERMEÑO QUISPE IGNCIO</t>
  </si>
  <si>
    <t>152</t>
  </si>
  <si>
    <t>SIVIRCHI  GUTIERREZ OLGA</t>
  </si>
  <si>
    <t>153</t>
  </si>
  <si>
    <t>SORIA SANCHEZ EDMUNDO</t>
  </si>
  <si>
    <t>154</t>
  </si>
  <si>
    <t>SOSA VALDIVIA JUANA</t>
  </si>
  <si>
    <t>155</t>
  </si>
  <si>
    <t>SOTO GALLEGO DE VALERO SOFIA</t>
  </si>
  <si>
    <t>156</t>
  </si>
  <si>
    <t>SOTO VARGAS DE FLORES MARIA DEL CARMEN</t>
  </si>
  <si>
    <t>157</t>
  </si>
  <si>
    <t>TACURI MONTESINOS VILMA LUPE</t>
  </si>
  <si>
    <t>158</t>
  </si>
  <si>
    <t>TAIPE OQUENDO EUGENIO JOEL</t>
  </si>
  <si>
    <t>159</t>
  </si>
  <si>
    <t>TELLO ALVAREZ MARINO</t>
  </si>
  <si>
    <t>160</t>
  </si>
  <si>
    <t>TINTTAYA CAHUANA PATRICIA</t>
  </si>
  <si>
    <t>161</t>
  </si>
  <si>
    <t>TITO FALCON JESUSA RICARDINA</t>
  </si>
  <si>
    <t>162</t>
  </si>
  <si>
    <t>TORRES ANYOSA MARCELINO</t>
  </si>
  <si>
    <t>163</t>
  </si>
  <si>
    <t>TORRES ASTO DIOMEDES ARNULFO</t>
  </si>
  <si>
    <t>164</t>
  </si>
  <si>
    <t>TORRES ASTO FRANCISCO CONFESOR</t>
  </si>
  <si>
    <t>165</t>
  </si>
  <si>
    <t>TORRES ASTO MARINA IRENE</t>
  </si>
  <si>
    <t>166</t>
  </si>
  <si>
    <t>TORRES ASTO VDA DE CALDERON JUANA</t>
  </si>
  <si>
    <t>167</t>
  </si>
  <si>
    <t>URETA CRUZ EMILIA</t>
  </si>
  <si>
    <t>168</t>
  </si>
  <si>
    <t>VALENCIA TOMAS VICENTE</t>
  </si>
  <si>
    <t>169</t>
  </si>
  <si>
    <t>VALERO PARIONA MAXIMO ALBINO</t>
  </si>
  <si>
    <t>170</t>
  </si>
  <si>
    <t>VALERO SOTO  MAXIMO ELIAS</t>
  </si>
  <si>
    <t>171</t>
  </si>
  <si>
    <t>VALERO SOTO WILLY PERSEO</t>
  </si>
  <si>
    <t>172</t>
  </si>
  <si>
    <t>VALVERDE ROSAS JUAN MARCELINO</t>
  </si>
  <si>
    <t>173</t>
  </si>
  <si>
    <t>VARA DE ROSAS ALICIA VALENTINA</t>
  </si>
  <si>
    <t>174</t>
  </si>
  <si>
    <t>VILCHEZ GUATARRA LOURDES FANNY</t>
  </si>
  <si>
    <t>175</t>
  </si>
  <si>
    <t>VICENTE CALIXTO JOSE ALBERTO</t>
  </si>
  <si>
    <t>176</t>
  </si>
  <si>
    <t xml:space="preserve">VILLANUEVA INGA DE VASQUEZ ROSA </t>
  </si>
  <si>
    <t>177</t>
  </si>
  <si>
    <t>YAURIMUCHA RIMACHI MARCOS</t>
  </si>
  <si>
    <t>178</t>
  </si>
  <si>
    <t>YRUPAILLA FALCON NILDA ADELINA</t>
  </si>
  <si>
    <t>179</t>
  </si>
  <si>
    <t>YSLA ROMERO YNOCENTA</t>
  </si>
  <si>
    <t>180</t>
  </si>
  <si>
    <t>YUCRA VELASQUEZ ROXANA</t>
  </si>
  <si>
    <t>181</t>
  </si>
  <si>
    <t>YUPANQUI ACCHO YOLANDA</t>
  </si>
  <si>
    <t>182</t>
  </si>
  <si>
    <t>ZAPATA RIVERA ROSANA</t>
  </si>
  <si>
    <t>183</t>
  </si>
  <si>
    <t>ZAPATA  VELIT VICTORIANO</t>
  </si>
  <si>
    <t>CHOQUEHUANCA HUAMAN DAVID</t>
  </si>
  <si>
    <t>FECHA</t>
  </si>
  <si>
    <t>DOCUMENTO</t>
  </si>
  <si>
    <t>PERIODO</t>
  </si>
  <si>
    <t xml:space="preserve">CONCEPTO </t>
  </si>
  <si>
    <t xml:space="preserve">POR COBRAR </t>
  </si>
  <si>
    <t>PAGADO</t>
  </si>
  <si>
    <t>SALDO POR COBRAR</t>
  </si>
  <si>
    <t>POR COBRAR</t>
  </si>
  <si>
    <t>OCTUBRE</t>
  </si>
  <si>
    <t>GARANTIA</t>
  </si>
  <si>
    <t>ALQUILER</t>
  </si>
  <si>
    <t>AGUA</t>
  </si>
  <si>
    <t>EB01-2687</t>
  </si>
  <si>
    <t>EB01-2688</t>
  </si>
  <si>
    <t>RII 1921</t>
  </si>
  <si>
    <t>NOVIEMBRE</t>
  </si>
  <si>
    <t>EB01-2869</t>
  </si>
  <si>
    <t>MOVIEMBRE</t>
  </si>
  <si>
    <t>RII 1984</t>
  </si>
  <si>
    <t>DICIEMBRE</t>
  </si>
  <si>
    <t>EB01-3005</t>
  </si>
  <si>
    <t>RII 2045</t>
  </si>
  <si>
    <t xml:space="preserve">ENERO </t>
  </si>
  <si>
    <t>EB01-3164</t>
  </si>
  <si>
    <t>RII 2088</t>
  </si>
  <si>
    <t>FEBRERO</t>
  </si>
  <si>
    <t>EB01-3312</t>
  </si>
  <si>
    <t>RII 2198</t>
  </si>
  <si>
    <t>MARZO</t>
  </si>
  <si>
    <t>EB01-3419</t>
  </si>
  <si>
    <t>ABRIL</t>
  </si>
  <si>
    <t>EB01-3715</t>
  </si>
  <si>
    <t>MAYO</t>
  </si>
  <si>
    <t>RII 2272</t>
  </si>
  <si>
    <t>EB01-3920</t>
  </si>
  <si>
    <t>JUNIO</t>
  </si>
  <si>
    <t>RII 2335</t>
  </si>
  <si>
    <t>JULIO</t>
  </si>
  <si>
    <t>CHOQUEHUANCA DAVID</t>
  </si>
  <si>
    <t>AGOSTO</t>
  </si>
  <si>
    <t>EB01-4048</t>
  </si>
  <si>
    <t>SETIEMBRE</t>
  </si>
  <si>
    <t>RII 2405</t>
  </si>
  <si>
    <t>EB01-4178</t>
  </si>
  <si>
    <t>EB01-4227</t>
  </si>
  <si>
    <t>RII 2475</t>
  </si>
  <si>
    <t>EB01-4329</t>
  </si>
  <si>
    <t>EB01-</t>
  </si>
  <si>
    <t>EB01-4486</t>
  </si>
  <si>
    <t>EB01-4651</t>
  </si>
  <si>
    <t>RII 2549</t>
  </si>
  <si>
    <t>EB01-4635</t>
  </si>
  <si>
    <t>RII 2638</t>
  </si>
  <si>
    <t>EB01-4778</t>
  </si>
  <si>
    <t>ENERO</t>
  </si>
  <si>
    <t>EB01-4951</t>
  </si>
  <si>
    <t>RII 2730</t>
  </si>
  <si>
    <t>EB01-5140</t>
  </si>
  <si>
    <t>EB01-5223</t>
  </si>
  <si>
    <t xml:space="preserve">GARANTIA </t>
  </si>
  <si>
    <t>EB01-5178</t>
  </si>
  <si>
    <t>EB01-5182</t>
  </si>
  <si>
    <t>RII 2844</t>
  </si>
  <si>
    <t>EB01-5294</t>
  </si>
  <si>
    <t>EB01-5185</t>
  </si>
  <si>
    <t>EB01-5449</t>
  </si>
  <si>
    <t>RII 2945</t>
  </si>
  <si>
    <t>EB01-5878</t>
  </si>
  <si>
    <t>EB01-5570</t>
  </si>
  <si>
    <t>EB01-5706</t>
  </si>
  <si>
    <t>RII 3266</t>
  </si>
  <si>
    <t>EB01-5953 </t>
  </si>
  <si>
    <t>RII 3009</t>
  </si>
  <si>
    <t>EB01-6078 </t>
  </si>
  <si>
    <t>RII 3108</t>
  </si>
  <si>
    <t>EB01-6251</t>
  </si>
  <si>
    <t>EB01-6390</t>
  </si>
  <si>
    <t>EB01-6590</t>
  </si>
  <si>
    <t>EB01-6776</t>
  </si>
  <si>
    <t>EB01-6906</t>
  </si>
  <si>
    <t xml:space="preserve">  </t>
  </si>
  <si>
    <t>EB01-6940</t>
  </si>
  <si>
    <t>EB01-7101</t>
  </si>
  <si>
    <t xml:space="preserve">ABRIL </t>
  </si>
  <si>
    <t>EB01-7302</t>
  </si>
  <si>
    <t>MALLMA CONDORI LIZBETH LUCIA</t>
  </si>
  <si>
    <t>SALDO AL 2016</t>
  </si>
  <si>
    <t>A CUENTA DEL 2016</t>
  </si>
  <si>
    <t>SEPTIEMBRE</t>
  </si>
  <si>
    <t>PARRILLA</t>
  </si>
  <si>
    <t>B001-0001399</t>
  </si>
  <si>
    <t xml:space="preserve">LUZ </t>
  </si>
  <si>
    <t>FUMIGACION</t>
  </si>
  <si>
    <t>B001-0000541</t>
  </si>
  <si>
    <t>B001-0000032</t>
  </si>
  <si>
    <t>B001-0000175</t>
  </si>
  <si>
    <t>B001-0000237</t>
  </si>
  <si>
    <t>B001-0000302</t>
  </si>
  <si>
    <t>B001-0000471</t>
  </si>
  <si>
    <t>B001-0000545</t>
  </si>
  <si>
    <t>B001-0000822</t>
  </si>
  <si>
    <t>B001-0000829</t>
  </si>
  <si>
    <t>B001-0000975</t>
  </si>
  <si>
    <t>B001-0000828</t>
  </si>
  <si>
    <t>B001-0001093</t>
  </si>
  <si>
    <t>B001-0001250</t>
  </si>
  <si>
    <t>B001-0001191</t>
  </si>
  <si>
    <t>B001-0001269</t>
  </si>
  <si>
    <t>B001-0001452</t>
  </si>
  <si>
    <t>B001-0001408</t>
  </si>
  <si>
    <t>RII 000838</t>
  </si>
  <si>
    <t>B001-0001412</t>
  </si>
  <si>
    <t>B001-0001456</t>
  </si>
  <si>
    <t>FISCALIZACION</t>
  </si>
  <si>
    <t>B001-0001674</t>
  </si>
  <si>
    <t>RII 1123</t>
  </si>
  <si>
    <t>RII 000839</t>
  </si>
  <si>
    <t>B001-0001808</t>
  </si>
  <si>
    <t>B001-0002282</t>
  </si>
  <si>
    <t>EB01-026</t>
  </si>
  <si>
    <t>EB01-680</t>
  </si>
  <si>
    <t>B001-0002007</t>
  </si>
  <si>
    <t>B001-0002037</t>
  </si>
  <si>
    <t>EB01-699</t>
  </si>
  <si>
    <t>B001-0002103</t>
  </si>
  <si>
    <t>RII 000611</t>
  </si>
  <si>
    <t>B001-0002172</t>
  </si>
  <si>
    <t>RII 1124</t>
  </si>
  <si>
    <t>B001-0002233</t>
  </si>
  <si>
    <t>B001-0002303</t>
  </si>
  <si>
    <t>EB01-47</t>
  </si>
  <si>
    <t>EB01-114</t>
  </si>
  <si>
    <t>EB01-235</t>
  </si>
  <si>
    <t>EB01-180</t>
  </si>
  <si>
    <t>EB01-262</t>
  </si>
  <si>
    <t>EB01-326</t>
  </si>
  <si>
    <t>RII 1125</t>
  </si>
  <si>
    <t>EB01-425</t>
  </si>
  <si>
    <t>EB01-1033</t>
  </si>
  <si>
    <t>EB01-1034</t>
  </si>
  <si>
    <t>EB01-754</t>
  </si>
  <si>
    <t>EB01-1035</t>
  </si>
  <si>
    <t>RII 1177</t>
  </si>
  <si>
    <t>EB01-1174</t>
  </si>
  <si>
    <t>RII 1213</t>
  </si>
  <si>
    <t>TALONARIO SANTA ROSA</t>
  </si>
  <si>
    <t>EB01-1265</t>
  </si>
  <si>
    <t>EB01-1282</t>
  </si>
  <si>
    <t>RII 1223</t>
  </si>
  <si>
    <t>EB01-1354</t>
  </si>
  <si>
    <t>RII 1567</t>
  </si>
  <si>
    <t>EB01-1761</t>
  </si>
  <si>
    <t>RII 1579</t>
  </si>
  <si>
    <t>EB01-1768</t>
  </si>
  <si>
    <t>RII1632</t>
  </si>
  <si>
    <t>RII 1641</t>
  </si>
  <si>
    <t>RII 1642</t>
  </si>
  <si>
    <t>EB01-2007</t>
  </si>
  <si>
    <t>EB01-2109</t>
  </si>
  <si>
    <t>EB01-229</t>
  </si>
  <si>
    <t>RII 1643</t>
  </si>
  <si>
    <t xml:space="preserve">TALONARIO MAMÁ </t>
  </si>
  <si>
    <t>RII 1656</t>
  </si>
  <si>
    <t>EB01-2377</t>
  </si>
  <si>
    <t>RII 1770</t>
  </si>
  <si>
    <t>EB01-2522</t>
  </si>
  <si>
    <t>EB01-2640</t>
  </si>
  <si>
    <t>EB01-2644</t>
  </si>
  <si>
    <t>RII 1786</t>
  </si>
  <si>
    <t>EB01-2661</t>
  </si>
  <si>
    <t>RII 1872</t>
  </si>
  <si>
    <t>EB01-3065</t>
  </si>
  <si>
    <t>EB01-3156</t>
  </si>
  <si>
    <t>EB01-3179</t>
  </si>
  <si>
    <t>EB01-3308</t>
  </si>
  <si>
    <t>EB01-4912</t>
  </si>
  <si>
    <t>EB01-2736</t>
  </si>
  <si>
    <t>EB01-2748</t>
  </si>
  <si>
    <t>EB01-2885</t>
  </si>
  <si>
    <t>RII 1931</t>
  </si>
  <si>
    <t>EB01-3025</t>
  </si>
  <si>
    <t>RII 1945</t>
  </si>
  <si>
    <t>EB01-3174</t>
  </si>
  <si>
    <t>RII 2097</t>
  </si>
  <si>
    <t>RII 2138</t>
  </si>
  <si>
    <t>EB01-3429</t>
  </si>
  <si>
    <t>RII2241</t>
  </si>
  <si>
    <t>EB01-3547</t>
  </si>
  <si>
    <t>EB01-3684</t>
  </si>
  <si>
    <t>RII 2302</t>
  </si>
  <si>
    <t>TALONARIO MAMÁ</t>
  </si>
  <si>
    <t>EB01-3795</t>
  </si>
  <si>
    <t>RII 2310</t>
  </si>
  <si>
    <t>EB01-3924</t>
  </si>
  <si>
    <t>EB01-3955</t>
  </si>
  <si>
    <t>EB01-4005</t>
  </si>
  <si>
    <t>RII 2449</t>
  </si>
  <si>
    <t>EB01-4068</t>
  </si>
  <si>
    <t>EB01-4085</t>
  </si>
  <si>
    <t>EB01-4189</t>
  </si>
  <si>
    <t>EB01-4236</t>
  </si>
  <si>
    <t>EB01-4344</t>
  </si>
  <si>
    <t>EB01-4369</t>
  </si>
  <si>
    <t>RII 2524</t>
  </si>
  <si>
    <t>EB01-4550</t>
  </si>
  <si>
    <t>RII 2627</t>
  </si>
  <si>
    <t>EB01-4512</t>
  </si>
  <si>
    <t>DNI</t>
  </si>
  <si>
    <t>EB01-4653</t>
  </si>
  <si>
    <t>EB01-4785</t>
  </si>
  <si>
    <t>MALLMA CONDORI LIZBETH</t>
  </si>
  <si>
    <t>EB01-4796</t>
  </si>
  <si>
    <t>EB01-4810</t>
  </si>
  <si>
    <t>EB01-4834</t>
  </si>
  <si>
    <t>EB01-4882</t>
  </si>
  <si>
    <t>EB01-4984</t>
  </si>
  <si>
    <t>RII 2705</t>
  </si>
  <si>
    <t>EB01-5084</t>
  </si>
  <si>
    <t>EB01-5142</t>
  </si>
  <si>
    <t>EB01-5165</t>
  </si>
  <si>
    <t>EB01-5205</t>
  </si>
  <si>
    <t>RII 2763</t>
  </si>
  <si>
    <t>EB01-5296</t>
  </si>
  <si>
    <t>EB01-5320</t>
  </si>
  <si>
    <t>RII 3029</t>
  </si>
  <si>
    <t>EB01-5319</t>
  </si>
  <si>
    <t>EB01-6161</t>
  </si>
  <si>
    <t>EB01-5708</t>
  </si>
  <si>
    <t>EB01-5347</t>
  </si>
  <si>
    <t>EB01-5829</t>
  </si>
  <si>
    <t>EB01-5898</t>
  </si>
  <si>
    <t>SSHH</t>
  </si>
  <si>
    <t>EB01-5997 </t>
  </si>
  <si>
    <t>RII 3030</t>
  </si>
  <si>
    <t>c</t>
  </si>
  <si>
    <t>EB01 - 5955</t>
  </si>
  <si>
    <t>EB01-6185</t>
  </si>
  <si>
    <t>EB01-6210</t>
  </si>
  <si>
    <t>EB01-6275</t>
  </si>
  <si>
    <t>EII 3206</t>
  </si>
  <si>
    <t>EB01-6080 </t>
  </si>
  <si>
    <t>EB01-6344</t>
  </si>
  <si>
    <t>EB01-6359</t>
  </si>
  <si>
    <t>EB01-6360</t>
  </si>
  <si>
    <t>EB01-6426</t>
  </si>
  <si>
    <t>EB01-6505</t>
  </si>
  <si>
    <t>EB01-6514</t>
  </si>
  <si>
    <t>EB01-6557</t>
  </si>
  <si>
    <t>EB01-6667</t>
  </si>
  <si>
    <t>RII 3206</t>
  </si>
  <si>
    <t xml:space="preserve">MULTA X CAPACITACION </t>
  </si>
  <si>
    <t>RII 3251</t>
  </si>
  <si>
    <t>EB01-6847</t>
  </si>
  <si>
    <t>TOTALES</t>
  </si>
  <si>
    <t>EB01-6809</t>
  </si>
  <si>
    <t>EB01-6882</t>
  </si>
  <si>
    <t>EB01-6971</t>
  </si>
  <si>
    <t>EB01-7012</t>
  </si>
  <si>
    <t>EB01-7156</t>
  </si>
  <si>
    <t>RII 3354</t>
  </si>
  <si>
    <t>EB01-7199</t>
  </si>
  <si>
    <t>EB01-7248</t>
  </si>
  <si>
    <t>EB01-7305</t>
  </si>
  <si>
    <t>RII 3387</t>
  </si>
  <si>
    <t>MAYHUASCA BASTIDAS DORIS</t>
  </si>
  <si>
    <t>CANCELACION DEL 2016</t>
  </si>
  <si>
    <t>B001-0000003</t>
  </si>
  <si>
    <t>B001-0000276</t>
  </si>
  <si>
    <t>B001-0000045</t>
  </si>
  <si>
    <t>B001-0001425</t>
  </si>
  <si>
    <t>B001-0000187</t>
  </si>
  <si>
    <t>B001-0000316</t>
  </si>
  <si>
    <t>B001-0000484</t>
  </si>
  <si>
    <t>B001-0000844</t>
  </si>
  <si>
    <t>B001-0000392</t>
  </si>
  <si>
    <t>B001-0000573</t>
  </si>
  <si>
    <t>B001-0000671</t>
  </si>
  <si>
    <t>B001-0000755</t>
  </si>
  <si>
    <t>B001-0001321</t>
  </si>
  <si>
    <t>B001-0000874</t>
  </si>
  <si>
    <t>B001-0000989</t>
  </si>
  <si>
    <t>B001-0001107</t>
  </si>
  <si>
    <t>B001-0001207</t>
  </si>
  <si>
    <t>B001-0001285</t>
  </si>
  <si>
    <t>RII 000139</t>
  </si>
  <si>
    <t>B001-0001351</t>
  </si>
  <si>
    <t>B001-00001431</t>
  </si>
  <si>
    <t>B001-0001477</t>
  </si>
  <si>
    <t>RII 000140</t>
  </si>
  <si>
    <t>RII 000167</t>
  </si>
  <si>
    <t>B001-0001779</t>
  </si>
  <si>
    <t>B001-0001525</t>
  </si>
  <si>
    <t>B001-0001543</t>
  </si>
  <si>
    <t>B001-0001578</t>
  </si>
  <si>
    <t>B001-0001632</t>
  </si>
  <si>
    <t>B001-0001691</t>
  </si>
  <si>
    <t>RII 000871</t>
  </si>
  <si>
    <t>RII 000307</t>
  </si>
  <si>
    <t>B001-0001862</t>
  </si>
  <si>
    <t>B001-0001925</t>
  </si>
  <si>
    <t>B001-0002113</t>
  </si>
  <si>
    <t>B001-0002242</t>
  </si>
  <si>
    <t>EB01-294</t>
  </si>
  <si>
    <t>B001-0001993</t>
  </si>
  <si>
    <t>B001-0002048</t>
  </si>
  <si>
    <t>B001-0002181</t>
  </si>
  <si>
    <t>RII 000872</t>
  </si>
  <si>
    <t>B001-0002314</t>
  </si>
  <si>
    <t>EB01-59</t>
  </si>
  <si>
    <t>EB01-125</t>
  </si>
  <si>
    <t>EB01-200</t>
  </si>
  <si>
    <t>RII 000880</t>
  </si>
  <si>
    <t>RII 1519</t>
  </si>
  <si>
    <t>EB01-336</t>
  </si>
  <si>
    <t>EB01-436</t>
  </si>
  <si>
    <t>EB01-643</t>
  </si>
  <si>
    <t>EB01-1794</t>
  </si>
  <si>
    <t>EB01-535</t>
  </si>
  <si>
    <t>EB01-764</t>
  </si>
  <si>
    <t>EB01-1306</t>
  </si>
  <si>
    <t>RII 1591</t>
  </si>
  <si>
    <t>EB01-868</t>
  </si>
  <si>
    <t>EB01-1082</t>
  </si>
  <si>
    <t>EB01-1201</t>
  </si>
  <si>
    <t>EB01-965</t>
  </si>
  <si>
    <t>RII 1592</t>
  </si>
  <si>
    <t>EB01-1412</t>
  </si>
  <si>
    <t>EB01-1522</t>
  </si>
  <si>
    <t>EB01-1535</t>
  </si>
  <si>
    <t>EB01-1621</t>
  </si>
  <si>
    <t>EB01-1961</t>
  </si>
  <si>
    <t>EB01-2080</t>
  </si>
  <si>
    <t>EB01-1834</t>
  </si>
  <si>
    <t>RII 1593</t>
  </si>
  <si>
    <t>RII 1753</t>
  </si>
  <si>
    <t>EB01-2209</t>
  </si>
  <si>
    <t>RII 1801</t>
  </si>
  <si>
    <t>EB01-2389</t>
  </si>
  <si>
    <t>EB01-2496</t>
  </si>
  <si>
    <t>RII 1853</t>
  </si>
  <si>
    <t>EB01-2462</t>
  </si>
  <si>
    <t>RII 1913</t>
  </si>
  <si>
    <t xml:space="preserve">AGOSTO </t>
  </si>
  <si>
    <t>EB01-2593</t>
  </si>
  <si>
    <t>RII 1960</t>
  </si>
  <si>
    <t xml:space="preserve">SETIEMBRE </t>
  </si>
  <si>
    <t>EB01-2707</t>
  </si>
  <si>
    <t>RII 2022</t>
  </si>
  <si>
    <t xml:space="preserve">OCTUBRE </t>
  </si>
  <si>
    <t>EB01-2847</t>
  </si>
  <si>
    <t>EB01-2981</t>
  </si>
  <si>
    <t>RII 2074</t>
  </si>
  <si>
    <t>EB01-3114</t>
  </si>
  <si>
    <t>RII 2124</t>
  </si>
  <si>
    <t>EB01-3269</t>
  </si>
  <si>
    <t>RII 2158</t>
  </si>
  <si>
    <t>EB01-3377</t>
  </si>
  <si>
    <t>RII 2268</t>
  </si>
  <si>
    <t>EB01-3489</t>
  </si>
  <si>
    <t>RII 2328</t>
  </si>
  <si>
    <t>EB01-3614</t>
  </si>
  <si>
    <t>EB01-3757</t>
  </si>
  <si>
    <t>EB01-3884</t>
  </si>
  <si>
    <t>EB01-4033</t>
  </si>
  <si>
    <t>RII 2375</t>
  </si>
  <si>
    <t>RII 2389</t>
  </si>
  <si>
    <t>EB01-4160</t>
  </si>
  <si>
    <t>RII 2471</t>
  </si>
  <si>
    <t>EB01-4311</t>
  </si>
  <si>
    <t>RII 2494</t>
  </si>
  <si>
    <t>EB01-4467</t>
  </si>
  <si>
    <t>EB01-4616</t>
  </si>
  <si>
    <t>RII 2540</t>
  </si>
  <si>
    <t>EB01-4761</t>
  </si>
  <si>
    <t>EB01-4934</t>
  </si>
  <si>
    <t>RII 2655</t>
  </si>
  <si>
    <t>EB01-5120</t>
  </si>
  <si>
    <t>RII 2762</t>
  </si>
  <si>
    <t>EB01-5302</t>
  </si>
  <si>
    <t>RII 2807</t>
  </si>
  <si>
    <t>EB01-5431</t>
  </si>
  <si>
    <t>RII 2861</t>
  </si>
  <si>
    <t>EB01-5556</t>
  </si>
  <si>
    <t>RII 2880</t>
  </si>
  <si>
    <t>EB01-5690</t>
  </si>
  <si>
    <t>RII 2931</t>
  </si>
  <si>
    <t>EB01-5810</t>
  </si>
  <si>
    <t>RII 3003</t>
  </si>
  <si>
    <t>RII 3101</t>
  </si>
  <si>
    <t>MAYHUASCA DORIS</t>
  </si>
  <si>
    <t>EB01-5935 </t>
  </si>
  <si>
    <t>EB01 - 6064</t>
  </si>
  <si>
    <t>EB01-6240</t>
  </si>
  <si>
    <t>RII 3212</t>
  </si>
  <si>
    <t>EB01-6396</t>
  </si>
  <si>
    <t>EB01-6581</t>
  </si>
  <si>
    <t>EB01-6771</t>
  </si>
  <si>
    <t>EB01-6783</t>
  </si>
  <si>
    <t>RII 3340</t>
  </si>
  <si>
    <t>EB01-6941</t>
  </si>
  <si>
    <t>EB01-7095</t>
  </si>
  <si>
    <t>EB01-7172</t>
  </si>
  <si>
    <t>EB01-7295</t>
  </si>
  <si>
    <t>MIRANDA CACERES FELICITA</t>
  </si>
  <si>
    <t>SEPIEMBRE</t>
  </si>
  <si>
    <t>B001-0000005</t>
  </si>
  <si>
    <t>B001-0000049</t>
  </si>
  <si>
    <t>B001-0000191</t>
  </si>
  <si>
    <t>B001-0000320</t>
  </si>
  <si>
    <t>B001-0000396</t>
  </si>
  <si>
    <t>B001-0000488</t>
  </si>
  <si>
    <t>B001-0000577</t>
  </si>
  <si>
    <t>B001-0000675</t>
  </si>
  <si>
    <t>B001-0000758</t>
  </si>
  <si>
    <t>B001-0000877</t>
  </si>
  <si>
    <t>B001-0000992</t>
  </si>
  <si>
    <t>B001-0001111</t>
  </si>
  <si>
    <t>B001-0001211</t>
  </si>
  <si>
    <t>B001-0001322</t>
  </si>
  <si>
    <t>B001-0001352</t>
  </si>
  <si>
    <t>B001-0001289</t>
  </si>
  <si>
    <t>B001-0001380</t>
  </si>
  <si>
    <t>B001-0001478</t>
  </si>
  <si>
    <t>RII 000006</t>
  </si>
  <si>
    <t>RII 000101</t>
  </si>
  <si>
    <t>RII 000146</t>
  </si>
  <si>
    <t>B001-0001392</t>
  </si>
  <si>
    <t>B001-0001432</t>
  </si>
  <si>
    <t>RII 000223</t>
  </si>
  <si>
    <t>B001-0001526</t>
  </si>
  <si>
    <t>B001-0001579</t>
  </si>
  <si>
    <t>RII 000287</t>
  </si>
  <si>
    <t>B001-0001633</t>
  </si>
  <si>
    <t>B001-0001692</t>
  </si>
  <si>
    <t>B001-0001780</t>
  </si>
  <si>
    <t>B001-0001864</t>
  </si>
  <si>
    <t>RII 000336</t>
  </si>
  <si>
    <t>RII 000399</t>
  </si>
  <si>
    <t>B001-0001926</t>
  </si>
  <si>
    <t>B001-0001994</t>
  </si>
  <si>
    <t>RII 000451</t>
  </si>
  <si>
    <t>RII 000506</t>
  </si>
  <si>
    <t>B001-0002049</t>
  </si>
  <si>
    <t>B001-0002114</t>
  </si>
  <si>
    <t>RII 000593</t>
  </si>
  <si>
    <t>B001-0002182</t>
  </si>
  <si>
    <t>RII 000628</t>
  </si>
  <si>
    <t>B001-0002243</t>
  </si>
  <si>
    <t>RII 000703</t>
  </si>
  <si>
    <t>B001-0002315</t>
  </si>
  <si>
    <t>RII 000800</t>
  </si>
  <si>
    <t>EB01-60</t>
  </si>
  <si>
    <t>RII 000725</t>
  </si>
  <si>
    <t>EB01-126</t>
  </si>
  <si>
    <t>EB01-202</t>
  </si>
  <si>
    <t>RII 000881</t>
  </si>
  <si>
    <t>RII 000917</t>
  </si>
  <si>
    <t>EB01-337</t>
  </si>
  <si>
    <t>EB01-437</t>
  </si>
  <si>
    <t>RII 000937</t>
  </si>
  <si>
    <t>RII 000987</t>
  </si>
  <si>
    <t>EB01-536</t>
  </si>
  <si>
    <t>RII 1026</t>
  </si>
  <si>
    <t>EB01-644</t>
  </si>
  <si>
    <t>RII 1066</t>
  </si>
  <si>
    <t>EB01-765</t>
  </si>
  <si>
    <t>RII 1135</t>
  </si>
  <si>
    <t>EB01-869</t>
  </si>
  <si>
    <t>RII 1182</t>
  </si>
  <si>
    <t>EB01-964</t>
  </si>
  <si>
    <t>RII 1256</t>
  </si>
  <si>
    <t>EB01-1083</t>
  </si>
  <si>
    <t>TALONARIO SANTO ROSA</t>
  </si>
  <si>
    <t>EB01-1202</t>
  </si>
  <si>
    <t>RII 1296</t>
  </si>
  <si>
    <t>RII 1328</t>
  </si>
  <si>
    <t>RII 1802</t>
  </si>
  <si>
    <t>EB01-1307</t>
  </si>
  <si>
    <t>EB01-1413</t>
  </si>
  <si>
    <t>RII 1371</t>
  </si>
  <si>
    <t>EB01-1523</t>
  </si>
  <si>
    <t>MIRANDA FELICITA</t>
  </si>
  <si>
    <t>EB01-1622</t>
  </si>
  <si>
    <t>RII 1483</t>
  </si>
  <si>
    <t>EB01-1732</t>
  </si>
  <si>
    <t>EB01-1835</t>
  </si>
  <si>
    <t>EB01-1962</t>
  </si>
  <si>
    <t>RII 1520</t>
  </si>
  <si>
    <t>RII 1594</t>
  </si>
  <si>
    <t>EB01-2081</t>
  </si>
  <si>
    <t>RII1646</t>
  </si>
  <si>
    <t>RII 1689</t>
  </si>
  <si>
    <t>EB01-2210</t>
  </si>
  <si>
    <t>RII 1743</t>
  </si>
  <si>
    <t>EB01-2336</t>
  </si>
  <si>
    <t>EB01-2463</t>
  </si>
  <si>
    <t>RII 1778</t>
  </si>
  <si>
    <t>EB01-2594</t>
  </si>
  <si>
    <t>EB01-2708</t>
  </si>
  <si>
    <t>RII 1854</t>
  </si>
  <si>
    <t>EB01-2848</t>
  </si>
  <si>
    <t>RII 1914</t>
  </si>
  <si>
    <t>EB01-2982</t>
  </si>
  <si>
    <t>RII 1961</t>
  </si>
  <si>
    <t>EB01-3115</t>
  </si>
  <si>
    <t>RII 2041</t>
  </si>
  <si>
    <t>EB01-3159</t>
  </si>
  <si>
    <t>EB01-3270</t>
  </si>
  <si>
    <t>EB01-3301</t>
  </si>
  <si>
    <t>RII 2054</t>
  </si>
  <si>
    <t>EB01-3378</t>
  </si>
  <si>
    <t>RII 2098</t>
  </si>
  <si>
    <t>EB01-3490</t>
  </si>
  <si>
    <t>RII 2210</t>
  </si>
  <si>
    <t>EB01-3615</t>
  </si>
  <si>
    <t>RII 2251</t>
  </si>
  <si>
    <t>EB01-3758</t>
  </si>
  <si>
    <t>RII 2257</t>
  </si>
  <si>
    <t>EB01-3885</t>
  </si>
  <si>
    <t>RII 2329</t>
  </si>
  <si>
    <t>EB01-4030</t>
  </si>
  <si>
    <t>RII 2376</t>
  </si>
  <si>
    <t>EB01-4161</t>
  </si>
  <si>
    <t>RII 2441</t>
  </si>
  <si>
    <t>RII 2495</t>
  </si>
  <si>
    <t>EB01-4312</t>
  </si>
  <si>
    <t>RII 2541</t>
  </si>
  <si>
    <t>EB01-4468</t>
  </si>
  <si>
    <t>EB01-4617</t>
  </si>
  <si>
    <t>EB01-4762</t>
  </si>
  <si>
    <t>RII 2591</t>
  </si>
  <si>
    <t>EB01-4935</t>
  </si>
  <si>
    <t>RII 2656</t>
  </si>
  <si>
    <t>EB01-5121</t>
  </si>
  <si>
    <t>EB01-5224</t>
  </si>
  <si>
    <t>EB01-5276</t>
  </si>
  <si>
    <t>EB01-5432</t>
  </si>
  <si>
    <t>EB01-5557</t>
  </si>
  <si>
    <t>RII 2886</t>
  </si>
  <si>
    <t>EB01-5691</t>
  </si>
  <si>
    <t>RII 2927</t>
  </si>
  <si>
    <t>EB01 - 5811</t>
  </si>
  <si>
    <t>EB01-5936 </t>
  </si>
  <si>
    <t xml:space="preserve">RII 3384 </t>
  </si>
  <si>
    <t>EB01 - 6065</t>
  </si>
  <si>
    <t>EB01-6241</t>
  </si>
  <si>
    <t>EB01-6397</t>
  </si>
  <si>
    <t>EB01-6582</t>
  </si>
  <si>
    <t>EB01-6772</t>
  </si>
  <si>
    <t>EB01-6942</t>
  </si>
  <si>
    <t>EB01-7096</t>
  </si>
  <si>
    <t>EB01-7296</t>
  </si>
  <si>
    <t>MUJICA PALOMINO SANDRA</t>
  </si>
  <si>
    <t>B001-0000050</t>
  </si>
  <si>
    <t>B001-0000192</t>
  </si>
  <si>
    <t>B001-0000223</t>
  </si>
  <si>
    <t>B001-0000246</t>
  </si>
  <si>
    <t>B001-0000321</t>
  </si>
  <si>
    <t>B001-0000397</t>
  </si>
  <si>
    <t>B001-0000489</t>
  </si>
  <si>
    <t>B001-0000519</t>
  </si>
  <si>
    <t>B001-0000578</t>
  </si>
  <si>
    <t>B001-0000676</t>
  </si>
  <si>
    <t>B001-0000800</t>
  </si>
  <si>
    <t>B001-0000993</t>
  </si>
  <si>
    <t>B001-00001396</t>
  </si>
  <si>
    <t>B001-0000759</t>
  </si>
  <si>
    <t>B001-0000878</t>
  </si>
  <si>
    <t>B001-0001112</t>
  </si>
  <si>
    <t>B001-0001212</t>
  </si>
  <si>
    <t>B001-0001290</t>
  </si>
  <si>
    <t>RII 000265</t>
  </si>
  <si>
    <t>B001-001409</t>
  </si>
  <si>
    <t>B001-0001866</t>
  </si>
  <si>
    <t>B001-0001995</t>
  </si>
  <si>
    <t>ALQ</t>
  </si>
  <si>
    <t>B001-0002115</t>
  </si>
  <si>
    <t>RII 000704</t>
  </si>
  <si>
    <t>EB01-61</t>
  </si>
  <si>
    <t>B001-0001479</t>
  </si>
  <si>
    <t>B001-0001580</t>
  </si>
  <si>
    <t>B001-0001527</t>
  </si>
  <si>
    <t>RII 000266</t>
  </si>
  <si>
    <t>B001-0001781</t>
  </si>
  <si>
    <t>B001-0001820</t>
  </si>
  <si>
    <t>B001-0001634</t>
  </si>
  <si>
    <t>B001-0001693</t>
  </si>
  <si>
    <t>RII 000665</t>
  </si>
  <si>
    <t>B001-0001927</t>
  </si>
  <si>
    <t>B001-0002244</t>
  </si>
  <si>
    <t>RII 000830</t>
  </si>
  <si>
    <t>B001-0002050</t>
  </si>
  <si>
    <t>EB01-127</t>
  </si>
  <si>
    <t>RII 000853</t>
  </si>
  <si>
    <t>B001-0002183</t>
  </si>
  <si>
    <t>RII 000882</t>
  </si>
  <si>
    <t>EB01-338</t>
  </si>
  <si>
    <t>RII 000988</t>
  </si>
  <si>
    <t>RII 001018</t>
  </si>
  <si>
    <t>B001-0002316</t>
  </si>
  <si>
    <t>RII 1067</t>
  </si>
  <si>
    <t>RII 1115</t>
  </si>
  <si>
    <t>EB01-203</t>
  </si>
  <si>
    <t>EB01-438</t>
  </si>
  <si>
    <t>EB01-645</t>
  </si>
  <si>
    <t>EB01-537</t>
  </si>
  <si>
    <t>RII 1245</t>
  </si>
  <si>
    <t>EB01-766</t>
  </si>
  <si>
    <t>RII 1297</t>
  </si>
  <si>
    <t>EB01-870</t>
  </si>
  <si>
    <t>RII 1372</t>
  </si>
  <si>
    <t>EB01-966</t>
  </si>
  <si>
    <t>RII 1389</t>
  </si>
  <si>
    <t>EB01-1084</t>
  </si>
  <si>
    <t>EB01-1203</t>
  </si>
  <si>
    <t>EB01-1308</t>
  </si>
  <si>
    <t>EB01-1524</t>
  </si>
  <si>
    <t>RII 1412</t>
  </si>
  <si>
    <t>RII 1484</t>
  </si>
  <si>
    <t>EB01-1414</t>
  </si>
  <si>
    <t>RII 1543</t>
  </si>
  <si>
    <t>RII 1706</t>
  </si>
  <si>
    <t>EB01-1623</t>
  </si>
  <si>
    <t>EB01-1733</t>
  </si>
  <si>
    <t>RII 1744</t>
  </si>
  <si>
    <t>EB01-1836</t>
  </si>
  <si>
    <t>RII 1788</t>
  </si>
  <si>
    <t>EB01-1963</t>
  </si>
  <si>
    <t>EB01-2082</t>
  </si>
  <si>
    <t>EB01-2211</t>
  </si>
  <si>
    <t xml:space="preserve"> </t>
  </si>
  <si>
    <t>RII 1803</t>
  </si>
  <si>
    <t>EB01-2769</t>
  </si>
  <si>
    <t>RII 1823</t>
  </si>
  <si>
    <t>RII 1832</t>
  </si>
  <si>
    <t>EB01-2337</t>
  </si>
  <si>
    <t>EB01-2393</t>
  </si>
  <si>
    <t>EB01-2464</t>
  </si>
  <si>
    <t>EB01-3116</t>
  </si>
  <si>
    <t>EB01-2595</t>
  </si>
  <si>
    <t>EB01-2709</t>
  </si>
  <si>
    <t>RII 1855</t>
  </si>
  <si>
    <t>RII 1962</t>
  </si>
  <si>
    <t>EB01-2849</t>
  </si>
  <si>
    <t>RII 2139</t>
  </si>
  <si>
    <t>EB01-2983</t>
  </si>
  <si>
    <t>RII3 2149</t>
  </si>
  <si>
    <t>EB01-3271</t>
  </si>
  <si>
    <t>RII 2188</t>
  </si>
  <si>
    <t>EB01-3379</t>
  </si>
  <si>
    <t>EB01-3954</t>
  </si>
  <si>
    <t>EB01-3491</t>
  </si>
  <si>
    <t>EB01-3616</t>
  </si>
  <si>
    <t>RII 2211</t>
  </si>
  <si>
    <t>EB01-4006</t>
  </si>
  <si>
    <t>EB01-4313</t>
  </si>
  <si>
    <t>EB01-3759</t>
  </si>
  <si>
    <t>MUJICA SANDRA</t>
  </si>
  <si>
    <t>RII 2301</t>
  </si>
  <si>
    <t>RII 2377</t>
  </si>
  <si>
    <t>EB01-3886</t>
  </si>
  <si>
    <t>RII 2309</t>
  </si>
  <si>
    <t>RII 2330</t>
  </si>
  <si>
    <t>EB01-4031</t>
  </si>
  <si>
    <t>RII 2423</t>
  </si>
  <si>
    <t>EB01-4162</t>
  </si>
  <si>
    <t>RII 2566</t>
  </si>
  <si>
    <t>EB01-4469</t>
  </si>
  <si>
    <t>EB01-4618</t>
  </si>
  <si>
    <t>EB01-4683</t>
  </si>
  <si>
    <t>RII 2628</t>
  </si>
  <si>
    <t>EB01-4763</t>
  </si>
  <si>
    <t>EB01-4883</t>
  </si>
  <si>
    <t>EB01-5082</t>
  </si>
  <si>
    <t>EB01-4936</t>
  </si>
  <si>
    <t>RII 2704</t>
  </si>
  <si>
    <t>EB01-5083</t>
  </si>
  <si>
    <t>EB01-5122</t>
  </si>
  <si>
    <t>RII 2741</t>
  </si>
  <si>
    <t>RII 2764</t>
  </si>
  <si>
    <t>EB01-5349</t>
  </si>
  <si>
    <t>EB01-5277</t>
  </si>
  <si>
    <t>RII 2839</t>
  </si>
  <si>
    <t>EB01-5318</t>
  </si>
  <si>
    <t>EB01-5535</t>
  </si>
  <si>
    <t>EB01-5692</t>
  </si>
  <si>
    <t>RII 3028</t>
  </si>
  <si>
    <t>EB01-6160</t>
  </si>
  <si>
    <t>EB01-5348</t>
  </si>
  <si>
    <t>EB01-5812</t>
  </si>
  <si>
    <t>EB01-5897</t>
  </si>
  <si>
    <t>EB01-5996 </t>
  </si>
  <si>
    <t>EB01-6126 </t>
  </si>
  <si>
    <t>EB01-5937 </t>
  </si>
  <si>
    <t>EB01-6186</t>
  </si>
  <si>
    <r>
      <t>80055674</t>
    </r>
    <r>
      <rPr>
        <sz val="12"/>
        <color theme="1"/>
        <rFont val="Verdana"/>
        <charset val="1"/>
      </rPr>
      <t> </t>
    </r>
  </si>
  <si>
    <t>EB01-6211</t>
  </si>
  <si>
    <t>EB01-6276</t>
  </si>
  <si>
    <t>EB01-6066 </t>
  </si>
  <si>
    <t>RII 3207</t>
  </si>
  <si>
    <t>EB01-6312</t>
  </si>
  <si>
    <t>EB01-6311</t>
  </si>
  <si>
    <t>EB01-6427</t>
  </si>
  <si>
    <t>EB01-6559</t>
  </si>
  <si>
    <t>EB01-6741</t>
  </si>
  <si>
    <t>EB01-6398</t>
  </si>
  <si>
    <t>EB01-6506</t>
  </si>
  <si>
    <t>EB01-6558</t>
  </si>
  <si>
    <t>EB01-6583</t>
  </si>
  <si>
    <t>EB01-6668</t>
  </si>
  <si>
    <t>EB01-6742</t>
  </si>
  <si>
    <t>EB01-6773</t>
  </si>
  <si>
    <t>EB01-6810</t>
  </si>
  <si>
    <t>EB01-6848</t>
  </si>
  <si>
    <t>RII 3259</t>
  </si>
  <si>
    <t>EB01-6883</t>
  </si>
  <si>
    <t>EB01-6972</t>
  </si>
  <si>
    <t>EB01-6973</t>
  </si>
  <si>
    <t>EB01-7013</t>
  </si>
  <si>
    <t>RII 3329</t>
  </si>
  <si>
    <t>EB01-7158</t>
  </si>
  <si>
    <t>EB01-7157</t>
  </si>
  <si>
    <t>EB01-7247</t>
  </si>
  <si>
    <t>EB01-7306</t>
  </si>
  <si>
    <t>FERNANDO MARTIN OBREGON CASTILLO</t>
  </si>
  <si>
    <t xml:space="preserve">ALQUILER </t>
  </si>
  <si>
    <t>EB01-1405</t>
  </si>
  <si>
    <t>EB01-1540</t>
  </si>
  <si>
    <t>EB01-1653</t>
  </si>
  <si>
    <t>RII 1449</t>
  </si>
  <si>
    <t>EB01-1745</t>
  </si>
  <si>
    <t>EB01-1911</t>
  </si>
  <si>
    <t>EB01-1848</t>
  </si>
  <si>
    <t>RII 1500</t>
  </si>
  <si>
    <t>EB01-2015</t>
  </si>
  <si>
    <t>EB01-1974</t>
  </si>
  <si>
    <t>RII 1611</t>
  </si>
  <si>
    <t>EB01-2093</t>
  </si>
  <si>
    <t>EB01-2225</t>
  </si>
  <si>
    <t>RII 1830</t>
  </si>
  <si>
    <t>EB01-2346</t>
  </si>
  <si>
    <t>EB01-2766</t>
  </si>
  <si>
    <t>EB01-2898</t>
  </si>
  <si>
    <t xml:space="preserve">JULIO </t>
  </si>
  <si>
    <t>EB01-2470</t>
  </si>
  <si>
    <t>EB01-2543</t>
  </si>
  <si>
    <t>EB01-2604</t>
  </si>
  <si>
    <t>EB01-2719</t>
  </si>
  <si>
    <t>RII 1874</t>
  </si>
  <si>
    <t>EB01-2859</t>
  </si>
  <si>
    <t>EB01-2993</t>
  </si>
  <si>
    <t>RII 2040</t>
  </si>
  <si>
    <t>EB01-3299</t>
  </si>
  <si>
    <t>VILCA MARIA</t>
  </si>
  <si>
    <t>EB01-3126</t>
  </si>
  <si>
    <t>EB01-3281</t>
  </si>
  <si>
    <t>RII 2189</t>
  </si>
  <si>
    <t>EB01-3391</t>
  </si>
  <si>
    <t>EB01-3594</t>
  </si>
  <si>
    <t>RII 2285</t>
  </si>
  <si>
    <t>EB01-3504</t>
  </si>
  <si>
    <t>DUPLICADO</t>
  </si>
  <si>
    <t>EB01-3627</t>
  </si>
  <si>
    <t>EB01-3691</t>
  </si>
  <si>
    <t>EB01-3773</t>
  </si>
  <si>
    <t>EB01-4002</t>
  </si>
  <si>
    <t>EB01-3900</t>
  </si>
  <si>
    <t>MARIA HILDA VILCA VELASQUEZ</t>
  </si>
  <si>
    <t>RII 2319</t>
  </si>
  <si>
    <t>|</t>
  </si>
  <si>
    <t>EB01-4045</t>
  </si>
  <si>
    <t>EB01-4100</t>
  </si>
  <si>
    <t>RII 2425</t>
  </si>
  <si>
    <t>08139723</t>
  </si>
  <si>
    <t>OBREGON FERNANDO</t>
  </si>
  <si>
    <t>EB01-4175</t>
  </si>
  <si>
    <t>EB01-4225</t>
  </si>
  <si>
    <t>EB01-4326</t>
  </si>
  <si>
    <t>EB01-4656</t>
  </si>
  <si>
    <t>RII 2552</t>
  </si>
  <si>
    <t>EB01-4483</t>
  </si>
  <si>
    <t>EB01-4632</t>
  </si>
  <si>
    <t>RII 2678</t>
  </si>
  <si>
    <t>EB01-4776</t>
  </si>
  <si>
    <t xml:space="preserve">350 GARANTIA </t>
  </si>
  <si>
    <t>EB01-4999</t>
  </si>
  <si>
    <t>EB01-4948</t>
  </si>
  <si>
    <t>RII 2929</t>
  </si>
  <si>
    <t>EB01-5137</t>
  </si>
  <si>
    <t>RII 3002</t>
  </si>
  <si>
    <t>EB01-5241</t>
  </si>
  <si>
    <t>EB01-5290</t>
  </si>
  <si>
    <t>EB01-5446</t>
  </si>
  <si>
    <t>EB01 - 6370</t>
  </si>
  <si>
    <t>EB01-5703</t>
  </si>
  <si>
    <t>RII 3117</t>
  </si>
  <si>
    <t>EB01-5242</t>
  </si>
  <si>
    <t>EB01-5825</t>
  </si>
  <si>
    <t xml:space="preserve"> JULIO</t>
  </si>
  <si>
    <t>EB01-5950 </t>
  </si>
  <si>
    <t>EB01-6077 </t>
  </si>
  <si>
    <t>RII 3118</t>
  </si>
  <si>
    <t>EB01-6248</t>
  </si>
  <si>
    <t>EB01-6389</t>
  </si>
  <si>
    <t>RII 3318</t>
  </si>
  <si>
    <t>EB01-6579</t>
  </si>
  <si>
    <t>EB01-6766</t>
  </si>
  <si>
    <t>EB01-6936</t>
  </si>
  <si>
    <t>EB01-7094</t>
  </si>
  <si>
    <t xml:space="preserve">EB01-7139 </t>
  </si>
  <si>
    <t>EB01-7293</t>
  </si>
  <si>
    <t xml:space="preserve">PALOMINO CUSI  ROSA </t>
  </si>
  <si>
    <t>INGRESO DIA 15/12/2021</t>
  </si>
  <si>
    <t>EB01-261</t>
  </si>
  <si>
    <t>RII 000910</t>
  </si>
  <si>
    <t>EB01-391</t>
  </si>
  <si>
    <t>RII 000936</t>
  </si>
  <si>
    <t>EB01-488</t>
  </si>
  <si>
    <t>RII 001017</t>
  </si>
  <si>
    <t>EB01-584</t>
  </si>
  <si>
    <t>RII 1040</t>
  </si>
  <si>
    <t>EB01-721</t>
  </si>
  <si>
    <t>RII 1065</t>
  </si>
  <si>
    <t>EB01-817</t>
  </si>
  <si>
    <t>RII 1120</t>
  </si>
  <si>
    <t>RII 1306</t>
  </si>
  <si>
    <t>EB01-920</t>
  </si>
  <si>
    <t>RII 1159</t>
  </si>
  <si>
    <t>EB01-1024</t>
  </si>
  <si>
    <t>RII 1209</t>
  </si>
  <si>
    <t>EB01-1144</t>
  </si>
  <si>
    <t>RII 1281</t>
  </si>
  <si>
    <t>EB01-1258</t>
  </si>
  <si>
    <t>RII 1263</t>
  </si>
  <si>
    <t>EB01-1365</t>
  </si>
  <si>
    <t>EB01-1471</t>
  </si>
  <si>
    <t>RII 1319</t>
  </si>
  <si>
    <t>EB01-1577</t>
  </si>
  <si>
    <t>EB01-1352</t>
  </si>
  <si>
    <t>EB01-1686</t>
  </si>
  <si>
    <t>RII 1417</t>
  </si>
  <si>
    <t>EB01-1798</t>
  </si>
  <si>
    <t>RII 1465</t>
  </si>
  <si>
    <t>EB01-1902</t>
  </si>
  <si>
    <t>RII 1518</t>
  </si>
  <si>
    <t>EB01-2029</t>
  </si>
  <si>
    <t>RII 1612</t>
  </si>
  <si>
    <t>EB01-2142</t>
  </si>
  <si>
    <t>RII 1650</t>
  </si>
  <si>
    <t>RII 2406</t>
  </si>
  <si>
    <t>EB01-2271</t>
  </si>
  <si>
    <t>RII 1694</t>
  </si>
  <si>
    <t>EB01-2406</t>
  </si>
  <si>
    <t>RII 1759</t>
  </si>
  <si>
    <t>EB01-2552</t>
  </si>
  <si>
    <t>RII 1871</t>
  </si>
  <si>
    <t>EB01-2655</t>
  </si>
  <si>
    <t>EB01-2795</t>
  </si>
  <si>
    <t>RII 1983</t>
  </si>
  <si>
    <t>EB01-2915</t>
  </si>
  <si>
    <t>EB01-3056</t>
  </si>
  <si>
    <t>RII 2031</t>
  </si>
  <si>
    <t>EB01-3219</t>
  </si>
  <si>
    <t>RII 2086</t>
  </si>
  <si>
    <t>EB01-3333</t>
  </si>
  <si>
    <t>RII 2132</t>
  </si>
  <si>
    <t>EB01-3451</t>
  </si>
  <si>
    <t>RII 2174</t>
  </si>
  <si>
    <t>EB01-3588</t>
  </si>
  <si>
    <t>RII 2218</t>
  </si>
  <si>
    <t>EB01-3692</t>
  </si>
  <si>
    <t>RII 2270</t>
  </si>
  <si>
    <t>EB01-3845</t>
  </si>
  <si>
    <t>RII 2384</t>
  </si>
  <si>
    <t>EB01-3984</t>
  </si>
  <si>
    <t>EB01-4106</t>
  </si>
  <si>
    <t>RII 2473</t>
  </si>
  <si>
    <t>EB01-4254</t>
  </si>
  <si>
    <t>RII 2522</t>
  </si>
  <si>
    <t>EB01-4400</t>
  </si>
  <si>
    <t>RII 2569</t>
  </si>
  <si>
    <t>EB01-4556</t>
  </si>
  <si>
    <t>RII 2662</t>
  </si>
  <si>
    <t>EB01-4703</t>
  </si>
  <si>
    <t>EB01-4863</t>
  </si>
  <si>
    <t>PARQUEO</t>
  </si>
  <si>
    <t>EB01-5040</t>
  </si>
  <si>
    <t>RII 2768</t>
  </si>
  <si>
    <t>EB01-5238</t>
  </si>
  <si>
    <t>RII 2865</t>
  </si>
  <si>
    <t>EB01-5473</t>
  </si>
  <si>
    <t>EB01-5476</t>
  </si>
  <si>
    <t>RII 2954</t>
  </si>
  <si>
    <t>EB01-5626</t>
  </si>
  <si>
    <t>GRACIRLA BUSTAMANTE</t>
  </si>
  <si>
    <t>EB01-5752</t>
  </si>
  <si>
    <t>EB01-5880</t>
  </si>
  <si>
    <t>RII 3037</t>
  </si>
  <si>
    <t>EB01-5994 </t>
  </si>
  <si>
    <t>RII 3093</t>
  </si>
  <si>
    <t>RII 3096</t>
  </si>
  <si>
    <t>EB01-6144</t>
  </si>
  <si>
    <t>RII 3094</t>
  </si>
  <si>
    <t>EB01-6328</t>
  </si>
  <si>
    <t>RII 3181</t>
  </si>
  <si>
    <t>DIEGO</t>
  </si>
  <si>
    <t>EB01-6479</t>
  </si>
  <si>
    <t xml:space="preserve">DNI </t>
  </si>
  <si>
    <t>RII 3265</t>
  </si>
  <si>
    <t>EB01-6644</t>
  </si>
  <si>
    <t>EB01-6901</t>
  </si>
  <si>
    <t>RII 3349</t>
  </si>
  <si>
    <t xml:space="preserve">MARZO </t>
  </si>
  <si>
    <t>EB01-7038 </t>
  </si>
  <si>
    <t>PALOMINO ROSA</t>
  </si>
  <si>
    <t>EB01-7192</t>
  </si>
  <si>
    <t>PEÑA VDA DE VILLANUEVA TEREZA</t>
  </si>
  <si>
    <t>ACUENTA DEL 2016</t>
  </si>
  <si>
    <t>B001-0000279</t>
  </si>
  <si>
    <t>B001-0000011</t>
  </si>
  <si>
    <t>B001-0000368</t>
  </si>
  <si>
    <t>B001-0000526</t>
  </si>
  <si>
    <t>B001-0000627</t>
  </si>
  <si>
    <t>B001-0000723</t>
  </si>
  <si>
    <t>B001-0000843</t>
  </si>
  <si>
    <t>B001-0001022</t>
  </si>
  <si>
    <t>B001-0001167</t>
  </si>
  <si>
    <t>B001-0001259</t>
  </si>
  <si>
    <t>B001-0001416</t>
  </si>
  <si>
    <t>RII 000407</t>
  </si>
  <si>
    <t>B001-0001438</t>
  </si>
  <si>
    <t>B001-0001453</t>
  </si>
  <si>
    <t>B001-0001509</t>
  </si>
  <si>
    <t>B001-0001610</t>
  </si>
  <si>
    <t>RII 1707</t>
  </si>
  <si>
    <t>B001-0001729</t>
  </si>
  <si>
    <t>B001-0001755</t>
  </si>
  <si>
    <t>RII 1724</t>
  </si>
  <si>
    <t>B001-0001811</t>
  </si>
  <si>
    <t>B001-0001882</t>
  </si>
  <si>
    <t>RII 000432</t>
  </si>
  <si>
    <t>B001-0002009</t>
  </si>
  <si>
    <t>B001-0002022</t>
  </si>
  <si>
    <t>RII 000641</t>
  </si>
  <si>
    <t>RII 000561</t>
  </si>
  <si>
    <t>B001-0002146</t>
  </si>
  <si>
    <t>B001-0002267</t>
  </si>
  <si>
    <t>EB01-29</t>
  </si>
  <si>
    <t>RII 000686</t>
  </si>
  <si>
    <t>RII 000722</t>
  </si>
  <si>
    <t>EB01-98</t>
  </si>
  <si>
    <t>RII 000832</t>
  </si>
  <si>
    <t>EB01-265</t>
  </si>
  <si>
    <t>RII 000833</t>
  </si>
  <si>
    <t>EB01-411</t>
  </si>
  <si>
    <t>RII 000911</t>
  </si>
  <si>
    <t>RII 000979</t>
  </si>
  <si>
    <t>EB01-599</t>
  </si>
  <si>
    <t>RII 1037</t>
  </si>
  <si>
    <t>EB01-798</t>
  </si>
  <si>
    <t>EB01-884</t>
  </si>
  <si>
    <t>RII 1073</t>
  </si>
  <si>
    <t>EB01-1043</t>
  </si>
  <si>
    <t>RII 1130</t>
  </si>
  <si>
    <t>RII 1152</t>
  </si>
  <si>
    <t>EB01-1134</t>
  </si>
  <si>
    <t>EB01-1221</t>
  </si>
  <si>
    <t>RII 1188</t>
  </si>
  <si>
    <t>EB01-1272</t>
  </si>
  <si>
    <t>RII 1216</t>
  </si>
  <si>
    <t>EB01-1384</t>
  </si>
  <si>
    <t>RII 1252</t>
  </si>
  <si>
    <t>RII 1332</t>
  </si>
  <si>
    <t>EB01-1640</t>
  </si>
  <si>
    <t>EB01-1689</t>
  </si>
  <si>
    <t>RII 1355</t>
  </si>
  <si>
    <t>EB01-1901</t>
  </si>
  <si>
    <t>RII 1441</t>
  </si>
  <si>
    <t>RII 1467</t>
  </si>
  <si>
    <t>EB01-1918</t>
  </si>
  <si>
    <t>EB01-2028</t>
  </si>
  <si>
    <t>RII 1510</t>
  </si>
  <si>
    <t>RII 1574</t>
  </si>
  <si>
    <t>EB01-2127</t>
  </si>
  <si>
    <t>EB01-2148</t>
  </si>
  <si>
    <t>RII 1565</t>
  </si>
  <si>
    <t>EB01-2279</t>
  </si>
  <si>
    <t>RII1627</t>
  </si>
  <si>
    <t>RII 1732</t>
  </si>
  <si>
    <t>EB01-2563</t>
  </si>
  <si>
    <t>RII 1785</t>
  </si>
  <si>
    <t>EB01-2660</t>
  </si>
  <si>
    <t>RII 1817</t>
  </si>
  <si>
    <t>EB01-2790</t>
  </si>
  <si>
    <t>RII 1844</t>
  </si>
  <si>
    <t>EB01-2883</t>
  </si>
  <si>
    <t>EB01-2928</t>
  </si>
  <si>
    <t>EB01-2948</t>
  </si>
  <si>
    <t>EB01-3022</t>
  </si>
  <si>
    <t>RII 1893</t>
  </si>
  <si>
    <t>EB01-3043</t>
  </si>
  <si>
    <t>EB01-3059</t>
  </si>
  <si>
    <t>RII 1940</t>
  </si>
  <si>
    <t>EB01-3138</t>
  </si>
  <si>
    <t>RII 2012</t>
  </si>
  <si>
    <t>EB01-3215</t>
  </si>
  <si>
    <t>EB01-3306</t>
  </si>
  <si>
    <t>RII 2060</t>
  </si>
  <si>
    <t>RII 2102</t>
  </si>
  <si>
    <t>EB01-3442</t>
  </si>
  <si>
    <t>EB01-3514</t>
  </si>
  <si>
    <t>EB01-3579</t>
  </si>
  <si>
    <t>RII 2295</t>
  </si>
  <si>
    <t>PEÑA TEREZA</t>
  </si>
  <si>
    <t>EB01-3713</t>
  </si>
  <si>
    <t>EB01-3760</t>
  </si>
  <si>
    <t>RII 2296</t>
  </si>
  <si>
    <t>EB01-3761</t>
  </si>
  <si>
    <t>EB01-3887</t>
  </si>
  <si>
    <t>EB01-3888</t>
  </si>
  <si>
    <t>RII 2321</t>
  </si>
  <si>
    <t>EB01-4034</t>
  </si>
  <si>
    <t>EB01-4058</t>
  </si>
  <si>
    <t>EB01-4163</t>
  </si>
  <si>
    <t>RII 2397</t>
  </si>
  <si>
    <t>EB01-4314</t>
  </si>
  <si>
    <t>EB01-4470</t>
  </si>
  <si>
    <t>EB01-4471</t>
  </si>
  <si>
    <t>EB01-4502</t>
  </si>
  <si>
    <t>EB01-4619</t>
  </si>
  <si>
    <t>EB01-4782</t>
  </si>
  <si>
    <t>RII 2736</t>
  </si>
  <si>
    <t>EB01-4783</t>
  </si>
  <si>
    <t>EB01-4959</t>
  </si>
  <si>
    <t>EB01-4960</t>
  </si>
  <si>
    <t>EB01-4962</t>
  </si>
  <si>
    <t>EB01-5124</t>
  </si>
  <si>
    <t>RII 2810</t>
  </si>
  <si>
    <t>EB01-5125</t>
  </si>
  <si>
    <t>EB01-5278</t>
  </si>
  <si>
    <t>EB01-5433</t>
  </si>
  <si>
    <t>EB01-5514</t>
  </si>
  <si>
    <t>EB01-5513</t>
  </si>
  <si>
    <t>RII 2828</t>
  </si>
  <si>
    <t>EB01-5558</t>
  </si>
  <si>
    <t>RII 2969</t>
  </si>
  <si>
    <t>EB01-5693</t>
  </si>
  <si>
    <t>EB01-5813</t>
  </si>
  <si>
    <t>EB01-5814</t>
  </si>
  <si>
    <t>EB01-5938 </t>
  </si>
  <si>
    <t>EB01-6086 </t>
  </si>
  <si>
    <t>EB01-5939 </t>
  </si>
  <si>
    <t>RII 3064</t>
  </si>
  <si>
    <t>EB01-6243</t>
  </si>
  <si>
    <t>EB01-6192</t>
  </si>
  <si>
    <t>EB01-6404</t>
  </si>
  <si>
    <t>RII 3256</t>
  </si>
  <si>
    <t>EBE01-6609</t>
  </si>
  <si>
    <t>EB01-6698</t>
  </si>
  <si>
    <t>EB01-6873</t>
  </si>
  <si>
    <t>EB01-7039 </t>
  </si>
  <si>
    <t>RII 3358</t>
  </si>
  <si>
    <t xml:space="preserve">EB01-7222 </t>
  </si>
  <si>
    <t>PEÑA VILLANUEVA ASHLEY MARYORI</t>
  </si>
  <si>
    <t>POR  COBRAR</t>
  </si>
  <si>
    <t>RII 2947</t>
  </si>
  <si>
    <t>EB01-5865</t>
  </si>
  <si>
    <t>RII 3048</t>
  </si>
  <si>
    <t>EB01-6020 </t>
  </si>
  <si>
    <t>EB01-6099 </t>
  </si>
  <si>
    <t>RII 3125</t>
  </si>
  <si>
    <t>EB01-6261</t>
  </si>
  <si>
    <t>RII 3150</t>
  </si>
  <si>
    <t>EB01-6415</t>
  </si>
  <si>
    <t>RII 3228</t>
  </si>
  <si>
    <t>EB01-6546</t>
  </si>
  <si>
    <t>RII 3287</t>
  </si>
  <si>
    <t>EB01-6785</t>
  </si>
  <si>
    <t>RII 3336</t>
  </si>
  <si>
    <t>EB01-6983 </t>
  </si>
  <si>
    <t>EB01-7164</t>
  </si>
  <si>
    <t>PFUÑO RAMOS VICTOR</t>
  </si>
  <si>
    <t>B00-0000017</t>
  </si>
  <si>
    <t>B001-0000006</t>
  </si>
  <si>
    <t>B001-0000017</t>
  </si>
  <si>
    <t>B001-0000398</t>
  </si>
  <si>
    <t>B001-0000051</t>
  </si>
  <si>
    <t>B001-0000193</t>
  </si>
  <si>
    <t>B001-0000322</t>
  </si>
  <si>
    <t>B001-0000879</t>
  </si>
  <si>
    <t>B001-0001113</t>
  </si>
  <si>
    <t>B001-0001213</t>
  </si>
  <si>
    <t>B001-0000490</t>
  </si>
  <si>
    <t>B001-0000579</t>
  </si>
  <si>
    <t>B001-0000677</t>
  </si>
  <si>
    <t>B001-0000760</t>
  </si>
  <si>
    <t>B001-0001406</t>
  </si>
  <si>
    <t>B001-0000994</t>
  </si>
  <si>
    <t>B001-0001291</t>
  </si>
  <si>
    <t>B001-0001323</t>
  </si>
  <si>
    <t>B001-0001528</t>
  </si>
  <si>
    <t>B001-0001581</t>
  </si>
  <si>
    <t>B001-0001353</t>
  </si>
  <si>
    <t>B001-0001782</t>
  </si>
  <si>
    <t>B001-0001635</t>
  </si>
  <si>
    <t>RII 000163</t>
  </si>
  <si>
    <t>B001-0001867</t>
  </si>
  <si>
    <t>B001-0001928</t>
  </si>
  <si>
    <t>B001-0001480</t>
  </si>
  <si>
    <t>B001-0001694</t>
  </si>
  <si>
    <t>RII 000337</t>
  </si>
  <si>
    <t>RII 000400</t>
  </si>
  <si>
    <t>RI 000400</t>
  </si>
  <si>
    <t>RII 000452</t>
  </si>
  <si>
    <t>B001-0001996</t>
  </si>
  <si>
    <t>RII 000594</t>
  </si>
  <si>
    <t>B001-0002029</t>
  </si>
  <si>
    <t>RII 000629</t>
  </si>
  <si>
    <t>B001-0002116</t>
  </si>
  <si>
    <t>B001-0002184</t>
  </si>
  <si>
    <t>B001-0002245</t>
  </si>
  <si>
    <t>B001-0002317</t>
  </si>
  <si>
    <t>RII 000666</t>
  </si>
  <si>
    <t>RII 000812</t>
  </si>
  <si>
    <t>EB01-62</t>
  </si>
  <si>
    <t>EB01-128</t>
  </si>
  <si>
    <t>RII 000883</t>
  </si>
  <si>
    <t>EB01-339</t>
  </si>
  <si>
    <t>EB01-208</t>
  </si>
  <si>
    <t>RII -883</t>
  </si>
  <si>
    <t>RII 000918</t>
  </si>
  <si>
    <t>EB01-439</t>
  </si>
  <si>
    <t>RII 000989</t>
  </si>
  <si>
    <t>EB01-538</t>
  </si>
  <si>
    <t>EB01-646</t>
  </si>
  <si>
    <t>RII 1068</t>
  </si>
  <si>
    <t>EB01-767</t>
  </si>
  <si>
    <t>EB01-871</t>
  </si>
  <si>
    <t>EB01-967</t>
  </si>
  <si>
    <t>RII 1093</t>
  </si>
  <si>
    <t>EB01-1085</t>
  </si>
  <si>
    <t>RII 1183</t>
  </si>
  <si>
    <t>EB01-1204</t>
  </si>
  <si>
    <t>RII 1257</t>
  </si>
  <si>
    <t>EB01-1309</t>
  </si>
  <si>
    <t>EB01-1415</t>
  </si>
  <si>
    <t>RII 1373</t>
  </si>
  <si>
    <t>EB01-1525</t>
  </si>
  <si>
    <t>EB01-1624</t>
  </si>
  <si>
    <t>EB01-1734</t>
  </si>
  <si>
    <t>RII 1413</t>
  </si>
  <si>
    <t>RII 1479</t>
  </si>
  <si>
    <t>EB01-1837</t>
  </si>
  <si>
    <t>EB01-1964</t>
  </si>
  <si>
    <t>RII1647</t>
  </si>
  <si>
    <t>EB01-2083</t>
  </si>
  <si>
    <t>EB01-2465</t>
  </si>
  <si>
    <t>EB01-2212</t>
  </si>
  <si>
    <t>RII 1690</t>
  </si>
  <si>
    <t>RII 1745</t>
  </si>
  <si>
    <t>EB01-2338</t>
  </si>
  <si>
    <t>RII 1804</t>
  </si>
  <si>
    <t>EB01-2596</t>
  </si>
  <si>
    <t>EB01-2710</t>
  </si>
  <si>
    <t>RII 1856</t>
  </si>
  <si>
    <t>EB01-2850</t>
  </si>
  <si>
    <t>RII 1915</t>
  </si>
  <si>
    <t>EB01-2984</t>
  </si>
  <si>
    <t>6.7</t>
  </si>
  <si>
    <t>EB01-3117</t>
  </si>
  <si>
    <t>EB01-3148</t>
  </si>
  <si>
    <t>RII 2023</t>
  </si>
  <si>
    <t>EB01-3180</t>
  </si>
  <si>
    <t>EB01-3272</t>
  </si>
  <si>
    <t>RII 2066</t>
  </si>
  <si>
    <t>EB01-3380</t>
  </si>
  <si>
    <t>RII 2125</t>
  </si>
  <si>
    <t>EB01-3617</t>
  </si>
  <si>
    <t>EB01-3762</t>
  </si>
  <si>
    <t>EB01-3492</t>
  </si>
  <si>
    <t>RII 2212</t>
  </si>
  <si>
    <t>31/04/2024</t>
  </si>
  <si>
    <t>RII 2252</t>
  </si>
  <si>
    <t>EB01-3889</t>
  </si>
  <si>
    <t>RII 2336</t>
  </si>
  <si>
    <t>EB01-4035</t>
  </si>
  <si>
    <t>RII 2427</t>
  </si>
  <si>
    <t>EB01-4164</t>
  </si>
  <si>
    <t>EB01-4331</t>
  </si>
  <si>
    <t>RII 2496</t>
  </si>
  <si>
    <t>EB01-4472</t>
  </si>
  <si>
    <t>EB01-4620</t>
  </si>
  <si>
    <t>RII 2542</t>
  </si>
  <si>
    <t>EB01-4764</t>
  </si>
  <si>
    <t>RII 2592</t>
  </si>
  <si>
    <t>RII 2657</t>
  </si>
  <si>
    <t>EB01-4937</t>
  </si>
  <si>
    <t>EB01-5123</t>
  </si>
  <si>
    <t>EB01-5279</t>
  </si>
  <si>
    <t>RII 2742</t>
  </si>
  <si>
    <t>EB01-5434</t>
  </si>
  <si>
    <t>RII 2790</t>
  </si>
  <si>
    <t>EB01-5559</t>
  </si>
  <si>
    <t>EB01-5694</t>
  </si>
  <si>
    <t>RII 2928</t>
  </si>
  <si>
    <t>EB01-5815</t>
  </si>
  <si>
    <t>EB01-5940 </t>
  </si>
  <si>
    <t>PFUÑO VICTOR</t>
  </si>
  <si>
    <t>EB01-6067 </t>
  </si>
  <si>
    <t>RII 3169</t>
  </si>
  <si>
    <t>EB01-6242</t>
  </si>
  <si>
    <t>EB01-6386</t>
  </si>
  <si>
    <t>EB01-6584</t>
  </si>
  <si>
    <t>EB01-6616</t>
  </si>
  <si>
    <t>RII 3382</t>
  </si>
  <si>
    <t>EB01-6768</t>
  </si>
  <si>
    <t>EB01-6938</t>
  </si>
  <si>
    <t>EB01-7097</t>
  </si>
  <si>
    <t>EB01-7297</t>
  </si>
  <si>
    <t>PRADO CATAÑO MIRIAM MILAGROS</t>
  </si>
  <si>
    <t>MULTA</t>
  </si>
  <si>
    <t>B001-0000226</t>
  </si>
  <si>
    <t>B001-0000119</t>
  </si>
  <si>
    <t>B001-0000238</t>
  </si>
  <si>
    <t>B001-0000450</t>
  </si>
  <si>
    <t>B001-0000718</t>
  </si>
  <si>
    <t>B001-0000324</t>
  </si>
  <si>
    <t>B001-0000937</t>
  </si>
  <si>
    <t>B001-0000400</t>
  </si>
  <si>
    <t>B001-0001033</t>
  </si>
  <si>
    <t>B001-0000581</t>
  </si>
  <si>
    <t>B001-0000679</t>
  </si>
  <si>
    <t>B001-0000762</t>
  </si>
  <si>
    <t>B001-0001258</t>
  </si>
  <si>
    <t>B001-0000881</t>
  </si>
  <si>
    <t>B001-0001377</t>
  </si>
  <si>
    <t>B001-0000996</t>
  </si>
  <si>
    <t>B001-0001115</t>
  </si>
  <si>
    <t>B001-0001215</t>
  </si>
  <si>
    <t>B001-0001257</t>
  </si>
  <si>
    <t>B001-0001366</t>
  </si>
  <si>
    <t>RII 000305</t>
  </si>
  <si>
    <t>B001-0001888</t>
  </si>
  <si>
    <t>RII 000461</t>
  </si>
  <si>
    <t>B001-0002246</t>
  </si>
  <si>
    <t>B001-0001807</t>
  </si>
  <si>
    <t>B001-0001481</t>
  </si>
  <si>
    <t>B001-0001582</t>
  </si>
  <si>
    <t>B001-0001529</t>
  </si>
  <si>
    <t>RII 000630</t>
  </si>
  <si>
    <t>RII 000662</t>
  </si>
  <si>
    <t>SOLO LE QUEDA DE SU GARANTIA S/. 300.00</t>
  </si>
  <si>
    <t>B001-0001636</t>
  </si>
  <si>
    <t>B001-0002284</t>
  </si>
  <si>
    <t>B001-0001695</t>
  </si>
  <si>
    <t>EB01-272</t>
  </si>
  <si>
    <t>B001-0001783</t>
  </si>
  <si>
    <t>B001-0001889</t>
  </si>
  <si>
    <t>RII 000306</t>
  </si>
  <si>
    <t>B001-0001868</t>
  </si>
  <si>
    <t>RII 000681</t>
  </si>
  <si>
    <t>RII 000844</t>
  </si>
  <si>
    <t>B001-0001929</t>
  </si>
  <si>
    <t>B001-0001997</t>
  </si>
  <si>
    <t>B001-0002051</t>
  </si>
  <si>
    <t>B001-0002117</t>
  </si>
  <si>
    <t>B001-0002185</t>
  </si>
  <si>
    <t>RII 000845</t>
  </si>
  <si>
    <t>B001-0002318</t>
  </si>
  <si>
    <t>EB01-63</t>
  </si>
  <si>
    <t>EB01-129</t>
  </si>
  <si>
    <t>EB01-210</t>
  </si>
  <si>
    <t>EB01-236</t>
  </si>
  <si>
    <t>RII 1116</t>
  </si>
  <si>
    <t>RII 1196</t>
  </si>
  <si>
    <t>EB01-340</t>
  </si>
  <si>
    <t>EB01-352</t>
  </si>
  <si>
    <t>EB01-440</t>
  </si>
  <si>
    <t>EB01-1021</t>
  </si>
  <si>
    <t>EB01-539</t>
  </si>
  <si>
    <t>EB01-647</t>
  </si>
  <si>
    <t>EB01-768</t>
  </si>
  <si>
    <t>EB01-790</t>
  </si>
  <si>
    <t>EB01-872</t>
  </si>
  <si>
    <t>RII 1197</t>
  </si>
  <si>
    <t>EB01-968</t>
  </si>
  <si>
    <t>EB01-1015</t>
  </si>
  <si>
    <t>RII 1287</t>
  </si>
  <si>
    <t>EB01-1086</t>
  </si>
  <si>
    <t>EB01-1490</t>
  </si>
  <si>
    <t>EB01-1205</t>
  </si>
  <si>
    <t>RII 1382</t>
  </si>
  <si>
    <t>EB01-1752</t>
  </si>
  <si>
    <t>EB01-1920</t>
  </si>
  <si>
    <t>RII 1471</t>
  </si>
  <si>
    <t>EB01-2004</t>
  </si>
  <si>
    <t>EB01-2032</t>
  </si>
  <si>
    <t>RII 1511</t>
  </si>
  <si>
    <t>EB01-2150</t>
  </si>
  <si>
    <t>RII 1550</t>
  </si>
  <si>
    <t>EB01-2303</t>
  </si>
  <si>
    <t>EB01-2508</t>
  </si>
  <si>
    <t>EB01-2116</t>
  </si>
  <si>
    <t>RII 1708</t>
  </si>
  <si>
    <t>RII 1768</t>
  </si>
  <si>
    <t>EB01-2281</t>
  </si>
  <si>
    <t>EB01-2387</t>
  </si>
  <si>
    <t>RII 1818</t>
  </si>
  <si>
    <t>EB01-2642</t>
  </si>
  <si>
    <t>EB01-2742</t>
  </si>
  <si>
    <t>RII 1887</t>
  </si>
  <si>
    <t>EB01-2917</t>
  </si>
  <si>
    <t>RII 1933</t>
  </si>
  <si>
    <t>EB01-3042</t>
  </si>
  <si>
    <t>RII 1974</t>
  </si>
  <si>
    <t>EB01-3139</t>
  </si>
  <si>
    <t>RI 2004</t>
  </si>
  <si>
    <t>EB01-3185</t>
  </si>
  <si>
    <t>EB01-3247</t>
  </si>
  <si>
    <t>RII 2052</t>
  </si>
  <si>
    <t>EB01-3381</t>
  </si>
  <si>
    <t>RII 2137</t>
  </si>
  <si>
    <t>EB01-3546</t>
  </si>
  <si>
    <t>EB01-3493</t>
  </si>
  <si>
    <t>EB01-3522</t>
  </si>
  <si>
    <t>RII 2244</t>
  </si>
  <si>
    <t>EB01-3618</t>
  </si>
  <si>
    <t>EB01-3763</t>
  </si>
  <si>
    <t>RII 2277</t>
  </si>
  <si>
    <t>RII 2331</t>
  </si>
  <si>
    <t>EB01-3890</t>
  </si>
  <si>
    <t>RII 2378</t>
  </si>
  <si>
    <t>EB01-4032</t>
  </si>
  <si>
    <t>RII 2392</t>
  </si>
  <si>
    <t>EB01-4165</t>
  </si>
  <si>
    <t>RII 2510</t>
  </si>
  <si>
    <t>B</t>
  </si>
  <si>
    <t>EB01-4316</t>
  </si>
  <si>
    <t>EB01-4473</t>
  </si>
  <si>
    <t>RII 2609</t>
  </si>
  <si>
    <t>EB01-4621</t>
  </si>
  <si>
    <t>EB01-4765</t>
  </si>
  <si>
    <t>RII 2634</t>
  </si>
  <si>
    <t>EB01-4938</t>
  </si>
  <si>
    <t>RII 2819</t>
  </si>
  <si>
    <t>PRADO MILAGROS</t>
  </si>
  <si>
    <t>EB01-5126</t>
  </si>
  <si>
    <t>EB01-5280</t>
  </si>
  <si>
    <t>EB01-5435</t>
  </si>
  <si>
    <t>RII 2826</t>
  </si>
  <si>
    <t>EB01-5560</t>
  </si>
  <si>
    <t>RII 3021</t>
  </si>
  <si>
    <t>EB01-5695</t>
  </si>
  <si>
    <t>EB01-5816</t>
  </si>
  <si>
    <t>EB01-5965</t>
  </si>
  <si>
    <t>RII 3022</t>
  </si>
  <si>
    <t>EB01-5941 </t>
  </si>
  <si>
    <t>EB01-6285</t>
  </si>
  <si>
    <t>EB01-6068 </t>
  </si>
  <si>
    <t>RII 3077</t>
  </si>
  <si>
    <t>EB01-6244</t>
  </si>
  <si>
    <t>RII 3120</t>
  </si>
  <si>
    <t>EB01-6406</t>
  </si>
  <si>
    <t>RII 3210</t>
  </si>
  <si>
    <t>EB01-6705</t>
  </si>
  <si>
    <t>EB01-6712</t>
  </si>
  <si>
    <t>EB01-6842 </t>
  </si>
  <si>
    <t>RII 3255</t>
  </si>
  <si>
    <t>RII 3297</t>
  </si>
  <si>
    <t>EB01-7005</t>
  </si>
  <si>
    <t>RII 3350</t>
  </si>
  <si>
    <t>EB01-7193</t>
  </si>
  <si>
    <t>QUISPE CHAVEZ MARISOL</t>
  </si>
  <si>
    <t>B001-0000349</t>
  </si>
  <si>
    <t>B001-0000454</t>
  </si>
  <si>
    <t>B001-0000053</t>
  </si>
  <si>
    <t>B001-0000196</t>
  </si>
  <si>
    <t>B001-0000247</t>
  </si>
  <si>
    <t>B001-0000260</t>
  </si>
  <si>
    <t>B001-0000326</t>
  </si>
  <si>
    <t>B001-0000402</t>
  </si>
  <si>
    <t>B001-0000493</t>
  </si>
  <si>
    <t>B001-0000583</t>
  </si>
  <si>
    <t>B001-000681</t>
  </si>
  <si>
    <t>B001-0000681</t>
  </si>
  <si>
    <t>B001-0000793</t>
  </si>
  <si>
    <t>B001-0000944</t>
  </si>
  <si>
    <t>B001-0000962</t>
  </si>
  <si>
    <t>B001-0000998</t>
  </si>
  <si>
    <t>B001-0001398</t>
  </si>
  <si>
    <t>B001-0000764</t>
  </si>
  <si>
    <t>B001-0000883</t>
  </si>
  <si>
    <t>RII 000198</t>
  </si>
  <si>
    <t>B001-0001117</t>
  </si>
  <si>
    <t>B001-0001146</t>
  </si>
  <si>
    <t>B001-0001498</t>
  </si>
  <si>
    <t>B001-0001217</t>
  </si>
  <si>
    <t>B001-0001584</t>
  </si>
  <si>
    <t>B001-0001293</t>
  </si>
  <si>
    <t>B001-0001421</t>
  </si>
  <si>
    <t>B001-0001434</t>
  </si>
  <si>
    <t>B001-0001742</t>
  </si>
  <si>
    <t>B001-0001483</t>
  </si>
  <si>
    <t>RII 000199</t>
  </si>
  <si>
    <t>RII 000612</t>
  </si>
  <si>
    <t>B001-0001531</t>
  </si>
  <si>
    <t>B001-0001805</t>
  </si>
  <si>
    <t>B001-00002078</t>
  </si>
  <si>
    <t>B001-0002210</t>
  </si>
  <si>
    <t>B001-0001638</t>
  </si>
  <si>
    <t>B001-0001697</t>
  </si>
  <si>
    <t>B001-0002278</t>
  </si>
  <si>
    <t>RII 000888</t>
  </si>
  <si>
    <t>B001-0001785</t>
  </si>
  <si>
    <t>B001-0001870</t>
  </si>
  <si>
    <t>RII 896</t>
  </si>
  <si>
    <t>B001-0001931</t>
  </si>
  <si>
    <t>B001-0001999</t>
  </si>
  <si>
    <t>EB01-17</t>
  </si>
  <si>
    <t>B001-0002053</t>
  </si>
  <si>
    <t>B001-0002078</t>
  </si>
  <si>
    <t>RII 1079</t>
  </si>
  <si>
    <t>FUMIGACION Y DESRATIZACION</t>
  </si>
  <si>
    <t>B001-0002119</t>
  </si>
  <si>
    <t>RII 000684</t>
  </si>
  <si>
    <t>RII 1442</t>
  </si>
  <si>
    <t>B001-0002187</t>
  </si>
  <si>
    <t>B001-0002247</t>
  </si>
  <si>
    <t>B001-0002320</t>
  </si>
  <si>
    <t>EB01-902</t>
  </si>
  <si>
    <t>RII 1575</t>
  </si>
  <si>
    <t>EB01-65</t>
  </si>
  <si>
    <t>EB01-131</t>
  </si>
  <si>
    <t>EB01-1032</t>
  </si>
  <si>
    <t>EB01-213</t>
  </si>
  <si>
    <t>EB01-770</t>
  </si>
  <si>
    <t>EB01-1127</t>
  </si>
  <si>
    <t>EB01-342</t>
  </si>
  <si>
    <t>EB01-1128</t>
  </si>
  <si>
    <t>EB01-1161</t>
  </si>
  <si>
    <t>EB01-442</t>
  </si>
  <si>
    <t>EB01-1335</t>
  </si>
  <si>
    <t>EB01-1367</t>
  </si>
  <si>
    <t>EB01-541</t>
  </si>
  <si>
    <t>RII 1576</t>
  </si>
  <si>
    <t>EB01-648</t>
  </si>
  <si>
    <t>EB01-2305</t>
  </si>
  <si>
    <t>EB01-744</t>
  </si>
  <si>
    <t>EB01-875</t>
  </si>
  <si>
    <t>EB01-2486</t>
  </si>
  <si>
    <t>EB01-970</t>
  </si>
  <si>
    <t>EB01-2768</t>
  </si>
  <si>
    <t>EB01-1088</t>
  </si>
  <si>
    <t>RII 1865</t>
  </si>
  <si>
    <t>EB01-1207</t>
  </si>
  <si>
    <t>EB01-2946</t>
  </si>
  <si>
    <t>RII 1904</t>
  </si>
  <si>
    <t>EB01-1311</t>
  </si>
  <si>
    <t>EB01-3037</t>
  </si>
  <si>
    <t>EB01-3079</t>
  </si>
  <si>
    <t>EB01-1417</t>
  </si>
  <si>
    <t>EB01-1527</t>
  </si>
  <si>
    <t>EB01-3181</t>
  </si>
  <si>
    <t>EB01-1626</t>
  </si>
  <si>
    <t>EB01-1646</t>
  </si>
  <si>
    <t>EB01-1736</t>
  </si>
  <si>
    <t>EB01-1748</t>
  </si>
  <si>
    <t>RII 1444</t>
  </si>
  <si>
    <t>RII 1866</t>
  </si>
  <si>
    <t>EB01-1839</t>
  </si>
  <si>
    <t>EB01-1886</t>
  </si>
  <si>
    <t>EB01-1966</t>
  </si>
  <si>
    <t>EB01-2035</t>
  </si>
  <si>
    <t>EB01-2085</t>
  </si>
  <si>
    <t>EB01-2161</t>
  </si>
  <si>
    <t>EB01-3335</t>
  </si>
  <si>
    <t>EB01-2214</t>
  </si>
  <si>
    <t>RII 2093</t>
  </si>
  <si>
    <t>EB01-2339</t>
  </si>
  <si>
    <t>EB01-2475</t>
  </si>
  <si>
    <t>EB01-2621</t>
  </si>
  <si>
    <t>RII 1867</t>
  </si>
  <si>
    <t>EB01-2597</t>
  </si>
  <si>
    <t>EB01-3426</t>
  </si>
  <si>
    <t>RII 2266</t>
  </si>
  <si>
    <t>EB01-2711</t>
  </si>
  <si>
    <t>RII 1891</t>
  </si>
  <si>
    <t>EB01-3646</t>
  </si>
  <si>
    <t>EB01-3718</t>
  </si>
  <si>
    <t>EB01-3732</t>
  </si>
  <si>
    <t>EB01-3792</t>
  </si>
  <si>
    <t>EB01-2851</t>
  </si>
  <si>
    <t>RII 1972</t>
  </si>
  <si>
    <t>EB01-3820</t>
  </si>
  <si>
    <t>EB01-3857</t>
  </si>
  <si>
    <t>EB01-3910</t>
  </si>
  <si>
    <t>EB01-3996</t>
  </si>
  <si>
    <t>EB01-4009</t>
  </si>
  <si>
    <t>EB01-4092</t>
  </si>
  <si>
    <t>EB01-4192</t>
  </si>
  <si>
    <t>EB01-4289</t>
  </si>
  <si>
    <t>EB01-4706</t>
  </si>
  <si>
    <t>EB01-2985</t>
  </si>
  <si>
    <t>EB01-4879</t>
  </si>
  <si>
    <t>EB01-5021</t>
  </si>
  <si>
    <t>EB01-5049</t>
  </si>
  <si>
    <t>EB01-5190</t>
  </si>
  <si>
    <t>EB01-5249</t>
  </si>
  <si>
    <t>EB01-5307</t>
  </si>
  <si>
    <t>EB01-3118</t>
  </si>
  <si>
    <t>EB01-3273</t>
  </si>
  <si>
    <t>EB01-3383</t>
  </si>
  <si>
    <t>RII 2173</t>
  </si>
  <si>
    <t>EB01-5308</t>
  </si>
  <si>
    <t>EB01-3495</t>
  </si>
  <si>
    <t>EB01-5339</t>
  </si>
  <si>
    <t>EB01-3620</t>
  </si>
  <si>
    <t>RII 2185</t>
  </si>
  <si>
    <t>EB01-5407</t>
  </si>
  <si>
    <t>EB01-3892</t>
  </si>
  <si>
    <t>EB01-3948</t>
  </si>
  <si>
    <t>EB01-3974</t>
  </si>
  <si>
    <t>EB01-3995</t>
  </si>
  <si>
    <t>RII 2320</t>
  </si>
  <si>
    <t>EB01-4037</t>
  </si>
  <si>
    <t>EB01-4093</t>
  </si>
  <si>
    <t>RII 2457</t>
  </si>
  <si>
    <t>EB01-4167</t>
  </si>
  <si>
    <t>EB01-4218</t>
  </si>
  <si>
    <t>EB01-4255</t>
  </si>
  <si>
    <t>RII 2467</t>
  </si>
  <si>
    <t>EB01-4318</t>
  </si>
  <si>
    <t>EB01-4338</t>
  </si>
  <si>
    <t>EB01-4366</t>
  </si>
  <si>
    <t>EB01-4388</t>
  </si>
  <si>
    <t>EB01-4409</t>
  </si>
  <si>
    <t>EB01-4442</t>
  </si>
  <si>
    <t>RII 2529</t>
  </si>
  <si>
    <t>RII 2560</t>
  </si>
  <si>
    <t>EB01-4475</t>
  </si>
  <si>
    <t>EB01-4510</t>
  </si>
  <si>
    <t>EB01-4531</t>
  </si>
  <si>
    <t>EB01-4566</t>
  </si>
  <si>
    <t>EB01-4587</t>
  </si>
  <si>
    <t>RII 2576</t>
  </si>
  <si>
    <t>EB01-4624</t>
  </si>
  <si>
    <t>EB01-5157</t>
  </si>
  <si>
    <t>EB01-4680</t>
  </si>
  <si>
    <t>EB01-4767</t>
  </si>
  <si>
    <t>EB01-4828</t>
  </si>
  <si>
    <t>RII 2624</t>
  </si>
  <si>
    <t>EB01-4940</t>
  </si>
  <si>
    <t>EB01-4906</t>
  </si>
  <si>
    <t>EB01-4980</t>
  </si>
  <si>
    <t>RII 2690</t>
  </si>
  <si>
    <t>EB01-5128</t>
  </si>
  <si>
    <t>EB01-5163</t>
  </si>
  <si>
    <t>EB01-5189</t>
  </si>
  <si>
    <t>RII 2783</t>
  </si>
  <si>
    <t>QUISPE MARISOL</t>
  </si>
  <si>
    <t>EB01-5282</t>
  </si>
  <si>
    <t>EB01-5340</t>
  </si>
  <si>
    <t>EB01-5352</t>
  </si>
  <si>
    <t>EB01-5697</t>
  </si>
  <si>
    <t>EB01-5437</t>
  </si>
  <si>
    <t>EB01-5562</t>
  </si>
  <si>
    <t>RII 2948</t>
  </si>
  <si>
    <t>EB01-5359</t>
  </si>
  <si>
    <t>EB01-5818</t>
  </si>
  <si>
    <t>EB01-5871</t>
  </si>
  <si>
    <t>MARIA ROSARIO SALZAR</t>
  </si>
  <si>
    <t>RII 3065</t>
  </si>
  <si>
    <t>RII 3085</t>
  </si>
  <si>
    <t>EB01-5943</t>
  </si>
  <si>
    <t>EB01-5984 </t>
  </si>
  <si>
    <t>EB01-6015 </t>
  </si>
  <si>
    <t>RII 3014</t>
  </si>
  <si>
    <t>EB01-6114 </t>
  </si>
  <si>
    <t>EB01-6070 </t>
  </si>
  <si>
    <t>EB01-6115 </t>
  </si>
  <si>
    <t>EB01-6153</t>
  </si>
  <si>
    <t>EB01-6216</t>
  </si>
  <si>
    <t>RII 3104</t>
  </si>
  <si>
    <t>EB01-6271</t>
  </si>
  <si>
    <t>EB01-6339</t>
  </si>
  <si>
    <t>EB01-6362</t>
  </si>
  <si>
    <t>EB01-6417</t>
  </si>
  <si>
    <t>EB01-6450</t>
  </si>
  <si>
    <t>EB01-6059</t>
  </si>
  <si>
    <t>EB01-6492</t>
  </si>
  <si>
    <t>EB01-6564</t>
  </si>
  <si>
    <t>EB01-6601</t>
  </si>
  <si>
    <t>RII 3166</t>
  </si>
  <si>
    <t>EB01-6607</t>
  </si>
  <si>
    <t>EB01-6586</t>
  </si>
  <si>
    <t>EB01-6608</t>
  </si>
  <si>
    <t>EB01-6627</t>
  </si>
  <si>
    <t>EB01-6652</t>
  </si>
  <si>
    <t>EB01-6663</t>
  </si>
  <si>
    <t>EB01-6696</t>
  </si>
  <si>
    <t>EB01-6735 </t>
  </si>
  <si>
    <t>EB01-6794</t>
  </si>
  <si>
    <t>RII 3231</t>
  </si>
  <si>
    <t>EB01-6774</t>
  </si>
  <si>
    <t>EB01-6795</t>
  </si>
  <si>
    <t>EB01-6845</t>
  </si>
  <si>
    <t>EB01-6870</t>
  </si>
  <si>
    <t>EB01-6878</t>
  </si>
  <si>
    <t>EB01-6914</t>
  </si>
  <si>
    <t>RII 3277</t>
  </si>
  <si>
    <t>EB01-6956</t>
  </si>
  <si>
    <t>EB01-6943</t>
  </si>
  <si>
    <t>EB01-6957</t>
  </si>
  <si>
    <t>EB01-7003</t>
  </si>
  <si>
    <t>EB01-7042</t>
  </si>
  <si>
    <t xml:space="preserve">EB01-7111 </t>
  </si>
  <si>
    <t xml:space="preserve">EB01-7129 </t>
  </si>
  <si>
    <t xml:space="preserve">EB01-7148 </t>
  </si>
  <si>
    <t>EB01-7189</t>
  </si>
  <si>
    <t>EB01-7232</t>
  </si>
  <si>
    <t>EB01-7265</t>
  </si>
  <si>
    <t>QUISPE MAMANI PATRICIA PAOLA</t>
  </si>
  <si>
    <t>INGRESO 20/08/22</t>
  </si>
  <si>
    <t>EB01-1145</t>
  </si>
  <si>
    <t>EB01-1369</t>
  </si>
  <si>
    <t>RII1357</t>
  </si>
  <si>
    <t>DESCUENTO</t>
  </si>
  <si>
    <t>CARTA  N°376</t>
  </si>
  <si>
    <t>EB01-1708</t>
  </si>
  <si>
    <t>EB01-1975</t>
  </si>
  <si>
    <t>RII 1498</t>
  </si>
  <si>
    <t>EB01-2002</t>
  </si>
  <si>
    <t>EB01-2095</t>
  </si>
  <si>
    <t>RII 1523</t>
  </si>
  <si>
    <t>RII 1637</t>
  </si>
  <si>
    <t>EB01-2222</t>
  </si>
  <si>
    <t>EB01-2347</t>
  </si>
  <si>
    <t>EB01-2471</t>
  </si>
  <si>
    <t>RII 1700</t>
  </si>
  <si>
    <t>RII 1740</t>
  </si>
  <si>
    <t>RII 1766</t>
  </si>
  <si>
    <t>EB01-3035</t>
  </si>
  <si>
    <t>EB01-3038</t>
  </si>
  <si>
    <t>RII 1861</t>
  </si>
  <si>
    <t>EB01-2605</t>
  </si>
  <si>
    <t>EB01-2935</t>
  </si>
  <si>
    <t>EB01-2720</t>
  </si>
  <si>
    <t>EB01-2860</t>
  </si>
  <si>
    <t>RII 1899</t>
  </si>
  <si>
    <t>EB01-2994</t>
  </si>
  <si>
    <t>EB01-3147</t>
  </si>
  <si>
    <t>RII 1998</t>
  </si>
  <si>
    <t>QUISPE PATRICIA</t>
  </si>
  <si>
    <t>EB01-3127</t>
  </si>
  <si>
    <t>EB01-3163</t>
  </si>
  <si>
    <t>RII 2032</t>
  </si>
  <si>
    <t>EB01-3314</t>
  </si>
  <si>
    <t>RII 2110</t>
  </si>
  <si>
    <t>EB01-3450</t>
  </si>
  <si>
    <t>RII 2146</t>
  </si>
  <si>
    <t>EB01-3544</t>
  </si>
  <si>
    <t>RII 2178</t>
  </si>
  <si>
    <t>EB01-3669</t>
  </si>
  <si>
    <t>RII 2225</t>
  </si>
  <si>
    <t>EB01-3801</t>
  </si>
  <si>
    <t>RII 2315</t>
  </si>
  <si>
    <t>EB01-3943</t>
  </si>
  <si>
    <t>EB01-4075</t>
  </si>
  <si>
    <t>RII 2391</t>
  </si>
  <si>
    <t>EB01-4214</t>
  </si>
  <si>
    <t>RII 2518</t>
  </si>
  <si>
    <t>EB01-4360</t>
  </si>
  <si>
    <t>EB01-4526</t>
  </si>
  <si>
    <t>RII 2555</t>
  </si>
  <si>
    <t>EB01-4662</t>
  </si>
  <si>
    <t>RII 2636</t>
  </si>
  <si>
    <t>EB01-4802</t>
  </si>
  <si>
    <t>EB01-5012</t>
  </si>
  <si>
    <t>RII 2806</t>
  </si>
  <si>
    <t>EB01-5002</t>
  </si>
  <si>
    <t>EB01-5004</t>
  </si>
  <si>
    <t>EB01-5175</t>
  </si>
  <si>
    <t>EB01-5003</t>
  </si>
  <si>
    <t>EB01-5361</t>
  </si>
  <si>
    <t>RII 2909</t>
  </si>
  <si>
    <t>SE MODIFICO SEGÚN MONTO DE BOLETA</t>
  </si>
  <si>
    <t>RII 3038</t>
  </si>
  <si>
    <t>RII 3082</t>
  </si>
  <si>
    <t>EB01-6292</t>
  </si>
  <si>
    <t>RII 3136</t>
  </si>
  <si>
    <t>EBO1-6440</t>
  </si>
  <si>
    <t>RII 3172</t>
  </si>
  <si>
    <t>EB01-6622</t>
  </si>
  <si>
    <t>RII 3248</t>
  </si>
  <si>
    <t>EB01 - 6837</t>
  </si>
  <si>
    <t>EB01 - 6838</t>
  </si>
  <si>
    <t>RII 3290</t>
  </si>
  <si>
    <t>EB01-6992</t>
  </si>
  <si>
    <t>RII 3362</t>
  </si>
  <si>
    <t xml:space="preserve">EB01-7134 </t>
  </si>
  <si>
    <t>QUISPE NAPUCHE LISBETH  KARITO</t>
  </si>
  <si>
    <t>FUNIGACION</t>
  </si>
  <si>
    <t>B001-0000143</t>
  </si>
  <si>
    <t>B001-0000197</t>
  </si>
  <si>
    <t>B001-0000266</t>
  </si>
  <si>
    <t>B001-0000267</t>
  </si>
  <si>
    <t>B001-0000327</t>
  </si>
  <si>
    <t>B001-0000953</t>
  </si>
  <si>
    <t>B001-0000959</t>
  </si>
  <si>
    <t>B001-0001492</t>
  </si>
  <si>
    <t>B001-0000403</t>
  </si>
  <si>
    <t>B001-0000425</t>
  </si>
  <si>
    <t>B001-0000494</t>
  </si>
  <si>
    <t>B001-0000621</t>
  </si>
  <si>
    <t>B001-0000584</t>
  </si>
  <si>
    <t>B001-0000644</t>
  </si>
  <si>
    <t>B001-0000682</t>
  </si>
  <si>
    <t>B001-0000765</t>
  </si>
  <si>
    <t>B001-0000819</t>
  </si>
  <si>
    <t>B001-0000884</t>
  </si>
  <si>
    <t>B001-0000999</t>
  </si>
  <si>
    <t>B001-0001118</t>
  </si>
  <si>
    <t>B001-0001218</t>
  </si>
  <si>
    <t>B001-0001294</t>
  </si>
  <si>
    <t>B001-0001665</t>
  </si>
  <si>
    <t>B001-0001722</t>
  </si>
  <si>
    <t>B001-0001639</t>
  </si>
  <si>
    <t>B001-0001698</t>
  </si>
  <si>
    <t>B001-0001730</t>
  </si>
  <si>
    <t>B001-0001761</t>
  </si>
  <si>
    <t>B001-0001762</t>
  </si>
  <si>
    <t>B001-0001831</t>
  </si>
  <si>
    <t>B001-0001895</t>
  </si>
  <si>
    <t>B001-0001953</t>
  </si>
  <si>
    <t>B001-0001962</t>
  </si>
  <si>
    <t>B001-0002019</t>
  </si>
  <si>
    <t>B001-0002074</t>
  </si>
  <si>
    <t>B001-0002086</t>
  </si>
  <si>
    <t>B001-0002130</t>
  </si>
  <si>
    <t>B001-0002152</t>
  </si>
  <si>
    <t>B001-0002162</t>
  </si>
  <si>
    <t>B001-0002218</t>
  </si>
  <si>
    <t>B001-0002258</t>
  </si>
  <si>
    <t>EB01-6</t>
  </si>
  <si>
    <t>eb01-36</t>
  </si>
  <si>
    <t>EB01-143</t>
  </si>
  <si>
    <t>EB01-621</t>
  </si>
  <si>
    <t>EB01-457</t>
  </si>
  <si>
    <t>EB01-586</t>
  </si>
  <si>
    <t>EB01-620</t>
  </si>
  <si>
    <t>EB01-848</t>
  </si>
  <si>
    <t>EB01-1102</t>
  </si>
  <si>
    <t>EB01-1333</t>
  </si>
  <si>
    <t>EB01-2125</t>
  </si>
  <si>
    <t>TAONARIO SANTA ROSA</t>
  </si>
  <si>
    <t>EB01-1498</t>
  </si>
  <si>
    <t>EB01-1677</t>
  </si>
  <si>
    <t>EB01-1865</t>
  </si>
  <si>
    <t>EB01-2014</t>
  </si>
  <si>
    <t>EB01-2184</t>
  </si>
  <si>
    <t>EB01-2415</t>
  </si>
  <si>
    <t>EB01-2485</t>
  </si>
  <si>
    <t>EB01-2629</t>
  </si>
  <si>
    <t>EB01-2802</t>
  </si>
  <si>
    <t>EB01-2906</t>
  </si>
  <si>
    <t>EB01-3168</t>
  </si>
  <si>
    <t>EB01-3347</t>
  </si>
  <si>
    <t>EB01-3433</t>
  </si>
  <si>
    <t>EB01-3587</t>
  </si>
  <si>
    <t>EB01-3802</t>
  </si>
  <si>
    <t>EB01-4241</t>
  </si>
  <si>
    <t xml:space="preserve">MAYO </t>
  </si>
  <si>
    <t>EB01-4062</t>
  </si>
  <si>
    <t>SSHH/ DUPLICADO</t>
  </si>
  <si>
    <t>EB01-4392</t>
  </si>
  <si>
    <t>EB01-4722</t>
  </si>
  <si>
    <t>EB01-4873</t>
  </si>
  <si>
    <t>EB01-5048</t>
  </si>
  <si>
    <t>EB01-5342</t>
  </si>
  <si>
    <t>EB01-5458</t>
  </si>
  <si>
    <t>EB01-5605</t>
  </si>
  <si>
    <t xml:space="preserve">QUISPE  LISBETH </t>
  </si>
  <si>
    <t>EB01-5771</t>
  </si>
  <si>
    <t>EB01-5870</t>
  </si>
  <si>
    <t>MARLENE YAUYOS</t>
  </si>
  <si>
    <t>EB01-6165</t>
  </si>
  <si>
    <t>EB01-6670</t>
  </si>
  <si>
    <t>EB01-6863 </t>
  </si>
  <si>
    <t>EB01-7151</t>
  </si>
  <si>
    <t>EB01-7207</t>
  </si>
  <si>
    <t xml:space="preserve">EB01-7256 </t>
  </si>
  <si>
    <t>SUAREZ LUIS</t>
  </si>
  <si>
    <t>EB01-6613</t>
  </si>
  <si>
    <t>EB01-7021 </t>
  </si>
  <si>
    <t>TUEROS PRUDENCIO</t>
  </si>
  <si>
    <t>EB01-6567</t>
  </si>
  <si>
    <t>EBO1-6788</t>
  </si>
  <si>
    <t>EB01-7030</t>
  </si>
  <si>
    <t>IDALINA MONTENEGRO BAUTISTA</t>
  </si>
  <si>
    <t>EB01-6747</t>
  </si>
  <si>
    <t>EB01-6748</t>
  </si>
  <si>
    <t>EB01-6923</t>
  </si>
  <si>
    <t>QUISPE QUISPE ROSA MARIBEL</t>
  </si>
  <si>
    <t>B001-0000016</t>
  </si>
  <si>
    <t>B001-0000010</t>
  </si>
  <si>
    <t>B001-0000328</t>
  </si>
  <si>
    <t>B001-0000054</t>
  </si>
  <si>
    <t>B001-0000404</t>
  </si>
  <si>
    <t>B001-0000585</t>
  </si>
  <si>
    <t>B001-0000683</t>
  </si>
  <si>
    <t>B001-0000766</t>
  </si>
  <si>
    <t>B001-0000792</t>
  </si>
  <si>
    <t>B001-0000885</t>
  </si>
  <si>
    <t>B001-0001050</t>
  </si>
  <si>
    <t>B001-0001401</t>
  </si>
  <si>
    <t>B001-0001076</t>
  </si>
  <si>
    <t>B001-0001000</t>
  </si>
  <si>
    <t>B001-0001119</t>
  </si>
  <si>
    <t>B001-0001219</t>
  </si>
  <si>
    <t>B001-0001427</t>
  </si>
  <si>
    <t>RII 000102</t>
  </si>
  <si>
    <t>B001-0001786</t>
  </si>
  <si>
    <t>B001-0001814</t>
  </si>
  <si>
    <t>RII 000437</t>
  </si>
  <si>
    <t>B001-0001484</t>
  </si>
  <si>
    <t>B001-0001585</t>
  </si>
  <si>
    <t>B001-0001532</t>
  </si>
  <si>
    <t>RII 000438</t>
  </si>
  <si>
    <t>B00-0002276</t>
  </si>
  <si>
    <t>B001-0001640</t>
  </si>
  <si>
    <t>B001-0001699</t>
  </si>
  <si>
    <t>RII 00438</t>
  </si>
  <si>
    <t>RII 000851</t>
  </si>
  <si>
    <t>B001-0001871</t>
  </si>
  <si>
    <t>B001-0001932</t>
  </si>
  <si>
    <t>B001-0002276</t>
  </si>
  <si>
    <t>B001-0002000</t>
  </si>
  <si>
    <t>B001-0002054</t>
  </si>
  <si>
    <t>B001-0002120</t>
  </si>
  <si>
    <t>RII 000682</t>
  </si>
  <si>
    <t>EB01-834</t>
  </si>
  <si>
    <t>B001-0002188</t>
  </si>
  <si>
    <t>RII 000852</t>
  </si>
  <si>
    <t>RII 1270</t>
  </si>
  <si>
    <t>B001-0002248</t>
  </si>
  <si>
    <t>RII 1054</t>
  </si>
  <si>
    <t>EB01-1450</t>
  </si>
  <si>
    <t>B001-0002321</t>
  </si>
  <si>
    <t>EB01-2429</t>
  </si>
  <si>
    <t>EB01-66</t>
  </si>
  <si>
    <t>EB01-132</t>
  </si>
  <si>
    <t>EB01-214</t>
  </si>
  <si>
    <t>EB01-681</t>
  </si>
  <si>
    <t>EB01-343</t>
  </si>
  <si>
    <t>EB01-356</t>
  </si>
  <si>
    <t>RII 000962</t>
  </si>
  <si>
    <t>EB01-443</t>
  </si>
  <si>
    <t>EB01-462</t>
  </si>
  <si>
    <t>RII 1023</t>
  </si>
  <si>
    <t>EB01-542</t>
  </si>
  <si>
    <t>EB01-649</t>
  </si>
  <si>
    <t>EB01-771</t>
  </si>
  <si>
    <t>RII 1271</t>
  </si>
  <si>
    <t>EB01-876</t>
  </si>
  <si>
    <t>EB01-942</t>
  </si>
  <si>
    <t>EB01-971</t>
  </si>
  <si>
    <t>EB01-1089</t>
  </si>
  <si>
    <t>EB01-1208</t>
  </si>
  <si>
    <t>RII 1428</t>
  </si>
  <si>
    <t>RII 1685</t>
  </si>
  <si>
    <t>EB01-1312</t>
  </si>
  <si>
    <t>EB01-1418</t>
  </si>
  <si>
    <t>RII 1485</t>
  </si>
  <si>
    <t>EB01-1528</t>
  </si>
  <si>
    <t>EB01-1552</t>
  </si>
  <si>
    <t>RII 1682</t>
  </si>
  <si>
    <t>EB01-1627</t>
  </si>
  <si>
    <t>EB01-1737</t>
  </si>
  <si>
    <t>EB01-1840</t>
  </si>
  <si>
    <t>EB01-1855</t>
  </si>
  <si>
    <t>EB01-1967</t>
  </si>
  <si>
    <t>EB01-2086</t>
  </si>
  <si>
    <t>EB01-2215</t>
  </si>
  <si>
    <t>EB01-2340</t>
  </si>
  <si>
    <t>EB01-2392</t>
  </si>
  <si>
    <t>EB01-2476</t>
  </si>
  <si>
    <t>RII 1746</t>
  </si>
  <si>
    <t>EB01-2559</t>
  </si>
  <si>
    <t>EB01-2598</t>
  </si>
  <si>
    <t>RII 1805</t>
  </si>
  <si>
    <t>EB01-2712</t>
  </si>
  <si>
    <t>RII 1857</t>
  </si>
  <si>
    <t>EB01-2852</t>
  </si>
  <si>
    <t>RII 1902</t>
  </si>
  <si>
    <t>EB01-2986</t>
  </si>
  <si>
    <t>RII 1917</t>
  </si>
  <si>
    <t>RII 1963</t>
  </si>
  <si>
    <t>RII 2024</t>
  </si>
  <si>
    <t>EB01-3119</t>
  </si>
  <si>
    <t>GARANTIA 1500</t>
  </si>
  <si>
    <t>RII 2039</t>
  </si>
  <si>
    <t>EB01-3274</t>
  </si>
  <si>
    <t>RII 2075</t>
  </si>
  <si>
    <t>RII 2126</t>
  </si>
  <si>
    <t>RII 2159</t>
  </si>
  <si>
    <t>EB01-3384</t>
  </si>
  <si>
    <t>RII 2213</t>
  </si>
  <si>
    <t>EB01-3496</t>
  </si>
  <si>
    <t>RII 2256</t>
  </si>
  <si>
    <t>EB01-3621</t>
  </si>
  <si>
    <t>EB01-3766</t>
  </si>
  <si>
    <t>EB01-3893</t>
  </si>
  <si>
    <t>RII 2253</t>
  </si>
  <si>
    <t>RII 2332</t>
  </si>
  <si>
    <t>RII 2379</t>
  </si>
  <si>
    <t>EB01-4038</t>
  </si>
  <si>
    <t>QUISPE ROSA MARIBEL</t>
  </si>
  <si>
    <t>RII 2403</t>
  </si>
  <si>
    <t>EB01-4168</t>
  </si>
  <si>
    <t>RII 2424</t>
  </si>
  <si>
    <t>RII 2442</t>
  </si>
  <si>
    <t>EB01-4319</t>
  </si>
  <si>
    <t>RII 2497</t>
  </si>
  <si>
    <t>RII 2551</t>
  </si>
  <si>
    <t>EB01-4476</t>
  </si>
  <si>
    <t>EB01-4625</t>
  </si>
  <si>
    <t>RII 2543</t>
  </si>
  <si>
    <t>EB01-4768</t>
  </si>
  <si>
    <t>EB01-4941</t>
  </si>
  <si>
    <t>RII 2658</t>
  </si>
  <si>
    <t>RII 2713</t>
  </si>
  <si>
    <t>EB01-5129</t>
  </si>
  <si>
    <t>EB01-5283</t>
  </si>
  <si>
    <t>EB01-5305</t>
  </si>
  <si>
    <t>EB01-5306</t>
  </si>
  <si>
    <t>RII 2743</t>
  </si>
  <si>
    <t>EB01-5438</t>
  </si>
  <si>
    <t>RII 2793</t>
  </si>
  <si>
    <t>REBAZA REBAZA CASILDA</t>
  </si>
  <si>
    <t>B001-0000281</t>
  </si>
  <si>
    <t>B001-0000055</t>
  </si>
  <si>
    <t>B001-0000198</t>
  </si>
  <si>
    <t>B001-0000329</t>
  </si>
  <si>
    <t>B001-0000529</t>
  </si>
  <si>
    <t>B001-0000405</t>
  </si>
  <si>
    <t>B001-0000495</t>
  </si>
  <si>
    <t>B001-0000684</t>
  </si>
  <si>
    <t>B001-0000586</t>
  </si>
  <si>
    <t>B001-0000767</t>
  </si>
  <si>
    <t>B001-0001001</t>
  </si>
  <si>
    <t>B001-0000886</t>
  </si>
  <si>
    <t>B001-0001066</t>
  </si>
  <si>
    <t>B001-0001120</t>
  </si>
  <si>
    <t>B001-0001220</t>
  </si>
  <si>
    <t>B001-0001443</t>
  </si>
  <si>
    <t>B001-0001295</t>
  </si>
  <si>
    <t>B001-0001325</t>
  </si>
  <si>
    <t>B001-0001505</t>
  </si>
  <si>
    <t>B001-0001641</t>
  </si>
  <si>
    <t>RII 000145</t>
  </si>
  <si>
    <t>B001-0001355</t>
  </si>
  <si>
    <t>B001-0001423</t>
  </si>
  <si>
    <t>B001-0001485</t>
  </si>
  <si>
    <t>B001-0001533</t>
  </si>
  <si>
    <t>B001-0001586</t>
  </si>
  <si>
    <t>RII 000168</t>
  </si>
  <si>
    <t>B001-0001700</t>
  </si>
  <si>
    <t>RII 000261</t>
  </si>
  <si>
    <t>B001-0001787</t>
  </si>
  <si>
    <t>RII 000288</t>
  </si>
  <si>
    <t>B001-0001872</t>
  </si>
  <si>
    <t>RII 000422</t>
  </si>
  <si>
    <t>B001-0001933</t>
  </si>
  <si>
    <t>B001-0002001</t>
  </si>
  <si>
    <t>RII 000464</t>
  </si>
  <si>
    <t>B001-0002055</t>
  </si>
  <si>
    <t>RII 000507</t>
  </si>
  <si>
    <t>B001-0002121</t>
  </si>
  <si>
    <t>RII 00587</t>
  </si>
  <si>
    <t>B001-0002189</t>
  </si>
  <si>
    <t>RII 000689</t>
  </si>
  <si>
    <t>B001-0002249</t>
  </si>
  <si>
    <t>B001-0002322</t>
  </si>
  <si>
    <t>RII 876</t>
  </si>
  <si>
    <t>RII876</t>
  </si>
  <si>
    <t>EB01-67</t>
  </si>
  <si>
    <t>EB01-133</t>
  </si>
  <si>
    <t>RII 000823</t>
  </si>
  <si>
    <t>EB01-216</t>
  </si>
  <si>
    <t>EB01-231</t>
  </si>
  <si>
    <t>RII 000909</t>
  </si>
  <si>
    <t>EB01-344</t>
  </si>
  <si>
    <t>RII 000927</t>
  </si>
  <si>
    <t>EB01-444</t>
  </si>
  <si>
    <t>RII 000983</t>
  </si>
  <si>
    <t>EB01-543</t>
  </si>
  <si>
    <t>EB01-613</t>
  </si>
  <si>
    <t>EB01-614</t>
  </si>
  <si>
    <t>RII 1072</t>
  </si>
  <si>
    <t>EB01-650</t>
  </si>
  <si>
    <t>EB01-772</t>
  </si>
  <si>
    <t>EB01-877</t>
  </si>
  <si>
    <t>RII 1140</t>
  </si>
  <si>
    <t>RII 1193</t>
  </si>
  <si>
    <t>EB01-972</t>
  </si>
  <si>
    <t>EB01-1090</t>
  </si>
  <si>
    <t>EB01-1209</t>
  </si>
  <si>
    <t>RII 1222</t>
  </si>
  <si>
    <t>EB01-1224</t>
  </si>
  <si>
    <t>EB01-1313</t>
  </si>
  <si>
    <t>RII 1277</t>
  </si>
  <si>
    <t>EB01-1804</t>
  </si>
  <si>
    <t>EB01-1281</t>
  </si>
  <si>
    <t>RII 1320</t>
  </si>
  <si>
    <t>EB01-1383</t>
  </si>
  <si>
    <t>RII 1322</t>
  </si>
  <si>
    <t>EB01-1590</t>
  </si>
  <si>
    <t>RII 1379</t>
  </si>
  <si>
    <t>EB01-1760</t>
  </si>
  <si>
    <t>RII 1429</t>
  </si>
  <si>
    <t>EB01-1807</t>
  </si>
  <si>
    <t>RII 1462</t>
  </si>
  <si>
    <t>EB01-1934</t>
  </si>
  <si>
    <t>RII 1586</t>
  </si>
  <si>
    <t>EB01-2053</t>
  </si>
  <si>
    <t>RII 1653</t>
  </si>
  <si>
    <t>EB01-2228</t>
  </si>
  <si>
    <t>RII 1730</t>
  </si>
  <si>
    <t>EB01-2477</t>
  </si>
  <si>
    <t>EB01-2553</t>
  </si>
  <si>
    <t>EB01-2656</t>
  </si>
  <si>
    <t>RII 1884</t>
  </si>
  <si>
    <t>EB01-2729</t>
  </si>
  <si>
    <t>RII 1896</t>
  </si>
  <si>
    <t>EB01-2908</t>
  </si>
  <si>
    <t>EB01-3013</t>
  </si>
  <si>
    <t>RII 1967</t>
  </si>
  <si>
    <t>EB01-3093</t>
  </si>
  <si>
    <t>RII 2001</t>
  </si>
  <si>
    <t>EB01-3240</t>
  </si>
  <si>
    <t>RII 2085</t>
  </si>
  <si>
    <t>EB01-3413</t>
  </si>
  <si>
    <t>RII 2130</t>
  </si>
  <si>
    <t>EB01-3511</t>
  </si>
  <si>
    <t>RII 2179</t>
  </si>
  <si>
    <t>EB01-3663</t>
  </si>
  <si>
    <t>RII 2274</t>
  </si>
  <si>
    <t>EB01-3840</t>
  </si>
  <si>
    <t>EB01-3960</t>
  </si>
  <si>
    <t>RII 2351</t>
  </si>
  <si>
    <t>EB01-4099</t>
  </si>
  <si>
    <t>RII 2422</t>
  </si>
  <si>
    <t>EB01-4288</t>
  </si>
  <si>
    <t>RII 2515</t>
  </si>
  <si>
    <t>EB01-4961</t>
  </si>
  <si>
    <t>EB01-5130</t>
  </si>
  <si>
    <t>EB01-4533</t>
  </si>
  <si>
    <t>RII 2612</t>
  </si>
  <si>
    <t>EB01-5284</t>
  </si>
  <si>
    <t>EB01-5439</t>
  </si>
  <si>
    <t>EB01-4819</t>
  </si>
  <si>
    <t>RII 2674</t>
  </si>
  <si>
    <t>EB01-5034</t>
  </si>
  <si>
    <t>RII 2718</t>
  </si>
  <si>
    <t>REBAZA CASILDA</t>
  </si>
  <si>
    <t>EB01-5207</t>
  </si>
  <si>
    <t>RII 2781</t>
  </si>
  <si>
    <t>EB01-5440</t>
  </si>
  <si>
    <t>EB01-5563</t>
  </si>
  <si>
    <t>RII 2838</t>
  </si>
  <si>
    <t>EB01-5698</t>
  </si>
  <si>
    <t xml:space="preserve">REBAZA CASILDA </t>
  </si>
  <si>
    <t>RII 2888</t>
  </si>
  <si>
    <t>EB01-5819</t>
  </si>
  <si>
    <t>RII 2932</t>
  </si>
  <si>
    <t>EB01-5944 </t>
  </si>
  <si>
    <t>RII 2961</t>
  </si>
  <si>
    <t>EB01-6085 </t>
  </si>
  <si>
    <t>RII 3062</t>
  </si>
  <si>
    <t>EB01-6246</t>
  </si>
  <si>
    <t>RII 3167</t>
  </si>
  <si>
    <t>EB01-6399</t>
  </si>
  <si>
    <t>EB01-6587</t>
  </si>
  <si>
    <t>EB01-6610</t>
  </si>
  <si>
    <t>EB01-6611</t>
  </si>
  <si>
    <t>RII 3288</t>
  </si>
  <si>
    <t>EB01-6775</t>
  </si>
  <si>
    <t>EB01-6948</t>
  </si>
  <si>
    <t>EB01-6986</t>
  </si>
  <si>
    <t>RII 3325</t>
  </si>
  <si>
    <t>EB01-7099</t>
  </si>
  <si>
    <t>EB01-7152</t>
  </si>
  <si>
    <t xml:space="preserve">EB01-7234 </t>
  </si>
  <si>
    <t>RII 3360</t>
  </si>
  <si>
    <t>EB01-7299</t>
  </si>
  <si>
    <t xml:space="preserve">ROSA ARMANDINA RENTERIA HUANCAS </t>
  </si>
  <si>
    <t>RII 3342</t>
  </si>
  <si>
    <t xml:space="preserve">EB01-7182 </t>
  </si>
  <si>
    <t>SALAZAR VASQUEZ MARIA ROSARIO</t>
  </si>
  <si>
    <t>ACUENTA DE 2016</t>
  </si>
  <si>
    <t>B001-0000280</t>
  </si>
  <si>
    <t>B001-0000445</t>
  </si>
  <si>
    <t>B001-0000547</t>
  </si>
  <si>
    <t>B001-0000825</t>
  </si>
  <si>
    <t>B001-0001027</t>
  </si>
  <si>
    <t>GASTOS DE CONCILIACION</t>
  </si>
  <si>
    <t>B001-0001557</t>
  </si>
  <si>
    <t>EXONERACION</t>
  </si>
  <si>
    <t>B001-0001413</t>
  </si>
  <si>
    <t>B001-0001449</t>
  </si>
  <si>
    <t>INGRESO EN JUNIO 17-06-19</t>
  </si>
  <si>
    <t>B001-0000416</t>
  </si>
  <si>
    <t>B001-0001609</t>
  </si>
  <si>
    <t>RII 000017</t>
  </si>
  <si>
    <t>B001-0000499</t>
  </si>
  <si>
    <t>B001-0001028</t>
  </si>
  <si>
    <t>B001-0000590</t>
  </si>
  <si>
    <t>B001-0000687</t>
  </si>
  <si>
    <t>B001-0000771</t>
  </si>
  <si>
    <t>RII 000018</t>
  </si>
  <si>
    <t>B001-0000889</t>
  </si>
  <si>
    <t>B001-0001013</t>
  </si>
  <si>
    <t>RII 000022</t>
  </si>
  <si>
    <t>B001-0001123</t>
  </si>
  <si>
    <t>B001-0001611</t>
  </si>
  <si>
    <t>B001-0001223</t>
  </si>
  <si>
    <t>B001-0001298</t>
  </si>
  <si>
    <t>B001-0001796</t>
  </si>
  <si>
    <t>RII 000283</t>
  </si>
  <si>
    <t>RII 000289</t>
  </si>
  <si>
    <t>B001-0001835</t>
  </si>
  <si>
    <t>B001-0001874</t>
  </si>
  <si>
    <t>RII 000571</t>
  </si>
  <si>
    <t>B001-0001935</t>
  </si>
  <si>
    <t>B001-0002153</t>
  </si>
  <si>
    <t>B001-0002003</t>
  </si>
  <si>
    <t>RII 000855</t>
  </si>
  <si>
    <t>B001-0002057</t>
  </si>
  <si>
    <t>EB01-15</t>
  </si>
  <si>
    <t>B001-0002123</t>
  </si>
  <si>
    <t>EB01-285</t>
  </si>
  <si>
    <t>B001-0002191</t>
  </si>
  <si>
    <t>B001-0002251</t>
  </si>
  <si>
    <t>B001-0002324</t>
  </si>
  <si>
    <t>EB01-718</t>
  </si>
  <si>
    <t>EB01-69</t>
  </si>
  <si>
    <t>RII 000856</t>
  </si>
  <si>
    <t>RII 001014</t>
  </si>
  <si>
    <t>EB01-135</t>
  </si>
  <si>
    <t>EB01-722</t>
  </si>
  <si>
    <t>EB01-1753</t>
  </si>
  <si>
    <t>EB01-219</t>
  </si>
  <si>
    <t>EB01-1560</t>
  </si>
  <si>
    <t>EB01-346</t>
  </si>
  <si>
    <t>EB01-446</t>
  </si>
  <si>
    <t>RII 001015</t>
  </si>
  <si>
    <t>EB01-1637</t>
  </si>
  <si>
    <t>EB01-545</t>
  </si>
  <si>
    <t>EB01-651</t>
  </si>
  <si>
    <t>EB01-1695</t>
  </si>
  <si>
    <t>EB01-1898</t>
  </si>
  <si>
    <t>EB01-1924</t>
  </si>
  <si>
    <t>RII 1077</t>
  </si>
  <si>
    <t>EB01-774</t>
  </si>
  <si>
    <t>RII 1102</t>
  </si>
  <si>
    <t>RII 1272</t>
  </si>
  <si>
    <t>EB01-974</t>
  </si>
  <si>
    <t>EB01-1160</t>
  </si>
  <si>
    <t>EB01-1092</t>
  </si>
  <si>
    <t>EB01-1172</t>
  </si>
  <si>
    <t>EB01-1211</t>
  </si>
  <si>
    <t>RII 1291</t>
  </si>
  <si>
    <t>RII 1440</t>
  </si>
  <si>
    <t>EB01-1315</t>
  </si>
  <si>
    <t>RII 1280</t>
  </si>
  <si>
    <t>EB01-1667</t>
  </si>
  <si>
    <t>EB01-1421</t>
  </si>
  <si>
    <t>EB01-2030</t>
  </si>
  <si>
    <t>EB01-1530</t>
  </si>
  <si>
    <t>EB01-1549</t>
  </si>
  <si>
    <t>RII 1529</t>
  </si>
  <si>
    <t>EB01-2165</t>
  </si>
  <si>
    <t>EB01-2380</t>
  </si>
  <si>
    <t>EB01-2521</t>
  </si>
  <si>
    <t>EB01-1629</t>
  </si>
  <si>
    <t>EB01-2564</t>
  </si>
  <si>
    <t>EB01-2676</t>
  </si>
  <si>
    <t>EB01-1704</t>
  </si>
  <si>
    <t>EB01-1740</t>
  </si>
  <si>
    <t>EB01-1843</t>
  </si>
  <si>
    <t>EB01-1857</t>
  </si>
  <si>
    <t>RII 1545</t>
  </si>
  <si>
    <t>RII 1554</t>
  </si>
  <si>
    <t>EB01-2734</t>
  </si>
  <si>
    <t>EB01-1969</t>
  </si>
  <si>
    <t>RII 1580</t>
  </si>
  <si>
    <t>EB01-2770</t>
  </si>
  <si>
    <t>EB01-2088</t>
  </si>
  <si>
    <t>RII 1640</t>
  </si>
  <si>
    <t>RII 1660</t>
  </si>
  <si>
    <t>EB01-2804</t>
  </si>
  <si>
    <t>EB01-3020</t>
  </si>
  <si>
    <t>EB01-3040</t>
  </si>
  <si>
    <t>EB01-3060</t>
  </si>
  <si>
    <t>EB01-2217</t>
  </si>
  <si>
    <t>EB01-2342</t>
  </si>
  <si>
    <t>EB01-2495</t>
  </si>
  <si>
    <t>EB01-2504</t>
  </si>
  <si>
    <t>RII 1734</t>
  </si>
  <si>
    <t>EB01-2479</t>
  </si>
  <si>
    <t>RII 1814</t>
  </si>
  <si>
    <t>EB01-3082</t>
  </si>
  <si>
    <t>EB01-2600</t>
  </si>
  <si>
    <t>RII 1790</t>
  </si>
  <si>
    <t>EB01-2876</t>
  </si>
  <si>
    <t>EB01-2714</t>
  </si>
  <si>
    <t>RII 1894</t>
  </si>
  <si>
    <t>EB01-2854</t>
  </si>
  <si>
    <t>RII 1926</t>
  </si>
  <si>
    <t>EB01-2988</t>
  </si>
  <si>
    <t>EB01-3021</t>
  </si>
  <si>
    <t>RII 1947</t>
  </si>
  <si>
    <t>EB01-3121</t>
  </si>
  <si>
    <t>RII 2096</t>
  </si>
  <si>
    <t>EB01-3276</t>
  </si>
  <si>
    <t>EB01-3307</t>
  </si>
  <si>
    <t>RII 2107</t>
  </si>
  <si>
    <t>RII 2136</t>
  </si>
  <si>
    <t>SALAZAR MARIA</t>
  </si>
  <si>
    <t>EB01-3386</t>
  </si>
  <si>
    <t>RII 2176</t>
  </si>
  <si>
    <t>EB01-3683</t>
  </si>
  <si>
    <t>EB01-3498</t>
  </si>
  <si>
    <t>EB01-3693</t>
  </si>
  <si>
    <t>RII 2187</t>
  </si>
  <si>
    <t>EB01-3701</t>
  </si>
  <si>
    <t>EB01-3634</t>
  </si>
  <si>
    <t>RII 2190</t>
  </si>
  <si>
    <t>EB01-3793</t>
  </si>
  <si>
    <t>EB01-3918</t>
  </si>
  <si>
    <t>EB01-3961</t>
  </si>
  <si>
    <t>EB01-3768</t>
  </si>
  <si>
    <t>RII 2243</t>
  </si>
  <si>
    <t>EB01-3979</t>
  </si>
  <si>
    <t>EB01-3997</t>
  </si>
  <si>
    <t>RII 2675</t>
  </si>
  <si>
    <t>EB01-3895</t>
  </si>
  <si>
    <t>RII 2308</t>
  </si>
  <si>
    <t>EB01-4069</t>
  </si>
  <si>
    <t>EB01-4095</t>
  </si>
  <si>
    <t>EB01-4222</t>
  </si>
  <si>
    <t>EB01-4040</t>
  </si>
  <si>
    <t>RII 2385</t>
  </si>
  <si>
    <t>EB01-4256</t>
  </si>
  <si>
    <t>EB01-4343</t>
  </si>
  <si>
    <t>EB01-4170</t>
  </si>
  <si>
    <t>RII 2448</t>
  </si>
  <si>
    <t>EB01-4545</t>
  </si>
  <si>
    <t>EB01-4321</t>
  </si>
  <si>
    <t>RII 2523</t>
  </si>
  <si>
    <t>EB01-4478</t>
  </si>
  <si>
    <t>RII 2565</t>
  </si>
  <si>
    <t>EB01-4682</t>
  </si>
  <si>
    <t>EB01-4707</t>
  </si>
  <si>
    <t>EB01-4809</t>
  </si>
  <si>
    <t>EB01-4911</t>
  </si>
  <si>
    <t>EB01-4627</t>
  </si>
  <si>
    <t>RII 2577</t>
  </si>
  <si>
    <t>EB01-4771</t>
  </si>
  <si>
    <t>RII 2642</t>
  </si>
  <si>
    <t>EB01-4985</t>
  </si>
  <si>
    <t>EB01-4993</t>
  </si>
  <si>
    <t>EB01-4943</t>
  </si>
  <si>
    <t>EB01-5036</t>
  </si>
  <si>
    <t>RII 2698</t>
  </si>
  <si>
    <t>EB01-5044</t>
  </si>
  <si>
    <t>EB01-5058</t>
  </si>
  <si>
    <t>EB01-5225</t>
  </si>
  <si>
    <t>EB01-5033</t>
  </si>
  <si>
    <t>EB01-5064</t>
  </si>
  <si>
    <t>EB01-5132</t>
  </si>
  <si>
    <t>EB01-5324</t>
  </si>
  <si>
    <t>RII 2755</t>
  </si>
  <si>
    <t>EB01-5406</t>
  </si>
  <si>
    <t>RII 2782</t>
  </si>
  <si>
    <t>RII 2842</t>
  </si>
  <si>
    <t>EB01-5536</t>
  </si>
  <si>
    <t>EB01-5540</t>
  </si>
  <si>
    <t>EB01-5635</t>
  </si>
  <si>
    <t>EB01-5658</t>
  </si>
  <si>
    <t>RII 2877</t>
  </si>
  <si>
    <t>EB01-5666</t>
  </si>
  <si>
    <t>EB01-5783</t>
  </si>
  <si>
    <t>EB01-5786</t>
  </si>
  <si>
    <t>31/06/2025</t>
  </si>
  <si>
    <t>RII 2915</t>
  </si>
  <si>
    <t>EB01-5901</t>
  </si>
  <si>
    <t>EB01-5998 </t>
  </si>
  <si>
    <t>EB01-6005 </t>
  </si>
  <si>
    <t>EB01-6094</t>
  </si>
  <si>
    <t>EB01-6121</t>
  </si>
  <si>
    <t>EB01-6181</t>
  </si>
  <si>
    <t>EB01-5820</t>
  </si>
  <si>
    <t>RII 2960</t>
  </si>
  <si>
    <t>EB01-6209</t>
  </si>
  <si>
    <t>EB01-6266</t>
  </si>
  <si>
    <t>EB01-5945 </t>
  </si>
  <si>
    <t>RII 3006</t>
  </si>
  <si>
    <t>EB01-6267</t>
  </si>
  <si>
    <t>EB01-6343</t>
  </si>
  <si>
    <t>EB01-6357</t>
  </si>
  <si>
    <t>RII 3146</t>
  </si>
  <si>
    <t>09135097 </t>
  </si>
  <si>
    <t>EB01-6071 </t>
  </si>
  <si>
    <t>RII 3057</t>
  </si>
  <si>
    <t>EB01-6510</t>
  </si>
  <si>
    <t>RII 3099</t>
  </si>
  <si>
    <t>EB01-6511</t>
  </si>
  <si>
    <t>EB01-6561</t>
  </si>
  <si>
    <t>RII 3158</t>
  </si>
  <si>
    <t>EB01-6707</t>
  </si>
  <si>
    <t>EB01-6849</t>
  </si>
  <si>
    <t>EB01-6897</t>
  </si>
  <si>
    <t>RII 3204</t>
  </si>
  <si>
    <t>RII 3264</t>
  </si>
  <si>
    <t>RII 3353</t>
  </si>
  <si>
    <t xml:space="preserve">EB01-7279 </t>
  </si>
  <si>
    <t xml:space="preserve">SALDAÑA DONAYRE JESSICA PATRICIA </t>
  </si>
  <si>
    <t>ALQULER EMPIEZA EL 20 DE OCTUBRE</t>
  </si>
  <si>
    <t>EB01-2782</t>
  </si>
  <si>
    <t>EB01-2784</t>
  </si>
  <si>
    <t>EB01-2936</t>
  </si>
  <si>
    <t>RII 1969</t>
  </si>
  <si>
    <t xml:space="preserve">
</t>
  </si>
  <si>
    <t>EB01-3074</t>
  </si>
  <si>
    <t>RII 2120</t>
  </si>
  <si>
    <t>EB01-3229</t>
  </si>
  <si>
    <t>EB01-3453</t>
  </si>
  <si>
    <t>RII 2200</t>
  </si>
  <si>
    <t>EB01-3731</t>
  </si>
  <si>
    <t>DUPLICADO / QUISPE MARISOL</t>
  </si>
  <si>
    <t>RII 2305</t>
  </si>
  <si>
    <t>EB01-4485</t>
  </si>
  <si>
    <t>EB01-4518</t>
  </si>
  <si>
    <t>EB01-4634</t>
  </si>
  <si>
    <t>EB01-5537</t>
  </si>
  <si>
    <t>EB01-5723</t>
  </si>
  <si>
    <t>EB01-3933</t>
  </si>
  <si>
    <t>EB01-4047</t>
  </si>
  <si>
    <t>EB01-4057</t>
  </si>
  <si>
    <t>RII 2445</t>
  </si>
  <si>
    <t>EB01-4177</t>
  </si>
  <si>
    <t>RII 2460</t>
  </si>
  <si>
    <t>EB01-4328</t>
  </si>
  <si>
    <t>RII 2520</t>
  </si>
  <si>
    <t>RII 2596</t>
  </si>
  <si>
    <t>RII 2680</t>
  </si>
  <si>
    <t>EB01-4777</t>
  </si>
  <si>
    <t>EB01-4950</t>
  </si>
  <si>
    <t>RII 2784</t>
  </si>
  <si>
    <t>GARANTIA DE DEPOSITO</t>
  </si>
  <si>
    <t>DEPOSITO COMENZO EL 8/02/25</t>
  </si>
  <si>
    <t>EB01-5088</t>
  </si>
  <si>
    <t>EB01-5118</t>
  </si>
  <si>
    <t>EB01-5139</t>
  </si>
  <si>
    <t>EB01-5292</t>
  </si>
  <si>
    <t>EB01-5293</t>
  </si>
  <si>
    <t>EB01-5448</t>
  </si>
  <si>
    <t>EB01-5579</t>
  </si>
  <si>
    <t>RII 2922</t>
  </si>
  <si>
    <t>EB01-5569</t>
  </si>
  <si>
    <t>RII 2949</t>
  </si>
  <si>
    <t>EB01-6162</t>
  </si>
  <si>
    <t>EB01-5705</t>
  </si>
  <si>
    <t>EB01-5847</t>
  </si>
  <si>
    <t>EB01-6214</t>
  </si>
  <si>
    <t>EB01-5827</t>
  </si>
  <si>
    <t>EB01-5868</t>
  </si>
  <si>
    <t>EB01-5909</t>
  </si>
  <si>
    <t>EB01-6189</t>
  </si>
  <si>
    <t>EB01-6278</t>
  </si>
  <si>
    <t>RII 3088</t>
  </si>
  <si>
    <t>EB01-5952 </t>
  </si>
  <si>
    <t>EB01-6358</t>
  </si>
  <si>
    <t>RII 3107</t>
  </si>
  <si>
    <t>RII 3177</t>
  </si>
  <si>
    <t>EB01-6076 </t>
  </si>
  <si>
    <t>45452812 </t>
  </si>
  <si>
    <t xml:space="preserve">EB01-6249 </t>
  </si>
  <si>
    <t>EB01-6260</t>
  </si>
  <si>
    <t xml:space="preserve">RII 3195 </t>
  </si>
  <si>
    <t>EB01-6400</t>
  </si>
  <si>
    <t>EB01-6509</t>
  </si>
  <si>
    <t>EB01-6635</t>
  </si>
  <si>
    <t>EB01-6636</t>
  </si>
  <si>
    <t>RII 3208</t>
  </si>
  <si>
    <t>RII 3209</t>
  </si>
  <si>
    <t>EB01-6589</t>
  </si>
  <si>
    <t>EB01-6736</t>
  </si>
  <si>
    <t>RII 3215</t>
  </si>
  <si>
    <t>RII 3216</t>
  </si>
  <si>
    <t>RII 3252</t>
  </si>
  <si>
    <t>RII 3283</t>
  </si>
  <si>
    <t>EB01-6970</t>
  </si>
  <si>
    <t>EB01-7009</t>
  </si>
  <si>
    <t>EB01-7159</t>
  </si>
  <si>
    <t>EB01-7203</t>
  </si>
  <si>
    <t>EB01-7230</t>
  </si>
  <si>
    <t>EB01-6945</t>
  </si>
  <si>
    <t>RII 3330</t>
  </si>
  <si>
    <t>EB01-7231</t>
  </si>
  <si>
    <t xml:space="preserve">EB01-7273 </t>
  </si>
  <si>
    <t>RII 3380</t>
  </si>
  <si>
    <t>EB01-7301</t>
  </si>
  <si>
    <t>SEGUNDO ELVIS SATALAYA TAPULIMA</t>
  </si>
  <si>
    <t>EB01-3563</t>
  </si>
  <si>
    <t>EB01-3564</t>
  </si>
  <si>
    <t>EB01-3703</t>
  </si>
  <si>
    <t>RII 2236</t>
  </si>
  <si>
    <t>EB01-3842</t>
  </si>
  <si>
    <t>RII 2306</t>
  </si>
  <si>
    <t>EB01-3991</t>
  </si>
  <si>
    <t>RII 2358</t>
  </si>
  <si>
    <t>EB01-4118</t>
  </si>
  <si>
    <t>RII 2432</t>
  </si>
  <si>
    <t>EB01-4263</t>
  </si>
  <si>
    <t>RII 2476</t>
  </si>
  <si>
    <t>EB01-4410</t>
  </si>
  <si>
    <t>RII 2568</t>
  </si>
  <si>
    <t>EB01-4688</t>
  </si>
  <si>
    <t>RII 2608</t>
  </si>
  <si>
    <t>RII 2700</t>
  </si>
  <si>
    <t>EB01-5062</t>
  </si>
  <si>
    <t>EB01-5301</t>
  </si>
  <si>
    <t>EB01-5454</t>
  </si>
  <si>
    <t>RII 2812</t>
  </si>
  <si>
    <t>EB01-5574</t>
  </si>
  <si>
    <t>EB01-5711</t>
  </si>
  <si>
    <t>EB01-5716</t>
  </si>
  <si>
    <t>RII 2919</t>
  </si>
  <si>
    <t>EB01-5832</t>
  </si>
  <si>
    <t>SATALAYA SEGUNDO</t>
  </si>
  <si>
    <t>EB01-5790</t>
  </si>
  <si>
    <t>EB01-5958 </t>
  </si>
  <si>
    <t>EB01-6084 </t>
  </si>
  <si>
    <t>RII 2967</t>
  </si>
  <si>
    <t>EB01-6127 </t>
  </si>
  <si>
    <t>EB01-6157</t>
  </si>
  <si>
    <t>EB01-6190</t>
  </si>
  <si>
    <t>EB01-6255</t>
  </si>
  <si>
    <t>EB01-6305</t>
  </si>
  <si>
    <t>EB01-6336</t>
  </si>
  <si>
    <t>EB01-6356</t>
  </si>
  <si>
    <t>RII 3023</t>
  </si>
  <si>
    <t>EB01-6445</t>
  </si>
  <si>
    <t>EB01-6507</t>
  </si>
  <si>
    <t>EB01-6508</t>
  </si>
  <si>
    <t>EB01-6519</t>
  </si>
  <si>
    <t>EB01-6633</t>
  </si>
  <si>
    <t>RII 3084</t>
  </si>
  <si>
    <t>EB01-6699</t>
  </si>
  <si>
    <t>RII 3176</t>
  </si>
  <si>
    <t>EB01-6799</t>
  </si>
  <si>
    <t>EB01-6855</t>
  </si>
  <si>
    <t>EB01-6856</t>
  </si>
  <si>
    <t>EB01-6881</t>
  </si>
  <si>
    <t>EB01-7043</t>
  </si>
  <si>
    <t>AL</t>
  </si>
  <si>
    <t>RII 3235</t>
  </si>
  <si>
    <t>RII 3236</t>
  </si>
  <si>
    <t>SANCHEZ PRADO DIANA ZENADIA</t>
  </si>
  <si>
    <t>FECHA DE INGRESO</t>
  </si>
  <si>
    <t>EB01-4519</t>
  </si>
  <si>
    <t>EB01-4869</t>
  </si>
  <si>
    <t>EB01-4699</t>
  </si>
  <si>
    <t>RII 2687</t>
  </si>
  <si>
    <t>EB01-4857</t>
  </si>
  <si>
    <t>RII 2776</t>
  </si>
  <si>
    <t>EB01-4954</t>
  </si>
  <si>
    <t>EB01-5039</t>
  </si>
  <si>
    <t>DIC</t>
  </si>
  <si>
    <t>ENE</t>
  </si>
  <si>
    <t>FEB</t>
  </si>
  <si>
    <t>MARZ</t>
  </si>
  <si>
    <t>EB01-5144</t>
  </si>
  <si>
    <t>ABRI</t>
  </si>
  <si>
    <t>EB01-5251</t>
  </si>
  <si>
    <t>RII 2809</t>
  </si>
  <si>
    <t>EB01-5298</t>
  </si>
  <si>
    <t>EB01-5389</t>
  </si>
  <si>
    <t>RII 2866</t>
  </si>
  <si>
    <t>EB01-5452</t>
  </si>
  <si>
    <t>EB01-5521</t>
  </si>
  <si>
    <t>RII 2970</t>
  </si>
  <si>
    <t>EB01-5573</t>
  </si>
  <si>
    <t>EB01-5649</t>
  </si>
  <si>
    <t>EB01-5710</t>
  </si>
  <si>
    <t>EB01-5769</t>
  </si>
  <si>
    <t>RII 3042</t>
  </si>
  <si>
    <t>EB01-5831</t>
  </si>
  <si>
    <t>EB01-5962</t>
  </si>
  <si>
    <t>RII 3163</t>
  </si>
  <si>
    <t>SANCHEZ DIANA</t>
  </si>
  <si>
    <t>EB01-6081 </t>
  </si>
  <si>
    <t>EB01-6152</t>
  </si>
  <si>
    <t>RII 3078</t>
  </si>
  <si>
    <t>EB01-6254</t>
  </si>
  <si>
    <t>EB01-6324</t>
  </si>
  <si>
    <t xml:space="preserve">RII 3163 </t>
  </si>
  <si>
    <t>EB01-6401</t>
  </si>
  <si>
    <t>EB01-6544</t>
  </si>
  <si>
    <t>EB01-6615</t>
  </si>
  <si>
    <t>RII 3245</t>
  </si>
  <si>
    <t>EB01-5957</t>
  </si>
  <si>
    <t>EB01-6820</t>
  </si>
  <si>
    <t>RII 3305</t>
  </si>
  <si>
    <t>EB01-6922</t>
  </si>
  <si>
    <t>RII 3308</t>
  </si>
  <si>
    <t xml:space="preserve">EB01-7112 </t>
  </si>
  <si>
    <t>SUAREZ REBAZA LUIS</t>
  </si>
  <si>
    <t>Z. DE C.Y DESCARGA</t>
  </si>
  <si>
    <t>RII 934</t>
  </si>
  <si>
    <t>RII 1076</t>
  </si>
  <si>
    <t>RI 1033</t>
  </si>
  <si>
    <t>RII 1049</t>
  </si>
  <si>
    <t>RII 1085</t>
  </si>
  <si>
    <t>RII 1090</t>
  </si>
  <si>
    <t>RII 1139</t>
  </si>
  <si>
    <t>Z. DE C.Y DESCARGA X 13 DIAS</t>
  </si>
  <si>
    <t>RII 1158</t>
  </si>
  <si>
    <t>RII 1163</t>
  </si>
  <si>
    <t>Z. DE C.Y DESCARGA X 1 DIA</t>
  </si>
  <si>
    <t>Z. DE C.Y DESCARGA X 7 DIAS</t>
  </si>
  <si>
    <t>RII 1179</t>
  </si>
  <si>
    <t>RII 1204</t>
  </si>
  <si>
    <t>Z. DE C.Y DESCARGA X 8 DIAS</t>
  </si>
  <si>
    <t>RII 1241</t>
  </si>
  <si>
    <t>RII 1246</t>
  </si>
  <si>
    <t>RII 1253</t>
  </si>
  <si>
    <t>Z. DE C.Y DESCARGA X 31  DIAS</t>
  </si>
  <si>
    <t>RII 1283</t>
  </si>
  <si>
    <t>Z. DE C.Y DESCARGA X 2  DIAS</t>
  </si>
  <si>
    <t>RII 1338</t>
  </si>
  <si>
    <t>RII 1344</t>
  </si>
  <si>
    <t>RII 1345</t>
  </si>
  <si>
    <t>RII 1384</t>
  </si>
  <si>
    <t>RII 1386</t>
  </si>
  <si>
    <t>RII 1390</t>
  </si>
  <si>
    <t>Z. DE C.Y DESCARGA X 5  DIAS</t>
  </si>
  <si>
    <t>RII 1393</t>
  </si>
  <si>
    <t>Z. DE C.Y DESCARGA X 4  DIAS</t>
  </si>
  <si>
    <t>RII 1401</t>
  </si>
  <si>
    <t>Z. DE C.Y DESCARGA X 1  DIAS</t>
  </si>
  <si>
    <t>RII 1406</t>
  </si>
  <si>
    <t>RII 1418</t>
  </si>
  <si>
    <t>RII 1422</t>
  </si>
  <si>
    <t>RII 1476</t>
  </si>
  <si>
    <t>Z. DE C.Y DESCARGA X 7  DIAS</t>
  </si>
  <si>
    <t>RII 1509</t>
  </si>
  <si>
    <t>RII 1517</t>
  </si>
  <si>
    <t>RII 1570</t>
  </si>
  <si>
    <t>RII 1544</t>
  </si>
  <si>
    <t>RII 1571</t>
  </si>
  <si>
    <t>RII 1582</t>
  </si>
  <si>
    <t>RII 1599</t>
  </si>
  <si>
    <t>RII 1600</t>
  </si>
  <si>
    <t>RII 1615</t>
  </si>
  <si>
    <t>RII 1695</t>
  </si>
  <si>
    <t>RII 1810</t>
  </si>
  <si>
    <t>Z. DE C.Y DESCARGA N° 1 1PISO</t>
  </si>
  <si>
    <t>RII 2002</t>
  </si>
  <si>
    <t>RII 2177</t>
  </si>
  <si>
    <t>RII 2275</t>
  </si>
  <si>
    <t>RII 2438</t>
  </si>
  <si>
    <t>RII 2516</t>
  </si>
  <si>
    <t>RII 2667</t>
  </si>
  <si>
    <t>GARANTIA DE STAND</t>
  </si>
  <si>
    <t>EB01-5086</t>
  </si>
  <si>
    <t>EB01-5588</t>
  </si>
  <si>
    <t>EB01-5087</t>
  </si>
  <si>
    <t>EB01-5851</t>
  </si>
  <si>
    <t>EB01-6281</t>
  </si>
  <si>
    <t>EB01-6612</t>
  </si>
  <si>
    <t>EB01-7208</t>
  </si>
  <si>
    <t>ISABEL GABY TITO ENCISO</t>
  </si>
  <si>
    <t>RII 2971</t>
  </si>
  <si>
    <t>EB01-5912</t>
  </si>
  <si>
    <t>EB01 - 6371</t>
  </si>
  <si>
    <t>TUEROS QUISPE PRUDENCIO</t>
  </si>
  <si>
    <t>B001-0000142</t>
  </si>
  <si>
    <t>B001-0000272</t>
  </si>
  <si>
    <t>B001-0000437</t>
  </si>
  <si>
    <t>B001-0000546</t>
  </si>
  <si>
    <t>B001-0000633</t>
  </si>
  <si>
    <t>B001-0000809</t>
  </si>
  <si>
    <t>B001-0000933</t>
  </si>
  <si>
    <t>B001-0001160</t>
  </si>
  <si>
    <t>B001-0001461</t>
  </si>
  <si>
    <t>B001-0001680</t>
  </si>
  <si>
    <t>B001-0001757</t>
  </si>
  <si>
    <t>EB01-683</t>
  </si>
  <si>
    <t>EB01-786</t>
  </si>
  <si>
    <t>B001-0001547</t>
  </si>
  <si>
    <t>B001-0001605</t>
  </si>
  <si>
    <t>B001-0001617</t>
  </si>
  <si>
    <t>B001-0001841</t>
  </si>
  <si>
    <t>EB01-896</t>
  </si>
  <si>
    <t>B001-0002017</t>
  </si>
  <si>
    <t>B001-0002079</t>
  </si>
  <si>
    <t>B001-0002147</t>
  </si>
  <si>
    <t>B001-0002257</t>
  </si>
  <si>
    <t>BV EB01-19</t>
  </si>
  <si>
    <t>BV EB01-80</t>
  </si>
  <si>
    <t>EB01-140</t>
  </si>
  <si>
    <t>EB01-245</t>
  </si>
  <si>
    <t>EB01-585</t>
  </si>
  <si>
    <t>EB01-1011</t>
  </si>
  <si>
    <t>EB01-1126</t>
  </si>
  <si>
    <t>EB01-463</t>
  </si>
  <si>
    <t>EB01-566</t>
  </si>
  <si>
    <t>EB01-1010</t>
  </si>
  <si>
    <t>EB01-1244</t>
  </si>
  <si>
    <t>EB01-1336</t>
  </si>
  <si>
    <t>EB01-1460</t>
  </si>
  <si>
    <t>EB01-1563</t>
  </si>
  <si>
    <t>EB01-1651</t>
  </si>
  <si>
    <t>EB01-1757</t>
  </si>
  <si>
    <t>EB01-1869</t>
  </si>
  <si>
    <t>EB01-2009</t>
  </si>
  <si>
    <t>EB01-2143</t>
  </si>
  <si>
    <t>EB01-2257</t>
  </si>
  <si>
    <t>EB01-2362</t>
  </si>
  <si>
    <t>EB01-2545</t>
  </si>
  <si>
    <t>EB01-2637</t>
  </si>
  <si>
    <t>EB01-2778</t>
  </si>
  <si>
    <t>EB01-2878</t>
  </si>
  <si>
    <t>EB01-3027</t>
  </si>
  <si>
    <t>EB01-3143</t>
  </si>
  <si>
    <t>EB01-3244</t>
  </si>
  <si>
    <t>EB01-3394</t>
  </si>
  <si>
    <t>DULICADO ESPARTA JULIO</t>
  </si>
  <si>
    <t>EB01-3528</t>
  </si>
  <si>
    <t>EB01-3656</t>
  </si>
  <si>
    <t>EB01-3812</t>
  </si>
  <si>
    <t>EB01-3932</t>
  </si>
  <si>
    <t>NERY OCHAVANO FUENTES</t>
  </si>
  <si>
    <t>EB01-4086</t>
  </si>
  <si>
    <t>EB01-4203</t>
  </si>
  <si>
    <t>EB01-4362</t>
  </si>
  <si>
    <t>EB01-4542</t>
  </si>
  <si>
    <t>EB01-4689</t>
  </si>
  <si>
    <t>LOPEZ NEYRA RICHARD</t>
  </si>
  <si>
    <t>EB01-4859</t>
  </si>
  <si>
    <t>EB01-5042</t>
  </si>
  <si>
    <t>EB01-5331</t>
  </si>
  <si>
    <t>EB01-5376</t>
  </si>
  <si>
    <t>EB01-5381</t>
  </si>
  <si>
    <t>EB01-5614</t>
  </si>
  <si>
    <t>EB01-5747</t>
  </si>
  <si>
    <t>NO HAY BOLETA</t>
  </si>
  <si>
    <t>EB01-6026 </t>
  </si>
  <si>
    <t>EB01-6092 </t>
  </si>
  <si>
    <t>EB01-6218</t>
  </si>
  <si>
    <t>EB01-6408</t>
  </si>
  <si>
    <t xml:space="preserve">EB01-7125 </t>
  </si>
  <si>
    <t>YAURIMUCHA RIMACHI URSULA</t>
  </si>
  <si>
    <t>B001-0000061</t>
  </si>
  <si>
    <t>B001-0000205</t>
  </si>
  <si>
    <t>B001-0000335</t>
  </si>
  <si>
    <t>B001-0000411</t>
  </si>
  <si>
    <t>B001-0000505</t>
  </si>
  <si>
    <t>B001-0000595</t>
  </si>
  <si>
    <t>B001-0000692</t>
  </si>
  <si>
    <t>B001-0000776</t>
  </si>
  <si>
    <t>B001-0000893</t>
  </si>
  <si>
    <t>B001-0001008</t>
  </si>
  <si>
    <t>B001-0001128</t>
  </si>
  <si>
    <t>B001-0001229</t>
  </si>
  <si>
    <t>B001-0001327</t>
  </si>
  <si>
    <t>B001-0001303</t>
  </si>
  <si>
    <t>B001-0001375</t>
  </si>
  <si>
    <t>000008</t>
  </si>
  <si>
    <t>RII 000001</t>
  </si>
  <si>
    <t>B001-0001357</t>
  </si>
  <si>
    <t>R-000001</t>
  </si>
  <si>
    <t>B001-0001358</t>
  </si>
  <si>
    <t>B001-0001440</t>
  </si>
  <si>
    <t>RII 000008</t>
  </si>
  <si>
    <t>B001-0001496</t>
  </si>
  <si>
    <t>RII 000114</t>
  </si>
  <si>
    <t>RII 000159</t>
  </si>
  <si>
    <t>B001-0001548</t>
  </si>
  <si>
    <t>B001-0001663</t>
  </si>
  <si>
    <t>B001-0001657</t>
  </si>
  <si>
    <t>RII 000262</t>
  </si>
  <si>
    <t>B001-0001719</t>
  </si>
  <si>
    <t>RII 000312</t>
  </si>
  <si>
    <t>B001-0001819</t>
  </si>
  <si>
    <t>RII 000386</t>
  </si>
  <si>
    <t>B001-0001896</t>
  </si>
  <si>
    <t>RII 000458</t>
  </si>
  <si>
    <t>B001-0001966</t>
  </si>
  <si>
    <t>RII 000569</t>
  </si>
  <si>
    <t>B001-0002069</t>
  </si>
  <si>
    <t>RII 000615</t>
  </si>
  <si>
    <t>B001-0002151</t>
  </si>
  <si>
    <t>RII 000652</t>
  </si>
  <si>
    <t>B001-0002213</t>
  </si>
  <si>
    <t>RII 000687</t>
  </si>
  <si>
    <t>B001-0002277</t>
  </si>
  <si>
    <t>RII 000714</t>
  </si>
  <si>
    <t>BV EB01-30</t>
  </si>
  <si>
    <t>RII 000757</t>
  </si>
  <si>
    <t>BV EB01-88</t>
  </si>
  <si>
    <t>RII 000870</t>
  </si>
  <si>
    <t>EB01-154</t>
  </si>
  <si>
    <t>RII 000860</t>
  </si>
  <si>
    <t>EB01-283</t>
  </si>
  <si>
    <t>RII 000898</t>
  </si>
  <si>
    <t>EB01-388</t>
  </si>
  <si>
    <t>RII 000930</t>
  </si>
  <si>
    <t>EB01-492</t>
  </si>
  <si>
    <t>RIII 1024</t>
  </si>
  <si>
    <t>EB01-591</t>
  </si>
  <si>
    <t>EB01-739</t>
  </si>
  <si>
    <t>RII 1070</t>
  </si>
  <si>
    <t>EB01-882</t>
  </si>
  <si>
    <t>RII 1095</t>
  </si>
  <si>
    <t>EB01-976</t>
  </si>
  <si>
    <t>RII 1136</t>
  </si>
  <si>
    <t>EB01-1095</t>
  </si>
  <si>
    <t>RII 1184</t>
  </si>
  <si>
    <t>EB01-1213</t>
  </si>
  <si>
    <t>RII 1229</t>
  </si>
  <si>
    <t>EB01-1229</t>
  </si>
  <si>
    <t>RII 1258</t>
  </si>
  <si>
    <t>EB01-1422</t>
  </si>
  <si>
    <t>RII 1298</t>
  </si>
  <si>
    <t>EB01-1531</t>
  </si>
  <si>
    <t>EB01-1630</t>
  </si>
  <si>
    <t>RII 1374</t>
  </si>
  <si>
    <t>EB01-1741</t>
  </si>
  <si>
    <t>RII 1414</t>
  </si>
  <si>
    <t>EB01-1844</t>
  </si>
  <si>
    <t>RII 1486</t>
  </si>
  <si>
    <t>EB01-1970</t>
  </si>
  <si>
    <t>RII 1521</t>
  </si>
  <si>
    <t>EB01-2089</t>
  </si>
  <si>
    <t>EB01-2218</t>
  </si>
  <si>
    <t>RII 1596</t>
  </si>
  <si>
    <t>RII1648</t>
  </si>
  <si>
    <t>EB01-2343</t>
  </si>
  <si>
    <t>RII 1748</t>
  </si>
  <si>
    <t>EB01-2466</t>
  </si>
  <si>
    <t>EB01-2601</t>
  </si>
  <si>
    <t>RII 1806</t>
  </si>
  <si>
    <t>EB01-2715</t>
  </si>
  <si>
    <t>RII 1858</t>
  </si>
  <si>
    <t>EB01-2855</t>
  </si>
  <si>
    <t>RII 1918</t>
  </si>
  <si>
    <t>EB01-2989</t>
  </si>
  <si>
    <t>RII 1964</t>
  </si>
  <si>
    <t>EB01-3122</t>
  </si>
  <si>
    <t>RII 2025</t>
  </si>
  <si>
    <t>EB01-3195</t>
  </si>
  <si>
    <t>EB01-3214</t>
  </si>
  <si>
    <t>EB01-3277</t>
  </si>
  <si>
    <t>EB01-3387</t>
  </si>
  <si>
    <t>EB01-3439</t>
  </si>
  <si>
    <t>RII 2127</t>
  </si>
  <si>
    <t>EB01-3500</t>
  </si>
  <si>
    <t>EB01-3623</t>
  </si>
  <si>
    <t>RII 2160</t>
  </si>
  <si>
    <t>RII 2215</t>
  </si>
  <si>
    <t>EB01-3769</t>
  </si>
  <si>
    <t>EB01-3896</t>
  </si>
  <si>
    <t>RII 2333</t>
  </si>
  <si>
    <t>EB01-4041</t>
  </si>
  <si>
    <t>RII 2380</t>
  </si>
  <si>
    <t>EB01-4171</t>
  </si>
  <si>
    <t>RII 2499</t>
  </si>
  <si>
    <t>RII 2544</t>
  </si>
  <si>
    <t>EB01-4322</t>
  </si>
  <si>
    <t>RII 2554</t>
  </si>
  <si>
    <t>EB01-4479</t>
  </si>
  <si>
    <t>RII 2557</t>
  </si>
  <si>
    <t>EB01-4628</t>
  </si>
  <si>
    <t>RII 2616</t>
  </si>
  <si>
    <t>EB01-4772</t>
  </si>
  <si>
    <t>RII 2637</t>
  </si>
  <si>
    <t>EB01-4944</t>
  </si>
  <si>
    <t>RII 2701</t>
  </si>
  <si>
    <t>EB01-5133</t>
  </si>
  <si>
    <t>RII 2748</t>
  </si>
  <si>
    <t>EB01-5286</t>
  </si>
  <si>
    <t>RII 2802</t>
  </si>
  <si>
    <t>EB01-5442</t>
  </si>
  <si>
    <t>RII 2832</t>
  </si>
  <si>
    <t>EB01-5564</t>
  </si>
  <si>
    <t>RII 2874</t>
  </si>
  <si>
    <t>EB01-5699</t>
  </si>
  <si>
    <t>RII 2933</t>
  </si>
  <si>
    <t>EB01-5821</t>
  </si>
  <si>
    <t>RII 2958</t>
  </si>
  <si>
    <t>EB01-5946 </t>
  </si>
  <si>
    <t>RII 3012</t>
  </si>
  <si>
    <t>EB01-6072 </t>
  </si>
  <si>
    <t>RII 3061</t>
  </si>
  <si>
    <t>EB01-6247</t>
  </si>
  <si>
    <t>RII 3119</t>
  </si>
  <si>
    <t>EB01-6388</t>
  </si>
  <si>
    <t>RII 3160</t>
  </si>
  <si>
    <t>YAURIMUCHA URSULA</t>
  </si>
  <si>
    <t>EB01-6588</t>
  </si>
  <si>
    <t>RII 3243</t>
  </si>
  <si>
    <t>EB01-6770</t>
  </si>
  <si>
    <t>RII 3299</t>
  </si>
  <si>
    <t>EB01-6944</t>
  </si>
  <si>
    <t>RII 3320</t>
  </si>
  <si>
    <t>EB01-7100</t>
  </si>
  <si>
    <t>EB01-7300</t>
  </si>
  <si>
    <t>YAUYOS MENDIETA MARLENE</t>
  </si>
  <si>
    <t>ACUENTA 2016</t>
  </si>
  <si>
    <t>B001-0000018</t>
  </si>
  <si>
    <t>B001-0000062</t>
  </si>
  <si>
    <t>B001-0000206</t>
  </si>
  <si>
    <t>B001-0000336</t>
  </si>
  <si>
    <t>B001-0000412</t>
  </si>
  <si>
    <t>B001-0000506</t>
  </si>
  <si>
    <t>B001-0000596</t>
  </si>
  <si>
    <t>B001-0000693</t>
  </si>
  <si>
    <t>B001-0000805</t>
  </si>
  <si>
    <t>B001-0000926</t>
  </si>
  <si>
    <t>B001-0001049</t>
  </si>
  <si>
    <t>B001-0001426</t>
  </si>
  <si>
    <t>B001-0000777</t>
  </si>
  <si>
    <t>B001-0001370</t>
  </si>
  <si>
    <t>B001-0000895</t>
  </si>
  <si>
    <t>B001-0001009</t>
  </si>
  <si>
    <t>B001-0001129</t>
  </si>
  <si>
    <t>B001-0001230</t>
  </si>
  <si>
    <t>B001-0001304</t>
  </si>
  <si>
    <t>RII 000393</t>
  </si>
  <si>
    <t>B001-0001328</t>
  </si>
  <si>
    <t>B001-0001360</t>
  </si>
  <si>
    <t>B001-0001588</t>
  </si>
  <si>
    <t>B001-0001643</t>
  </si>
  <si>
    <t>B001-0001702</t>
  </si>
  <si>
    <t>B001-0001812</t>
  </si>
  <si>
    <t>B001-0001739</t>
  </si>
  <si>
    <t>B001-0001487</t>
  </si>
  <si>
    <t>B001-0001790</t>
  </si>
  <si>
    <t>RII 000394</t>
  </si>
  <si>
    <t>B001-0001536</t>
  </si>
  <si>
    <t>B001-0001823</t>
  </si>
  <si>
    <t>B001-0001973</t>
  </si>
  <si>
    <t>B001-0002077</t>
  </si>
  <si>
    <t>RII 000468</t>
  </si>
  <si>
    <t>RII 000556</t>
  </si>
  <si>
    <t>B001-0002143</t>
  </si>
  <si>
    <t>RII 000618</t>
  </si>
  <si>
    <t>B001-0001876</t>
  </si>
  <si>
    <t>B001-0002216</t>
  </si>
  <si>
    <t>B001-0001936</t>
  </si>
  <si>
    <t>B001-0002217</t>
  </si>
  <si>
    <t>B001-0002273</t>
  </si>
  <si>
    <t>RII 000857</t>
  </si>
  <si>
    <t>B001-0002005</t>
  </si>
  <si>
    <t>EB01-25</t>
  </si>
  <si>
    <t>EB01-281</t>
  </si>
  <si>
    <t>B001-0002059</t>
  </si>
  <si>
    <t>B001-0002084</t>
  </si>
  <si>
    <t>B001-0002125</t>
  </si>
  <si>
    <t>EB01-698</t>
  </si>
  <si>
    <t>RII 1279</t>
  </si>
  <si>
    <t>B001-0002193</t>
  </si>
  <si>
    <t>B001-0002253</t>
  </si>
  <si>
    <t>EB01-1337</t>
  </si>
  <si>
    <t>B001-0002326</t>
  </si>
  <si>
    <t>RII 000858</t>
  </si>
  <si>
    <t>BV EB01-71</t>
  </si>
  <si>
    <t>EB01-137</t>
  </si>
  <si>
    <t>EB01-1465</t>
  </si>
  <si>
    <t>EB01-224</t>
  </si>
  <si>
    <t>EB01-348</t>
  </si>
  <si>
    <t>RII 1366</t>
  </si>
  <si>
    <t>EB01-448</t>
  </si>
  <si>
    <t>EB01-1905</t>
  </si>
  <si>
    <t>EB01-2050</t>
  </si>
  <si>
    <t>RII 1459</t>
  </si>
  <si>
    <t>EB01-777</t>
  </si>
  <si>
    <t>EB01-838</t>
  </si>
  <si>
    <t>EB01-2227</t>
  </si>
  <si>
    <t>EB01-978</t>
  </si>
  <si>
    <t>EB01-2302</t>
  </si>
  <si>
    <t>EB01-1096</t>
  </si>
  <si>
    <t>EB01-2436</t>
  </si>
  <si>
    <t>RII 2027</t>
  </si>
  <si>
    <t>EB01-1317</t>
  </si>
  <si>
    <t>EB01-2615</t>
  </si>
  <si>
    <t>EB01-1423</t>
  </si>
  <si>
    <t>EB01-2737</t>
  </si>
  <si>
    <t>EB01-2870</t>
  </si>
  <si>
    <t>EB01-1532</t>
  </si>
  <si>
    <t>EB01-3041</t>
  </si>
  <si>
    <t>EB01-1631</t>
  </si>
  <si>
    <t>EB01-3160</t>
  </si>
  <si>
    <t>EB01-1742</t>
  </si>
  <si>
    <t>EB01-3213</t>
  </si>
  <si>
    <t>RII 2028</t>
  </si>
  <si>
    <t>EB01-1845</t>
  </si>
  <si>
    <t>EB01-1971</t>
  </si>
  <si>
    <t>EB01-3239</t>
  </si>
  <si>
    <t>EB01-2090</t>
  </si>
  <si>
    <t>EB01-2219</t>
  </si>
  <si>
    <t>EB01-3286</t>
  </si>
  <si>
    <t>EB01-2344</t>
  </si>
  <si>
    <t>RII 2029</t>
  </si>
  <si>
    <t>EB01-2467</t>
  </si>
  <si>
    <t>ALQULER</t>
  </si>
  <si>
    <t>EB01-2602</t>
  </si>
  <si>
    <t>EB01-2716</t>
  </si>
  <si>
    <t>EB01-2856</t>
  </si>
  <si>
    <t>EB01-2990</t>
  </si>
  <si>
    <t>EB01-3123</t>
  </si>
  <si>
    <t>RII 2030</t>
  </si>
  <si>
    <t>EB01-3183</t>
  </si>
  <si>
    <t>EB01-3278</t>
  </si>
  <si>
    <t>RII 2058</t>
  </si>
  <si>
    <t>EB01-3388</t>
  </si>
  <si>
    <t>RII 2115</t>
  </si>
  <si>
    <t>EB01-3462</t>
  </si>
  <si>
    <t>EB01-3501</t>
  </si>
  <si>
    <t>EB01-3702</t>
  </si>
  <si>
    <t>RII 2247</t>
  </si>
  <si>
    <t>EB01-3624</t>
  </si>
  <si>
    <t>EB01-3824</t>
  </si>
  <si>
    <t>EB01-3770</t>
  </si>
  <si>
    <t>YAUTOS MARLENE</t>
  </si>
  <si>
    <t>EB01-3860</t>
  </si>
  <si>
    <t>RII 2357</t>
  </si>
  <si>
    <t>EB01-3897</t>
  </si>
  <si>
    <t>EB01-4117</t>
  </si>
  <si>
    <t>EB01-4042</t>
  </si>
  <si>
    <t>RII 2410</t>
  </si>
  <si>
    <t>EB01-4172</t>
  </si>
  <si>
    <t>EB01-4243</t>
  </si>
  <si>
    <t>RII 2527</t>
  </si>
  <si>
    <t>EB01-4323</t>
  </si>
  <si>
    <t>EB01-4367</t>
  </si>
  <si>
    <t>EB01-4534</t>
  </si>
  <si>
    <t>EB01-4480</t>
  </si>
  <si>
    <t>EB01-4595</t>
  </si>
  <si>
    <t>RII 2594</t>
  </si>
  <si>
    <t>EB01-4629</t>
  </si>
  <si>
    <t>EB01-4987</t>
  </si>
  <si>
    <t>EB01-4773</t>
  </si>
  <si>
    <t>EB01-4945</t>
  </si>
  <si>
    <t>FIERROS</t>
  </si>
  <si>
    <t>EB01-5338</t>
  </si>
  <si>
    <t xml:space="preserve">ENGRASAR PUERTAS </t>
  </si>
  <si>
    <t>EB01-5134</t>
  </si>
  <si>
    <t>EB01-5471</t>
  </si>
  <si>
    <t>EB01-5287</t>
  </si>
  <si>
    <t>EB01-5518</t>
  </si>
  <si>
    <t>EB01-5538</t>
  </si>
  <si>
    <t>EB01-5443</t>
  </si>
  <si>
    <t>EB01-5580</t>
  </si>
  <si>
    <t>EB01-5565</t>
  </si>
  <si>
    <t xml:space="preserve">YAUTOS MARLENE </t>
  </si>
  <si>
    <t>EB01-5613</t>
  </si>
  <si>
    <t>EB01-5849</t>
  </si>
  <si>
    <t>EB01-5896</t>
  </si>
  <si>
    <t>SE CORRIGIO SEGÚN DETALLE DE BOLETA</t>
  </si>
  <si>
    <t>RII 2966</t>
  </si>
  <si>
    <t>EB01-5700</t>
  </si>
  <si>
    <t>EB01-5908</t>
  </si>
  <si>
    <t>EB01 - 6372</t>
  </si>
  <si>
    <t>EB01-5822</t>
  </si>
  <si>
    <t>EB01-5947 </t>
  </si>
  <si>
    <t>EB01-6100 </t>
  </si>
  <si>
    <t>09574907 </t>
  </si>
  <si>
    <t>EB01-6201</t>
  </si>
  <si>
    <t>EB01-6301</t>
  </si>
  <si>
    <t>RII 3185</t>
  </si>
  <si>
    <t>EB01-6073 </t>
  </si>
  <si>
    <t>EB01-6158</t>
  </si>
  <si>
    <t>EB01-6446</t>
  </si>
  <si>
    <t>EB01-6653</t>
  </si>
  <si>
    <t>YAUYOS MARLENE</t>
  </si>
  <si>
    <t>RII 3356</t>
  </si>
  <si>
    <t xml:space="preserve">EB01-7133 </t>
  </si>
  <si>
    <t>EB01-7204</t>
  </si>
  <si>
    <t>YUPANQUI QUISPE SAYDA</t>
  </si>
  <si>
    <t>YUPANQUI SAYDA</t>
  </si>
  <si>
    <t>RECONEXION DE LUZ</t>
  </si>
  <si>
    <t>EB01-6442</t>
  </si>
  <si>
    <t>EB01-6443</t>
  </si>
  <si>
    <t>RII 3131</t>
  </si>
  <si>
    <t>RII 3182</t>
  </si>
  <si>
    <t>RII 3196</t>
  </si>
  <si>
    <t>EB01-6816 </t>
  </si>
  <si>
    <t>RII 3273</t>
  </si>
  <si>
    <t>RII 3274</t>
  </si>
  <si>
    <t>EB01-6974</t>
  </si>
  <si>
    <t>RII 3375</t>
  </si>
  <si>
    <t>EB01-7117</t>
  </si>
  <si>
    <t>ZANABRIA LADERA LILIA</t>
  </si>
  <si>
    <t>A CUENTA 2016</t>
  </si>
  <si>
    <t>B001-0001383</t>
  </si>
  <si>
    <t>paso al lugar del sra. Maita</t>
  </si>
  <si>
    <t>B001-0000148</t>
  </si>
  <si>
    <t>B001-0000275</t>
  </si>
  <si>
    <t>B001-0000063</t>
  </si>
  <si>
    <t>B001-0000207</t>
  </si>
  <si>
    <t>B001-0000274</t>
  </si>
  <si>
    <t>B001-0000337</t>
  </si>
  <si>
    <t>B001-0000525</t>
  </si>
  <si>
    <t>B001-0000413</t>
  </si>
  <si>
    <t>B001-0000507</t>
  </si>
  <si>
    <t>B001-0000722</t>
  </si>
  <si>
    <t>B001-0000597</t>
  </si>
  <si>
    <t>B001-0000694</t>
  </si>
  <si>
    <t>B001-0000778</t>
  </si>
  <si>
    <t>B001-0001058</t>
  </si>
  <si>
    <t>B001-0000896</t>
  </si>
  <si>
    <t>B001-0001010</t>
  </si>
  <si>
    <t>B001-0001060</t>
  </si>
  <si>
    <t>B001-0001130</t>
  </si>
  <si>
    <t>EB01-2506</t>
  </si>
  <si>
    <t>B001-0001231</t>
  </si>
  <si>
    <t>B001-0001305</t>
  </si>
  <si>
    <t>B001-0001436</t>
  </si>
  <si>
    <t>RII 1703</t>
  </si>
  <si>
    <t>B001-0001560</t>
  </si>
  <si>
    <t>B001-0001607</t>
  </si>
  <si>
    <t>RII 1704</t>
  </si>
  <si>
    <t>RII 1736</t>
  </si>
  <si>
    <t>B001-0001656</t>
  </si>
  <si>
    <t>B001-0001664</t>
  </si>
  <si>
    <t>B001-0001675</t>
  </si>
  <si>
    <t>B001-0001745</t>
  </si>
  <si>
    <t>RII 1737</t>
  </si>
  <si>
    <t>B001-0001833</t>
  </si>
  <si>
    <t>B001-0001943</t>
  </si>
  <si>
    <t>B001-0001955</t>
  </si>
  <si>
    <t>B001-0002160</t>
  </si>
  <si>
    <t>RII 000601</t>
  </si>
  <si>
    <t>RII 1738</t>
  </si>
  <si>
    <t>B001-000221</t>
  </si>
  <si>
    <t>RII 1829</t>
  </si>
  <si>
    <t>B001-0002270</t>
  </si>
  <si>
    <t>BV EB01-18</t>
  </si>
  <si>
    <t>BV EB01-76</t>
  </si>
  <si>
    <t>RII 000761</t>
  </si>
  <si>
    <t>EB01-142</t>
  </si>
  <si>
    <t>RII 000819</t>
  </si>
  <si>
    <t>EB01-251</t>
  </si>
  <si>
    <t>RII 000873</t>
  </si>
  <si>
    <t>EB01-292</t>
  </si>
  <si>
    <t>RII 000919</t>
  </si>
  <si>
    <t>EB01-452</t>
  </si>
  <si>
    <t>RII 000945</t>
  </si>
  <si>
    <t>EB01-565</t>
  </si>
  <si>
    <t>RII 1034</t>
  </si>
  <si>
    <t>EB01-705</t>
  </si>
  <si>
    <t>EB01-784</t>
  </si>
  <si>
    <t>RII 1078</t>
  </si>
  <si>
    <t>EB01-903</t>
  </si>
  <si>
    <t>RII 1101</t>
  </si>
  <si>
    <t>EB01-985</t>
  </si>
  <si>
    <t>RII 1146</t>
  </si>
  <si>
    <t>EB01-1123</t>
  </si>
  <si>
    <t>RII 1175</t>
  </si>
  <si>
    <t>EB01-1173</t>
  </si>
  <si>
    <t>RII 1232</t>
  </si>
  <si>
    <t>EB01-1322</t>
  </si>
  <si>
    <t>RII 1254</t>
  </si>
  <si>
    <t>EB0-2374</t>
  </si>
  <si>
    <t>EB01-2759</t>
  </si>
  <si>
    <t>EB01-1391</t>
  </si>
  <si>
    <t>RII 1307</t>
  </si>
  <si>
    <t>EB01-2825</t>
  </si>
  <si>
    <t>EB01-2953</t>
  </si>
  <si>
    <t>EB01-1533</t>
  </si>
  <si>
    <t>EB01-1555</t>
  </si>
  <si>
    <t>RII 1337</t>
  </si>
  <si>
    <t>EB01-3206</t>
  </si>
  <si>
    <t>EB01-1632</t>
  </si>
  <si>
    <t>EB01-1661</t>
  </si>
  <si>
    <t>RII 1395</t>
  </si>
  <si>
    <t>EB01-3295</t>
  </si>
  <si>
    <t>EB01-1743</t>
  </si>
  <si>
    <t>EB01-1783</t>
  </si>
  <si>
    <t>RII 1407</t>
  </si>
  <si>
    <t>EB01-1813</t>
  </si>
  <si>
    <t>EB01-1846</t>
  </si>
  <si>
    <t>RII 1488</t>
  </si>
  <si>
    <t>EB01-1972</t>
  </si>
  <si>
    <t>EB01-1983</t>
  </si>
  <si>
    <t>RII 1513</t>
  </si>
  <si>
    <t>EB01-2046</t>
  </si>
  <si>
    <t>EB01-2091</t>
  </si>
  <si>
    <t>RII 1587</t>
  </si>
  <si>
    <t>EB01-2185</t>
  </si>
  <si>
    <t>EB01-2220</t>
  </si>
  <si>
    <t>RII 1655</t>
  </si>
  <si>
    <t>EB01-2345</t>
  </si>
  <si>
    <t>EB01-2373</t>
  </si>
  <si>
    <t>RII 1702</t>
  </si>
  <si>
    <t>EB01-2468</t>
  </si>
  <si>
    <t>EB01-2505</t>
  </si>
  <si>
    <t>RII 1735</t>
  </si>
  <si>
    <t>EB01-2567</t>
  </si>
  <si>
    <t>EB0-2609</t>
  </si>
  <si>
    <t>RII 1828</t>
  </si>
  <si>
    <t>EB01-2717</t>
  </si>
  <si>
    <t>EB01-2758</t>
  </si>
  <si>
    <t>RII 1849</t>
  </si>
  <si>
    <t xml:space="preserve">ZANABRIA LILIA </t>
  </si>
  <si>
    <t>EB01-2824</t>
  </si>
  <si>
    <t>EB01-2857</t>
  </si>
  <si>
    <t>RII 1907</t>
  </si>
  <si>
    <t>EB01-2952</t>
  </si>
  <si>
    <t>EB01-2991</t>
  </si>
  <si>
    <t>RII 1993</t>
  </si>
  <si>
    <t>RII 2036</t>
  </si>
  <si>
    <t>EB01-3124</t>
  </si>
  <si>
    <t>EB01-3279</t>
  </si>
  <si>
    <t>EB01-3294</t>
  </si>
  <si>
    <t>RII 2081</t>
  </si>
  <si>
    <t>EB01-3389</t>
  </si>
  <si>
    <t>EB01-3404</t>
  </si>
  <si>
    <t>RII 2119</t>
  </si>
  <si>
    <t>EB01-3464</t>
  </si>
  <si>
    <t>EB01-3502</t>
  </si>
  <si>
    <t>RII 2164</t>
  </si>
  <si>
    <t>EB01-3632</t>
  </si>
  <si>
    <t>EB01-3625</t>
  </si>
  <si>
    <t>RII 2219</t>
  </si>
  <si>
    <t>EB01-3771</t>
  </si>
  <si>
    <t>EB01-3787</t>
  </si>
  <si>
    <t>RII 2260</t>
  </si>
  <si>
    <t>EB01-3898</t>
  </si>
  <si>
    <t>EB01-3907</t>
  </si>
  <si>
    <t>RII 2356</t>
  </si>
  <si>
    <t>EB01-4043</t>
  </si>
  <si>
    <t>EB01-4115</t>
  </si>
  <si>
    <t>RII 2383</t>
  </si>
  <si>
    <t>EB01-4173</t>
  </si>
  <si>
    <t>EB01-4181</t>
  </si>
  <si>
    <t>RII 2453</t>
  </si>
  <si>
    <t>EB01-4324</t>
  </si>
  <si>
    <t>EB01-4345</t>
  </si>
  <si>
    <t>RII 2514</t>
  </si>
  <si>
    <t>EB01-4481</t>
  </si>
  <si>
    <t>EB01-4532</t>
  </si>
  <si>
    <t>RII 2547</t>
  </si>
  <si>
    <t>EB01-4630</t>
  </si>
  <si>
    <t>EB01-4642</t>
  </si>
  <si>
    <t>RII 2585</t>
  </si>
  <si>
    <t>EB01-4786</t>
  </si>
  <si>
    <t>EB01-4726</t>
  </si>
  <si>
    <t>RII 2640</t>
  </si>
  <si>
    <t>EB01-4907</t>
  </si>
  <si>
    <t>EB01-4946</t>
  </si>
  <si>
    <t>RII 2721</t>
  </si>
  <si>
    <t>EB01-5135</t>
  </si>
  <si>
    <t>EB01-5180</t>
  </si>
  <si>
    <t>RII 2767</t>
  </si>
  <si>
    <t>EB01-5288</t>
  </si>
  <si>
    <t>EB01-5364</t>
  </si>
  <si>
    <t>RII 2799</t>
  </si>
  <si>
    <t>EB01-5444</t>
  </si>
  <si>
    <t>EB01-5460</t>
  </si>
  <si>
    <t>EB01-5461</t>
  </si>
  <si>
    <t>RII 2850</t>
  </si>
  <si>
    <t>EB01-5566</t>
  </si>
  <si>
    <t>EB01-5585</t>
  </si>
  <si>
    <t>RII 2900</t>
  </si>
  <si>
    <t>EB01-5701</t>
  </si>
  <si>
    <t>RII 2901</t>
  </si>
  <si>
    <t>EB01-5751</t>
  </si>
  <si>
    <t>EB01-5823</t>
  </si>
  <si>
    <t>JESSICA SALDAÑA</t>
  </si>
  <si>
    <t>RII 2990</t>
  </si>
  <si>
    <t>EB01-5948 </t>
  </si>
  <si>
    <t>EB01-5967</t>
  </si>
  <si>
    <t>RII 3010</t>
  </si>
  <si>
    <t>RII 3132</t>
  </si>
  <si>
    <t>EB01-6074 </t>
  </si>
  <si>
    <t>EB01-6106</t>
  </si>
  <si>
    <t>RII 3091</t>
  </si>
  <si>
    <t>EB01-6323</t>
  </si>
  <si>
    <t>EB01-6405</t>
  </si>
  <si>
    <t>RII 3199</t>
  </si>
  <si>
    <t>EB01-6480</t>
  </si>
  <si>
    <t>EB01-6782</t>
  </si>
  <si>
    <t>RII 3276</t>
  </si>
  <si>
    <t>EB01-6954</t>
  </si>
  <si>
    <t>RII 3359</t>
  </si>
  <si>
    <t>EB01-7227</t>
  </si>
  <si>
    <t>RII 3361</t>
  </si>
  <si>
    <t>MALCA CASTAÑEDA LUZ MARINA</t>
  </si>
  <si>
    <t>B001-0001706</t>
  </si>
  <si>
    <t>B001-0001778</t>
  </si>
  <si>
    <t>B001-0002112</t>
  </si>
  <si>
    <t>B001-0001861</t>
  </si>
  <si>
    <t>B001-0002180</t>
  </si>
  <si>
    <t>B001-0001992</t>
  </si>
  <si>
    <t>B001-0002047</t>
  </si>
  <si>
    <t>B001-0002241</t>
  </si>
  <si>
    <t>B001-0002313</t>
  </si>
  <si>
    <t>EB01-3</t>
  </si>
  <si>
    <t>EB01-124</t>
  </si>
  <si>
    <t>MALLCA LUZ</t>
  </si>
  <si>
    <t>EB01-351</t>
  </si>
  <si>
    <t>EB01-465</t>
  </si>
  <si>
    <t>EB01-600</t>
  </si>
  <si>
    <t>TALONARIO ASNTA ROSA</t>
  </si>
  <si>
    <t>EB01-684</t>
  </si>
  <si>
    <t>EB01-1449</t>
  </si>
  <si>
    <t>EB01-1485</t>
  </si>
  <si>
    <t>EB01-1575</t>
  </si>
  <si>
    <t>EB01-1750</t>
  </si>
  <si>
    <t>EB01-1960</t>
  </si>
  <si>
    <t>SE RETIRO</t>
  </si>
  <si>
    <t>10 de cada mes</t>
  </si>
  <si>
    <t>EB01-2094</t>
  </si>
  <si>
    <t>EB01-2313</t>
  </si>
  <si>
    <t>EB01-2224</t>
  </si>
  <si>
    <t>EB01-2434</t>
  </si>
  <si>
    <t>EB01-2569</t>
  </si>
  <si>
    <t>EB01-2728</t>
  </si>
  <si>
    <t xml:space="preserve">NOVIEMBRE </t>
  </si>
  <si>
    <t>EB01-3004</t>
  </si>
  <si>
    <t>EB01-3144</t>
  </si>
  <si>
    <t>EB01-3302</t>
  </si>
  <si>
    <t>EB01-3397</t>
  </si>
  <si>
    <t>EB01-3521</t>
  </si>
  <si>
    <t>EB01-3651</t>
  </si>
  <si>
    <t>EB01-3927</t>
  </si>
  <si>
    <t>EB01-4059</t>
  </si>
  <si>
    <t>NO TIENE BOLETA</t>
  </si>
  <si>
    <t>SETEIMBRE</t>
  </si>
  <si>
    <t>EB01-4355</t>
  </si>
  <si>
    <t>EB01-4498</t>
  </si>
  <si>
    <t>EB01-4665</t>
  </si>
  <si>
    <t>EB01-4805</t>
  </si>
  <si>
    <t>EB01-4971</t>
  </si>
  <si>
    <t>EB01-5159</t>
  </si>
  <si>
    <t>EB01-5322</t>
  </si>
  <si>
    <t>EB01-5487</t>
  </si>
  <si>
    <t>EB01-5612</t>
  </si>
  <si>
    <t>EB01-6011 </t>
  </si>
  <si>
    <t>EB01-6145</t>
  </si>
  <si>
    <t>EB01-6477</t>
  </si>
  <si>
    <t>EB01-6518</t>
  </si>
  <si>
    <t xml:space="preserve">EB01-7140 </t>
  </si>
  <si>
    <t>EB01-7236</t>
  </si>
  <si>
    <t>EB01-7237</t>
  </si>
  <si>
    <t>ACCO NOA VICTOR</t>
  </si>
  <si>
    <t>RII 557</t>
  </si>
  <si>
    <t>RII 1681</t>
  </si>
  <si>
    <t>RII 1501</t>
  </si>
  <si>
    <t>RII 1339</t>
  </si>
  <si>
    <t>DEPOSITO N°6 3PISO</t>
  </si>
  <si>
    <t>RII 1396</t>
  </si>
  <si>
    <t>ACCO VICTOR</t>
  </si>
  <si>
    <t>RII 1424</t>
  </si>
  <si>
    <t>RII 1492</t>
  </si>
  <si>
    <t>RII 1502</t>
  </si>
  <si>
    <t>RII 1680</t>
  </si>
  <si>
    <t>RII 1794</t>
  </si>
  <si>
    <t>RII 1927</t>
  </si>
  <si>
    <t>RII 1928</t>
  </si>
  <si>
    <t>RII 2118</t>
  </si>
  <si>
    <t>RII 2170</t>
  </si>
  <si>
    <t>DEPOSITO N°8 3PISO</t>
  </si>
  <si>
    <t>RII 2121</t>
  </si>
  <si>
    <t>RII 2279</t>
  </si>
  <si>
    <t xml:space="preserve">JUNIO </t>
  </si>
  <si>
    <t>RII 2363</t>
  </si>
  <si>
    <t>RII 2481</t>
  </si>
  <si>
    <t>RII 2582</t>
  </si>
  <si>
    <t>RII 2676</t>
  </si>
  <si>
    <t>EB01-5193</t>
  </si>
  <si>
    <t>EB01-5194</t>
  </si>
  <si>
    <t>RII 2761</t>
  </si>
  <si>
    <t>RII 2853</t>
  </si>
  <si>
    <t>ABRIL SE RETIRA DEL DEPISTO N° 8</t>
  </si>
  <si>
    <t>RII 2860</t>
  </si>
  <si>
    <t>RII 2940</t>
  </si>
  <si>
    <t>RII 3036</t>
  </si>
  <si>
    <t>RII 3079</t>
  </si>
  <si>
    <t>RII 3161</t>
  </si>
  <si>
    <t>RII 3253</t>
  </si>
  <si>
    <t>RII 3344</t>
  </si>
  <si>
    <t>EVELYN CUYA</t>
  </si>
  <si>
    <t>RII 1346</t>
  </si>
  <si>
    <t>RII 1350</t>
  </si>
  <si>
    <t>EB01-1799</t>
  </si>
  <si>
    <t>DEPOSITO N° 11</t>
  </si>
  <si>
    <t>RII 1578</t>
  </si>
  <si>
    <t>RII 1581</t>
  </si>
  <si>
    <t>RII 1658</t>
  </si>
  <si>
    <t>RII 1659</t>
  </si>
  <si>
    <t>RII 1837</t>
  </si>
  <si>
    <t>RII 2903</t>
  </si>
  <si>
    <t>RII 1991</t>
  </si>
  <si>
    <t>RII 2091</t>
  </si>
  <si>
    <t>RII 2148</t>
  </si>
  <si>
    <t>RII 2169</t>
  </si>
  <si>
    <t>RII 2182</t>
  </si>
  <si>
    <t>RII 2269</t>
  </si>
  <si>
    <t>RII 2287</t>
  </si>
  <si>
    <t>RII 2365</t>
  </si>
  <si>
    <t>RII 2465</t>
  </si>
  <si>
    <t>RII 2482</t>
  </si>
  <si>
    <t>RII 2528</t>
  </si>
  <si>
    <t>RII 2574</t>
  </si>
  <si>
    <t>RII 2605</t>
  </si>
  <si>
    <t>RII 2677</t>
  </si>
  <si>
    <t>RII 2717</t>
  </si>
  <si>
    <t>JOSE ULISES BUSTAMANTE DE LA CRUZ</t>
  </si>
  <si>
    <t>EB01-3463</t>
  </si>
  <si>
    <t>EB01-3976</t>
  </si>
  <si>
    <t>EB01-4368</t>
  </si>
  <si>
    <t>EB01-4585</t>
  </si>
  <si>
    <t>EB01-5360</t>
  </si>
  <si>
    <t>EB01-6177</t>
  </si>
  <si>
    <t>EB01-6366</t>
  </si>
  <si>
    <t>BUSTAMANTE JOSE</t>
  </si>
  <si>
    <t>EB01-7196</t>
  </si>
  <si>
    <t>RII 3110</t>
  </si>
  <si>
    <t>MARILIN DE CARMEN VERA</t>
  </si>
  <si>
    <t>EB01-2026</t>
  </si>
  <si>
    <t>EB01-2037</t>
  </si>
  <si>
    <t>EB01-2230</t>
  </si>
  <si>
    <t>EB01-2285</t>
  </si>
  <si>
    <t>EB01-2352</t>
  </si>
  <si>
    <t>EB01-2365</t>
  </si>
  <si>
    <t>EB01-2473</t>
  </si>
  <si>
    <t>EB01-2613</t>
  </si>
  <si>
    <t>EB01-2607</t>
  </si>
  <si>
    <t>MARILIN DEL CARMEN VERA</t>
  </si>
  <si>
    <t>EB01-2722</t>
  </si>
  <si>
    <t>EB01-2780</t>
  </si>
  <si>
    <t>EB01-2862</t>
  </si>
  <si>
    <t>EB01-2905</t>
  </si>
  <si>
    <t>EB01-2996</t>
  </si>
  <si>
    <t>EB01-3051</t>
  </si>
  <si>
    <t>EB01-3129</t>
  </si>
  <si>
    <t>EB01-3282</t>
  </si>
  <si>
    <t>EB01-3392</t>
  </si>
  <si>
    <t>EB01-3401</t>
  </si>
  <si>
    <t>EB01-3505</t>
  </si>
  <si>
    <t>EB01-3532</t>
  </si>
  <si>
    <t>EB01-3628</t>
  </si>
  <si>
    <t>EB01-3666</t>
  </si>
  <si>
    <t>EB01-3774</t>
  </si>
  <si>
    <t>EB01-3901</t>
  </si>
  <si>
    <t>EB01-4046</t>
  </si>
  <si>
    <t>EB01-4176</t>
  </si>
  <si>
    <t>EB01-4327</t>
  </si>
  <si>
    <t>EB01-4394</t>
  </si>
  <si>
    <t>EB01-4395</t>
  </si>
  <si>
    <t>EB01-4484</t>
  </si>
  <si>
    <t>EB01-4503</t>
  </si>
  <si>
    <t>EB01-4633</t>
  </si>
  <si>
    <t>EB01-4775</t>
  </si>
  <si>
    <t>EB01-4949</t>
  </si>
  <si>
    <t>EB01-5138</t>
  </si>
  <si>
    <t>EB01-5291</t>
  </si>
  <si>
    <t>EB01-5447</t>
  </si>
  <si>
    <t>EB01-5651</t>
  </si>
  <si>
    <t>EB01-5568</t>
  </si>
  <si>
    <t>EB01-5704</t>
  </si>
  <si>
    <t>E001-236 </t>
  </si>
  <si>
    <t>EB01-5900</t>
  </si>
  <si>
    <t>EB01-5826</t>
  </si>
  <si>
    <t>EB01-5951 </t>
  </si>
  <si>
    <t>E001-288</t>
  </si>
  <si>
    <t>E001-237 </t>
  </si>
  <si>
    <t>E001-251</t>
  </si>
  <si>
    <t>E001-289</t>
  </si>
  <si>
    <t>E001-265</t>
  </si>
  <si>
    <t>E001-266</t>
  </si>
  <si>
    <t>E001-286</t>
  </si>
  <si>
    <t>E001-290</t>
  </si>
  <si>
    <t>E001-309</t>
  </si>
  <si>
    <t>E001-325</t>
  </si>
  <si>
    <t>E001-338</t>
  </si>
  <si>
    <t>RUC</t>
  </si>
  <si>
    <t>E001-355</t>
  </si>
  <si>
    <t xml:space="preserve">E001-357 </t>
  </si>
  <si>
    <t>E001-377</t>
  </si>
  <si>
    <t>E001-379</t>
  </si>
  <si>
    <t>ANATOLIA CHIPANA DE VARGAS</t>
  </si>
  <si>
    <t xml:space="preserve">EB01-6825 </t>
  </si>
  <si>
    <t xml:space="preserve">EB01-6981 </t>
  </si>
  <si>
    <t xml:space="preserve">EB01-7031 </t>
  </si>
  <si>
    <t xml:space="preserve">EB01-7113 </t>
  </si>
  <si>
    <t xml:space="preserve">EB01-7176 </t>
  </si>
  <si>
    <t>RESUMEN DE DEUDA - INQUILINOS</t>
  </si>
  <si>
    <t>NOMBRE Y APELLIDOS</t>
  </si>
  <si>
    <t>LUZ Y AGUA</t>
  </si>
  <si>
    <t>PUESTO</t>
  </si>
  <si>
    <t>TOTAL</t>
  </si>
  <si>
    <t>ANTERIOR</t>
  </si>
  <si>
    <t>OTROS</t>
  </si>
  <si>
    <t xml:space="preserve">VIENEN </t>
  </si>
  <si>
    <t>42E</t>
  </si>
  <si>
    <t>5E</t>
  </si>
  <si>
    <t>27E</t>
  </si>
  <si>
    <t>44E</t>
  </si>
  <si>
    <t xml:space="preserve">OBREGON FERNANDO </t>
  </si>
  <si>
    <t>28E</t>
  </si>
  <si>
    <t>PREÑA ASHLEY</t>
  </si>
  <si>
    <t>17E</t>
  </si>
  <si>
    <t>52E</t>
  </si>
  <si>
    <t>PEREZ COMPERO MARY CARMEN</t>
  </si>
  <si>
    <t>9E</t>
  </si>
  <si>
    <t>18E</t>
  </si>
  <si>
    <t>35E</t>
  </si>
  <si>
    <t>58E</t>
  </si>
  <si>
    <t>39E</t>
  </si>
  <si>
    <t>6E</t>
  </si>
  <si>
    <t>56E</t>
  </si>
  <si>
    <t xml:space="preserve">SANCHEZ DIANA </t>
  </si>
  <si>
    <t>49E</t>
  </si>
  <si>
    <t xml:space="preserve">SOTO MAYOR BASTIDAS ARMANDO </t>
  </si>
  <si>
    <t>41E</t>
  </si>
  <si>
    <t>VILCA VELASQUEZ MARIA HILDA</t>
  </si>
  <si>
    <t>23E</t>
  </si>
  <si>
    <t>12E</t>
  </si>
  <si>
    <t>7E</t>
  </si>
  <si>
    <t xml:space="preserve">CHIARA MARIA </t>
  </si>
  <si>
    <t>NICANOR POMACANCHARI</t>
  </si>
  <si>
    <t>63E</t>
  </si>
  <si>
    <t>QUISPE NAPUCHE  LIZBETH</t>
  </si>
  <si>
    <t>61E</t>
  </si>
  <si>
    <t>IDALINA MONTENEGRO</t>
  </si>
  <si>
    <t xml:space="preserve">CHOQUEHUANCA HUAMAN DAVID </t>
  </si>
  <si>
    <t>ESPACIO</t>
  </si>
  <si>
    <t xml:space="preserve">SOTO GUTIERREZ ZENAIDA </t>
  </si>
  <si>
    <t>RESUMEN FALTANTE - INQUILINOS ARCHIVO 02</t>
  </si>
  <si>
    <t>APELLIDOS Y  NOMBRES</t>
  </si>
  <si>
    <t>MONTO</t>
  </si>
  <si>
    <t>VIENEN ARCHIVO 01</t>
  </si>
  <si>
    <t>PEÑA ASHLEY</t>
  </si>
  <si>
    <t xml:space="preserve">SATALAYA TAPULIMA SEGUNDO ELVIS </t>
  </si>
  <si>
    <t>RETIRADO</t>
  </si>
  <si>
    <t xml:space="preserve">DEL CARMEN VERA MARILIN </t>
  </si>
  <si>
    <t>TOTAL ARCHIVO 01 y 02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</si>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</sst>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* #,##0.00_ ;_ * \-#,##0.00_ ;_ * &quot;-&quot;??_ ;_ @_ "/>
    <numFmt numFmtId="165" formatCode="_-* #,##0.00\ _€_-;\-* #,##0.00\ _€_-;_-* &quot;-&quot;??\ _€_-;_-@_-"/>
    <numFmt numFmtId="166" formatCode="&quot;S/.&quot;#,##0.00"/>
    <numFmt numFmtId="167" formatCode="_(&quot;S/.&quot;\ * #,##0.00_);_(&quot;S/.&quot;\ * \(#,##0.00\);_(&quot;S/.&quot;\ * &quot;-&quot;??_);_(@_)"/>
  </numFmts>
  <fonts count="7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8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28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color rgb="FF242424"/>
      <name val="Calibri"/>
      <family val="2"/>
    </font>
    <font>
      <b/>
      <sz val="13.5"/>
      <color rgb="FF000000"/>
      <name val="Myriad"/>
      <charset val="1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charset val="1"/>
    </font>
    <font>
      <b/>
      <sz val="12"/>
      <color theme="1"/>
      <name val="Verdana"/>
      <charset val="1"/>
    </font>
    <font>
      <sz val="12"/>
      <color theme="1"/>
      <name val="Verdana"/>
      <charset val="1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b/>
      <sz val="11"/>
      <name val="Arial"/>
      <family val="2"/>
    </font>
    <font>
      <b/>
      <sz val="11"/>
      <color rgb="FF000000"/>
      <name val="Calibri"/>
      <family val="2"/>
    </font>
    <font>
      <b/>
      <sz val="11"/>
      <color rgb="FF242424"/>
      <name val="Aptos Narrow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C7E7F1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BBC9"/>
        <bgColor indexed="64"/>
      </patternFill>
    </fill>
    <fill>
      <patternFill patternType="solid">
        <fgColor rgb="FFE6F397"/>
        <bgColor indexed="64"/>
      </patternFill>
    </fill>
    <fill>
      <patternFill patternType="solid">
        <fgColor rgb="FFEAD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E9D1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482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  <xf numFmtId="0" fontId="23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4" fillId="0" borderId="0"/>
    <xf numFmtId="0" fontId="2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29" fillId="34" borderId="37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0" fillId="35" borderId="38" applyNumberFormat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4" fillId="0" borderId="0" applyFill="0" applyBorder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0" fontId="33" fillId="25" borderId="37" applyNumberFormat="0" applyAlignment="0" applyProtection="0"/>
    <xf numFmtId="44" fontId="4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>
      <alignment vertical="top"/>
    </xf>
    <xf numFmtId="0" fontId="38" fillId="0" borderId="0">
      <alignment vertical="top"/>
    </xf>
    <xf numFmtId="0" fontId="39" fillId="0" borderId="0"/>
    <xf numFmtId="0" fontId="4" fillId="0" borderId="0"/>
    <xf numFmtId="0" fontId="4" fillId="0" borderId="0"/>
    <xf numFmtId="0" fontId="4" fillId="0" borderId="0"/>
    <xf numFmtId="0" fontId="38" fillId="0" borderId="0">
      <alignment vertical="top"/>
    </xf>
    <xf numFmtId="0" fontId="39" fillId="0" borderId="0"/>
    <xf numFmtId="0" fontId="39" fillId="0" borderId="0"/>
    <xf numFmtId="0" fontId="2" fillId="0" borderId="0"/>
    <xf numFmtId="0" fontId="4" fillId="0" borderId="0"/>
    <xf numFmtId="0" fontId="4" fillId="0" borderId="0"/>
    <xf numFmtId="0" fontId="39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ill="0" applyBorder="0"/>
    <xf numFmtId="0" fontId="39" fillId="0" borderId="0"/>
    <xf numFmtId="0" fontId="4" fillId="0" borderId="0" applyFill="0" applyBorder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40" applyNumberFormat="0" applyFont="0" applyAlignment="0" applyProtection="0"/>
    <xf numFmtId="0" fontId="26" fillId="41" borderId="40" applyNumberFormat="0" applyFont="0" applyAlignment="0" applyProtection="0"/>
    <xf numFmtId="0" fontId="26" fillId="41" borderId="40" applyNumberFormat="0" applyFont="0" applyAlignment="0" applyProtection="0"/>
    <xf numFmtId="0" fontId="26" fillId="41" borderId="40" applyNumberFormat="0" applyFont="0" applyAlignment="0" applyProtection="0"/>
    <xf numFmtId="0" fontId="26" fillId="41" borderId="40" applyNumberFormat="0" applyFont="0" applyAlignment="0" applyProtection="0"/>
    <xf numFmtId="0" fontId="26" fillId="41" borderId="40" applyNumberFormat="0" applyFont="0" applyAlignment="0" applyProtection="0"/>
    <xf numFmtId="0" fontId="26" fillId="41" borderId="40" applyNumberFormat="0" applyFont="0" applyAlignment="0" applyProtection="0"/>
    <xf numFmtId="0" fontId="26" fillId="41" borderId="40" applyNumberFormat="0" applyFont="0" applyAlignment="0" applyProtection="0"/>
    <xf numFmtId="0" fontId="26" fillId="41" borderId="40" applyNumberFormat="0" applyFont="0" applyAlignment="0" applyProtection="0"/>
    <xf numFmtId="0" fontId="26" fillId="41" borderId="40" applyNumberFormat="0" applyFont="0" applyAlignment="0" applyProtection="0"/>
    <xf numFmtId="0" fontId="26" fillId="41" borderId="40" applyNumberFormat="0" applyFont="0" applyAlignment="0" applyProtection="0"/>
    <xf numFmtId="0" fontId="26" fillId="41" borderId="40" applyNumberFormat="0" applyFon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0" fillId="34" borderId="41" applyNumberFormat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44" fillId="0" borderId="43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32" fillId="0" borderId="44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0" fontId="46" fillId="0" borderId="45" applyNumberFormat="0" applyFill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3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0" fontId="23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39" fillId="0" borderId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9" fillId="0" borderId="0"/>
    <xf numFmtId="0" fontId="4" fillId="0" borderId="0"/>
    <xf numFmtId="0" fontId="4" fillId="0" borderId="0"/>
    <xf numFmtId="0" fontId="4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3" fillId="0" borderId="0"/>
    <xf numFmtId="43" fontId="2" fillId="0" borderId="0" applyFont="0" applyFill="0" applyBorder="0" applyAlignment="0" applyProtection="0"/>
    <xf numFmtId="0" fontId="4" fillId="0" borderId="0"/>
    <xf numFmtId="0" fontId="23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 applyFont="0" applyFill="0" applyAlignment="0"/>
    <xf numFmtId="0" fontId="47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3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9" fontId="5" fillId="0" borderId="1" xfId="2" applyNumberFormat="1" applyFont="1" applyBorder="1" applyAlignment="1">
      <alignment horizontal="center"/>
    </xf>
    <xf numFmtId="0" fontId="5" fillId="0" borderId="2" xfId="2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5" fillId="0" borderId="2" xfId="3" applyFont="1" applyBorder="1"/>
    <xf numFmtId="0" fontId="5" fillId="10" borderId="2" xfId="3" applyFont="1" applyFill="1" applyBorder="1"/>
    <xf numFmtId="0" fontId="6" fillId="0" borderId="2" xfId="0" applyFont="1" applyBorder="1"/>
    <xf numFmtId="0" fontId="2" fillId="8" borderId="1" xfId="0" applyFont="1" applyFill="1" applyBorder="1"/>
    <xf numFmtId="0" fontId="2" fillId="2" borderId="1" xfId="0" applyFont="1" applyFill="1" applyBorder="1" applyAlignment="1">
      <alignment wrapText="1"/>
    </xf>
    <xf numFmtId="0" fontId="5" fillId="0" borderId="2" xfId="3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7" xfId="0" applyFont="1" applyBorder="1"/>
    <xf numFmtId="0" fontId="2" fillId="0" borderId="11" xfId="0" applyFont="1" applyBorder="1"/>
    <xf numFmtId="0" fontId="2" fillId="2" borderId="5" xfId="0" applyFont="1" applyFill="1" applyBorder="1"/>
    <xf numFmtId="0" fontId="2" fillId="2" borderId="12" xfId="0" applyFont="1" applyFill="1" applyBorder="1"/>
    <xf numFmtId="0" fontId="2" fillId="2" borderId="5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2" fillId="2" borderId="6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3" borderId="5" xfId="0" applyFont="1" applyFill="1" applyBorder="1"/>
    <xf numFmtId="0" fontId="2" fillId="3" borderId="12" xfId="0" applyFont="1" applyFill="1" applyBorder="1"/>
    <xf numFmtId="0" fontId="2" fillId="3" borderId="5" xfId="0" applyFont="1" applyFill="1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2" fillId="3" borderId="6" xfId="0" applyFont="1" applyFill="1" applyBorder="1"/>
    <xf numFmtId="0" fontId="2" fillId="3" borderId="13" xfId="0" applyFont="1" applyFill="1" applyBorder="1"/>
    <xf numFmtId="0" fontId="2" fillId="3" borderId="15" xfId="0" applyFont="1" applyFill="1" applyBorder="1"/>
    <xf numFmtId="0" fontId="2" fillId="5" borderId="3" xfId="0" applyFont="1" applyFill="1" applyBorder="1"/>
    <xf numFmtId="0" fontId="2" fillId="5" borderId="3" xfId="0" applyFont="1" applyFill="1" applyBorder="1" applyAlignment="1">
      <alignment wrapText="1"/>
    </xf>
    <xf numFmtId="0" fontId="2" fillId="4" borderId="5" xfId="0" applyFont="1" applyFill="1" applyBorder="1"/>
    <xf numFmtId="0" fontId="2" fillId="4" borderId="12" xfId="0" applyFont="1" applyFill="1" applyBorder="1"/>
    <xf numFmtId="0" fontId="2" fillId="4" borderId="5" xfId="0" applyFont="1" applyFill="1" applyBorder="1" applyAlignment="1">
      <alignment wrapText="1"/>
    </xf>
    <xf numFmtId="0" fontId="2" fillId="4" borderId="12" xfId="0" applyFont="1" applyFill="1" applyBorder="1" applyAlignment="1">
      <alignment wrapText="1"/>
    </xf>
    <xf numFmtId="0" fontId="2" fillId="4" borderId="6" xfId="0" applyFont="1" applyFill="1" applyBorder="1"/>
    <xf numFmtId="0" fontId="2" fillId="4" borderId="13" xfId="0" applyFont="1" applyFill="1" applyBorder="1"/>
    <xf numFmtId="0" fontId="2" fillId="4" borderId="15" xfId="0" applyFont="1" applyFill="1" applyBorder="1"/>
    <xf numFmtId="164" fontId="5" fillId="0" borderId="2" xfId="1" applyFont="1" applyBorder="1"/>
    <xf numFmtId="164" fontId="5" fillId="10" borderId="2" xfId="1" applyFont="1" applyFill="1" applyBorder="1"/>
    <xf numFmtId="164" fontId="6" fillId="0" borderId="2" xfId="1" applyFont="1" applyBorder="1"/>
    <xf numFmtId="164" fontId="5" fillId="0" borderId="2" xfId="1" applyFont="1" applyBorder="1" applyAlignment="1">
      <alignment wrapText="1"/>
    </xf>
    <xf numFmtId="164" fontId="2" fillId="0" borderId="0" xfId="1"/>
    <xf numFmtId="0" fontId="8" fillId="0" borderId="0" xfId="2" applyFont="1" applyAlignment="1">
      <alignment horizontal="center"/>
    </xf>
    <xf numFmtId="164" fontId="8" fillId="0" borderId="0" xfId="1" applyFont="1" applyAlignment="1">
      <alignment horizontal="center"/>
    </xf>
    <xf numFmtId="0" fontId="7" fillId="0" borderId="0" xfId="0" applyFont="1"/>
    <xf numFmtId="0" fontId="2" fillId="7" borderId="2" xfId="0" applyFont="1" applyFill="1" applyBorder="1"/>
    <xf numFmtId="0" fontId="2" fillId="7" borderId="2" xfId="0" applyFont="1" applyFill="1" applyBorder="1" applyAlignment="1">
      <alignment wrapText="1"/>
    </xf>
    <xf numFmtId="0" fontId="2" fillId="11" borderId="1" xfId="0" applyFont="1" applyFill="1" applyBorder="1"/>
    <xf numFmtId="0" fontId="2" fillId="9" borderId="1" xfId="0" applyFont="1" applyFill="1" applyBorder="1"/>
    <xf numFmtId="0" fontId="2" fillId="12" borderId="1" xfId="0" applyFont="1" applyFill="1" applyBorder="1"/>
    <xf numFmtId="0" fontId="2" fillId="9" borderId="1" xfId="0" applyFont="1" applyFill="1" applyBorder="1" applyAlignment="1">
      <alignment wrapText="1"/>
    </xf>
    <xf numFmtId="0" fontId="2" fillId="12" borderId="1" xfId="0" applyFont="1" applyFill="1" applyBorder="1" applyAlignment="1">
      <alignment wrapText="1"/>
    </xf>
    <xf numFmtId="49" fontId="5" fillId="0" borderId="7" xfId="2" applyNumberFormat="1" applyFont="1" applyBorder="1" applyAlignment="1">
      <alignment horizontal="center"/>
    </xf>
    <xf numFmtId="0" fontId="5" fillId="0" borderId="11" xfId="2" applyFont="1" applyBorder="1"/>
    <xf numFmtId="164" fontId="5" fillId="0" borderId="11" xfId="1" applyFont="1" applyBorder="1"/>
    <xf numFmtId="0" fontId="9" fillId="0" borderId="8" xfId="2" applyFont="1" applyBorder="1" applyAlignment="1">
      <alignment horizontal="center"/>
    </xf>
    <xf numFmtId="0" fontId="9" fillId="0" borderId="21" xfId="1" applyNumberFormat="1" applyFont="1" applyBorder="1" applyAlignment="1">
      <alignment horizontal="center"/>
    </xf>
    <xf numFmtId="0" fontId="9" fillId="0" borderId="21" xfId="2" applyFont="1" applyBorder="1" applyAlignment="1">
      <alignment horizontal="center"/>
    </xf>
    <xf numFmtId="0" fontId="2" fillId="13" borderId="1" xfId="0" applyFont="1" applyFill="1" applyBorder="1"/>
    <xf numFmtId="0" fontId="2" fillId="13" borderId="12" xfId="0" applyFont="1" applyFill="1" applyBorder="1"/>
    <xf numFmtId="0" fontId="2" fillId="13" borderId="5" xfId="0" applyFont="1" applyFill="1" applyBorder="1"/>
    <xf numFmtId="0" fontId="2" fillId="13" borderId="7" xfId="0" applyFont="1" applyFill="1" applyBorder="1"/>
    <xf numFmtId="0" fontId="2" fillId="13" borderId="19" xfId="0" applyFont="1" applyFill="1" applyBorder="1"/>
    <xf numFmtId="0" fontId="2" fillId="14" borderId="1" xfId="0" applyFont="1" applyFill="1" applyBorder="1"/>
    <xf numFmtId="0" fontId="2" fillId="2" borderId="22" xfId="0" applyFont="1" applyFill="1" applyBorder="1"/>
    <xf numFmtId="0" fontId="2" fillId="2" borderId="7" xfId="0" applyFont="1" applyFill="1" applyBorder="1"/>
    <xf numFmtId="0" fontId="2" fillId="2" borderId="11" xfId="0" applyFont="1" applyFill="1" applyBorder="1"/>
    <xf numFmtId="0" fontId="2" fillId="2" borderId="19" xfId="0" applyFont="1" applyFill="1" applyBorder="1"/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/>
    </xf>
    <xf numFmtId="0" fontId="2" fillId="14" borderId="22" xfId="0" applyFont="1" applyFill="1" applyBorder="1"/>
    <xf numFmtId="0" fontId="2" fillId="14" borderId="7" xfId="0" applyFont="1" applyFill="1" applyBorder="1"/>
    <xf numFmtId="0" fontId="2" fillId="14" borderId="19" xfId="0" applyFont="1" applyFill="1" applyBorder="1"/>
    <xf numFmtId="0" fontId="3" fillId="14" borderId="23" xfId="0" applyFont="1" applyFill="1" applyBorder="1" applyAlignment="1">
      <alignment horizontal="center" wrapText="1"/>
    </xf>
    <xf numFmtId="0" fontId="3" fillId="14" borderId="24" xfId="0" applyFont="1" applyFill="1" applyBorder="1" applyAlignment="1">
      <alignment horizontal="center" wrapText="1"/>
    </xf>
    <xf numFmtId="0" fontId="3" fillId="14" borderId="25" xfId="0" applyFont="1" applyFill="1" applyBorder="1" applyAlignment="1">
      <alignment horizontal="center"/>
    </xf>
    <xf numFmtId="0" fontId="3" fillId="14" borderId="26" xfId="0" applyFont="1" applyFill="1" applyBorder="1" applyAlignment="1">
      <alignment horizontal="center" wrapText="1"/>
    </xf>
    <xf numFmtId="0" fontId="3" fillId="14" borderId="27" xfId="0" applyFont="1" applyFill="1" applyBorder="1" applyAlignment="1">
      <alignment horizontal="center"/>
    </xf>
    <xf numFmtId="0" fontId="2" fillId="13" borderId="22" xfId="0" applyFont="1" applyFill="1" applyBorder="1"/>
    <xf numFmtId="0" fontId="3" fillId="13" borderId="23" xfId="0" applyFont="1" applyFill="1" applyBorder="1" applyAlignment="1">
      <alignment horizontal="center" wrapText="1"/>
    </xf>
    <xf numFmtId="0" fontId="3" fillId="13" borderId="24" xfId="0" applyFont="1" applyFill="1" applyBorder="1" applyAlignment="1">
      <alignment horizontal="center" wrapText="1"/>
    </xf>
    <xf numFmtId="0" fontId="3" fillId="13" borderId="25" xfId="0" applyFont="1" applyFill="1" applyBorder="1" applyAlignment="1">
      <alignment horizontal="center"/>
    </xf>
    <xf numFmtId="0" fontId="3" fillId="13" borderId="26" xfId="0" applyFont="1" applyFill="1" applyBorder="1" applyAlignment="1">
      <alignment horizontal="center" wrapText="1"/>
    </xf>
    <xf numFmtId="0" fontId="3" fillId="13" borderId="27" xfId="0" applyFont="1" applyFill="1" applyBorder="1" applyAlignment="1">
      <alignment horizontal="center"/>
    </xf>
    <xf numFmtId="0" fontId="2" fillId="5" borderId="28" xfId="0" applyFont="1" applyFill="1" applyBorder="1"/>
    <xf numFmtId="0" fontId="2" fillId="5" borderId="7" xfId="0" applyFont="1" applyFill="1" applyBorder="1"/>
    <xf numFmtId="0" fontId="3" fillId="5" borderId="23" xfId="0" applyFont="1" applyFill="1" applyBorder="1" applyAlignment="1">
      <alignment horizontal="center" wrapText="1"/>
    </xf>
    <xf numFmtId="0" fontId="3" fillId="5" borderId="24" xfId="0" applyFont="1" applyFill="1" applyBorder="1" applyAlignment="1">
      <alignment horizontal="center" wrapText="1"/>
    </xf>
    <xf numFmtId="0" fontId="3" fillId="5" borderId="25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 wrapText="1"/>
    </xf>
    <xf numFmtId="0" fontId="3" fillId="5" borderId="27" xfId="0" applyFont="1" applyFill="1" applyBorder="1" applyAlignment="1">
      <alignment horizontal="center"/>
    </xf>
    <xf numFmtId="0" fontId="2" fillId="6" borderId="7" xfId="0" applyFont="1" applyFill="1" applyBorder="1"/>
    <xf numFmtId="0" fontId="3" fillId="6" borderId="23" xfId="0" applyFont="1" applyFill="1" applyBorder="1" applyAlignment="1">
      <alignment horizontal="center" wrapText="1"/>
    </xf>
    <xf numFmtId="0" fontId="3" fillId="6" borderId="24" xfId="0" applyFont="1" applyFill="1" applyBorder="1" applyAlignment="1">
      <alignment horizontal="center" wrapText="1"/>
    </xf>
    <xf numFmtId="0" fontId="3" fillId="6" borderId="25" xfId="0" applyFont="1" applyFill="1" applyBorder="1" applyAlignment="1">
      <alignment horizontal="center"/>
    </xf>
    <xf numFmtId="0" fontId="3" fillId="6" borderId="26" xfId="0" applyFont="1" applyFill="1" applyBorder="1" applyAlignment="1">
      <alignment horizontal="center" wrapText="1"/>
    </xf>
    <xf numFmtId="0" fontId="3" fillId="6" borderId="27" xfId="0" applyFont="1" applyFill="1" applyBorder="1" applyAlignment="1">
      <alignment horizontal="center"/>
    </xf>
    <xf numFmtId="0" fontId="2" fillId="7" borderId="7" xfId="0" applyFont="1" applyFill="1" applyBorder="1"/>
    <xf numFmtId="0" fontId="3" fillId="7" borderId="23" xfId="0" applyFont="1" applyFill="1" applyBorder="1" applyAlignment="1">
      <alignment horizontal="center" wrapText="1"/>
    </xf>
    <xf numFmtId="0" fontId="3" fillId="7" borderId="24" xfId="0" applyFont="1" applyFill="1" applyBorder="1" applyAlignment="1">
      <alignment horizontal="center" wrapText="1"/>
    </xf>
    <xf numFmtId="0" fontId="3" fillId="7" borderId="25" xfId="0" applyFont="1" applyFill="1" applyBorder="1" applyAlignment="1">
      <alignment horizontal="center"/>
    </xf>
    <xf numFmtId="0" fontId="3" fillId="7" borderId="26" xfId="0" applyFont="1" applyFill="1" applyBorder="1" applyAlignment="1">
      <alignment horizontal="center" wrapText="1"/>
    </xf>
    <xf numFmtId="0" fontId="3" fillId="7" borderId="27" xfId="0" applyFont="1" applyFill="1" applyBorder="1" applyAlignment="1">
      <alignment horizontal="center"/>
    </xf>
    <xf numFmtId="0" fontId="2" fillId="11" borderId="7" xfId="0" applyFont="1" applyFill="1" applyBorder="1"/>
    <xf numFmtId="0" fontId="3" fillId="11" borderId="23" xfId="0" applyFont="1" applyFill="1" applyBorder="1" applyAlignment="1">
      <alignment horizontal="center" wrapText="1"/>
    </xf>
    <xf numFmtId="0" fontId="3" fillId="11" borderId="24" xfId="0" applyFont="1" applyFill="1" applyBorder="1" applyAlignment="1">
      <alignment horizontal="center" wrapText="1"/>
    </xf>
    <xf numFmtId="0" fontId="3" fillId="11" borderId="25" xfId="0" applyFont="1" applyFill="1" applyBorder="1" applyAlignment="1">
      <alignment horizontal="center"/>
    </xf>
    <xf numFmtId="0" fontId="3" fillId="11" borderId="26" xfId="0" applyFont="1" applyFill="1" applyBorder="1" applyAlignment="1">
      <alignment horizontal="center" wrapText="1"/>
    </xf>
    <xf numFmtId="0" fontId="3" fillId="11" borderId="27" xfId="0" applyFont="1" applyFill="1" applyBorder="1" applyAlignment="1">
      <alignment horizontal="center"/>
    </xf>
    <xf numFmtId="0" fontId="2" fillId="9" borderId="7" xfId="0" applyFont="1" applyFill="1" applyBorder="1"/>
    <xf numFmtId="0" fontId="3" fillId="9" borderId="23" xfId="0" applyFont="1" applyFill="1" applyBorder="1" applyAlignment="1">
      <alignment horizontal="center" wrapText="1"/>
    </xf>
    <xf numFmtId="0" fontId="3" fillId="9" borderId="24" xfId="0" applyFont="1" applyFill="1" applyBorder="1" applyAlignment="1">
      <alignment horizontal="center" wrapText="1"/>
    </xf>
    <xf numFmtId="0" fontId="3" fillId="9" borderId="25" xfId="0" applyFont="1" applyFill="1" applyBorder="1" applyAlignment="1">
      <alignment horizontal="center"/>
    </xf>
    <xf numFmtId="0" fontId="3" fillId="9" borderId="26" xfId="0" applyFont="1" applyFill="1" applyBorder="1" applyAlignment="1">
      <alignment horizontal="center" wrapText="1"/>
    </xf>
    <xf numFmtId="0" fontId="3" fillId="9" borderId="27" xfId="0" applyFont="1" applyFill="1" applyBorder="1" applyAlignment="1">
      <alignment horizontal="center"/>
    </xf>
    <xf numFmtId="0" fontId="2" fillId="12" borderId="7" xfId="0" applyFont="1" applyFill="1" applyBorder="1"/>
    <xf numFmtId="0" fontId="3" fillId="12" borderId="23" xfId="0" applyFont="1" applyFill="1" applyBorder="1" applyAlignment="1">
      <alignment horizontal="center" wrapText="1"/>
    </xf>
    <xf numFmtId="0" fontId="3" fillId="12" borderId="24" xfId="0" applyFont="1" applyFill="1" applyBorder="1" applyAlignment="1">
      <alignment horizontal="center" wrapText="1"/>
    </xf>
    <xf numFmtId="0" fontId="3" fillId="12" borderId="25" xfId="0" applyFont="1" applyFill="1" applyBorder="1" applyAlignment="1">
      <alignment horizontal="center"/>
    </xf>
    <xf numFmtId="0" fontId="3" fillId="12" borderId="26" xfId="0" applyFont="1" applyFill="1" applyBorder="1" applyAlignment="1">
      <alignment horizontal="center" wrapText="1"/>
    </xf>
    <xf numFmtId="0" fontId="6" fillId="7" borderId="0" xfId="0" applyFont="1" applyFill="1"/>
    <xf numFmtId="0" fontId="2" fillId="0" borderId="30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12" borderId="11" xfId="0" applyFont="1" applyFill="1" applyBorder="1"/>
    <xf numFmtId="0" fontId="2" fillId="12" borderId="2" xfId="0" applyFont="1" applyFill="1" applyBorder="1"/>
    <xf numFmtId="0" fontId="2" fillId="12" borderId="2" xfId="0" applyFont="1" applyFill="1" applyBorder="1" applyAlignment="1">
      <alignment wrapText="1"/>
    </xf>
    <xf numFmtId="164" fontId="2" fillId="0" borderId="32" xfId="1" applyBorder="1"/>
    <xf numFmtId="164" fontId="2" fillId="0" borderId="4" xfId="1" applyBorder="1"/>
    <xf numFmtId="166" fontId="2" fillId="2" borderId="21" xfId="0" applyNumberFormat="1" applyFont="1" applyFill="1" applyBorder="1"/>
    <xf numFmtId="0" fontId="7" fillId="0" borderId="3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32" xfId="0" applyNumberFormat="1" applyFont="1" applyBorder="1"/>
    <xf numFmtId="164" fontId="2" fillId="0" borderId="4" xfId="0" applyNumberFormat="1" applyFont="1" applyBorder="1"/>
    <xf numFmtId="164" fontId="2" fillId="0" borderId="20" xfId="0" applyNumberFormat="1" applyFont="1" applyBorder="1"/>
    <xf numFmtId="164" fontId="2" fillId="15" borderId="31" xfId="0" applyNumberFormat="1" applyFont="1" applyFill="1" applyBorder="1"/>
    <xf numFmtId="0" fontId="2" fillId="15" borderId="31" xfId="0" applyFont="1" applyFill="1" applyBorder="1"/>
    <xf numFmtId="0" fontId="0" fillId="9" borderId="1" xfId="0" applyFill="1" applyBorder="1"/>
    <xf numFmtId="0" fontId="3" fillId="16" borderId="23" xfId="0" applyFont="1" applyFill="1" applyBorder="1" applyAlignment="1">
      <alignment horizontal="center" wrapText="1"/>
    </xf>
    <xf numFmtId="0" fontId="3" fillId="16" borderId="24" xfId="0" applyFont="1" applyFill="1" applyBorder="1" applyAlignment="1">
      <alignment horizontal="center" wrapText="1"/>
    </xf>
    <xf numFmtId="0" fontId="3" fillId="16" borderId="25" xfId="0" applyFont="1" applyFill="1" applyBorder="1" applyAlignment="1">
      <alignment horizontal="center"/>
    </xf>
    <xf numFmtId="0" fontId="3" fillId="16" borderId="26" xfId="0" applyFont="1" applyFill="1" applyBorder="1" applyAlignment="1">
      <alignment horizontal="center" wrapText="1"/>
    </xf>
    <xf numFmtId="0" fontId="3" fillId="16" borderId="27" xfId="0" applyFont="1" applyFill="1" applyBorder="1" applyAlignment="1">
      <alignment horizontal="center"/>
    </xf>
    <xf numFmtId="0" fontId="2" fillId="16" borderId="7" xfId="0" applyFont="1" applyFill="1" applyBorder="1"/>
    <xf numFmtId="0" fontId="2" fillId="16" borderId="1" xfId="0" applyFont="1" applyFill="1" applyBorder="1"/>
    <xf numFmtId="0" fontId="2" fillId="16" borderId="1" xfId="0" applyFont="1" applyFill="1" applyBorder="1" applyAlignment="1">
      <alignment wrapText="1"/>
    </xf>
    <xf numFmtId="0" fontId="0" fillId="6" borderId="1" xfId="0" applyFill="1" applyBorder="1"/>
    <xf numFmtId="0" fontId="2" fillId="0" borderId="31" xfId="0" applyFont="1" applyBorder="1"/>
    <xf numFmtId="164" fontId="2" fillId="15" borderId="21" xfId="0" applyNumberFormat="1" applyFont="1" applyFill="1" applyBorder="1"/>
    <xf numFmtId="0" fontId="0" fillId="12" borderId="1" xfId="0" applyFill="1" applyBorder="1"/>
    <xf numFmtId="0" fontId="5" fillId="0" borderId="2" xfId="0" applyFont="1" applyBorder="1"/>
    <xf numFmtId="0" fontId="3" fillId="12" borderId="26" xfId="0" applyFont="1" applyFill="1" applyBorder="1" applyAlignment="1">
      <alignment horizontal="center"/>
    </xf>
    <xf numFmtId="0" fontId="2" fillId="16" borderId="22" xfId="0" applyFont="1" applyFill="1" applyBorder="1"/>
    <xf numFmtId="0" fontId="2" fillId="16" borderId="19" xfId="0" applyFont="1" applyFill="1" applyBorder="1"/>
    <xf numFmtId="0" fontId="2" fillId="16" borderId="5" xfId="0" applyFont="1" applyFill="1" applyBorder="1"/>
    <xf numFmtId="0" fontId="2" fillId="16" borderId="12" xfId="0" applyFont="1" applyFill="1" applyBorder="1"/>
    <xf numFmtId="0" fontId="2" fillId="16" borderId="5" xfId="0" applyFont="1" applyFill="1" applyBorder="1" applyAlignment="1">
      <alignment wrapText="1"/>
    </xf>
    <xf numFmtId="0" fontId="2" fillId="16" borderId="12" xfId="0" applyFont="1" applyFill="1" applyBorder="1" applyAlignment="1">
      <alignment wrapText="1"/>
    </xf>
    <xf numFmtId="0" fontId="2" fillId="16" borderId="6" xfId="0" applyFont="1" applyFill="1" applyBorder="1"/>
    <xf numFmtId="0" fontId="2" fillId="16" borderId="13" xfId="0" applyFont="1" applyFill="1" applyBorder="1"/>
    <xf numFmtId="0" fontId="2" fillId="16" borderId="15" xfId="0" applyFont="1" applyFill="1" applyBorder="1"/>
    <xf numFmtId="0" fontId="3" fillId="17" borderId="23" xfId="0" applyFont="1" applyFill="1" applyBorder="1" applyAlignment="1">
      <alignment horizontal="center" wrapText="1"/>
    </xf>
    <xf numFmtId="0" fontId="3" fillId="17" borderId="24" xfId="0" applyFont="1" applyFill="1" applyBorder="1" applyAlignment="1">
      <alignment horizontal="center" wrapText="1"/>
    </xf>
    <xf numFmtId="0" fontId="3" fillId="17" borderId="25" xfId="0" applyFont="1" applyFill="1" applyBorder="1" applyAlignment="1">
      <alignment horizontal="center"/>
    </xf>
    <xf numFmtId="0" fontId="3" fillId="17" borderId="26" xfId="0" applyFont="1" applyFill="1" applyBorder="1" applyAlignment="1">
      <alignment horizontal="center" wrapText="1"/>
    </xf>
    <xf numFmtId="0" fontId="3" fillId="17" borderId="27" xfId="0" applyFont="1" applyFill="1" applyBorder="1" applyAlignment="1">
      <alignment horizontal="center"/>
    </xf>
    <xf numFmtId="0" fontId="2" fillId="17" borderId="5" xfId="0" applyFont="1" applyFill="1" applyBorder="1"/>
    <xf numFmtId="0" fontId="2" fillId="17" borderId="1" xfId="0" applyFont="1" applyFill="1" applyBorder="1"/>
    <xf numFmtId="0" fontId="2" fillId="17" borderId="12" xfId="0" applyFont="1" applyFill="1" applyBorder="1"/>
    <xf numFmtId="0" fontId="2" fillId="17" borderId="5" xfId="0" applyFont="1" applyFill="1" applyBorder="1" applyAlignment="1">
      <alignment wrapText="1"/>
    </xf>
    <xf numFmtId="0" fontId="2" fillId="17" borderId="1" xfId="0" applyFont="1" applyFill="1" applyBorder="1" applyAlignment="1">
      <alignment wrapText="1"/>
    </xf>
    <xf numFmtId="0" fontId="2" fillId="17" borderId="6" xfId="0" applyFont="1" applyFill="1" applyBorder="1"/>
    <xf numFmtId="0" fontId="2" fillId="17" borderId="13" xfId="0" applyFont="1" applyFill="1" applyBorder="1"/>
    <xf numFmtId="0" fontId="2" fillId="17" borderId="15" xfId="0" applyFont="1" applyFill="1" applyBorder="1"/>
    <xf numFmtId="0" fontId="3" fillId="18" borderId="23" xfId="0" applyFont="1" applyFill="1" applyBorder="1" applyAlignment="1">
      <alignment horizontal="center" wrapText="1"/>
    </xf>
    <xf numFmtId="0" fontId="3" fillId="18" borderId="24" xfId="0" applyFont="1" applyFill="1" applyBorder="1" applyAlignment="1">
      <alignment horizontal="center" wrapText="1"/>
    </xf>
    <xf numFmtId="0" fontId="3" fillId="18" borderId="25" xfId="0" applyFont="1" applyFill="1" applyBorder="1" applyAlignment="1">
      <alignment horizontal="center"/>
    </xf>
    <xf numFmtId="0" fontId="3" fillId="18" borderId="26" xfId="0" applyFont="1" applyFill="1" applyBorder="1" applyAlignment="1">
      <alignment horizontal="center" wrapText="1"/>
    </xf>
    <xf numFmtId="0" fontId="3" fillId="18" borderId="27" xfId="0" applyFont="1" applyFill="1" applyBorder="1" applyAlignment="1">
      <alignment horizontal="center"/>
    </xf>
    <xf numFmtId="0" fontId="2" fillId="18" borderId="22" xfId="0" applyFont="1" applyFill="1" applyBorder="1"/>
    <xf numFmtId="0" fontId="2" fillId="18" borderId="7" xfId="0" applyFont="1" applyFill="1" applyBorder="1"/>
    <xf numFmtId="0" fontId="2" fillId="18" borderId="19" xfId="0" applyFont="1" applyFill="1" applyBorder="1"/>
    <xf numFmtId="0" fontId="2" fillId="18" borderId="5" xfId="0" applyFont="1" applyFill="1" applyBorder="1"/>
    <xf numFmtId="0" fontId="2" fillId="18" borderId="1" xfId="0" applyFont="1" applyFill="1" applyBorder="1"/>
    <xf numFmtId="0" fontId="2" fillId="18" borderId="12" xfId="0" applyFont="1" applyFill="1" applyBorder="1"/>
    <xf numFmtId="0" fontId="2" fillId="18" borderId="5" xfId="0" applyFont="1" applyFill="1" applyBorder="1" applyAlignment="1">
      <alignment wrapText="1"/>
    </xf>
    <xf numFmtId="0" fontId="2" fillId="18" borderId="1" xfId="0" applyFont="1" applyFill="1" applyBorder="1" applyAlignment="1">
      <alignment wrapText="1"/>
    </xf>
    <xf numFmtId="0" fontId="2" fillId="18" borderId="12" xfId="0" applyFont="1" applyFill="1" applyBorder="1" applyAlignment="1">
      <alignment wrapText="1"/>
    </xf>
    <xf numFmtId="0" fontId="2" fillId="18" borderId="6" xfId="0" applyFont="1" applyFill="1" applyBorder="1"/>
    <xf numFmtId="0" fontId="2" fillId="18" borderId="13" xfId="0" applyFont="1" applyFill="1" applyBorder="1"/>
    <xf numFmtId="0" fontId="2" fillId="18" borderId="15" xfId="0" applyFont="1" applyFill="1" applyBorder="1"/>
    <xf numFmtId="164" fontId="15" fillId="0" borderId="21" xfId="1" applyFont="1" applyBorder="1" applyAlignment="1">
      <alignment horizontal="center"/>
    </xf>
    <xf numFmtId="164" fontId="2" fillId="0" borderId="1" xfId="1" applyBorder="1"/>
    <xf numFmtId="164" fontId="0" fillId="0" borderId="1" xfId="1" applyFont="1" applyBorder="1"/>
    <xf numFmtId="164" fontId="2" fillId="0" borderId="7" xfId="1" applyBorder="1"/>
    <xf numFmtId="164" fontId="0" fillId="0" borderId="7" xfId="1" applyFont="1" applyBorder="1"/>
    <xf numFmtId="164" fontId="2" fillId="0" borderId="33" xfId="1" applyBorder="1"/>
    <xf numFmtId="164" fontId="2" fillId="0" borderId="21" xfId="1" applyBorder="1"/>
    <xf numFmtId="164" fontId="0" fillId="0" borderId="33" xfId="1" applyFont="1" applyBorder="1"/>
    <xf numFmtId="0" fontId="0" fillId="0" borderId="0" xfId="0" applyAlignment="1">
      <alignment horizontal="center"/>
    </xf>
    <xf numFmtId="164" fontId="0" fillId="0" borderId="0" xfId="1" applyFont="1"/>
    <xf numFmtId="0" fontId="2" fillId="16" borderId="2" xfId="0" applyFont="1" applyFill="1" applyBorder="1"/>
    <xf numFmtId="0" fontId="0" fillId="17" borderId="1" xfId="0" applyFill="1" applyBorder="1"/>
    <xf numFmtId="0" fontId="2" fillId="17" borderId="34" xfId="0" applyFont="1" applyFill="1" applyBorder="1"/>
    <xf numFmtId="0" fontId="2" fillId="17" borderId="35" xfId="0" applyFont="1" applyFill="1" applyBorder="1"/>
    <xf numFmtId="0" fontId="2" fillId="17" borderId="36" xfId="0" applyFont="1" applyFill="1" applyBorder="1"/>
    <xf numFmtId="0" fontId="5" fillId="15" borderId="2" xfId="3" applyFont="1" applyFill="1" applyBorder="1"/>
    <xf numFmtId="2" fontId="2" fillId="18" borderId="1" xfId="0" applyNumberFormat="1" applyFont="1" applyFill="1" applyBorder="1"/>
    <xf numFmtId="0" fontId="5" fillId="15" borderId="2" xfId="2" applyFont="1" applyFill="1" applyBorder="1"/>
    <xf numFmtId="0" fontId="6" fillId="0" borderId="0" xfId="0" applyFont="1"/>
    <xf numFmtId="16" fontId="0" fillId="0" borderId="0" xfId="0" applyNumberFormat="1"/>
    <xf numFmtId="0" fontId="3" fillId="0" borderId="0" xfId="0" applyFont="1" applyAlignment="1">
      <alignment horizontal="center"/>
    </xf>
    <xf numFmtId="0" fontId="16" fillId="0" borderId="0" xfId="0" applyFont="1"/>
    <xf numFmtId="16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164" fontId="18" fillId="0" borderId="0" xfId="1" applyFont="1" applyAlignment="1">
      <alignment horizontal="center" vertical="center" wrapText="1"/>
    </xf>
    <xf numFmtId="164" fontId="3" fillId="0" borderId="0" xfId="1" applyFont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0" fontId="19" fillId="0" borderId="0" xfId="0" applyFont="1"/>
    <xf numFmtId="165" fontId="0" fillId="0" borderId="0" xfId="0" applyNumberFormat="1"/>
    <xf numFmtId="43" fontId="0" fillId="0" borderId="0" xfId="0" applyNumberFormat="1"/>
    <xf numFmtId="164" fontId="0" fillId="0" borderId="0" xfId="1" applyFont="1" applyFill="1"/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/>
    <xf numFmtId="0" fontId="6" fillId="0" borderId="0" xfId="0" applyFont="1" applyAlignment="1">
      <alignment horizontal="center"/>
    </xf>
    <xf numFmtId="164" fontId="6" fillId="0" borderId="0" xfId="1" applyFont="1"/>
    <xf numFmtId="14" fontId="6" fillId="0" borderId="0" xfId="0" applyNumberFormat="1" applyFont="1"/>
    <xf numFmtId="14" fontId="18" fillId="0" borderId="0" xfId="0" applyNumberFormat="1" applyFont="1"/>
    <xf numFmtId="0" fontId="18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164" fontId="19" fillId="0" borderId="0" xfId="1" applyFont="1"/>
    <xf numFmtId="0" fontId="0" fillId="10" borderId="0" xfId="0" applyFill="1"/>
    <xf numFmtId="0" fontId="19" fillId="10" borderId="0" xfId="0" applyFont="1" applyFill="1"/>
    <xf numFmtId="164" fontId="19" fillId="0" borderId="0" xfId="0" applyNumberFormat="1" applyFont="1"/>
    <xf numFmtId="164" fontId="6" fillId="0" borderId="0" xfId="1" applyFont="1" applyFill="1"/>
    <xf numFmtId="164" fontId="2" fillId="0" borderId="0" xfId="1" applyFont="1"/>
    <xf numFmtId="2" fontId="0" fillId="0" borderId="0" xfId="0" applyNumberFormat="1"/>
    <xf numFmtId="14" fontId="0" fillId="0" borderId="0" xfId="0" applyNumberFormat="1" applyAlignment="1">
      <alignment horizontal="center"/>
    </xf>
    <xf numFmtId="164" fontId="18" fillId="0" borderId="0" xfId="1" applyFont="1" applyFill="1" applyAlignment="1">
      <alignment horizontal="center" vertical="center" wrapText="1"/>
    </xf>
    <xf numFmtId="164" fontId="3" fillId="0" borderId="0" xfId="1" applyFont="1" applyFill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43" fontId="20" fillId="0" borderId="0" xfId="0" applyNumberFormat="1" applyFont="1" applyAlignment="1">
      <alignment horizontal="center" vertical="center" wrapText="1"/>
    </xf>
    <xf numFmtId="164" fontId="0" fillId="0" borderId="0" xfId="1" applyFont="1" applyAlignment="1">
      <alignment horizontal="center"/>
    </xf>
    <xf numFmtId="164" fontId="0" fillId="2" borderId="0" xfId="1" applyFont="1" applyFill="1"/>
    <xf numFmtId="164" fontId="6" fillId="2" borderId="0" xfId="1" applyFont="1" applyFill="1"/>
    <xf numFmtId="2" fontId="6" fillId="0" borderId="0" xfId="0" applyNumberFormat="1" applyFont="1"/>
    <xf numFmtId="0" fontId="0" fillId="0" borderId="0" xfId="0" applyAlignment="1">
      <alignment horizontal="right"/>
    </xf>
    <xf numFmtId="43" fontId="18" fillId="0" borderId="0" xfId="1" applyNumberFormat="1" applyFont="1" applyAlignment="1">
      <alignment horizontal="center" vertical="center" wrapText="1"/>
    </xf>
    <xf numFmtId="43" fontId="0" fillId="0" borderId="0" xfId="1" applyNumberFormat="1" applyFont="1"/>
    <xf numFmtId="43" fontId="6" fillId="0" borderId="0" xfId="1" applyNumberFormat="1" applyFont="1"/>
    <xf numFmtId="43" fontId="16" fillId="0" borderId="0" xfId="0" applyNumberFormat="1" applyFont="1"/>
    <xf numFmtId="43" fontId="3" fillId="0" borderId="0" xfId="0" applyNumberFormat="1" applyFont="1"/>
    <xf numFmtId="43" fontId="2" fillId="0" borderId="0" xfId="1" applyNumberFormat="1" applyFont="1"/>
    <xf numFmtId="164" fontId="24" fillId="0" borderId="0" xfId="4" applyNumberFormat="1" applyFont="1"/>
    <xf numFmtId="0" fontId="0" fillId="2" borderId="0" xfId="0" applyFill="1"/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center"/>
    </xf>
    <xf numFmtId="2" fontId="6" fillId="7" borderId="0" xfId="0" applyNumberFormat="1" applyFont="1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0" fillId="19" borderId="0" xfId="0" applyFill="1"/>
    <xf numFmtId="164" fontId="0" fillId="19" borderId="0" xfId="1" applyFont="1" applyFill="1"/>
    <xf numFmtId="2" fontId="3" fillId="0" borderId="0" xfId="0" applyNumberFormat="1" applyFont="1"/>
    <xf numFmtId="2" fontId="18" fillId="0" borderId="0" xfId="1" applyNumberFormat="1" applyFont="1" applyFill="1" applyAlignment="1">
      <alignment horizontal="center" vertical="center" wrapText="1"/>
    </xf>
    <xf numFmtId="2" fontId="0" fillId="0" borderId="0" xfId="1" applyNumberFormat="1" applyFont="1"/>
    <xf numFmtId="2" fontId="18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25" fillId="0" borderId="0" xfId="0" applyFont="1"/>
    <xf numFmtId="2" fontId="0" fillId="0" borderId="0" xfId="1" applyNumberFormat="1" applyFont="1" applyFill="1"/>
    <xf numFmtId="2" fontId="0" fillId="0" borderId="0" xfId="0" applyNumberFormat="1" applyAlignment="1">
      <alignment horizontal="right"/>
    </xf>
    <xf numFmtId="2" fontId="0" fillId="2" borderId="0" xfId="0" applyNumberFormat="1" applyFill="1" applyAlignment="1">
      <alignment horizontal="right"/>
    </xf>
    <xf numFmtId="164" fontId="3" fillId="0" borderId="0" xfId="1" applyFont="1"/>
    <xf numFmtId="164" fontId="0" fillId="0" borderId="0" xfId="1" applyFont="1" applyAlignment="1">
      <alignment horizontal="right"/>
    </xf>
    <xf numFmtId="164" fontId="0" fillId="0" borderId="0" xfId="1" applyFont="1" applyAlignment="1">
      <alignment horizontal="center" vertical="center"/>
    </xf>
    <xf numFmtId="2" fontId="0" fillId="0" borderId="1" xfId="0" applyNumberFormat="1" applyBorder="1"/>
    <xf numFmtId="43" fontId="0" fillId="0" borderId="0" xfId="0" applyNumberFormat="1" applyAlignment="1">
      <alignment horizontal="center"/>
    </xf>
    <xf numFmtId="2" fontId="6" fillId="0" borderId="0" xfId="1" applyNumberFormat="1" applyFont="1" applyFill="1"/>
    <xf numFmtId="2" fontId="0" fillId="2" borderId="0" xfId="0" applyNumberFormat="1" applyFill="1"/>
    <xf numFmtId="0" fontId="0" fillId="0" borderId="1" xfId="0" applyBorder="1"/>
    <xf numFmtId="1" fontId="0" fillId="0" borderId="0" xfId="0" applyNumberFormat="1"/>
    <xf numFmtId="164" fontId="3" fillId="0" borderId="0" xfId="1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164" fontId="0" fillId="10" borderId="0" xfId="1" applyFont="1" applyFill="1"/>
    <xf numFmtId="0" fontId="0" fillId="10" borderId="0" xfId="0" applyFill="1" applyAlignment="1">
      <alignment horizontal="center"/>
    </xf>
    <xf numFmtId="14" fontId="0" fillId="10" borderId="0" xfId="0" applyNumberFormat="1" applyFill="1"/>
    <xf numFmtId="164" fontId="2" fillId="2" borderId="0" xfId="1" applyFill="1"/>
    <xf numFmtId="164" fontId="2" fillId="0" borderId="0" xfId="1" applyFill="1"/>
    <xf numFmtId="164" fontId="6" fillId="0" borderId="2" xfId="568" applyFont="1" applyFill="1" applyBorder="1"/>
    <xf numFmtId="14" fontId="2" fillId="0" borderId="0" xfId="1" applyNumberFormat="1" applyFill="1"/>
    <xf numFmtId="164" fontId="6" fillId="10" borderId="0" xfId="1" applyFont="1" applyFill="1"/>
    <xf numFmtId="164" fontId="0" fillId="0" borderId="0" xfId="1" applyFont="1" applyBorder="1"/>
    <xf numFmtId="164" fontId="0" fillId="0" borderId="0" xfId="1" applyFont="1" applyFill="1" applyBorder="1"/>
    <xf numFmtId="2" fontId="0" fillId="2" borderId="0" xfId="1" applyNumberFormat="1" applyFont="1" applyFill="1"/>
    <xf numFmtId="164" fontId="6" fillId="0" borderId="0" xfId="568" applyFont="1" applyFill="1" applyBorder="1"/>
    <xf numFmtId="164" fontId="0" fillId="7" borderId="0" xfId="1" applyFont="1" applyFill="1"/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/>
    </xf>
    <xf numFmtId="43" fontId="0" fillId="0" borderId="0" xfId="636" applyFont="1"/>
    <xf numFmtId="43" fontId="2" fillId="0" borderId="0" xfId="636"/>
    <xf numFmtId="2" fontId="6" fillId="0" borderId="0" xfId="1" applyNumberFormat="1" applyFont="1"/>
    <xf numFmtId="2" fontId="2" fillId="0" borderId="0" xfId="1" applyNumberFormat="1"/>
    <xf numFmtId="2" fontId="2" fillId="0" borderId="0" xfId="636" applyNumberFormat="1"/>
    <xf numFmtId="2" fontId="20" fillId="0" borderId="0" xfId="0" applyNumberFormat="1" applyFont="1" applyAlignment="1">
      <alignment horizontal="center" vertical="center" wrapText="1"/>
    </xf>
    <xf numFmtId="14" fontId="3" fillId="19" borderId="0" xfId="0" applyNumberFormat="1" applyFont="1" applyFill="1"/>
    <xf numFmtId="0" fontId="3" fillId="19" borderId="0" xfId="0" applyFont="1" applyFill="1" applyAlignment="1">
      <alignment horizontal="center"/>
    </xf>
    <xf numFmtId="164" fontId="0" fillId="19" borderId="0" xfId="0" applyNumberFormat="1" applyFill="1"/>
    <xf numFmtId="2" fontId="6" fillId="2" borderId="0" xfId="1" applyNumberFormat="1" applyFont="1" applyFill="1"/>
    <xf numFmtId="2" fontId="19" fillId="0" borderId="0" xfId="1" applyNumberFormat="1" applyFont="1"/>
    <xf numFmtId="2" fontId="24" fillId="2" borderId="0" xfId="4" applyNumberFormat="1" applyFont="1" applyFill="1"/>
    <xf numFmtId="2" fontId="2" fillId="0" borderId="0" xfId="1" applyNumberFormat="1" applyFont="1"/>
    <xf numFmtId="2" fontId="24" fillId="0" borderId="0" xfId="4" applyNumberFormat="1" applyFont="1"/>
    <xf numFmtId="2" fontId="3" fillId="0" borderId="0" xfId="0" applyNumberFormat="1" applyFont="1" applyAlignment="1">
      <alignment horizontal="center" vertical="center"/>
    </xf>
    <xf numFmtId="2" fontId="0" fillId="0" borderId="0" xfId="636" applyNumberFormat="1" applyFont="1"/>
    <xf numFmtId="0" fontId="0" fillId="0" borderId="0" xfId="0" applyAlignment="1">
      <alignment horizontal="center" wrapText="1"/>
    </xf>
    <xf numFmtId="0" fontId="0" fillId="0" borderId="46" xfId="0" applyBorder="1"/>
    <xf numFmtId="0" fontId="48" fillId="0" borderId="0" xfId="0" applyFont="1"/>
    <xf numFmtId="164" fontId="0" fillId="0" borderId="0" xfId="0" applyNumberFormat="1" applyAlignment="1">
      <alignment wrapText="1"/>
    </xf>
    <xf numFmtId="14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" fontId="0" fillId="10" borderId="0" xfId="0" applyNumberFormat="1" applyFill="1"/>
    <xf numFmtId="43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2" fontId="18" fillId="0" borderId="0" xfId="636" applyNumberFormat="1" applyFont="1" applyAlignment="1">
      <alignment horizontal="center" vertical="center" wrapText="1"/>
    </xf>
    <xf numFmtId="43" fontId="3" fillId="0" borderId="0" xfId="636" applyFont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43" fontId="3" fillId="0" borderId="0" xfId="636" applyFont="1" applyAlignment="1">
      <alignment horizontal="center"/>
    </xf>
    <xf numFmtId="43" fontId="0" fillId="0" borderId="0" xfId="636" applyFont="1" applyAlignment="1">
      <alignment horizontal="center"/>
    </xf>
    <xf numFmtId="1" fontId="3" fillId="0" borderId="0" xfId="0" applyNumberFormat="1" applyFont="1"/>
    <xf numFmtId="2" fontId="0" fillId="2" borderId="0" xfId="636" applyNumberFormat="1" applyFont="1" applyFill="1"/>
    <xf numFmtId="0" fontId="49" fillId="0" borderId="0" xfId="0" applyFont="1" applyAlignment="1">
      <alignment vertical="center" wrapText="1"/>
    </xf>
    <xf numFmtId="1" fontId="3" fillId="0" borderId="0" xfId="0" applyNumberFormat="1" applyFont="1" applyAlignment="1">
      <alignment horizontal="center"/>
    </xf>
    <xf numFmtId="43" fontId="3" fillId="2" borderId="0" xfId="636" applyFont="1" applyFill="1" applyAlignment="1">
      <alignment horizontal="center"/>
    </xf>
    <xf numFmtId="164" fontId="6" fillId="0" borderId="0" xfId="0" applyNumberFormat="1" applyFont="1"/>
    <xf numFmtId="2" fontId="2" fillId="0" borderId="0" xfId="636" applyNumberFormat="1" applyFont="1" applyFill="1"/>
    <xf numFmtId="2" fontId="0" fillId="0" borderId="0" xfId="1" applyNumberFormat="1" applyFont="1" applyFill="1" applyAlignment="1">
      <alignment horizontal="right"/>
    </xf>
    <xf numFmtId="2" fontId="0" fillId="0" borderId="0" xfId="1" applyNumberFormat="1" applyFont="1" applyAlignment="1">
      <alignment horizontal="right"/>
    </xf>
    <xf numFmtId="2" fontId="0" fillId="0" borderId="0" xfId="636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1" applyFont="1" applyFill="1" applyAlignment="1">
      <alignment horizontal="right"/>
    </xf>
    <xf numFmtId="2" fontId="18" fillId="0" borderId="0" xfId="636" applyNumberFormat="1" applyFont="1" applyAlignment="1">
      <alignment vertical="center" wrapText="1"/>
    </xf>
    <xf numFmtId="2" fontId="0" fillId="0" borderId="0" xfId="636" applyNumberFormat="1" applyFont="1" applyAlignment="1"/>
    <xf numFmtId="14" fontId="3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2" fontId="0" fillId="10" borderId="0" xfId="1" applyNumberFormat="1" applyFont="1" applyFill="1"/>
    <xf numFmtId="2" fontId="19" fillId="0" borderId="0" xfId="1" applyNumberFormat="1" applyFont="1" applyFill="1"/>
    <xf numFmtId="0" fontId="23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 applyProtection="1">
      <alignment horizontal="left" indent="1"/>
      <protection locked="0"/>
    </xf>
    <xf numFmtId="0" fontId="0" fillId="0" borderId="0" xfId="0" applyAlignment="1" applyProtection="1">
      <alignment horizontal="left" indent="1"/>
      <protection locked="0"/>
    </xf>
    <xf numFmtId="0" fontId="51" fillId="0" borderId="0" xfId="0" applyFont="1"/>
    <xf numFmtId="2" fontId="6" fillId="0" borderId="0" xfId="1" applyNumberFormat="1" applyFont="1" applyBorder="1"/>
    <xf numFmtId="43" fontId="18" fillId="0" borderId="0" xfId="636" applyFont="1" applyAlignment="1">
      <alignment horizontal="center" vertical="center"/>
    </xf>
    <xf numFmtId="2" fontId="18" fillId="0" borderId="0" xfId="636" applyNumberFormat="1" applyFont="1" applyAlignment="1">
      <alignment horizontal="center" vertical="center"/>
    </xf>
    <xf numFmtId="43" fontId="3" fillId="0" borderId="0" xfId="636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2" fillId="0" borderId="0" xfId="0" applyFont="1"/>
    <xf numFmtId="0" fontId="3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49" fontId="0" fillId="0" borderId="0" xfId="0" applyNumberFormat="1"/>
    <xf numFmtId="20" fontId="0" fillId="0" borderId="0" xfId="0" applyNumberFormat="1"/>
    <xf numFmtId="164" fontId="0" fillId="0" borderId="0" xfId="0" applyNumberFormat="1" applyAlignment="1">
      <alignment horizontal="left" vertical="center"/>
    </xf>
    <xf numFmtId="164" fontId="0" fillId="10" borderId="0" xfId="0" applyNumberFormat="1" applyFill="1"/>
    <xf numFmtId="0" fontId="50" fillId="0" borderId="0" xfId="0" applyFont="1"/>
    <xf numFmtId="0" fontId="3" fillId="0" borderId="0" xfId="0" applyFont="1" applyAlignment="1" applyProtection="1">
      <alignment horizontal="center"/>
      <protection locked="0"/>
    </xf>
    <xf numFmtId="2" fontId="0" fillId="19" borderId="0" xfId="1" applyNumberFormat="1" applyFont="1" applyFill="1"/>
    <xf numFmtId="164" fontId="0" fillId="0" borderId="0" xfId="1" applyFont="1" applyAlignment="1">
      <alignment horizontal="center" vertical="center" wrapText="1"/>
    </xf>
    <xf numFmtId="0" fontId="17" fillId="0" borderId="0" xfId="0" applyFont="1"/>
    <xf numFmtId="14" fontId="0" fillId="42" borderId="0" xfId="0" applyNumberFormat="1" applyFill="1"/>
    <xf numFmtId="0" fontId="0" fillId="42" borderId="0" xfId="0" applyFill="1"/>
    <xf numFmtId="2" fontId="0" fillId="42" borderId="0" xfId="0" applyNumberFormat="1" applyFill="1"/>
    <xf numFmtId="43" fontId="0" fillId="42" borderId="0" xfId="636" applyFont="1" applyFill="1"/>
    <xf numFmtId="164" fontId="0" fillId="42" borderId="0" xfId="1" applyFont="1" applyFill="1"/>
    <xf numFmtId="2" fontId="0" fillId="42" borderId="0" xfId="1" applyNumberFormat="1" applyFont="1" applyFill="1"/>
    <xf numFmtId="0" fontId="3" fillId="42" borderId="0" xfId="0" applyFont="1" applyFill="1"/>
    <xf numFmtId="0" fontId="3" fillId="42" borderId="0" xfId="0" applyFont="1" applyFill="1" applyAlignment="1">
      <alignment horizontal="center" vertical="center"/>
    </xf>
    <xf numFmtId="14" fontId="0" fillId="43" borderId="0" xfId="0" applyNumberFormat="1" applyFill="1"/>
    <xf numFmtId="0" fontId="0" fillId="43" borderId="0" xfId="0" applyFill="1"/>
    <xf numFmtId="164" fontId="0" fillId="43" borderId="0" xfId="1" applyFont="1" applyFill="1"/>
    <xf numFmtId="2" fontId="0" fillId="43" borderId="0" xfId="1" applyNumberFormat="1" applyFont="1" applyFill="1"/>
    <xf numFmtId="2" fontId="0" fillId="43" borderId="0" xfId="0" applyNumberFormat="1" applyFill="1"/>
    <xf numFmtId="0" fontId="53" fillId="42" borderId="0" xfId="0" applyFont="1" applyFill="1" applyAlignment="1">
      <alignment horizontal="center" vertical="center"/>
    </xf>
    <xf numFmtId="0" fontId="0" fillId="42" borderId="0" xfId="0" applyFill="1" applyAlignment="1">
      <alignment horizontal="left" vertical="center" indent="1"/>
    </xf>
    <xf numFmtId="0" fontId="0" fillId="42" borderId="0" xfId="0" applyFill="1" applyAlignment="1">
      <alignment horizontal="center" vertical="center"/>
    </xf>
    <xf numFmtId="16" fontId="0" fillId="43" borderId="0" xfId="0" applyNumberFormat="1" applyFill="1" applyAlignment="1">
      <alignment horizontal="center"/>
    </xf>
    <xf numFmtId="0" fontId="0" fillId="43" borderId="0" xfId="0" applyFill="1" applyAlignment="1">
      <alignment horizontal="left" vertical="center" indent="1"/>
    </xf>
    <xf numFmtId="0" fontId="0" fillId="43" borderId="0" xfId="0" applyFill="1" applyAlignment="1">
      <alignment horizontal="center" vertical="center"/>
    </xf>
    <xf numFmtId="16" fontId="0" fillId="42" borderId="0" xfId="0" applyNumberFormat="1" applyFill="1"/>
    <xf numFmtId="164" fontId="2" fillId="42" borderId="0" xfId="1" applyFill="1"/>
    <xf numFmtId="164" fontId="0" fillId="42" borderId="0" xfId="0" applyNumberFormat="1" applyFill="1"/>
    <xf numFmtId="164" fontId="6" fillId="42" borderId="0" xfId="0" applyNumberFormat="1" applyFont="1" applyFill="1"/>
    <xf numFmtId="0" fontId="3" fillId="43" borderId="0" xfId="0" applyFont="1" applyFill="1" applyAlignment="1">
      <alignment horizontal="center"/>
    </xf>
    <xf numFmtId="16" fontId="0" fillId="43" borderId="0" xfId="0" applyNumberFormat="1" applyFill="1"/>
    <xf numFmtId="0" fontId="0" fillId="42" borderId="0" xfId="0" applyFill="1" applyAlignment="1">
      <alignment wrapText="1"/>
    </xf>
    <xf numFmtId="43" fontId="0" fillId="42" borderId="0" xfId="0" applyNumberFormat="1" applyFill="1"/>
    <xf numFmtId="14" fontId="0" fillId="42" borderId="0" xfId="0" applyNumberFormat="1" applyFill="1" applyAlignment="1">
      <alignment horizontal="right"/>
    </xf>
    <xf numFmtId="0" fontId="3" fillId="42" borderId="0" xfId="0" applyFont="1" applyFill="1" applyAlignment="1" applyProtection="1">
      <alignment horizontal="center"/>
      <protection locked="0"/>
    </xf>
    <xf numFmtId="14" fontId="0" fillId="43" borderId="0" xfId="0" applyNumberFormat="1" applyFill="1" applyAlignment="1">
      <alignment horizontal="center"/>
    </xf>
    <xf numFmtId="2" fontId="0" fillId="43" borderId="0" xfId="0" applyNumberFormat="1" applyFill="1" applyAlignment="1">
      <alignment horizontal="right"/>
    </xf>
    <xf numFmtId="14" fontId="0" fillId="42" borderId="0" xfId="0" applyNumberFormat="1" applyFill="1" applyAlignment="1">
      <alignment horizontal="center"/>
    </xf>
    <xf numFmtId="2" fontId="0" fillId="42" borderId="0" xfId="0" applyNumberFormat="1" applyFill="1" applyAlignment="1">
      <alignment horizontal="right"/>
    </xf>
    <xf numFmtId="164" fontId="0" fillId="43" borderId="0" xfId="0" applyNumberFormat="1" applyFill="1"/>
    <xf numFmtId="164" fontId="2" fillId="43" borderId="0" xfId="1" applyFont="1" applyFill="1"/>
    <xf numFmtId="17" fontId="0" fillId="42" borderId="0" xfId="0" applyNumberFormat="1" applyFill="1" applyAlignment="1">
      <alignment horizontal="center"/>
    </xf>
    <xf numFmtId="0" fontId="0" fillId="43" borderId="0" xfId="0" applyFill="1" applyAlignment="1">
      <alignment horizontal="left"/>
    </xf>
    <xf numFmtId="164" fontId="0" fillId="43" borderId="0" xfId="1" applyFont="1" applyFill="1" applyAlignment="1">
      <alignment horizontal="right"/>
    </xf>
    <xf numFmtId="0" fontId="0" fillId="42" borderId="0" xfId="0" applyFill="1" applyAlignment="1">
      <alignment horizontal="left"/>
    </xf>
    <xf numFmtId="164" fontId="0" fillId="42" borderId="0" xfId="1" applyFont="1" applyFill="1" applyAlignment="1">
      <alignment horizontal="right"/>
    </xf>
    <xf numFmtId="14" fontId="3" fillId="42" borderId="0" xfId="0" applyNumberFormat="1" applyFont="1" applyFill="1" applyAlignment="1">
      <alignment horizontal="center"/>
    </xf>
    <xf numFmtId="43" fontId="0" fillId="43" borderId="0" xfId="0" applyNumberFormat="1" applyFill="1"/>
    <xf numFmtId="14" fontId="3" fillId="43" borderId="0" xfId="0" applyNumberFormat="1" applyFont="1" applyFill="1"/>
    <xf numFmtId="0" fontId="0" fillId="43" borderId="0" xfId="0" applyFill="1" applyAlignment="1">
      <alignment horizontal="center" wrapText="1"/>
    </xf>
    <xf numFmtId="0" fontId="0" fillId="42" borderId="0" xfId="0" applyFill="1" applyAlignment="1">
      <alignment horizontal="center" wrapText="1"/>
    </xf>
    <xf numFmtId="0" fontId="0" fillId="42" borderId="0" xfId="0" applyFill="1" applyAlignment="1">
      <alignment horizontal="center" vertical="top"/>
    </xf>
    <xf numFmtId="43" fontId="0" fillId="42" borderId="0" xfId="636" applyFont="1" applyFill="1" applyAlignment="1">
      <alignment horizontal="center"/>
    </xf>
    <xf numFmtId="2" fontId="6" fillId="42" borderId="0" xfId="0" applyNumberFormat="1" applyFont="1" applyFill="1"/>
    <xf numFmtId="14" fontId="0" fillId="44" borderId="0" xfId="0" applyNumberFormat="1" applyFill="1"/>
    <xf numFmtId="0" fontId="0" fillId="44" borderId="0" xfId="0" applyFill="1" applyAlignment="1">
      <alignment horizontal="center"/>
    </xf>
    <xf numFmtId="0" fontId="0" fillId="44" borderId="0" xfId="0" applyFill="1"/>
    <xf numFmtId="164" fontId="0" fillId="44" borderId="0" xfId="1" applyFont="1" applyFill="1"/>
    <xf numFmtId="2" fontId="0" fillId="44" borderId="0" xfId="0" applyNumberFormat="1" applyFill="1"/>
    <xf numFmtId="0" fontId="3" fillId="44" borderId="0" xfId="0" applyFont="1" applyFill="1" applyAlignment="1">
      <alignment horizontal="center"/>
    </xf>
    <xf numFmtId="164" fontId="0" fillId="44" borderId="0" xfId="0" applyNumberFormat="1" applyFill="1"/>
    <xf numFmtId="2" fontId="0" fillId="19" borderId="0" xfId="0" applyNumberFormat="1" applyFill="1"/>
    <xf numFmtId="14" fontId="0" fillId="42" borderId="0" xfId="0" applyNumberFormat="1" applyFill="1" applyProtection="1">
      <protection locked="0"/>
    </xf>
    <xf numFmtId="0" fontId="0" fillId="42" borderId="0" xfId="0" applyFill="1" applyAlignment="1" applyProtection="1">
      <alignment horizontal="center"/>
      <protection locked="0"/>
    </xf>
    <xf numFmtId="164" fontId="2" fillId="42" borderId="0" xfId="1" applyFont="1" applyFill="1"/>
    <xf numFmtId="164" fontId="6" fillId="42" borderId="0" xfId="1" applyFont="1" applyFill="1"/>
    <xf numFmtId="2" fontId="0" fillId="42" borderId="0" xfId="636" applyNumberFormat="1" applyFont="1" applyFill="1"/>
    <xf numFmtId="0" fontId="25" fillId="42" borderId="0" xfId="0" applyFont="1" applyFill="1"/>
    <xf numFmtId="0" fontId="0" fillId="42" borderId="0" xfId="0" applyFill="1" applyAlignment="1">
      <alignment horizontal="left" vertical="top" wrapText="1"/>
    </xf>
    <xf numFmtId="14" fontId="0" fillId="45" borderId="0" xfId="0" applyNumberFormat="1" applyFill="1"/>
    <xf numFmtId="0" fontId="0" fillId="45" borderId="0" xfId="0" applyFill="1" applyAlignment="1">
      <alignment horizontal="center"/>
    </xf>
    <xf numFmtId="0" fontId="0" fillId="45" borderId="0" xfId="0" applyFill="1"/>
    <xf numFmtId="2" fontId="0" fillId="45" borderId="0" xfId="0" applyNumberFormat="1" applyFill="1"/>
    <xf numFmtId="164" fontId="0" fillId="45" borderId="0" xfId="0" applyNumberFormat="1" applyFill="1"/>
    <xf numFmtId="164" fontId="0" fillId="45" borderId="0" xfId="1" applyFont="1" applyFill="1"/>
    <xf numFmtId="14" fontId="0" fillId="15" borderId="0" xfId="0" applyNumberFormat="1" applyFill="1"/>
    <xf numFmtId="0" fontId="0" fillId="15" borderId="0" xfId="0" applyFill="1" applyAlignment="1">
      <alignment horizontal="center"/>
    </xf>
    <xf numFmtId="0" fontId="0" fillId="15" borderId="0" xfId="0" applyFill="1"/>
    <xf numFmtId="2" fontId="0" fillId="15" borderId="0" xfId="0" applyNumberFormat="1" applyFill="1"/>
    <xf numFmtId="164" fontId="0" fillId="15" borderId="0" xfId="0" applyNumberFormat="1" applyFill="1"/>
    <xf numFmtId="164" fontId="0" fillId="15" borderId="0" xfId="1" applyFont="1" applyFill="1"/>
    <xf numFmtId="0" fontId="3" fillId="45" borderId="0" xfId="0" applyFont="1" applyFill="1" applyAlignment="1">
      <alignment horizontal="center"/>
    </xf>
    <xf numFmtId="2" fontId="0" fillId="45" borderId="0" xfId="1" applyNumberFormat="1" applyFont="1" applyFill="1"/>
    <xf numFmtId="14" fontId="0" fillId="45" borderId="0" xfId="0" applyNumberFormat="1" applyFill="1" applyAlignment="1">
      <alignment horizontal="center"/>
    </xf>
    <xf numFmtId="2" fontId="0" fillId="45" borderId="0" xfId="0" applyNumberFormat="1" applyFill="1" applyAlignment="1">
      <alignment horizontal="right"/>
    </xf>
    <xf numFmtId="14" fontId="0" fillId="16" borderId="0" xfId="0" applyNumberFormat="1" applyFill="1"/>
    <xf numFmtId="0" fontId="0" fillId="16" borderId="0" xfId="0" applyFill="1" applyAlignment="1">
      <alignment horizontal="center"/>
    </xf>
    <xf numFmtId="0" fontId="0" fillId="16" borderId="0" xfId="0" applyFill="1"/>
    <xf numFmtId="164" fontId="0" fillId="16" borderId="0" xfId="1" applyFont="1" applyFill="1"/>
    <xf numFmtId="2" fontId="0" fillId="16" borderId="0" xfId="0" applyNumberFormat="1" applyFill="1"/>
    <xf numFmtId="0" fontId="0" fillId="45" borderId="0" xfId="0" applyFill="1" applyAlignment="1">
      <alignment horizontal="center" vertical="center"/>
    </xf>
    <xf numFmtId="0" fontId="0" fillId="45" borderId="0" xfId="0" applyFill="1" applyAlignment="1">
      <alignment horizontal="left" vertical="top" wrapText="1"/>
    </xf>
    <xf numFmtId="164" fontId="0" fillId="45" borderId="0" xfId="1" applyFont="1" applyFill="1" applyAlignment="1">
      <alignment horizontal="right"/>
    </xf>
    <xf numFmtId="43" fontId="0" fillId="45" borderId="0" xfId="0" applyNumberFormat="1" applyFill="1"/>
    <xf numFmtId="2" fontId="6" fillId="45" borderId="0" xfId="0" applyNumberFormat="1" applyFont="1" applyFill="1"/>
    <xf numFmtId="164" fontId="2" fillId="15" borderId="0" xfId="1" applyFill="1"/>
    <xf numFmtId="2" fontId="0" fillId="15" borderId="0" xfId="1" applyNumberFormat="1" applyFont="1" applyFill="1"/>
    <xf numFmtId="0" fontId="3" fillId="15" borderId="0" xfId="0" applyFont="1" applyFill="1" applyAlignment="1">
      <alignment horizontal="center"/>
    </xf>
    <xf numFmtId="164" fontId="6" fillId="15" borderId="0" xfId="0" applyNumberFormat="1" applyFont="1" applyFill="1"/>
    <xf numFmtId="43" fontId="0" fillId="15" borderId="0" xfId="0" applyNumberFormat="1" applyFill="1"/>
    <xf numFmtId="2" fontId="6" fillId="15" borderId="0" xfId="0" applyNumberFormat="1" applyFont="1" applyFill="1"/>
    <xf numFmtId="164" fontId="0" fillId="15" borderId="0" xfId="1" applyFont="1" applyFill="1" applyAlignment="1">
      <alignment horizontal="right"/>
    </xf>
    <xf numFmtId="0" fontId="0" fillId="15" borderId="0" xfId="0" applyFill="1" applyAlignment="1">
      <alignment horizontal="left" vertical="center" indent="1"/>
    </xf>
    <xf numFmtId="0" fontId="0" fillId="15" borderId="0" xfId="0" applyFill="1" applyAlignment="1">
      <alignment horizontal="center" vertical="center"/>
    </xf>
    <xf numFmtId="2" fontId="0" fillId="15" borderId="0" xfId="636" applyNumberFormat="1" applyFont="1" applyFill="1"/>
    <xf numFmtId="43" fontId="0" fillId="15" borderId="0" xfId="636" applyFont="1" applyFill="1"/>
    <xf numFmtId="0" fontId="0" fillId="15" borderId="0" xfId="0" applyFill="1" applyAlignment="1">
      <alignment horizontal="left"/>
    </xf>
    <xf numFmtId="164" fontId="0" fillId="15" borderId="0" xfId="0" applyNumberFormat="1" applyFill="1" applyAlignment="1">
      <alignment horizontal="left" vertical="center"/>
    </xf>
    <xf numFmtId="0" fontId="0" fillId="15" borderId="0" xfId="0" applyFill="1" applyAlignment="1">
      <alignment horizontal="center" wrapText="1"/>
    </xf>
    <xf numFmtId="14" fontId="0" fillId="15" borderId="0" xfId="0" applyNumberFormat="1" applyFill="1" applyAlignment="1">
      <alignment horizontal="center"/>
    </xf>
    <xf numFmtId="2" fontId="0" fillId="15" borderId="0" xfId="0" applyNumberFormat="1" applyFill="1" applyAlignment="1">
      <alignment horizontal="right"/>
    </xf>
    <xf numFmtId="164" fontId="0" fillId="42" borderId="0" xfId="0" applyNumberFormat="1" applyFill="1" applyAlignment="1">
      <alignment horizontal="left" vertical="center"/>
    </xf>
    <xf numFmtId="14" fontId="3" fillId="42" borderId="0" xfId="0" applyNumberFormat="1" applyFont="1" applyFill="1"/>
    <xf numFmtId="0" fontId="23" fillId="43" borderId="0" xfId="0" applyFont="1" applyFill="1"/>
    <xf numFmtId="43" fontId="0" fillId="43" borderId="0" xfId="636" applyFont="1" applyFill="1"/>
    <xf numFmtId="0" fontId="53" fillId="42" borderId="0" xfId="0" applyFont="1" applyFill="1" applyAlignment="1">
      <alignment horizontal="center"/>
    </xf>
    <xf numFmtId="0" fontId="25" fillId="10" borderId="0" xfId="0" applyFont="1" applyFill="1"/>
    <xf numFmtId="0" fontId="25" fillId="10" borderId="1" xfId="0" applyFont="1" applyFill="1" applyBorder="1"/>
    <xf numFmtId="0" fontId="54" fillId="10" borderId="0" xfId="0" applyFont="1" applyFill="1" applyAlignment="1">
      <alignment horizontal="center"/>
    </xf>
    <xf numFmtId="164" fontId="25" fillId="10" borderId="0" xfId="1" applyFont="1" applyFill="1"/>
    <xf numFmtId="164" fontId="3" fillId="0" borderId="10" xfId="1" applyFont="1" applyFill="1" applyBorder="1"/>
    <xf numFmtId="164" fontId="3" fillId="43" borderId="0" xfId="1" applyFont="1" applyFill="1"/>
    <xf numFmtId="0" fontId="3" fillId="43" borderId="0" xfId="0" applyFont="1" applyFill="1"/>
    <xf numFmtId="2" fontId="3" fillId="43" borderId="0" xfId="0" applyNumberFormat="1" applyFont="1" applyFill="1"/>
    <xf numFmtId="164" fontId="3" fillId="43" borderId="0" xfId="1" applyFont="1" applyFill="1" applyAlignment="1">
      <alignment horizontal="right"/>
    </xf>
    <xf numFmtId="43" fontId="3" fillId="43" borderId="0" xfId="0" applyNumberFormat="1" applyFont="1" applyFill="1"/>
    <xf numFmtId="0" fontId="17" fillId="10" borderId="1" xfId="0" applyFont="1" applyFill="1" applyBorder="1"/>
    <xf numFmtId="0" fontId="55" fillId="10" borderId="11" xfId="2" applyFont="1" applyFill="1" applyBorder="1" applyAlignment="1">
      <alignment horizontal="center" vertical="center"/>
    </xf>
    <xf numFmtId="164" fontId="17" fillId="0" borderId="28" xfId="0" applyNumberFormat="1" applyFont="1" applyBorder="1" applyAlignment="1">
      <alignment horizontal="center"/>
    </xf>
    <xf numFmtId="164" fontId="17" fillId="10" borderId="12" xfId="1" applyFont="1" applyFill="1" applyBorder="1"/>
    <xf numFmtId="164" fontId="25" fillId="10" borderId="12" xfId="1" applyFont="1" applyFill="1" applyBorder="1"/>
    <xf numFmtId="0" fontId="25" fillId="10" borderId="13" xfId="0" applyFont="1" applyFill="1" applyBorder="1"/>
    <xf numFmtId="164" fontId="25" fillId="10" borderId="15" xfId="1" applyFont="1" applyFill="1" applyBorder="1"/>
    <xf numFmtId="0" fontId="25" fillId="10" borderId="0" xfId="0" applyFont="1" applyFill="1" applyAlignment="1">
      <alignment horizontal="left" vertical="center"/>
    </xf>
    <xf numFmtId="0" fontId="25" fillId="10" borderId="5" xfId="0" applyFont="1" applyFill="1" applyBorder="1" applyAlignment="1">
      <alignment horizontal="left" vertical="center"/>
    </xf>
    <xf numFmtId="0" fontId="25" fillId="10" borderId="6" xfId="0" applyFont="1" applyFill="1" applyBorder="1" applyAlignment="1">
      <alignment horizontal="left" vertical="center"/>
    </xf>
    <xf numFmtId="14" fontId="18" fillId="0" borderId="0" xfId="0" applyNumberFormat="1" applyFont="1" applyAlignment="1">
      <alignment horizont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164" fontId="0" fillId="42" borderId="0" xfId="1" applyFont="1" applyFill="1" applyAlignment="1">
      <alignment horizontal="center" vertical="center"/>
    </xf>
    <xf numFmtId="164" fontId="0" fillId="43" borderId="0" xfId="1" applyFont="1" applyFill="1" applyAlignment="1">
      <alignment horizontal="center" vertical="center"/>
    </xf>
    <xf numFmtId="164" fontId="0" fillId="15" borderId="0" xfId="1" applyFont="1" applyFill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0" fillId="42" borderId="0" xfId="0" applyNumberFormat="1" applyFill="1" applyAlignment="1">
      <alignment horizontal="center" vertical="center"/>
    </xf>
    <xf numFmtId="14" fontId="0" fillId="43" borderId="0" xfId="0" applyNumberFormat="1" applyFill="1" applyAlignment="1">
      <alignment horizontal="center" vertical="center"/>
    </xf>
    <xf numFmtId="164" fontId="3" fillId="19" borderId="0" xfId="1" applyFont="1" applyFill="1" applyAlignment="1">
      <alignment horizontal="right"/>
    </xf>
    <xf numFmtId="43" fontId="2" fillId="0" borderId="0" xfId="636" applyFont="1"/>
    <xf numFmtId="164" fontId="0" fillId="2" borderId="0" xfId="0" applyNumberFormat="1" applyFill="1"/>
    <xf numFmtId="0" fontId="58" fillId="19" borderId="0" xfId="0" applyFont="1" applyFill="1" applyAlignment="1">
      <alignment horizontal="center"/>
    </xf>
    <xf numFmtId="164" fontId="3" fillId="19" borderId="0" xfId="1" applyFont="1" applyFill="1" applyAlignment="1">
      <alignment horizontal="center"/>
    </xf>
    <xf numFmtId="2" fontId="0" fillId="0" borderId="0" xfId="0" applyNumberFormat="1" applyFill="1"/>
    <xf numFmtId="0" fontId="3" fillId="0" borderId="0" xfId="0" applyFont="1" applyAlignment="1"/>
    <xf numFmtId="0" fontId="59" fillId="0" borderId="0" xfId="0" applyFont="1" applyAlignment="1">
      <alignment vertical="center" wrapText="1"/>
    </xf>
    <xf numFmtId="0" fontId="60" fillId="19" borderId="0" xfId="0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0" fontId="26" fillId="20" borderId="0" xfId="21" applyFont="1"/>
    <xf numFmtId="0" fontId="61" fillId="0" borderId="0" xfId="0" applyFont="1"/>
    <xf numFmtId="164" fontId="17" fillId="0" borderId="0" xfId="1" applyFont="1" applyAlignment="1">
      <alignment horizontal="center"/>
    </xf>
    <xf numFmtId="0" fontId="62" fillId="0" borderId="0" xfId="0" applyFont="1" applyAlignment="1">
      <alignment horizontal="center"/>
    </xf>
    <xf numFmtId="0" fontId="17" fillId="0" borderId="0" xfId="0" applyNumberFormat="1" applyFont="1" applyAlignment="1">
      <alignment horizontal="center"/>
    </xf>
    <xf numFmtId="43" fontId="17" fillId="0" borderId="0" xfId="0" applyNumberFormat="1" applyFont="1" applyAlignment="1">
      <alignment horizontal="center"/>
    </xf>
    <xf numFmtId="164" fontId="3" fillId="0" borderId="46" xfId="1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14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58" fillId="0" borderId="0" xfId="0" applyFont="1" applyAlignment="1">
      <alignment horizontal="center"/>
    </xf>
    <xf numFmtId="0" fontId="3" fillId="0" borderId="0" xfId="0" applyFont="1" applyFill="1"/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0" fillId="0" borderId="0" xfId="0" applyNumberFormat="1" applyFont="1"/>
    <xf numFmtId="0" fontId="0" fillId="0" borderId="0" xfId="0" applyFont="1" applyAlignment="1">
      <alignment horizontal="center"/>
    </xf>
    <xf numFmtId="0" fontId="23" fillId="0" borderId="0" xfId="0" applyFont="1" applyFill="1" applyBorder="1" applyAlignment="1">
      <alignment horizontal="center" wrapText="1"/>
    </xf>
    <xf numFmtId="0" fontId="0" fillId="0" borderId="0" xfId="0" applyFill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65" fillId="10" borderId="0" xfId="0" applyFont="1" applyFill="1" applyAlignment="1">
      <alignment wrapText="1"/>
    </xf>
    <xf numFmtId="43" fontId="25" fillId="0" borderId="0" xfId="0" applyNumberFormat="1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164" fontId="68" fillId="0" borderId="0" xfId="1" applyFont="1" applyFill="1" applyAlignment="1">
      <alignment horizontal="center"/>
    </xf>
    <xf numFmtId="0" fontId="70" fillId="0" borderId="0" xfId="0" applyFont="1"/>
    <xf numFmtId="164" fontId="70" fillId="0" borderId="0" xfId="1" applyFont="1" applyFill="1" applyBorder="1"/>
    <xf numFmtId="0" fontId="70" fillId="0" borderId="2" xfId="0" applyFont="1" applyBorder="1"/>
    <xf numFmtId="0" fontId="70" fillId="42" borderId="0" xfId="0" applyFont="1" applyFill="1"/>
    <xf numFmtId="0" fontId="70" fillId="42" borderId="2" xfId="0" applyFont="1" applyFill="1" applyBorder="1"/>
    <xf numFmtId="164" fontId="70" fillId="42" borderId="0" xfId="1" applyFont="1" applyFill="1" applyBorder="1"/>
    <xf numFmtId="0" fontId="70" fillId="0" borderId="0" xfId="0" applyFont="1" applyAlignment="1">
      <alignment horizontal="center" vertical="center"/>
    </xf>
    <xf numFmtId="2" fontId="3" fillId="0" borderId="0" xfId="1" applyNumberFormat="1" applyFont="1" applyAlignment="1">
      <alignment horizontal="center" vertical="center" wrapText="1"/>
    </xf>
    <xf numFmtId="43" fontId="0" fillId="0" borderId="0" xfId="636" applyFont="1" applyFill="1" applyAlignment="1">
      <alignment horizontal="center"/>
    </xf>
    <xf numFmtId="164" fontId="0" fillId="10" borderId="0" xfId="1" applyFont="1" applyFill="1" applyAlignment="1">
      <alignment horizontal="right"/>
    </xf>
    <xf numFmtId="0" fontId="3" fillId="10" borderId="0" xfId="0" applyFont="1" applyFill="1" applyAlignment="1">
      <alignment horizontal="center"/>
    </xf>
    <xf numFmtId="0" fontId="0" fillId="10" borderId="0" xfId="0" applyFill="1" applyAlignment="1">
      <alignment horizontal="left"/>
    </xf>
    <xf numFmtId="0" fontId="0" fillId="0" borderId="0" xfId="0" applyFont="1"/>
    <xf numFmtId="2" fontId="0" fillId="0" borderId="0" xfId="0" applyNumberFormat="1" applyFont="1"/>
    <xf numFmtId="14" fontId="3" fillId="0" borderId="0" xfId="0" applyNumberFormat="1" applyFont="1" applyAlignment="1">
      <alignment vertical="center" wrapText="1"/>
    </xf>
    <xf numFmtId="14" fontId="0" fillId="0" borderId="0" xfId="0" applyNumberFormat="1" applyAlignment="1">
      <alignment vertical="center"/>
    </xf>
    <xf numFmtId="0" fontId="53" fillId="0" borderId="0" xfId="0" applyFont="1"/>
    <xf numFmtId="14" fontId="0" fillId="15" borderId="0" xfId="0" applyNumberFormat="1" applyFill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70" fillId="10" borderId="2" xfId="0" applyFont="1" applyFill="1" applyBorder="1" applyAlignment="1">
      <alignment horizontal="center"/>
    </xf>
    <xf numFmtId="0" fontId="70" fillId="42" borderId="2" xfId="0" applyFont="1" applyFill="1" applyBorder="1" applyAlignment="1">
      <alignment horizontal="center"/>
    </xf>
    <xf numFmtId="0" fontId="70" fillId="0" borderId="0" xfId="0" applyFont="1" applyBorder="1" applyAlignment="1">
      <alignment horizontal="center" vertical="center"/>
    </xf>
    <xf numFmtId="0" fontId="70" fillId="0" borderId="69" xfId="0" applyFont="1" applyBorder="1" applyAlignment="1">
      <alignment horizontal="center" vertical="center"/>
    </xf>
    <xf numFmtId="0" fontId="70" fillId="0" borderId="70" xfId="0" applyFont="1" applyBorder="1" applyAlignment="1"/>
    <xf numFmtId="164" fontId="70" fillId="0" borderId="63" xfId="1" applyFont="1" applyFill="1" applyBorder="1" applyAlignment="1"/>
    <xf numFmtId="0" fontId="70" fillId="0" borderId="71" xfId="0" applyFont="1" applyBorder="1" applyAlignment="1">
      <alignment horizontal="center" vertical="center"/>
    </xf>
    <xf numFmtId="164" fontId="70" fillId="0" borderId="72" xfId="1" applyFont="1" applyFill="1" applyBorder="1"/>
    <xf numFmtId="164" fontId="70" fillId="0" borderId="73" xfId="1" applyFont="1" applyFill="1" applyBorder="1"/>
    <xf numFmtId="0" fontId="70" fillId="42" borderId="71" xfId="0" applyFont="1" applyFill="1" applyBorder="1" applyAlignment="1">
      <alignment horizontal="center" vertical="center"/>
    </xf>
    <xf numFmtId="164" fontId="70" fillId="42" borderId="73" xfId="1" applyFont="1" applyFill="1" applyBorder="1"/>
    <xf numFmtId="0" fontId="70" fillId="42" borderId="68" xfId="0" applyFont="1" applyFill="1" applyBorder="1" applyAlignment="1">
      <alignment horizontal="center" vertical="center"/>
    </xf>
    <xf numFmtId="0" fontId="70" fillId="42" borderId="61" xfId="0" applyFont="1" applyFill="1" applyBorder="1"/>
    <xf numFmtId="164" fontId="70" fillId="0" borderId="48" xfId="1" applyFont="1" applyFill="1" applyBorder="1"/>
    <xf numFmtId="0" fontId="70" fillId="0" borderId="47" xfId="0" applyFont="1" applyBorder="1"/>
    <xf numFmtId="164" fontId="70" fillId="42" borderId="75" xfId="1" applyFont="1" applyFill="1" applyBorder="1"/>
    <xf numFmtId="0" fontId="70" fillId="10" borderId="76" xfId="0" applyFont="1" applyFill="1" applyBorder="1" applyAlignment="1">
      <alignment horizontal="center"/>
    </xf>
    <xf numFmtId="2" fontId="0" fillId="0" borderId="48" xfId="0" applyNumberFormat="1" applyBorder="1" applyAlignment="1">
      <alignment horizontal="right"/>
    </xf>
    <xf numFmtId="2" fontId="25" fillId="0" borderId="55" xfId="0" applyNumberFormat="1" applyFont="1" applyBorder="1" applyAlignment="1">
      <alignment horizontal="right"/>
    </xf>
    <xf numFmtId="2" fontId="25" fillId="0" borderId="52" xfId="0" applyNumberFormat="1" applyFont="1" applyBorder="1" applyAlignment="1">
      <alignment horizontal="right"/>
    </xf>
    <xf numFmtId="2" fontId="25" fillId="42" borderId="52" xfId="0" applyNumberFormat="1" applyFont="1" applyFill="1" applyBorder="1" applyAlignment="1">
      <alignment horizontal="right"/>
    </xf>
    <xf numFmtId="2" fontId="0" fillId="0" borderId="52" xfId="0" applyNumberFormat="1" applyBorder="1" applyAlignment="1">
      <alignment horizontal="right"/>
    </xf>
    <xf numFmtId="2" fontId="0" fillId="42" borderId="52" xfId="0" applyNumberFormat="1" applyFill="1" applyBorder="1" applyAlignment="1">
      <alignment horizontal="right"/>
    </xf>
    <xf numFmtId="2" fontId="0" fillId="0" borderId="74" xfId="0" applyNumberFormat="1" applyBorder="1" applyAlignment="1">
      <alignment horizontal="right"/>
    </xf>
    <xf numFmtId="2" fontId="70" fillId="42" borderId="68" xfId="0" applyNumberFormat="1" applyFont="1" applyFill="1" applyBorder="1" applyAlignment="1">
      <alignment horizontal="right"/>
    </xf>
    <xf numFmtId="2" fontId="70" fillId="0" borderId="0" xfId="0" applyNumberFormat="1" applyFont="1" applyBorder="1" applyAlignment="1">
      <alignment horizontal="right"/>
    </xf>
    <xf numFmtId="2" fontId="70" fillId="0" borderId="0" xfId="0" applyNumberFormat="1" applyFont="1" applyAlignment="1">
      <alignment horizontal="right"/>
    </xf>
    <xf numFmtId="2" fontId="0" fillId="0" borderId="0" xfId="0" applyNumberFormat="1" applyBorder="1" applyAlignment="1">
      <alignment horizontal="right"/>
    </xf>
    <xf numFmtId="2" fontId="16" fillId="0" borderId="0" xfId="0" applyNumberFormat="1" applyFont="1"/>
    <xf numFmtId="0" fontId="67" fillId="0" borderId="80" xfId="0" applyFont="1" applyBorder="1" applyAlignment="1">
      <alignment horizontal="center"/>
    </xf>
    <xf numFmtId="0" fontId="3" fillId="0" borderId="46" xfId="0" applyFont="1" applyBorder="1" applyAlignment="1">
      <alignment horizontal="center" vertical="center" wrapText="1"/>
    </xf>
    <xf numFmtId="14" fontId="0" fillId="0" borderId="0" xfId="0" applyNumberFormat="1" applyFont="1" applyAlignment="1">
      <alignment horizontal="center"/>
    </xf>
    <xf numFmtId="0" fontId="71" fillId="46" borderId="83" xfId="0" applyFont="1" applyFill="1" applyBorder="1" applyAlignment="1"/>
    <xf numFmtId="0" fontId="3" fillId="0" borderId="47" xfId="0" applyFont="1" applyBorder="1" applyAlignment="1">
      <alignment horizontal="center" wrapText="1"/>
    </xf>
    <xf numFmtId="0" fontId="72" fillId="0" borderId="78" xfId="0" applyFont="1" applyFill="1" applyBorder="1" applyAlignment="1">
      <alignment horizontal="center" wrapText="1"/>
    </xf>
    <xf numFmtId="0" fontId="0" fillId="12" borderId="0" xfId="0" applyFill="1"/>
    <xf numFmtId="164" fontId="0" fillId="12" borderId="0" xfId="0" applyNumberFormat="1" applyFill="1"/>
    <xf numFmtId="164" fontId="0" fillId="0" borderId="0" xfId="0" applyNumberFormat="1" applyFill="1"/>
    <xf numFmtId="0" fontId="3" fillId="0" borderId="48" xfId="0" applyFont="1" applyBorder="1" applyAlignment="1">
      <alignment horizontal="center" wrapText="1"/>
    </xf>
    <xf numFmtId="0" fontId="0" fillId="7" borderId="0" xfId="0" applyFill="1"/>
    <xf numFmtId="0" fontId="3" fillId="7" borderId="0" xfId="0" applyFont="1" applyFill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8" xfId="0" applyFont="1" applyFill="1" applyBorder="1" applyAlignment="1">
      <alignment horizontal="center"/>
    </xf>
    <xf numFmtId="0" fontId="3" fillId="0" borderId="47" xfId="0" applyFont="1" applyBorder="1" applyAlignment="1">
      <alignment horizontal="center" vertical="center"/>
    </xf>
    <xf numFmtId="0" fontId="3" fillId="7" borderId="0" xfId="0" applyFont="1" applyFill="1" applyAlignment="1">
      <alignment horizontal="center" wrapText="1"/>
    </xf>
    <xf numFmtId="2" fontId="0" fillId="7" borderId="0" xfId="0" applyNumberFormat="1" applyFill="1"/>
    <xf numFmtId="0" fontId="3" fillId="15" borderId="0" xfId="0" applyFont="1" applyFill="1"/>
    <xf numFmtId="164" fontId="2" fillId="15" borderId="0" xfId="1" applyFont="1" applyFill="1"/>
    <xf numFmtId="0" fontId="71" fillId="46" borderId="0" xfId="0" applyFont="1" applyFill="1" applyBorder="1" applyAlignment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2" fontId="0" fillId="3" borderId="0" xfId="0" applyNumberFormat="1" applyFill="1" applyAlignment="1">
      <alignment horizontal="center"/>
    </xf>
    <xf numFmtId="2" fontId="0" fillId="3" borderId="0" xfId="0" applyNumberFormat="1" applyFill="1"/>
    <xf numFmtId="0" fontId="0" fillId="0" borderId="0" xfId="0" applyAlignment="1">
      <alignment horizontal="center" vertical="center" indent="1"/>
    </xf>
    <xf numFmtId="0" fontId="67" fillId="0" borderId="0" xfId="0" applyFont="1"/>
    <xf numFmtId="0" fontId="69" fillId="0" borderId="93" xfId="0" applyFont="1" applyBorder="1" applyAlignment="1">
      <alignment horizontal="center"/>
    </xf>
    <xf numFmtId="0" fontId="69" fillId="0" borderId="94" xfId="0" applyFont="1" applyBorder="1" applyAlignment="1">
      <alignment horizontal="center"/>
    </xf>
    <xf numFmtId="0" fontId="67" fillId="0" borderId="94" xfId="0" applyFont="1" applyBorder="1" applyAlignment="1">
      <alignment horizontal="center"/>
    </xf>
    <xf numFmtId="0" fontId="67" fillId="0" borderId="95" xfId="0" applyFont="1" applyBorder="1" applyAlignment="1">
      <alignment horizontal="center"/>
    </xf>
    <xf numFmtId="0" fontId="67" fillId="0" borderId="100" xfId="0" applyFont="1" applyBorder="1" applyAlignment="1">
      <alignment horizontal="center"/>
    </xf>
    <xf numFmtId="0" fontId="3" fillId="0" borderId="0" xfId="0" applyFont="1" applyAlignment="1">
      <alignment vertical="center" indent="1"/>
    </xf>
    <xf numFmtId="0" fontId="0" fillId="0" borderId="0" xfId="0" applyAlignment="1">
      <alignment vertical="center"/>
    </xf>
    <xf numFmtId="0" fontId="70" fillId="10" borderId="0" xfId="0" applyFont="1" applyFill="1" applyBorder="1" applyAlignment="1">
      <alignment horizontal="center"/>
    </xf>
    <xf numFmtId="0" fontId="25" fillId="0" borderId="103" xfId="0" applyFont="1" applyBorder="1" applyAlignment="1">
      <alignment horizontal="center" vertical="center"/>
    </xf>
    <xf numFmtId="2" fontId="0" fillId="0" borderId="64" xfId="0" applyNumberFormat="1" applyBorder="1" applyAlignment="1">
      <alignment horizontal="right"/>
    </xf>
    <xf numFmtId="0" fontId="70" fillId="0" borderId="104" xfId="0" applyFont="1" applyBorder="1" applyAlignment="1">
      <alignment horizontal="center" vertical="center"/>
    </xf>
    <xf numFmtId="0" fontId="70" fillId="0" borderId="105" xfId="0" applyFont="1" applyBorder="1"/>
    <xf numFmtId="0" fontId="70" fillId="0" borderId="106" xfId="0" applyFont="1" applyBorder="1"/>
    <xf numFmtId="164" fontId="70" fillId="0" borderId="107" xfId="1" applyFont="1" applyFill="1" applyBorder="1"/>
    <xf numFmtId="164" fontId="25" fillId="0" borderId="73" xfId="1" applyFont="1" applyBorder="1"/>
    <xf numFmtId="2" fontId="70" fillId="0" borderId="108" xfId="0" applyNumberFormat="1" applyFont="1" applyBorder="1"/>
    <xf numFmtId="2" fontId="25" fillId="0" borderId="108" xfId="0" applyNumberFormat="1" applyFont="1" applyBorder="1"/>
    <xf numFmtId="0" fontId="53" fillId="0" borderId="0" xfId="0" applyFont="1" applyAlignment="1">
      <alignment horizontal="center"/>
    </xf>
    <xf numFmtId="164" fontId="0" fillId="2" borderId="0" xfId="1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Font="1" applyAlignment="1">
      <alignment horizontal="center" vertical="top"/>
    </xf>
    <xf numFmtId="0" fontId="3" fillId="48" borderId="0" xfId="0" applyFont="1" applyFill="1" applyAlignment="1">
      <alignment horizontal="center"/>
    </xf>
    <xf numFmtId="0" fontId="0" fillId="48" borderId="0" xfId="0" applyFill="1"/>
    <xf numFmtId="2" fontId="0" fillId="48" borderId="0" xfId="0" applyNumberFormat="1" applyFill="1"/>
    <xf numFmtId="0" fontId="0" fillId="48" borderId="0" xfId="0" applyFill="1" applyAlignment="1">
      <alignment horizontal="center"/>
    </xf>
    <xf numFmtId="164" fontId="3" fillId="0" borderId="0" xfId="1" applyFont="1" applyFill="1"/>
    <xf numFmtId="0" fontId="67" fillId="0" borderId="51" xfId="0" applyFont="1" applyBorder="1" applyAlignment="1">
      <alignment horizontal="center"/>
    </xf>
    <xf numFmtId="0" fontId="67" fillId="0" borderId="5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42" borderId="0" xfId="0" applyFill="1" applyAlignment="1">
      <alignment horizontal="center"/>
    </xf>
    <xf numFmtId="0" fontId="3" fillId="42" borderId="0" xfId="0" applyFont="1" applyFill="1" applyAlignment="1">
      <alignment horizontal="center"/>
    </xf>
    <xf numFmtId="2" fontId="3" fillId="0" borderId="0" xfId="0" applyNumberFormat="1" applyFont="1" applyAlignment="1">
      <alignment horizontal="center" wrapText="1"/>
    </xf>
    <xf numFmtId="0" fontId="0" fillId="43" borderId="0" xfId="0" applyFill="1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42" borderId="0" xfId="0" applyFill="1" applyAlignment="1">
      <alignment horizontal="center"/>
    </xf>
    <xf numFmtId="0" fontId="3" fillId="42" borderId="0" xfId="0" applyFont="1" applyFill="1" applyAlignment="1">
      <alignment horizontal="center"/>
    </xf>
    <xf numFmtId="164" fontId="14" fillId="0" borderId="9" xfId="1" applyFont="1" applyBorder="1" applyAlignment="1">
      <alignment horizontal="center"/>
    </xf>
    <xf numFmtId="0" fontId="7" fillId="15" borderId="29" xfId="0" applyFont="1" applyFill="1" applyBorder="1" applyAlignment="1">
      <alignment horizontal="center" vertical="center" wrapText="1"/>
    </xf>
    <xf numFmtId="0" fontId="7" fillId="15" borderId="31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" fontId="7" fillId="2" borderId="8" xfId="0" applyNumberFormat="1" applyFont="1" applyFill="1" applyBorder="1" applyAlignment="1">
      <alignment horizontal="center"/>
    </xf>
    <xf numFmtId="17" fontId="7" fillId="2" borderId="9" xfId="0" applyNumberFormat="1" applyFont="1" applyFill="1" applyBorder="1" applyAlignment="1">
      <alignment horizontal="center"/>
    </xf>
    <xf numFmtId="17" fontId="7" fillId="2" borderId="10" xfId="0" applyNumberFormat="1" applyFont="1" applyFill="1" applyBorder="1" applyAlignment="1">
      <alignment horizontal="center"/>
    </xf>
    <xf numFmtId="17" fontId="7" fillId="14" borderId="16" xfId="0" applyNumberFormat="1" applyFont="1" applyFill="1" applyBorder="1" applyAlignment="1">
      <alignment horizontal="center"/>
    </xf>
    <xf numFmtId="17" fontId="7" fillId="14" borderId="17" xfId="0" applyNumberFormat="1" applyFont="1" applyFill="1" applyBorder="1" applyAlignment="1">
      <alignment horizontal="center"/>
    </xf>
    <xf numFmtId="17" fontId="7" fillId="14" borderId="18" xfId="0" applyNumberFormat="1" applyFont="1" applyFill="1" applyBorder="1" applyAlignment="1">
      <alignment horizontal="center"/>
    </xf>
    <xf numFmtId="17" fontId="7" fillId="13" borderId="8" xfId="0" applyNumberFormat="1" applyFont="1" applyFill="1" applyBorder="1" applyAlignment="1">
      <alignment horizontal="center"/>
    </xf>
    <xf numFmtId="17" fontId="7" fillId="13" borderId="9" xfId="0" applyNumberFormat="1" applyFont="1" applyFill="1" applyBorder="1" applyAlignment="1">
      <alignment horizontal="center"/>
    </xf>
    <xf numFmtId="17" fontId="7" fillId="13" borderId="10" xfId="0" applyNumberFormat="1" applyFont="1" applyFill="1" applyBorder="1" applyAlignment="1">
      <alignment horizontal="center"/>
    </xf>
    <xf numFmtId="17" fontId="7" fillId="5" borderId="9" xfId="0" applyNumberFormat="1" applyFont="1" applyFill="1" applyBorder="1" applyAlignment="1">
      <alignment horizontal="center"/>
    </xf>
    <xf numFmtId="17" fontId="7" fillId="5" borderId="10" xfId="0" applyNumberFormat="1" applyFont="1" applyFill="1" applyBorder="1" applyAlignment="1">
      <alignment horizontal="center"/>
    </xf>
    <xf numFmtId="17" fontId="7" fillId="6" borderId="8" xfId="0" applyNumberFormat="1" applyFont="1" applyFill="1" applyBorder="1" applyAlignment="1">
      <alignment horizontal="center"/>
    </xf>
    <xf numFmtId="17" fontId="7" fillId="6" borderId="9" xfId="0" applyNumberFormat="1" applyFont="1" applyFill="1" applyBorder="1" applyAlignment="1">
      <alignment horizontal="center"/>
    </xf>
    <xf numFmtId="17" fontId="7" fillId="6" borderId="10" xfId="0" applyNumberFormat="1" applyFont="1" applyFill="1" applyBorder="1" applyAlignment="1">
      <alignment horizontal="center"/>
    </xf>
    <xf numFmtId="17" fontId="7" fillId="11" borderId="8" xfId="0" applyNumberFormat="1" applyFont="1" applyFill="1" applyBorder="1" applyAlignment="1">
      <alignment horizontal="center"/>
    </xf>
    <xf numFmtId="17" fontId="7" fillId="11" borderId="9" xfId="0" applyNumberFormat="1" applyFont="1" applyFill="1" applyBorder="1" applyAlignment="1">
      <alignment horizontal="center"/>
    </xf>
    <xf numFmtId="17" fontId="7" fillId="11" borderId="10" xfId="0" applyNumberFormat="1" applyFont="1" applyFill="1" applyBorder="1" applyAlignment="1">
      <alignment horizontal="center"/>
    </xf>
    <xf numFmtId="17" fontId="7" fillId="7" borderId="8" xfId="0" applyNumberFormat="1" applyFont="1" applyFill="1" applyBorder="1" applyAlignment="1">
      <alignment horizontal="center"/>
    </xf>
    <xf numFmtId="17" fontId="7" fillId="7" borderId="9" xfId="0" applyNumberFormat="1" applyFont="1" applyFill="1" applyBorder="1" applyAlignment="1">
      <alignment horizontal="center"/>
    </xf>
    <xf numFmtId="17" fontId="7" fillId="7" borderId="10" xfId="0" applyNumberFormat="1" applyFont="1" applyFill="1" applyBorder="1" applyAlignment="1">
      <alignment horizontal="center"/>
    </xf>
    <xf numFmtId="17" fontId="7" fillId="9" borderId="8" xfId="0" applyNumberFormat="1" applyFont="1" applyFill="1" applyBorder="1" applyAlignment="1">
      <alignment horizontal="center"/>
    </xf>
    <xf numFmtId="17" fontId="7" fillId="9" borderId="9" xfId="0" applyNumberFormat="1" applyFont="1" applyFill="1" applyBorder="1" applyAlignment="1">
      <alignment horizontal="center"/>
    </xf>
    <xf numFmtId="17" fontId="7" fillId="9" borderId="10" xfId="0" applyNumberFormat="1" applyFont="1" applyFill="1" applyBorder="1" applyAlignment="1">
      <alignment horizontal="center"/>
    </xf>
    <xf numFmtId="17" fontId="7" fillId="16" borderId="8" xfId="0" applyNumberFormat="1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17" fontId="7" fillId="17" borderId="8" xfId="0" applyNumberFormat="1" applyFont="1" applyFill="1" applyBorder="1" applyAlignment="1">
      <alignment horizontal="center"/>
    </xf>
    <xf numFmtId="0" fontId="7" fillId="17" borderId="9" xfId="0" applyFont="1" applyFill="1" applyBorder="1" applyAlignment="1">
      <alignment horizontal="center"/>
    </xf>
    <xf numFmtId="0" fontId="7" fillId="17" borderId="10" xfId="0" applyFont="1" applyFill="1" applyBorder="1" applyAlignment="1">
      <alignment horizontal="center"/>
    </xf>
    <xf numFmtId="17" fontId="7" fillId="18" borderId="8" xfId="0" applyNumberFormat="1" applyFont="1" applyFill="1" applyBorder="1" applyAlignment="1">
      <alignment horizontal="center"/>
    </xf>
    <xf numFmtId="0" fontId="7" fillId="18" borderId="9" xfId="0" applyFont="1" applyFill="1" applyBorder="1" applyAlignment="1">
      <alignment horizontal="center"/>
    </xf>
    <xf numFmtId="0" fontId="7" fillId="18" borderId="10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48" borderId="0" xfId="0" applyFont="1" applyFill="1" applyAlignment="1">
      <alignment horizontal="center" vertical="center"/>
    </xf>
    <xf numFmtId="0" fontId="51" fillId="0" borderId="0" xfId="0" applyFont="1" applyAlignment="1">
      <alignment horizontal="center"/>
    </xf>
    <xf numFmtId="0" fontId="57" fillId="0" borderId="0" xfId="0" applyFont="1" applyAlignment="1">
      <alignment horizontal="center" vertical="center"/>
    </xf>
    <xf numFmtId="0" fontId="73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0" fillId="43" borderId="0" xfId="0" applyFill="1" applyAlignment="1">
      <alignment horizontal="center"/>
    </xf>
    <xf numFmtId="0" fontId="3" fillId="15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0" fillId="0" borderId="50" xfId="0" applyBorder="1" applyAlignment="1">
      <alignment horizontal="center"/>
    </xf>
    <xf numFmtId="0" fontId="0" fillId="0" borderId="62" xfId="0" applyBorder="1" applyAlignment="1">
      <alignment horizontal="center"/>
    </xf>
    <xf numFmtId="0" fontId="67" fillId="0" borderId="51" xfId="0" applyFont="1" applyBorder="1" applyAlignment="1">
      <alignment horizontal="center"/>
    </xf>
    <xf numFmtId="0" fontId="67" fillId="0" borderId="50" xfId="0" applyFont="1" applyBorder="1" applyAlignment="1">
      <alignment horizontal="center"/>
    </xf>
    <xf numFmtId="0" fontId="67" fillId="0" borderId="47" xfId="0" applyFont="1" applyBorder="1" applyAlignment="1">
      <alignment horizontal="center"/>
    </xf>
    <xf numFmtId="0" fontId="67" fillId="0" borderId="49" xfId="0" applyFont="1" applyBorder="1" applyAlignment="1">
      <alignment horizontal="center"/>
    </xf>
    <xf numFmtId="0" fontId="67" fillId="0" borderId="6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164" fontId="1" fillId="0" borderId="0" xfId="1" applyFont="1" applyFill="1"/>
    <xf numFmtId="0" fontId="1" fillId="0" borderId="0" xfId="0" applyFont="1" applyAlignment="1">
      <alignment horizontal="center"/>
    </xf>
    <xf numFmtId="0" fontId="1" fillId="0" borderId="56" xfId="0" applyFont="1" applyBorder="1" applyAlignment="1">
      <alignment horizontal="center"/>
    </xf>
    <xf numFmtId="2" fontId="1" fillId="0" borderId="47" xfId="0" applyNumberFormat="1" applyFont="1" applyBorder="1"/>
    <xf numFmtId="2" fontId="1" fillId="0" borderId="91" xfId="0" applyNumberFormat="1" applyFont="1" applyBorder="1"/>
    <xf numFmtId="2" fontId="1" fillId="0" borderId="92" xfId="0" applyNumberFormat="1" applyFont="1" applyBorder="1"/>
    <xf numFmtId="2" fontId="1" fillId="0" borderId="96" xfId="0" applyNumberFormat="1" applyFont="1" applyBorder="1"/>
    <xf numFmtId="2" fontId="1" fillId="0" borderId="78" xfId="0" applyNumberFormat="1" applyFont="1" applyBorder="1"/>
    <xf numFmtId="2" fontId="1" fillId="0" borderId="48" xfId="0" applyNumberFormat="1" applyFont="1" applyBorder="1"/>
    <xf numFmtId="2" fontId="1" fillId="0" borderId="56" xfId="0" applyNumberFormat="1" applyFont="1" applyBorder="1"/>
    <xf numFmtId="2" fontId="1" fillId="10" borderId="55" xfId="0" applyNumberFormat="1" applyFont="1" applyFill="1" applyBorder="1"/>
    <xf numFmtId="2" fontId="1" fillId="0" borderId="57" xfId="0" applyNumberFormat="1" applyFont="1" applyBorder="1"/>
    <xf numFmtId="2" fontId="1" fillId="0" borderId="58" xfId="0" applyNumberFormat="1" applyFont="1" applyBorder="1"/>
    <xf numFmtId="2" fontId="1" fillId="0" borderId="77" xfId="0" applyNumberFormat="1" applyFont="1" applyBorder="1"/>
    <xf numFmtId="2" fontId="1" fillId="0" borderId="59" xfId="0" applyNumberFormat="1" applyFont="1" applyBorder="1"/>
    <xf numFmtId="2" fontId="1" fillId="0" borderId="97" xfId="0" applyNumberFormat="1" applyFont="1" applyBorder="1"/>
    <xf numFmtId="2" fontId="1" fillId="0" borderId="85" xfId="0" applyNumberFormat="1" applyFont="1" applyBorder="1"/>
    <xf numFmtId="2" fontId="1" fillId="0" borderId="88" xfId="0" applyNumberFormat="1" applyFont="1" applyBorder="1"/>
    <xf numFmtId="2" fontId="1" fillId="0" borderId="89" xfId="0" applyNumberFormat="1" applyFont="1" applyBorder="1"/>
    <xf numFmtId="2" fontId="1" fillId="0" borderId="102" xfId="0" applyNumberFormat="1" applyFont="1" applyBorder="1"/>
    <xf numFmtId="2" fontId="1" fillId="0" borderId="109" xfId="0" applyNumberFormat="1" applyFont="1" applyBorder="1"/>
    <xf numFmtId="2" fontId="1" fillId="0" borderId="46" xfId="0" applyNumberFormat="1" applyFont="1" applyBorder="1"/>
    <xf numFmtId="2" fontId="1" fillId="0" borderId="53" xfId="0" applyNumberFormat="1" applyFont="1" applyBorder="1"/>
    <xf numFmtId="2" fontId="1" fillId="0" borderId="60" xfId="0" applyNumberFormat="1" applyFont="1" applyBorder="1"/>
    <xf numFmtId="2" fontId="1" fillId="0" borderId="98" xfId="0" applyNumberFormat="1" applyFont="1" applyBorder="1"/>
    <xf numFmtId="2" fontId="1" fillId="0" borderId="86" xfId="0" applyNumberFormat="1" applyFont="1" applyBorder="1"/>
    <xf numFmtId="2" fontId="1" fillId="0" borderId="110" xfId="0" applyNumberFormat="1" applyFont="1" applyBorder="1"/>
    <xf numFmtId="2" fontId="1" fillId="10" borderId="52" xfId="0" applyNumberFormat="1" applyFont="1" applyFill="1" applyBorder="1"/>
    <xf numFmtId="2" fontId="1" fillId="0" borderId="0" xfId="0" applyNumberFormat="1" applyFont="1" applyBorder="1"/>
    <xf numFmtId="0" fontId="1" fillId="0" borderId="110" xfId="0" applyFont="1" applyBorder="1"/>
    <xf numFmtId="2" fontId="1" fillId="10" borderId="110" xfId="0" applyNumberFormat="1" applyFont="1" applyFill="1" applyBorder="1"/>
    <xf numFmtId="2" fontId="1" fillId="5" borderId="53" xfId="0" applyNumberFormat="1" applyFont="1" applyFill="1" applyBorder="1"/>
    <xf numFmtId="2" fontId="1" fillId="5" borderId="46" xfId="0" applyNumberFormat="1" applyFont="1" applyFill="1" applyBorder="1"/>
    <xf numFmtId="2" fontId="1" fillId="5" borderId="60" xfId="0" applyNumberFormat="1" applyFont="1" applyFill="1" applyBorder="1"/>
    <xf numFmtId="2" fontId="1" fillId="5" borderId="98" xfId="0" applyNumberFormat="1" applyFont="1" applyFill="1" applyBorder="1"/>
    <xf numFmtId="2" fontId="1" fillId="2" borderId="52" xfId="0" applyNumberFormat="1" applyFont="1" applyFill="1" applyBorder="1"/>
    <xf numFmtId="2" fontId="1" fillId="2" borderId="52" xfId="0" applyNumberFormat="1" applyFont="1" applyFill="1" applyBorder="1" applyAlignment="1">
      <alignment horizontal="right" wrapText="1"/>
    </xf>
    <xf numFmtId="2" fontId="1" fillId="10" borderId="46" xfId="0" applyNumberFormat="1" applyFont="1" applyFill="1" applyBorder="1"/>
    <xf numFmtId="2" fontId="1" fillId="10" borderId="53" xfId="0" applyNumberFormat="1" applyFont="1" applyFill="1" applyBorder="1"/>
    <xf numFmtId="2" fontId="1" fillId="10" borderId="60" xfId="0" applyNumberFormat="1" applyFont="1" applyFill="1" applyBorder="1"/>
    <xf numFmtId="2" fontId="1" fillId="10" borderId="98" xfId="0" applyNumberFormat="1" applyFont="1" applyFill="1" applyBorder="1"/>
    <xf numFmtId="2" fontId="1" fillId="10" borderId="86" xfId="0" applyNumberFormat="1" applyFont="1" applyFill="1" applyBorder="1"/>
    <xf numFmtId="2" fontId="1" fillId="0" borderId="67" xfId="0" applyNumberFormat="1" applyFont="1" applyBorder="1"/>
    <xf numFmtId="2" fontId="1" fillId="0" borderId="90" xfId="0" applyNumberFormat="1" applyFont="1" applyBorder="1"/>
    <xf numFmtId="2" fontId="1" fillId="0" borderId="79" xfId="0" applyNumberFormat="1" applyFont="1" applyBorder="1"/>
    <xf numFmtId="2" fontId="1" fillId="10" borderId="64" xfId="0" applyNumberFormat="1" applyFont="1" applyFill="1" applyBorder="1"/>
    <xf numFmtId="2" fontId="1" fillId="0" borderId="66" xfId="0" applyNumberFormat="1" applyFont="1" applyBorder="1"/>
    <xf numFmtId="2" fontId="1" fillId="10" borderId="66" xfId="0" applyNumberFormat="1" applyFont="1" applyFill="1" applyBorder="1"/>
    <xf numFmtId="2" fontId="1" fillId="10" borderId="67" xfId="0" applyNumberFormat="1" applyFont="1" applyFill="1" applyBorder="1"/>
    <xf numFmtId="2" fontId="1" fillId="0" borderId="67" xfId="0" applyNumberFormat="1" applyFont="1" applyFill="1" applyBorder="1"/>
    <xf numFmtId="2" fontId="1" fillId="47" borderId="66" xfId="0" applyNumberFormat="1" applyFont="1" applyFill="1" applyBorder="1"/>
    <xf numFmtId="2" fontId="1" fillId="47" borderId="79" xfId="0" applyNumberFormat="1" applyFont="1" applyFill="1" applyBorder="1"/>
    <xf numFmtId="2" fontId="1" fillId="47" borderId="101" xfId="0" applyNumberFormat="1" applyFont="1" applyFill="1" applyBorder="1"/>
    <xf numFmtId="2" fontId="1" fillId="10" borderId="112" xfId="0" applyNumberFormat="1" applyFont="1" applyFill="1" applyBorder="1"/>
    <xf numFmtId="2" fontId="1" fillId="0" borderId="84" xfId="0" applyNumberFormat="1" applyFont="1" applyBorder="1"/>
    <xf numFmtId="2" fontId="1" fillId="10" borderId="84" xfId="0" applyNumberFormat="1" applyFont="1" applyFill="1" applyBorder="1"/>
    <xf numFmtId="2" fontId="1" fillId="0" borderId="84" xfId="0" applyNumberFormat="1" applyFont="1" applyFill="1" applyBorder="1"/>
    <xf numFmtId="2" fontId="1" fillId="0" borderId="99" xfId="0" applyNumberFormat="1" applyFont="1" applyFill="1" applyBorder="1"/>
    <xf numFmtId="2" fontId="1" fillId="0" borderId="82" xfId="0" applyNumberFormat="1" applyFont="1" applyBorder="1"/>
    <xf numFmtId="2" fontId="1" fillId="0" borderId="111" xfId="0" applyNumberFormat="1" applyFont="1" applyBorder="1"/>
    <xf numFmtId="2" fontId="1" fillId="10" borderId="80" xfId="0" applyNumberFormat="1" applyFont="1" applyFill="1" applyBorder="1"/>
    <xf numFmtId="2" fontId="1" fillId="0" borderId="87" xfId="0" applyNumberFormat="1" applyFont="1" applyBorder="1"/>
    <xf numFmtId="2" fontId="1" fillId="0" borderId="75" xfId="0" applyNumberFormat="1" applyFont="1" applyBorder="1"/>
    <xf numFmtId="2" fontId="1" fillId="0" borderId="65" xfId="0" applyNumberFormat="1" applyFont="1" applyBorder="1"/>
    <xf numFmtId="2" fontId="1" fillId="0" borderId="81" xfId="0" applyNumberFormat="1" applyFont="1" applyBorder="1"/>
    <xf numFmtId="2" fontId="1" fillId="42" borderId="54" xfId="0" applyNumberFormat="1" applyFont="1" applyFill="1" applyBorder="1"/>
    <xf numFmtId="0" fontId="1" fillId="5" borderId="48" xfId="0" applyFont="1" applyFill="1" applyBorder="1"/>
    <xf numFmtId="0" fontId="1" fillId="0" borderId="7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482">
    <cellStyle name="20% - Énfasis1 2" xfId="14" xr:uid="{1AB0602C-5A30-43FB-AEFF-2F3327DE2CD8}"/>
    <cellStyle name="20% - Énfasis1 2 10" xfId="15" xr:uid="{7DC89FDA-67D8-42C4-86BA-69809230FD1C}"/>
    <cellStyle name="20% - Énfasis1 2 11" xfId="16" xr:uid="{33B1EE86-D875-49E6-BD17-77BE8155DBDC}"/>
    <cellStyle name="20% - Énfasis1 2 12" xfId="17" xr:uid="{2C7BE123-28C6-4E76-9298-E539EE530E68}"/>
    <cellStyle name="20% - Énfasis1 2 2" xfId="18" xr:uid="{60C2BD34-80F2-476B-A635-7D05F236F3AA}"/>
    <cellStyle name="20% - Énfasis1 2 3" xfId="19" xr:uid="{715C604F-670A-4F93-B7A1-6ED4E104C252}"/>
    <cellStyle name="20% - Énfasis1 2 4" xfId="20" xr:uid="{2B2A6A58-6122-4BC8-B36C-8BF19AE3A436}"/>
    <cellStyle name="20% - Énfasis1 2 5" xfId="21" xr:uid="{CCFC90B2-FFFA-432D-8031-856FA1A921B5}"/>
    <cellStyle name="20% - Énfasis1 2 6" xfId="22" xr:uid="{5926C264-7CD4-41C2-9170-FEE013F73790}"/>
    <cellStyle name="20% - Énfasis1 2 7" xfId="23" xr:uid="{D6A17BC4-FCF8-4536-A00C-B804EDD5F7A4}"/>
    <cellStyle name="20% - Énfasis1 2 8" xfId="24" xr:uid="{F2EA0F4B-8642-4DD7-A58B-8FE9C26D968A}"/>
    <cellStyle name="20% - Énfasis1 2 9" xfId="25" xr:uid="{AA6BD3FB-6AC9-48A1-AC1C-BED62077B556}"/>
    <cellStyle name="20% - Énfasis2 2" xfId="26" xr:uid="{809DCAAA-1633-4C7E-95CA-76CF713327B4}"/>
    <cellStyle name="20% - Énfasis2 2 10" xfId="27" xr:uid="{C8B4D19E-445D-4CA0-BB9D-8A70F80433E6}"/>
    <cellStyle name="20% - Énfasis2 2 11" xfId="28" xr:uid="{2E75D682-DE21-426F-A104-B31D921743EC}"/>
    <cellStyle name="20% - Énfasis2 2 12" xfId="29" xr:uid="{F7004D2D-3617-484B-9EA4-05035BE855E6}"/>
    <cellStyle name="20% - Énfasis2 2 2" xfId="30" xr:uid="{7D875CD0-ED37-44BB-A546-70878B31EF7F}"/>
    <cellStyle name="20% - Énfasis2 2 3" xfId="31" xr:uid="{3FFE39D1-E82D-4F18-97D8-BFC60D7F59FD}"/>
    <cellStyle name="20% - Énfasis2 2 4" xfId="32" xr:uid="{A6AEAEF7-A586-4275-9EC7-6EE820DFB38A}"/>
    <cellStyle name="20% - Énfasis2 2 5" xfId="33" xr:uid="{F40F4BB3-7B6C-4358-A666-26DE9FC0669E}"/>
    <cellStyle name="20% - Énfasis2 2 6" xfId="34" xr:uid="{90849737-C1FA-4E91-8DB3-332A69BE33A8}"/>
    <cellStyle name="20% - Énfasis2 2 7" xfId="35" xr:uid="{BFB5EF04-54B2-43FF-800D-30DF2F1C7107}"/>
    <cellStyle name="20% - Énfasis2 2 8" xfId="36" xr:uid="{541ED3A9-4C4F-4420-BCFF-07BC9DA25F98}"/>
    <cellStyle name="20% - Énfasis2 2 9" xfId="37" xr:uid="{7D1A6FB3-7D37-4C66-B708-97EBA7E1E95E}"/>
    <cellStyle name="20% - Énfasis3 2" xfId="38" xr:uid="{A9C0955B-8E8E-4ABD-9456-7BA472E05502}"/>
    <cellStyle name="20% - Énfasis3 2 10" xfId="39" xr:uid="{3D08BFF0-616C-4AEC-A742-A3FC653F2B0D}"/>
    <cellStyle name="20% - Énfasis3 2 11" xfId="40" xr:uid="{D449C058-C581-48C2-A6F5-D8B74CBE341F}"/>
    <cellStyle name="20% - Énfasis3 2 12" xfId="41" xr:uid="{CC186847-CF14-4215-AD92-E170B7F8D8EF}"/>
    <cellStyle name="20% - Énfasis3 2 2" xfId="42" xr:uid="{EB4AE68B-C921-4C5E-BFD9-A0133F5A8CC4}"/>
    <cellStyle name="20% - Énfasis3 2 3" xfId="43" xr:uid="{4EE6B234-7F33-4A94-B628-5A4BB14254E3}"/>
    <cellStyle name="20% - Énfasis3 2 4" xfId="44" xr:uid="{1C23BB8A-90AB-44CB-AF89-AA4883CDCD09}"/>
    <cellStyle name="20% - Énfasis3 2 5" xfId="45" xr:uid="{E5DD7DD6-1E88-47F4-BC45-5915FB4ABBD2}"/>
    <cellStyle name="20% - Énfasis3 2 6" xfId="46" xr:uid="{C562064F-7A09-4882-AB02-D871BA197514}"/>
    <cellStyle name="20% - Énfasis3 2 7" xfId="47" xr:uid="{19491AC7-7881-4FF0-8F52-568F9408F153}"/>
    <cellStyle name="20% - Énfasis3 2 8" xfId="48" xr:uid="{036303E5-423C-41F6-82C2-48C44576C5A6}"/>
    <cellStyle name="20% - Énfasis3 2 9" xfId="49" xr:uid="{6A5B705B-3D15-4E7A-967A-F5A765969FD9}"/>
    <cellStyle name="20% - Énfasis4 2" xfId="50" xr:uid="{DD5AE085-7BD8-4B0C-9D96-C4BF48FE7A9F}"/>
    <cellStyle name="20% - Énfasis4 2 10" xfId="51" xr:uid="{03A5E45F-FA42-4545-A228-D7C1E23E9334}"/>
    <cellStyle name="20% - Énfasis4 2 11" xfId="52" xr:uid="{02EE8E2D-F365-4381-B65E-EF0DBFD8D420}"/>
    <cellStyle name="20% - Énfasis4 2 12" xfId="53" xr:uid="{95885CBA-C653-4F4D-8218-5CBE71613DC5}"/>
    <cellStyle name="20% - Énfasis4 2 2" xfId="54" xr:uid="{0764C9AF-AC9B-4B89-BD32-377E1FBEF416}"/>
    <cellStyle name="20% - Énfasis4 2 3" xfId="55" xr:uid="{8E0A64A9-B026-4619-9909-41BF93BE3667}"/>
    <cellStyle name="20% - Énfasis4 2 4" xfId="56" xr:uid="{03E8A295-20D6-4015-AAE3-CF91981D758C}"/>
    <cellStyle name="20% - Énfasis4 2 5" xfId="57" xr:uid="{81F50944-40E2-48FF-BD2E-2955F59D9096}"/>
    <cellStyle name="20% - Énfasis4 2 6" xfId="58" xr:uid="{14CCA889-BD4E-47AD-901B-860CA8F466FA}"/>
    <cellStyle name="20% - Énfasis4 2 7" xfId="59" xr:uid="{13F139E7-2D27-49F0-A835-611DAB1DDDF6}"/>
    <cellStyle name="20% - Énfasis4 2 8" xfId="60" xr:uid="{7528614B-BE03-4E5D-92EE-6AF98B9D9895}"/>
    <cellStyle name="20% - Énfasis4 2 9" xfId="61" xr:uid="{E0639179-2A87-467A-8518-F5CBEBA00412}"/>
    <cellStyle name="20% - Énfasis5 2" xfId="62" xr:uid="{3BE14AE7-EFDA-453B-B7AF-13A311B785AD}"/>
    <cellStyle name="20% - Énfasis5 2 10" xfId="63" xr:uid="{7E252E94-A9AE-4C4E-8128-968143DBFEC8}"/>
    <cellStyle name="20% - Énfasis5 2 11" xfId="64" xr:uid="{E3C52BBD-1BB6-4CAD-AB59-321C6394B196}"/>
    <cellStyle name="20% - Énfasis5 2 12" xfId="65" xr:uid="{16D454BB-F4F6-4D94-95AE-69265B495723}"/>
    <cellStyle name="20% - Énfasis5 2 2" xfId="66" xr:uid="{251BDE36-D7A0-4183-B946-C6DD54606E89}"/>
    <cellStyle name="20% - Énfasis5 2 3" xfId="67" xr:uid="{8AB0A62A-9C6A-45C8-9356-9ED7F5CF73E7}"/>
    <cellStyle name="20% - Énfasis5 2 4" xfId="68" xr:uid="{9A440DF5-B9B0-4A89-BE0B-3BEAF96400D4}"/>
    <cellStyle name="20% - Énfasis5 2 5" xfId="69" xr:uid="{8658CE49-2911-4ABB-B316-74EB39CA2E9B}"/>
    <cellStyle name="20% - Énfasis5 2 6" xfId="70" xr:uid="{31D01C9A-38CA-4443-81D2-F7E830075BE4}"/>
    <cellStyle name="20% - Énfasis5 2 7" xfId="71" xr:uid="{96131BAE-484D-4226-B9D8-7DFDD436863C}"/>
    <cellStyle name="20% - Énfasis5 2 8" xfId="72" xr:uid="{95686A0E-7228-45D0-B667-5F66E454116F}"/>
    <cellStyle name="20% - Énfasis5 2 9" xfId="73" xr:uid="{C0C8A336-FF67-4128-8A3B-941A9F48ADCF}"/>
    <cellStyle name="20% - Énfasis6 2" xfId="74" xr:uid="{14BBF071-A5EF-4DA7-9EA5-4C6A2260C3C7}"/>
    <cellStyle name="20% - Énfasis6 2 10" xfId="75" xr:uid="{4A868FF3-D01A-4E1E-878A-7B18CD81AC69}"/>
    <cellStyle name="20% - Énfasis6 2 11" xfId="76" xr:uid="{DAEA5993-D0A7-4401-80FC-35DBE2BE6127}"/>
    <cellStyle name="20% - Énfasis6 2 12" xfId="77" xr:uid="{A4E5977F-A560-4AC8-826D-38AAD133A94E}"/>
    <cellStyle name="20% - Énfasis6 2 2" xfId="78" xr:uid="{C28767DF-1B28-49C2-83AA-F86F451E5BCA}"/>
    <cellStyle name="20% - Énfasis6 2 3" xfId="79" xr:uid="{712FC622-64FC-491D-976C-DED12C432E24}"/>
    <cellStyle name="20% - Énfasis6 2 4" xfId="80" xr:uid="{2B7EE755-8629-42A7-8BD8-32AABE2D9CC9}"/>
    <cellStyle name="20% - Énfasis6 2 5" xfId="81" xr:uid="{C4BB5C74-C278-4827-86F9-19022D73C9B1}"/>
    <cellStyle name="20% - Énfasis6 2 6" xfId="82" xr:uid="{EAD8B8DD-2795-43C6-B307-F8A56BE55D31}"/>
    <cellStyle name="20% - Énfasis6 2 7" xfId="83" xr:uid="{B12165E8-30ED-4F24-AB29-425B4EB4ACA5}"/>
    <cellStyle name="20% - Énfasis6 2 8" xfId="84" xr:uid="{1279CD08-5573-46BC-BBE0-EA5E0CBE6518}"/>
    <cellStyle name="20% - Énfasis6 2 9" xfId="85" xr:uid="{C4E5D515-4B17-493A-AD73-01346CB9F3AB}"/>
    <cellStyle name="40% - Énfasis1 2" xfId="86" xr:uid="{AA21867C-E07C-4A2E-AD07-495A8D29082A}"/>
    <cellStyle name="40% - Énfasis1 2 10" xfId="87" xr:uid="{E5C5D6A3-CC1D-4AC5-A9E5-905E1BD7B5DE}"/>
    <cellStyle name="40% - Énfasis1 2 11" xfId="88" xr:uid="{A31D63F9-847F-4E63-8DD8-8D11F4E46E59}"/>
    <cellStyle name="40% - Énfasis1 2 12" xfId="89" xr:uid="{9F3C41B2-90EB-4310-A792-C1B827569427}"/>
    <cellStyle name="40% - Énfasis1 2 2" xfId="90" xr:uid="{65BB0777-6836-4506-BA35-AD694BC53F22}"/>
    <cellStyle name="40% - Énfasis1 2 3" xfId="91" xr:uid="{ABCBF99B-60EF-48A3-ABF7-62472385DC73}"/>
    <cellStyle name="40% - Énfasis1 2 4" xfId="92" xr:uid="{18A6DF61-3167-449E-AABF-2F3DF996A1CF}"/>
    <cellStyle name="40% - Énfasis1 2 5" xfId="93" xr:uid="{F389A058-7375-415B-9F5A-CA74694A7F97}"/>
    <cellStyle name="40% - Énfasis1 2 6" xfId="94" xr:uid="{9E7626C0-AEF5-4779-A04C-1D74E212369F}"/>
    <cellStyle name="40% - Énfasis1 2 7" xfId="95" xr:uid="{5FFCACC5-232E-4322-934A-D578F48BA42C}"/>
    <cellStyle name="40% - Énfasis1 2 8" xfId="96" xr:uid="{A5B99B2A-21A1-4FC2-8F1E-C2E4699CFBB1}"/>
    <cellStyle name="40% - Énfasis1 2 9" xfId="97" xr:uid="{63C056B0-0403-4F53-8FB4-8224E189C783}"/>
    <cellStyle name="40% - Énfasis2 2" xfId="98" xr:uid="{FEC6AA1D-05E9-4339-9C25-A47EFDC6BBC5}"/>
    <cellStyle name="40% - Énfasis2 2 10" xfId="99" xr:uid="{40D9E9FE-AD8B-41CC-87A1-C0374E99C5B3}"/>
    <cellStyle name="40% - Énfasis2 2 11" xfId="100" xr:uid="{76FD0D59-3DE0-4E96-B405-9A6F8F9B58BE}"/>
    <cellStyle name="40% - Énfasis2 2 12" xfId="101" xr:uid="{1F384AE7-A8CF-4E19-B5A2-99E2B8ACE576}"/>
    <cellStyle name="40% - Énfasis2 2 2" xfId="102" xr:uid="{A3520711-8624-4E3F-8AB0-68E471DE7BD5}"/>
    <cellStyle name="40% - Énfasis2 2 3" xfId="103" xr:uid="{90810817-300E-4272-B96F-FD8B380B80EB}"/>
    <cellStyle name="40% - Énfasis2 2 4" xfId="104" xr:uid="{1A753245-A4A3-4CC2-9A8A-9134F1273668}"/>
    <cellStyle name="40% - Énfasis2 2 5" xfId="105" xr:uid="{E4905DEC-DF5F-4F11-A244-A9D3C1FC2B19}"/>
    <cellStyle name="40% - Énfasis2 2 6" xfId="106" xr:uid="{52EA9A44-9174-4942-B656-AAF8BF0A385E}"/>
    <cellStyle name="40% - Énfasis2 2 7" xfId="107" xr:uid="{1D0514AD-A583-4307-9534-8BCABED69E81}"/>
    <cellStyle name="40% - Énfasis2 2 8" xfId="108" xr:uid="{8E08B0A3-17DC-46BC-85C9-B3A6898BA243}"/>
    <cellStyle name="40% - Énfasis2 2 9" xfId="109" xr:uid="{9B80C70B-FEDA-48AA-8B87-0F612D1E2326}"/>
    <cellStyle name="40% - Énfasis3 2" xfId="110" xr:uid="{C6000CA8-C136-4939-9DC3-1A815145C131}"/>
    <cellStyle name="40% - Énfasis3 2 10" xfId="111" xr:uid="{882A5063-9969-4719-95D0-0D0FD7F5F279}"/>
    <cellStyle name="40% - Énfasis3 2 11" xfId="112" xr:uid="{8E5C44B4-7369-4051-A4EC-E75C48F63079}"/>
    <cellStyle name="40% - Énfasis3 2 12" xfId="113" xr:uid="{718E1596-3017-4819-BA24-592465ACE1C8}"/>
    <cellStyle name="40% - Énfasis3 2 2" xfId="114" xr:uid="{EB39EEFA-1FF3-465D-93F2-5C3EA16764F8}"/>
    <cellStyle name="40% - Énfasis3 2 3" xfId="115" xr:uid="{653F5C43-167E-452A-BF6C-4828708D732F}"/>
    <cellStyle name="40% - Énfasis3 2 4" xfId="116" xr:uid="{E624E5D1-188F-47F2-9E0B-40AA8A074B4E}"/>
    <cellStyle name="40% - Énfasis3 2 5" xfId="117" xr:uid="{26E340C6-1E6A-4225-9122-C17E2C050B38}"/>
    <cellStyle name="40% - Énfasis3 2 6" xfId="118" xr:uid="{5AD8685D-1A09-4262-9E55-652EC289BBF3}"/>
    <cellStyle name="40% - Énfasis3 2 7" xfId="119" xr:uid="{E457EEC8-79C8-4A09-A26C-CCE3DD58844A}"/>
    <cellStyle name="40% - Énfasis3 2 8" xfId="120" xr:uid="{70E851C2-2B04-46DD-AD20-672A526F9621}"/>
    <cellStyle name="40% - Énfasis3 2 9" xfId="121" xr:uid="{1FA76FD9-9D1E-4B62-B3F5-25C7BF34BA95}"/>
    <cellStyle name="40% - Énfasis4 2" xfId="122" xr:uid="{A67992EB-A5F6-468B-A91A-10C2CD19BFA0}"/>
    <cellStyle name="40% - Énfasis4 2 10" xfId="123" xr:uid="{68BB330B-F5C4-441B-876F-423106BED738}"/>
    <cellStyle name="40% - Énfasis4 2 11" xfId="124" xr:uid="{21517858-D488-4AE6-9A78-062D6B13858C}"/>
    <cellStyle name="40% - Énfasis4 2 12" xfId="125" xr:uid="{48BCF691-EC23-476E-9CCA-998E5E8F64C3}"/>
    <cellStyle name="40% - Énfasis4 2 2" xfId="126" xr:uid="{B97EA348-F3C8-4CF9-A271-FABED87E9BA7}"/>
    <cellStyle name="40% - Énfasis4 2 3" xfId="127" xr:uid="{2C5A6BBD-46C8-483E-9859-C9EF4CCF6F60}"/>
    <cellStyle name="40% - Énfasis4 2 4" xfId="128" xr:uid="{46EF926F-3598-4E58-BFBC-9638CCD9B3F3}"/>
    <cellStyle name="40% - Énfasis4 2 5" xfId="129" xr:uid="{4739A663-E4A8-4E2E-9806-015CC6E28CC4}"/>
    <cellStyle name="40% - Énfasis4 2 6" xfId="130" xr:uid="{CFAA2FCA-99D9-4705-8995-F9E3A50FF41D}"/>
    <cellStyle name="40% - Énfasis4 2 7" xfId="131" xr:uid="{3E1A8DCE-2411-4309-9336-1B194560D56E}"/>
    <cellStyle name="40% - Énfasis4 2 8" xfId="132" xr:uid="{E277C10B-04AD-4AEF-8AB1-E7914486F89C}"/>
    <cellStyle name="40% - Énfasis4 2 9" xfId="133" xr:uid="{6A44D402-D1B0-4F78-9680-3D68017D8E9C}"/>
    <cellStyle name="40% - Énfasis5 2" xfId="134" xr:uid="{64781BDC-34A9-4F50-B8D6-8485CF726BCE}"/>
    <cellStyle name="40% - Énfasis5 2 10" xfId="135" xr:uid="{F82A147C-59FB-4867-B4CC-AC52F386FE51}"/>
    <cellStyle name="40% - Énfasis5 2 11" xfId="136" xr:uid="{641275F0-F79E-4382-8F55-57C095C9E75A}"/>
    <cellStyle name="40% - Énfasis5 2 12" xfId="137" xr:uid="{C654A064-C195-4318-BA15-03D6761C081D}"/>
    <cellStyle name="40% - Énfasis5 2 2" xfId="138" xr:uid="{E8D8EB0C-E7F0-4EA7-AD19-32ACF9300AE3}"/>
    <cellStyle name="40% - Énfasis5 2 3" xfId="139" xr:uid="{30F03FC0-2D2B-475F-84A9-DC1BFAD3CF42}"/>
    <cellStyle name="40% - Énfasis5 2 4" xfId="140" xr:uid="{4ED7E03A-4E62-4A54-B74A-104CF64446BE}"/>
    <cellStyle name="40% - Énfasis5 2 5" xfId="141" xr:uid="{F1C066BF-5CC9-4A9F-85D4-DC11195101A1}"/>
    <cellStyle name="40% - Énfasis5 2 6" xfId="142" xr:uid="{A4FF7CB8-34F6-49FE-8008-3E3A99532058}"/>
    <cellStyle name="40% - Énfasis5 2 7" xfId="143" xr:uid="{793A2162-D7C6-4F79-BCC1-E6E5D1F25F8E}"/>
    <cellStyle name="40% - Énfasis5 2 8" xfId="144" xr:uid="{E63B98A8-EA96-4B72-939C-220C132307C8}"/>
    <cellStyle name="40% - Énfasis5 2 9" xfId="145" xr:uid="{997B6D7A-BA06-48AB-91F4-1252090C7F29}"/>
    <cellStyle name="40% - Énfasis6 2" xfId="146" xr:uid="{E3122E8D-0C37-4D35-B298-6CD3B155CD75}"/>
    <cellStyle name="40% - Énfasis6 2 10" xfId="147" xr:uid="{FCB5CF8B-7517-4058-8490-14DE2525F17B}"/>
    <cellStyle name="40% - Énfasis6 2 11" xfId="148" xr:uid="{30DF3740-CD0D-4F49-A023-E9225D5091CA}"/>
    <cellStyle name="40% - Énfasis6 2 12" xfId="149" xr:uid="{9B5134C4-BF3F-4BDD-87DF-7BC187C0B044}"/>
    <cellStyle name="40% - Énfasis6 2 2" xfId="150" xr:uid="{EE69DA9F-AD48-488E-B109-46A8A827E626}"/>
    <cellStyle name="40% - Énfasis6 2 3" xfId="151" xr:uid="{5774D6E3-2C92-4477-9F02-C5205263C03B}"/>
    <cellStyle name="40% - Énfasis6 2 4" xfId="152" xr:uid="{1CFC0E57-1784-4C14-A295-3E0B2D281595}"/>
    <cellStyle name="40% - Énfasis6 2 5" xfId="153" xr:uid="{087FA8A8-F4D6-48C9-A2E4-A3FAB5789330}"/>
    <cellStyle name="40% - Énfasis6 2 6" xfId="154" xr:uid="{954EED43-BFAC-4E89-A9E1-2C3F39E02F3B}"/>
    <cellStyle name="40% - Énfasis6 2 7" xfId="155" xr:uid="{F0070D2F-94E7-4414-8620-8CE580BCED1E}"/>
    <cellStyle name="40% - Énfasis6 2 8" xfId="156" xr:uid="{260E4906-BB27-416C-913F-0A14593DC875}"/>
    <cellStyle name="40% - Énfasis6 2 9" xfId="157" xr:uid="{B41914BB-2D00-4EEC-86BA-4CE52E9DEEED}"/>
    <cellStyle name="60% - Énfasis1 2" xfId="158" xr:uid="{E10B4F87-8304-409C-B723-82FF0DD446DE}"/>
    <cellStyle name="60% - Énfasis1 2 10" xfId="159" xr:uid="{FB13D731-B64B-4219-8C06-5557883C6FD5}"/>
    <cellStyle name="60% - Énfasis1 2 11" xfId="160" xr:uid="{45D57A70-F439-423B-AE08-A600267DE6A4}"/>
    <cellStyle name="60% - Énfasis1 2 12" xfId="161" xr:uid="{524309F9-65B3-4E13-8DC4-2F31531DF826}"/>
    <cellStyle name="60% - Énfasis1 2 2" xfId="162" xr:uid="{577852FF-F621-4A99-95A9-470BDAB3B51C}"/>
    <cellStyle name="60% - Énfasis1 2 3" xfId="163" xr:uid="{8A7EC9B6-8195-4A3F-B86B-F31003702C44}"/>
    <cellStyle name="60% - Énfasis1 2 4" xfId="164" xr:uid="{F819AE28-F592-4399-A992-BF7A20DAC8A4}"/>
    <cellStyle name="60% - Énfasis1 2 5" xfId="165" xr:uid="{1CB5440F-0201-493E-84FA-64E1AC0030FE}"/>
    <cellStyle name="60% - Énfasis1 2 6" xfId="166" xr:uid="{E64FAC0F-866A-42F0-A085-EE612DEE5A4E}"/>
    <cellStyle name="60% - Énfasis1 2 7" xfId="167" xr:uid="{783B8C52-6102-4352-982B-369FC978EF36}"/>
    <cellStyle name="60% - Énfasis1 2 8" xfId="168" xr:uid="{D51A4FAC-5B7E-4885-A3CE-D9D4C7ABAF9E}"/>
    <cellStyle name="60% - Énfasis1 2 9" xfId="169" xr:uid="{431F1121-6AFA-498C-B1C9-97273AC533DD}"/>
    <cellStyle name="60% - Énfasis2 2" xfId="170" xr:uid="{254EA2A6-B469-4594-8A3B-5DDE858D93D8}"/>
    <cellStyle name="60% - Énfasis2 2 10" xfId="171" xr:uid="{C158D1DA-6B78-4D23-AF14-DB0EC64CAC62}"/>
    <cellStyle name="60% - Énfasis2 2 11" xfId="172" xr:uid="{5B0DD5CA-BC66-4768-B334-FF56EC084A3B}"/>
    <cellStyle name="60% - Énfasis2 2 12" xfId="173" xr:uid="{A18B2A61-CB0E-40C0-A3EF-54565B47ECDC}"/>
    <cellStyle name="60% - Énfasis2 2 2" xfId="174" xr:uid="{699AA214-59E8-42FB-8D5E-9C11333B24AB}"/>
    <cellStyle name="60% - Énfasis2 2 3" xfId="175" xr:uid="{04757895-F668-4206-8B82-C2C9131A6292}"/>
    <cellStyle name="60% - Énfasis2 2 4" xfId="176" xr:uid="{4E0A1311-4A6E-4DC4-876A-376551E762B4}"/>
    <cellStyle name="60% - Énfasis2 2 5" xfId="177" xr:uid="{625765A5-0699-43FA-B88A-BA0084E2669E}"/>
    <cellStyle name="60% - Énfasis2 2 6" xfId="178" xr:uid="{679D3AFE-7841-4180-A8E0-68599A650D17}"/>
    <cellStyle name="60% - Énfasis2 2 7" xfId="179" xr:uid="{D2EDC531-8956-4A94-93DC-16820F140960}"/>
    <cellStyle name="60% - Énfasis2 2 8" xfId="180" xr:uid="{C810413E-7810-4C0F-826C-A201835BD2A1}"/>
    <cellStyle name="60% - Énfasis2 2 9" xfId="181" xr:uid="{A4AFE4E1-7EDF-4AFA-B272-ED72A8B5CC05}"/>
    <cellStyle name="60% - Énfasis3 2" xfId="182" xr:uid="{1A066B06-5F62-41E9-80FA-09BFEEBBC9ED}"/>
    <cellStyle name="60% - Énfasis3 2 10" xfId="183" xr:uid="{E170FB89-30A6-433B-B99A-3C16F95B5052}"/>
    <cellStyle name="60% - Énfasis3 2 11" xfId="184" xr:uid="{5C2C9832-544E-4F8D-8D12-E7EC95B08CB5}"/>
    <cellStyle name="60% - Énfasis3 2 12" xfId="185" xr:uid="{F186D5F4-B9E3-4004-8B3B-062F1BDC7851}"/>
    <cellStyle name="60% - Énfasis3 2 2" xfId="186" xr:uid="{AB37B7B6-7A8E-438D-B8D0-CE994D1A1955}"/>
    <cellStyle name="60% - Énfasis3 2 3" xfId="187" xr:uid="{0A9DF536-C88F-4017-AFD5-C73742A3ECA6}"/>
    <cellStyle name="60% - Énfasis3 2 4" xfId="188" xr:uid="{76C87A56-076F-495E-B15E-ED71E0049635}"/>
    <cellStyle name="60% - Énfasis3 2 5" xfId="189" xr:uid="{FD288E2C-B94F-4469-A3C5-7775C86BE850}"/>
    <cellStyle name="60% - Énfasis3 2 6" xfId="190" xr:uid="{3E4C7173-FF43-4224-AB31-688F78939873}"/>
    <cellStyle name="60% - Énfasis3 2 7" xfId="191" xr:uid="{F8241B5B-ED04-4018-9A72-C7A6038D4738}"/>
    <cellStyle name="60% - Énfasis3 2 8" xfId="192" xr:uid="{B2FBFDC9-F9D9-4480-A68D-CE68A1AE4553}"/>
    <cellStyle name="60% - Énfasis3 2 9" xfId="193" xr:uid="{84324042-FE43-44A8-86B3-CC798985B0A9}"/>
    <cellStyle name="60% - Énfasis4 2" xfId="194" xr:uid="{2CD23669-AFEE-46B4-BA88-473AFBA88E5B}"/>
    <cellStyle name="60% - Énfasis4 2 10" xfId="195" xr:uid="{0AED3F4C-6E4B-4E64-9D07-C09CDB995A37}"/>
    <cellStyle name="60% - Énfasis4 2 11" xfId="196" xr:uid="{40011610-1F53-41E5-971F-49BDBF0C9F41}"/>
    <cellStyle name="60% - Énfasis4 2 12" xfId="197" xr:uid="{2B9BA1BF-BB43-481A-A4EB-B2C9AC655B21}"/>
    <cellStyle name="60% - Énfasis4 2 2" xfId="198" xr:uid="{88A64507-0BC1-43AF-A08E-7EB5B2484F52}"/>
    <cellStyle name="60% - Énfasis4 2 3" xfId="199" xr:uid="{62C4B90D-EBBD-4F36-9CF9-E0CF9BB1259D}"/>
    <cellStyle name="60% - Énfasis4 2 4" xfId="200" xr:uid="{81D00835-88C2-4B5F-B1E3-2D81D30D0223}"/>
    <cellStyle name="60% - Énfasis4 2 5" xfId="201" xr:uid="{613F3EA4-ED9F-40CC-92D3-3655DD179677}"/>
    <cellStyle name="60% - Énfasis4 2 6" xfId="202" xr:uid="{CDFD47C0-7A4B-4F09-B838-C55CADE3956B}"/>
    <cellStyle name="60% - Énfasis4 2 7" xfId="203" xr:uid="{2755175E-CFA9-41C2-AA07-831476C95060}"/>
    <cellStyle name="60% - Énfasis4 2 8" xfId="204" xr:uid="{067EE02E-5DBD-4369-B369-2EF8D16C5254}"/>
    <cellStyle name="60% - Énfasis4 2 9" xfId="205" xr:uid="{D8958E92-D77C-45E2-B9B9-3A507E7054DC}"/>
    <cellStyle name="60% - Énfasis5 2" xfId="206" xr:uid="{7770580F-7724-4BCF-A604-18B2984D8572}"/>
    <cellStyle name="60% - Énfasis5 2 10" xfId="207" xr:uid="{A9976112-303F-4345-9020-3686467FD218}"/>
    <cellStyle name="60% - Énfasis5 2 11" xfId="208" xr:uid="{F695835E-F671-45F6-8B5A-44073DBB15BE}"/>
    <cellStyle name="60% - Énfasis5 2 12" xfId="209" xr:uid="{879F3419-8D9D-439A-BCAB-B21C8F3FF3E2}"/>
    <cellStyle name="60% - Énfasis5 2 2" xfId="210" xr:uid="{BE95A7C8-4A61-41C9-857E-D4119AA927C1}"/>
    <cellStyle name="60% - Énfasis5 2 3" xfId="211" xr:uid="{78F39E4B-E381-4EA2-960E-E3A698081AB7}"/>
    <cellStyle name="60% - Énfasis5 2 4" xfId="212" xr:uid="{2CC5657D-7C43-4ED1-839C-A1654755A53F}"/>
    <cellStyle name="60% - Énfasis5 2 5" xfId="213" xr:uid="{6BEEE84D-80B3-4B8C-9086-7E174005D0C9}"/>
    <cellStyle name="60% - Énfasis5 2 6" xfId="214" xr:uid="{E1D53D58-E1F5-447A-A987-7B79E8257487}"/>
    <cellStyle name="60% - Énfasis5 2 7" xfId="215" xr:uid="{804530FC-745C-4C3D-A181-E8CA4A8B42EE}"/>
    <cellStyle name="60% - Énfasis5 2 8" xfId="216" xr:uid="{5D028BA9-63D2-47C4-979F-8A6EFE94A050}"/>
    <cellStyle name="60% - Énfasis5 2 9" xfId="217" xr:uid="{44191C92-5921-48CD-9108-4983EFDC67DF}"/>
    <cellStyle name="60% - Énfasis6 2" xfId="218" xr:uid="{B76699C9-D6F6-472B-9600-29BBA88568FF}"/>
    <cellStyle name="60% - Énfasis6 2 10" xfId="219" xr:uid="{18906C02-FFAB-4CFB-94EA-20961E05FE98}"/>
    <cellStyle name="60% - Énfasis6 2 11" xfId="220" xr:uid="{A881510B-581A-4725-9990-B5A4284FAE7F}"/>
    <cellStyle name="60% - Énfasis6 2 12" xfId="221" xr:uid="{8FF56B22-2108-463D-B493-E5B500261784}"/>
    <cellStyle name="60% - Énfasis6 2 2" xfId="222" xr:uid="{44D335C6-3FEE-4E91-B1CA-53040FAF8039}"/>
    <cellStyle name="60% - Énfasis6 2 3" xfId="223" xr:uid="{0020CE3C-CB11-4608-A615-6E7C95591F47}"/>
    <cellStyle name="60% - Énfasis6 2 4" xfId="224" xr:uid="{2E259239-C3A9-44A1-9612-EA2829AF02D3}"/>
    <cellStyle name="60% - Énfasis6 2 5" xfId="225" xr:uid="{AFAF96FA-C8E8-48AE-A47A-552BD3FAD16A}"/>
    <cellStyle name="60% - Énfasis6 2 6" xfId="226" xr:uid="{97E5BD91-AAF9-422B-A434-8AFF8F7AD606}"/>
    <cellStyle name="60% - Énfasis6 2 7" xfId="227" xr:uid="{6588CD2F-8533-4172-8986-E85F2ACFC4FB}"/>
    <cellStyle name="60% - Énfasis6 2 8" xfId="228" xr:uid="{2BC55499-12EF-4038-ABB4-A02D7B32E75B}"/>
    <cellStyle name="60% - Énfasis6 2 9" xfId="229" xr:uid="{8B64AAA0-5A26-4D4F-8FB8-50949628E2A3}"/>
    <cellStyle name="Buena 2" xfId="230" xr:uid="{7A84E75D-734B-4A00-9659-A24FF15DA07C}"/>
    <cellStyle name="Buena 2 10" xfId="231" xr:uid="{DD8FC4E6-FA99-4B74-95C6-6EE64F91109E}"/>
    <cellStyle name="Buena 2 11" xfId="232" xr:uid="{0BC6AED8-0FC0-4893-9A0B-3C90A3D20F85}"/>
    <cellStyle name="Buena 2 12" xfId="233" xr:uid="{51BCF2AB-8DA1-4E8D-8307-0CBF8C582E61}"/>
    <cellStyle name="Buena 2 2" xfId="234" xr:uid="{C68BDFD8-12BE-4348-9FCD-1FA313E9DF2F}"/>
    <cellStyle name="Buena 2 3" xfId="235" xr:uid="{76EA3021-834C-49E9-AC4A-92A3F0A3240C}"/>
    <cellStyle name="Buena 2 4" xfId="236" xr:uid="{150EC018-81EA-438C-8DE8-3666247B1695}"/>
    <cellStyle name="Buena 2 5" xfId="237" xr:uid="{37ED6B32-83A0-4FE8-9A57-EEA67DDD5951}"/>
    <cellStyle name="Buena 2 6" xfId="238" xr:uid="{95C77FAA-DCC4-4BF5-94C5-B605AA9EDE16}"/>
    <cellStyle name="Buena 2 7" xfId="239" xr:uid="{62B41B15-997D-459F-B723-2A7DC5804B07}"/>
    <cellStyle name="Buena 2 8" xfId="240" xr:uid="{5656E8EF-33BF-4FF8-A84C-A4CB4BF86F14}"/>
    <cellStyle name="Buena 2 9" xfId="241" xr:uid="{307CB3C3-8017-4DFE-A827-DCE278D96850}"/>
    <cellStyle name="Cálculo 2" xfId="242" xr:uid="{CD00372A-B01E-43F9-B26C-C6C09E283ABE}"/>
    <cellStyle name="Cálculo 2 10" xfId="243" xr:uid="{584EF49A-3026-4EFC-860E-40EA8D6F763F}"/>
    <cellStyle name="Cálculo 2 11" xfId="244" xr:uid="{BDC36189-D1BD-4E2B-BE21-73B26AD257DF}"/>
    <cellStyle name="Cálculo 2 12" xfId="245" xr:uid="{EF8E5ACD-C8D8-47E5-BCD4-1853730151C9}"/>
    <cellStyle name="Cálculo 2 2" xfId="246" xr:uid="{3FF27DB3-F4CA-41E3-96A6-9EDCE0ABAC2B}"/>
    <cellStyle name="Cálculo 2 3" xfId="247" xr:uid="{2EF66A85-5012-44D1-B601-7078A7BC9999}"/>
    <cellStyle name="Cálculo 2 4" xfId="248" xr:uid="{AF249C6E-F6F4-4096-B7B0-327EF7C1EC01}"/>
    <cellStyle name="Cálculo 2 5" xfId="249" xr:uid="{84310F0E-8060-47A3-8AC9-AFFE87495C04}"/>
    <cellStyle name="Cálculo 2 6" xfId="250" xr:uid="{B8E29D7A-11DC-4278-AFF1-B7ED904E7F9F}"/>
    <cellStyle name="Cálculo 2 7" xfId="251" xr:uid="{B97DEB5E-E35F-4B33-A861-C5DFDDA673F2}"/>
    <cellStyle name="Cálculo 2 8" xfId="252" xr:uid="{941E9F13-52F7-40E8-AE02-6A7E3224DB26}"/>
    <cellStyle name="Cálculo 2 9" xfId="253" xr:uid="{74F2E39A-C234-4735-92CA-229ECC273D20}"/>
    <cellStyle name="Celda de comprobación 2" xfId="254" xr:uid="{14E6FC07-7BA0-4817-A1DC-20DEACD0AC1E}"/>
    <cellStyle name="Celda de comprobación 2 10" xfId="255" xr:uid="{FC0CAE0C-C2FC-4201-A117-CB6CE3DD5BE7}"/>
    <cellStyle name="Celda de comprobación 2 11" xfId="256" xr:uid="{A83B963E-0C92-415E-A608-F8D17F7B3D3C}"/>
    <cellStyle name="Celda de comprobación 2 12" xfId="257" xr:uid="{A522ABED-12BE-42DD-9555-10B451D66E7B}"/>
    <cellStyle name="Celda de comprobación 2 2" xfId="258" xr:uid="{FE6AF564-CF94-4B2F-9DBB-1E1E7F396B0A}"/>
    <cellStyle name="Celda de comprobación 2 3" xfId="259" xr:uid="{45020FE3-3FB0-432F-9DAB-A0993A9D162A}"/>
    <cellStyle name="Celda de comprobación 2 4" xfId="260" xr:uid="{6D6EAB41-7779-469B-A84B-0319063DD724}"/>
    <cellStyle name="Celda de comprobación 2 5" xfId="261" xr:uid="{CD2EBFFD-C3FD-4F36-8D28-92866D7D43EF}"/>
    <cellStyle name="Celda de comprobación 2 6" xfId="262" xr:uid="{37F7FDA1-2E4A-4E48-8DC5-446B3FEB7C0E}"/>
    <cellStyle name="Celda de comprobación 2 7" xfId="263" xr:uid="{D45E32B0-A1ED-4F1F-98EF-ED2B4ED8F086}"/>
    <cellStyle name="Celda de comprobación 2 8" xfId="264" xr:uid="{AF6C3A8D-75C8-4CAE-A22D-752A5E2878E4}"/>
    <cellStyle name="Celda de comprobación 2 9" xfId="265" xr:uid="{9BFDB261-6D24-419B-B440-70419686008B}"/>
    <cellStyle name="Celda vinculada 2" xfId="266" xr:uid="{7B6BF3E4-6B8B-4915-8F2A-F9CDCAF72DF8}"/>
    <cellStyle name="Celda vinculada 2 10" xfId="267" xr:uid="{5115598A-8A2A-407B-9232-A8DA6EB334F2}"/>
    <cellStyle name="Celda vinculada 2 11" xfId="268" xr:uid="{A80FFA4E-BBCB-4ABA-BB82-C34BF53ABE24}"/>
    <cellStyle name="Celda vinculada 2 12" xfId="269" xr:uid="{1A2B2312-E88B-4539-8631-C1E007DC4EB8}"/>
    <cellStyle name="Celda vinculada 2 2" xfId="270" xr:uid="{4A0A4370-A052-4FFE-84D5-FB7C642DC072}"/>
    <cellStyle name="Celda vinculada 2 3" xfId="271" xr:uid="{8BBE3B20-99E6-454E-8802-46BDEA409191}"/>
    <cellStyle name="Celda vinculada 2 4" xfId="272" xr:uid="{98CA2B10-2058-44CA-89A2-7F9071E9F4FD}"/>
    <cellStyle name="Celda vinculada 2 5" xfId="273" xr:uid="{E7A36696-E9FF-4E70-925E-83A7BA4416A2}"/>
    <cellStyle name="Celda vinculada 2 6" xfId="274" xr:uid="{C1AD9A50-1931-450F-95DC-68E38B2C5878}"/>
    <cellStyle name="Celda vinculada 2 7" xfId="275" xr:uid="{15D5B746-BCD1-4531-951E-ED6681E5CDB2}"/>
    <cellStyle name="Celda vinculada 2 8" xfId="276" xr:uid="{6762EFAA-9051-405E-9475-1FC1612CB322}"/>
    <cellStyle name="Celda vinculada 2 9" xfId="277" xr:uid="{F4CF3B98-5B6C-46A2-9CCA-77B98A7BBD14}"/>
    <cellStyle name="Diseño" xfId="278" xr:uid="{D84D436C-E1CE-45E8-9660-73F8C1358E30}"/>
    <cellStyle name="Encabezado 4 2" xfId="279" xr:uid="{240513FF-D6E4-460A-8921-1F6EBD25CDF1}"/>
    <cellStyle name="Encabezado 4 2 10" xfId="280" xr:uid="{B43B93EE-C8C2-4F4F-8608-BD7A1105C3FA}"/>
    <cellStyle name="Encabezado 4 2 11" xfId="281" xr:uid="{67A44DE3-543E-4CAD-A05F-2F3D426B4AA0}"/>
    <cellStyle name="Encabezado 4 2 12" xfId="282" xr:uid="{54902555-E14E-459F-A859-08583530F021}"/>
    <cellStyle name="Encabezado 4 2 2" xfId="283" xr:uid="{FE864B47-21FB-42C7-A9A7-9ADA19ECD5C9}"/>
    <cellStyle name="Encabezado 4 2 3" xfId="284" xr:uid="{3D4020B3-FCE3-4ED7-9472-00EBA7E6AB26}"/>
    <cellStyle name="Encabezado 4 2 4" xfId="285" xr:uid="{8230CC04-7E52-4858-936A-C2B593DD1EA4}"/>
    <cellStyle name="Encabezado 4 2 5" xfId="286" xr:uid="{3EB012EA-9728-4CBB-BBA6-DBD225F19475}"/>
    <cellStyle name="Encabezado 4 2 6" xfId="287" xr:uid="{7EDBF2DD-F8DE-4A07-9410-11BAE3FD545A}"/>
    <cellStyle name="Encabezado 4 2 7" xfId="288" xr:uid="{C1254FD4-AE55-442B-A84A-7EAD3ACE4FF9}"/>
    <cellStyle name="Encabezado 4 2 8" xfId="289" xr:uid="{666BC083-B900-4985-98F0-F4F54B68B385}"/>
    <cellStyle name="Encabezado 4 2 9" xfId="290" xr:uid="{17A39A36-9CFA-481B-A6AF-86F2FE13917F}"/>
    <cellStyle name="Énfasis1 2" xfId="291" xr:uid="{BAC9F54D-E046-48AC-BED0-48A72C7C6639}"/>
    <cellStyle name="Énfasis1 2 10" xfId="292" xr:uid="{BCBB2093-A72E-49EA-95E4-58FD4379D46F}"/>
    <cellStyle name="Énfasis1 2 11" xfId="293" xr:uid="{D62CF68D-8116-482E-B7FE-C274B39C883A}"/>
    <cellStyle name="Énfasis1 2 12" xfId="294" xr:uid="{68772F5B-454C-416D-954B-5F57FD8A5F13}"/>
    <cellStyle name="Énfasis1 2 2" xfId="295" xr:uid="{C9A20999-B6B3-43D3-B98C-8A6081C7ABDA}"/>
    <cellStyle name="Énfasis1 2 3" xfId="296" xr:uid="{5A9D92CA-5D75-4D47-A386-DDCA1B5258B3}"/>
    <cellStyle name="Énfasis1 2 4" xfId="297" xr:uid="{9A8B2A4A-0951-47BA-8A0B-8D445DAA1B1B}"/>
    <cellStyle name="Énfasis1 2 5" xfId="298" xr:uid="{40151704-338D-475A-AD21-B1CD4A505CED}"/>
    <cellStyle name="Énfasis1 2 6" xfId="299" xr:uid="{AD9F5272-9D66-4BEF-9EBD-496340F0C674}"/>
    <cellStyle name="Énfasis1 2 7" xfId="300" xr:uid="{38BFCE8F-3309-4076-8220-C18D9A89AD61}"/>
    <cellStyle name="Énfasis1 2 8" xfId="301" xr:uid="{589A1AA7-4D09-4375-800A-C8083ABC5072}"/>
    <cellStyle name="Énfasis1 2 9" xfId="302" xr:uid="{D401312C-4B11-4F31-9114-01743EA4F65D}"/>
    <cellStyle name="Énfasis2 2" xfId="303" xr:uid="{1AE2CF9F-501E-44F1-8F0C-716D0DE82860}"/>
    <cellStyle name="Énfasis2 2 10" xfId="304" xr:uid="{0E41C5EE-AE78-4DE0-8114-D29C7BDD3417}"/>
    <cellStyle name="Énfasis2 2 11" xfId="305" xr:uid="{FAC82897-618F-424A-96B7-86079BCB35B8}"/>
    <cellStyle name="Énfasis2 2 12" xfId="306" xr:uid="{B7CA5D1B-2856-4973-BB4C-68B3DEAB2843}"/>
    <cellStyle name="Énfasis2 2 2" xfId="307" xr:uid="{794944A4-FB76-4329-973E-A00705D0ADB9}"/>
    <cellStyle name="Énfasis2 2 3" xfId="308" xr:uid="{19EBA32F-EADF-4A0F-8EDE-BF8F819923C6}"/>
    <cellStyle name="Énfasis2 2 4" xfId="309" xr:uid="{EB77021F-2927-46E8-8E8A-E5BEC956A302}"/>
    <cellStyle name="Énfasis2 2 5" xfId="310" xr:uid="{AE9A2F68-2157-4CF5-9A9F-DAE3996B5E3D}"/>
    <cellStyle name="Énfasis2 2 6" xfId="311" xr:uid="{90DB5172-5A79-4DB4-95A4-EC221678A27D}"/>
    <cellStyle name="Énfasis2 2 7" xfId="312" xr:uid="{A71CE965-5058-44B0-B48D-C8924ED100A7}"/>
    <cellStyle name="Énfasis2 2 8" xfId="313" xr:uid="{06D19CC3-AF62-4973-9874-779B4225E35F}"/>
    <cellStyle name="Énfasis2 2 9" xfId="314" xr:uid="{EB1AC1CD-B724-4431-AAD7-161F81783D64}"/>
    <cellStyle name="Énfasis3 2" xfId="315" xr:uid="{27877A62-AF8F-4775-A488-EA96D2BCECF9}"/>
    <cellStyle name="Énfasis3 2 10" xfId="316" xr:uid="{9A78BD6F-4515-494F-9F2D-255560BC491A}"/>
    <cellStyle name="Énfasis3 2 11" xfId="317" xr:uid="{45C1AC38-47D0-4C06-98FE-8A3004467C9A}"/>
    <cellStyle name="Énfasis3 2 12" xfId="318" xr:uid="{D170687F-64F2-48E1-9ADF-A79E2C432DF1}"/>
    <cellStyle name="Énfasis3 2 2" xfId="319" xr:uid="{1397E49A-575F-4D3B-8011-D0A8D4838BF8}"/>
    <cellStyle name="Énfasis3 2 3" xfId="320" xr:uid="{9197A58E-B9E9-403E-BB65-2684818DB657}"/>
    <cellStyle name="Énfasis3 2 4" xfId="321" xr:uid="{037830CB-C4DB-4367-B300-19C38A4A3416}"/>
    <cellStyle name="Énfasis3 2 5" xfId="322" xr:uid="{9EA4117B-E5B5-47D2-9FCB-A768F9C316D9}"/>
    <cellStyle name="Énfasis3 2 6" xfId="323" xr:uid="{8B29548E-0855-4597-9FBF-D3C8B5BD6C01}"/>
    <cellStyle name="Énfasis3 2 7" xfId="324" xr:uid="{D76246A2-57E2-4CFB-84EF-DD30E94B9A59}"/>
    <cellStyle name="Énfasis3 2 8" xfId="325" xr:uid="{F6380364-B6BC-43FF-BD52-4D5D7D84D5F1}"/>
    <cellStyle name="Énfasis3 2 9" xfId="326" xr:uid="{FA10D899-A334-40EE-B150-2DD285B7F1C7}"/>
    <cellStyle name="Énfasis4 2" xfId="327" xr:uid="{B7ACBCFF-6000-4C0D-9062-69E21D654A27}"/>
    <cellStyle name="Énfasis4 2 10" xfId="328" xr:uid="{B9B6B57F-BEDA-4FEA-BC95-A4C11EC90599}"/>
    <cellStyle name="Énfasis4 2 11" xfId="329" xr:uid="{F08C993B-C717-4B23-82B3-78F45FFA4602}"/>
    <cellStyle name="Énfasis4 2 12" xfId="330" xr:uid="{5B939917-04BD-4D3B-BC4C-E8022A3D4877}"/>
    <cellStyle name="Énfasis4 2 2" xfId="331" xr:uid="{D43729FE-4B7C-45FA-958D-669B4A8E3C0C}"/>
    <cellStyle name="Énfasis4 2 3" xfId="332" xr:uid="{F84437BA-8FDE-4B66-B43E-A5E2106267B9}"/>
    <cellStyle name="Énfasis4 2 4" xfId="333" xr:uid="{5CD2C87E-EC1A-4F60-8254-F3A8E1FD29B0}"/>
    <cellStyle name="Énfasis4 2 5" xfId="334" xr:uid="{B3A775E3-1C45-4418-A77D-049A8B7EA2B5}"/>
    <cellStyle name="Énfasis4 2 6" xfId="335" xr:uid="{BC0C482E-C450-40B7-AA35-5105B0C6BC66}"/>
    <cellStyle name="Énfasis4 2 7" xfId="336" xr:uid="{1C46FBDA-CF89-4FD7-9F4C-E4EEBFE82DC3}"/>
    <cellStyle name="Énfasis4 2 8" xfId="337" xr:uid="{D29693CD-42FA-4679-8CF8-E995BE3BBD06}"/>
    <cellStyle name="Énfasis4 2 9" xfId="338" xr:uid="{F1C447F0-9C69-4B4F-9185-A9E20A7B986F}"/>
    <cellStyle name="Énfasis5 2" xfId="339" xr:uid="{A832E980-0BE8-4595-95E6-90ACE1442C87}"/>
    <cellStyle name="Énfasis5 2 10" xfId="340" xr:uid="{4C6BCBC5-7A77-4D5A-8752-03166409587D}"/>
    <cellStyle name="Énfasis5 2 11" xfId="341" xr:uid="{65510A87-4259-410C-A528-6FF2CDB06FD5}"/>
    <cellStyle name="Énfasis5 2 12" xfId="342" xr:uid="{B4F8E06C-664C-4A49-90F4-A126587161F2}"/>
    <cellStyle name="Énfasis5 2 2" xfId="343" xr:uid="{32D0C830-64A2-476B-92E0-255D40108CBD}"/>
    <cellStyle name="Énfasis5 2 3" xfId="344" xr:uid="{8EE692FA-40F4-4710-8C8E-02824E7ACC58}"/>
    <cellStyle name="Énfasis5 2 4" xfId="345" xr:uid="{5E120DC2-00AC-46CA-BD60-257B69E7E3FE}"/>
    <cellStyle name="Énfasis5 2 5" xfId="346" xr:uid="{AF10C9F2-9904-4312-9F92-3A6C1CC6731A}"/>
    <cellStyle name="Énfasis5 2 6" xfId="347" xr:uid="{DF43AAA7-0C65-44F3-8FA0-8305D76945B8}"/>
    <cellStyle name="Énfasis5 2 7" xfId="348" xr:uid="{7E547E37-E13E-4D60-8582-61A10E70E075}"/>
    <cellStyle name="Énfasis5 2 8" xfId="349" xr:uid="{E4B95D45-5226-4E4E-B753-CAB044EFEF7B}"/>
    <cellStyle name="Énfasis5 2 9" xfId="350" xr:uid="{37B1050D-FD93-4FF1-AAD6-75310D745A12}"/>
    <cellStyle name="Énfasis6 2" xfId="351" xr:uid="{1AAC3EAC-935F-4668-89C0-D2C5C2040002}"/>
    <cellStyle name="Énfasis6 2 10" xfId="352" xr:uid="{1D526F53-DC7A-4C75-92E6-3B1782B9747C}"/>
    <cellStyle name="Énfasis6 2 11" xfId="353" xr:uid="{25E8B5C4-6B74-4ABA-AD8A-73CFE9A0DFB1}"/>
    <cellStyle name="Énfasis6 2 12" xfId="354" xr:uid="{4BDBFF8A-C941-4713-B1FC-67BD2AEA9315}"/>
    <cellStyle name="Énfasis6 2 2" xfId="355" xr:uid="{4640DB31-3DB7-4C49-A09C-C3AEBD0B198B}"/>
    <cellStyle name="Énfasis6 2 3" xfId="356" xr:uid="{81DBE3BA-D33B-475D-93DE-50E13A7FA232}"/>
    <cellStyle name="Énfasis6 2 4" xfId="357" xr:uid="{180CD2D8-AB9E-4AE7-B501-B46CCB1A00A2}"/>
    <cellStyle name="Énfasis6 2 5" xfId="358" xr:uid="{972BAFA0-97C7-4237-A0AD-03F9716218BD}"/>
    <cellStyle name="Énfasis6 2 6" xfId="359" xr:uid="{DEA3F148-D8BD-4A77-90D1-2592E1B1B93C}"/>
    <cellStyle name="Énfasis6 2 7" xfId="360" xr:uid="{0B08B875-9E3F-475D-969B-ED4A676F3515}"/>
    <cellStyle name="Énfasis6 2 8" xfId="361" xr:uid="{9DC99BF4-F1B3-4BA0-A811-1F2C72CE4A27}"/>
    <cellStyle name="Énfasis6 2 9" xfId="362" xr:uid="{26883FAC-AE58-4A30-8EFD-86690BEE174F}"/>
    <cellStyle name="Entrada 2" xfId="363" xr:uid="{DA6170EA-F3FE-4316-9113-5AAC716D6F7A}"/>
    <cellStyle name="Entrada 2 10" xfId="364" xr:uid="{B08009C9-45AC-4CF2-B40A-F79DA9ED319E}"/>
    <cellStyle name="Entrada 2 11" xfId="365" xr:uid="{3979528C-FF14-4CC0-989E-4A277BB68C04}"/>
    <cellStyle name="Entrada 2 12" xfId="366" xr:uid="{2F153D3E-0972-4D1A-9649-0AF7451E2AB9}"/>
    <cellStyle name="Entrada 2 2" xfId="367" xr:uid="{74CB1892-F983-4535-870B-77C4D99A1A15}"/>
    <cellStyle name="Entrada 2 3" xfId="368" xr:uid="{6287F3AC-EE60-4D7D-BDD3-B5316567161B}"/>
    <cellStyle name="Entrada 2 4" xfId="369" xr:uid="{A16BE95F-BD4B-43FA-8655-E6773F8F3BF4}"/>
    <cellStyle name="Entrada 2 5" xfId="370" xr:uid="{5ACD3E6B-E28A-41F4-A322-628CBC597808}"/>
    <cellStyle name="Entrada 2 6" xfId="371" xr:uid="{153DB993-A09E-4E44-B8A2-E238BB06B3C0}"/>
    <cellStyle name="Entrada 2 7" xfId="372" xr:uid="{F481C425-86FB-4B22-B5D1-5C8F2FD81B85}"/>
    <cellStyle name="Entrada 2 8" xfId="373" xr:uid="{C76867B3-BA6C-482A-9541-8AB8DCB878D8}"/>
    <cellStyle name="Entrada 2 9" xfId="374" xr:uid="{CE1602A5-DC9C-44CD-A4A7-0E51DE7B4E5F}"/>
    <cellStyle name="Estilo 1" xfId="750" xr:uid="{072B2B46-80CA-438F-9B00-5B2E49C5DB17}"/>
    <cellStyle name="Euro" xfId="375" xr:uid="{6DDF3F3C-B261-433D-8607-A2409A6D1F01}"/>
    <cellStyle name="Hipervínculo 2" xfId="376" xr:uid="{9E77C81B-5D1C-44B7-9F38-89F6245C17F1}"/>
    <cellStyle name="Hipervínculo 2 2" xfId="751" xr:uid="{00A753B5-2D67-4B09-9F66-1DAC4B0CBFA2}"/>
    <cellStyle name="Hipervínculo 3" xfId="377" xr:uid="{4F275F98-55F2-4721-A9BF-26C35E128F0F}"/>
    <cellStyle name="Incorrecto 2" xfId="378" xr:uid="{49C6BABD-A71C-4F64-9C6C-30A5475440E4}"/>
    <cellStyle name="Incorrecto 2 10" xfId="379" xr:uid="{B2AB9AB5-4CBD-437C-81C7-98C28BF9C963}"/>
    <cellStyle name="Incorrecto 2 11" xfId="380" xr:uid="{E597F019-1AFF-4316-A380-5BED50E884CA}"/>
    <cellStyle name="Incorrecto 2 12" xfId="381" xr:uid="{8E1E6735-184E-4B2D-916D-F97AF95727D4}"/>
    <cellStyle name="Incorrecto 2 2" xfId="382" xr:uid="{AB881598-C2F4-41E2-965C-50D4B548CF67}"/>
    <cellStyle name="Incorrecto 2 3" xfId="383" xr:uid="{24BA9C3A-0553-41AA-AAF0-57141435049A}"/>
    <cellStyle name="Incorrecto 2 4" xfId="384" xr:uid="{B65468FD-412B-409C-85C3-AB47686A0249}"/>
    <cellStyle name="Incorrecto 2 5" xfId="385" xr:uid="{3E5385BA-4BB2-4EE0-A425-3185AC711E0A}"/>
    <cellStyle name="Incorrecto 2 6" xfId="386" xr:uid="{DD937737-E01D-449C-8B9D-62F8E094B30D}"/>
    <cellStyle name="Incorrecto 2 7" xfId="387" xr:uid="{CC784BEE-5946-4EB7-8DB1-6831DE84E55C}"/>
    <cellStyle name="Incorrecto 2 8" xfId="388" xr:uid="{F6C6A263-2D0D-4AC5-8D46-FECAC4334477}"/>
    <cellStyle name="Incorrecto 2 9" xfId="389" xr:uid="{B9730461-5D8E-4BF5-9810-48A4635AB898}"/>
    <cellStyle name="Millares" xfId="1" builtinId="3"/>
    <cellStyle name="Millares 10" xfId="636" xr:uid="{A4028A44-8049-46AD-A7A2-37F65DB1B41E}"/>
    <cellStyle name="Millares 10 2" xfId="732" xr:uid="{A0641C8D-3AAC-4165-9720-BCA12324E588}"/>
    <cellStyle name="Millares 10 2 2" xfId="930" xr:uid="{1315D56E-0915-46DF-A044-F9CCFF568B3D}"/>
    <cellStyle name="Millares 10 2 3" xfId="1108" xr:uid="{4BCAB51A-73C8-4365-A8A4-EFD6336BC171}"/>
    <cellStyle name="Millares 10 2 4" xfId="1286" xr:uid="{A055E2FD-E3CC-4BF4-839A-C4C101B8CACF}"/>
    <cellStyle name="Millares 10 2 5" xfId="1465" xr:uid="{240D86A3-1325-4807-8B89-A34EE9206A34}"/>
    <cellStyle name="Millares 10 3" xfId="834" xr:uid="{8F32AEDC-2342-4879-A452-3E6216C083C5}"/>
    <cellStyle name="Millares 10 4" xfId="1012" xr:uid="{9F59BD78-D8FE-45D8-AFBF-BC4675E65CEE}"/>
    <cellStyle name="Millares 10 5" xfId="1190" xr:uid="{519CAA84-3134-4527-8498-5B51665A3F49}"/>
    <cellStyle name="Millares 10 6" xfId="1369" xr:uid="{41601A61-10AC-4C4F-AA6B-16541ABE5AC7}"/>
    <cellStyle name="Millares 11" xfId="671" xr:uid="{51A022C8-F8A5-4CC9-9AB7-19B18F43F028}"/>
    <cellStyle name="Millares 11 2" xfId="869" xr:uid="{09BADF2F-EA5D-4DBB-8D85-2C376603F38F}"/>
    <cellStyle name="Millares 11 3" xfId="1047" xr:uid="{1652B88D-4273-45B3-9252-3B5B1F447541}"/>
    <cellStyle name="Millares 11 4" xfId="1225" xr:uid="{E17B7FDF-906F-4C1D-9BB6-12E4C47E3B47}"/>
    <cellStyle name="Millares 11 5" xfId="1404" xr:uid="{240225FA-9E06-4ABB-992B-C8273C1BA658}"/>
    <cellStyle name="Millares 12" xfId="687" xr:uid="{CBAED130-EC43-4A60-845A-1A3D64892E04}"/>
    <cellStyle name="Millares 12 2" xfId="885" xr:uid="{D48EB0AD-DFC2-4CC0-8100-CA4D7154CB52}"/>
    <cellStyle name="Millares 12 3" xfId="1063" xr:uid="{47D550FE-3650-4779-A6AD-9BE19D3D45F7}"/>
    <cellStyle name="Millares 12 4" xfId="1241" xr:uid="{FC0E59C1-2F9F-4699-AD7B-EF22FD9B850A}"/>
    <cellStyle name="Millares 12 5" xfId="1420" xr:uid="{D897F227-2983-4AD4-BC3D-9634EDD89106}"/>
    <cellStyle name="Millares 13" xfId="752" xr:uid="{32B188DA-9F03-494B-936B-988A7C320319}"/>
    <cellStyle name="Millares 14" xfId="769" xr:uid="{EFD6D87E-EBAE-4CFB-B207-BCFA7975E9E1}"/>
    <cellStyle name="Millares 15" xfId="947" xr:uid="{717AC271-28EA-45D3-A3F5-C17BDFECB5F8}"/>
    <cellStyle name="Millares 16" xfId="1125" xr:uid="{35E881AD-69C7-46F1-8E33-18A940F6172E}"/>
    <cellStyle name="Millares 17" xfId="1304" xr:uid="{7D7D6482-1907-405F-890C-66CE599EEE30}"/>
    <cellStyle name="Millares 18" xfId="13" xr:uid="{506EC26B-1058-416E-9CFD-596D7E52E9CF}"/>
    <cellStyle name="Millares 2" xfId="5" xr:uid="{DE1274CF-9C96-4740-A18B-3F732A1ED6C0}"/>
    <cellStyle name="Millares 2 10" xfId="571" xr:uid="{6F9BF6B9-B956-4950-8793-91AE31B045CD}"/>
    <cellStyle name="Millares 2 10 2" xfId="637" xr:uid="{B64C07B5-19CB-481A-A480-2D59755B6E03}"/>
    <cellStyle name="Millares 2 10 2 2" xfId="835" xr:uid="{80B619C2-DC66-4F12-A587-FBE33AEFCF3C}"/>
    <cellStyle name="Millares 2 10 2 3" xfId="1013" xr:uid="{6C9B6686-CB2E-49F8-AC94-76A3E7934DE9}"/>
    <cellStyle name="Millares 2 10 2 4" xfId="1191" xr:uid="{3C5CEA7F-2319-49C9-B8EB-17A6B57D17D8}"/>
    <cellStyle name="Millares 2 10 2 5" xfId="1370" xr:uid="{2389C0DA-F0E6-45FB-BF79-C8222B318B1A}"/>
    <cellStyle name="Millares 2 10 3" xfId="748" xr:uid="{735711D0-22AD-4CEC-9A65-B49D696CEA8C}"/>
    <cellStyle name="Millares 2 10 3 2" xfId="946" xr:uid="{11B86210-5F1C-48EF-8D5B-CEE989DE1FF1}"/>
    <cellStyle name="Millares 2 10 3 3" xfId="1124" xr:uid="{B00BFFFC-CE72-4328-8818-76FEEFE03C5A}"/>
    <cellStyle name="Millares 2 10 3 4" xfId="1302" xr:uid="{DE51B625-1213-486C-A1B3-D9A98F1D428C}"/>
    <cellStyle name="Millares 2 10 3 5" xfId="1481" xr:uid="{0F789987-25DC-4955-9621-A820F54BB6CD}"/>
    <cellStyle name="Millares 2 10 4" xfId="785" xr:uid="{A76227AE-1B3B-4112-BD80-E63DE237CAB8}"/>
    <cellStyle name="Millares 2 10 5" xfId="963" xr:uid="{5C753DD7-4D9C-4B57-8079-74C294A20308}"/>
    <cellStyle name="Millares 2 10 6" xfId="1141" xr:uid="{0503AF84-736B-49DB-87F5-8A489C582B24}"/>
    <cellStyle name="Millares 2 10 7" xfId="1320" xr:uid="{338B6E66-5CBC-4F45-A01D-6128DE24BD46}"/>
    <cellStyle name="Millares 2 11" xfId="642" xr:uid="{3B4099D0-68EE-48D7-BB10-132507843357}"/>
    <cellStyle name="Millares 2 11 2" xfId="840" xr:uid="{1BC33F58-1705-4E14-9CE7-7AC2FF2F3BB1}"/>
    <cellStyle name="Millares 2 11 3" xfId="1018" xr:uid="{5847CD44-33EB-4BD0-B3D9-0BCA56C54995}"/>
    <cellStyle name="Millares 2 11 4" xfId="1196" xr:uid="{471751EC-208F-4FC0-8F77-D3421B717FC3}"/>
    <cellStyle name="Millares 2 11 5" xfId="1375" xr:uid="{377D7C96-BA10-4369-A665-54626E7CCCD2}"/>
    <cellStyle name="Millares 2 12" xfId="673" xr:uid="{71033E7C-4A51-4250-BC3B-0C33B94F71E4}"/>
    <cellStyle name="Millares 2 12 2" xfId="871" xr:uid="{3E7D1434-3B84-49B3-BDFC-045669B1CDE4}"/>
    <cellStyle name="Millares 2 12 3" xfId="1049" xr:uid="{AADCF30E-55C5-4323-A946-DF6BA3B1FE01}"/>
    <cellStyle name="Millares 2 12 4" xfId="1227" xr:uid="{B3BD9B43-BB29-4608-B9C3-0D89CAC628CB}"/>
    <cellStyle name="Millares 2 12 5" xfId="1406" xr:uid="{217407C7-7F53-4897-9C5A-5F9E7C4459F9}"/>
    <cellStyle name="Millares 2 13" xfId="689" xr:uid="{EDE6CFBF-7A2B-4CB4-8098-0EDC41C234A2}"/>
    <cellStyle name="Millares 2 13 2" xfId="887" xr:uid="{70762E67-5EBF-4BA8-86FA-4025B33D278E}"/>
    <cellStyle name="Millares 2 13 3" xfId="1065" xr:uid="{FA8923C3-9829-4097-B543-BE27A98891D6}"/>
    <cellStyle name="Millares 2 13 4" xfId="1243" xr:uid="{2762DB85-8BA1-48FA-89E1-3B0E927C24E0}"/>
    <cellStyle name="Millares 2 13 5" xfId="1422" xr:uid="{AF205A12-3D9B-4E42-8039-034CAA9C7F6F}"/>
    <cellStyle name="Millares 2 14" xfId="771" xr:uid="{CABAEB48-C49E-45AA-97E5-A2565D546BFB}"/>
    <cellStyle name="Millares 2 15" xfId="949" xr:uid="{E71C5EC8-E548-4422-9B46-29956BBFAFF5}"/>
    <cellStyle name="Millares 2 16" xfId="1127" xr:uid="{6CA0B7D2-E11A-466E-86EB-2A8669907100}"/>
    <cellStyle name="Millares 2 17" xfId="1306" xr:uid="{9E2623B4-960A-43C9-9BD8-286FF7955A20}"/>
    <cellStyle name="Millares 2 18" xfId="390" xr:uid="{AA285CF3-4262-4BB8-AE99-D37031C4299C}"/>
    <cellStyle name="Millares 2 19" xfId="11" xr:uid="{198227B5-1B68-4931-8A06-2B3AC198AE30}"/>
    <cellStyle name="Millares 2 2" xfId="7" xr:uid="{7145A797-A64F-4AEE-B589-E162024D0CD1}"/>
    <cellStyle name="Millares 2 2 10" xfId="772" xr:uid="{831FE1EE-8CEF-4D7F-8D98-3A39CD598D51}"/>
    <cellStyle name="Millares 2 2 11" xfId="950" xr:uid="{5A8306BB-15A2-456C-9E65-4D425C127D1B}"/>
    <cellStyle name="Millares 2 2 12" xfId="1128" xr:uid="{0A456579-BC90-45CF-BCF5-09C2F2BCD5D7}"/>
    <cellStyle name="Millares 2 2 13" xfId="1307" xr:uid="{76859376-B733-40FA-9B4C-7B3191D7A58F}"/>
    <cellStyle name="Millares 2 2 14" xfId="391" xr:uid="{39F572C3-4846-4B16-96C2-FDF3FBDB8DA2}"/>
    <cellStyle name="Millares 2 2 2" xfId="561" xr:uid="{6D9AEC50-AD70-4782-BA1B-7D60C0C4B8D8}"/>
    <cellStyle name="Millares 2 2 2 10" xfId="957" xr:uid="{A5FFBE79-7BBF-4A65-8E7A-8E9AAD5D29B0}"/>
    <cellStyle name="Millares 2 2 2 11" xfId="1135" xr:uid="{6DD6F3EA-C9E1-4CB0-83D2-EB88B8DBCB53}"/>
    <cellStyle name="Millares 2 2 2 12" xfId="1314" xr:uid="{8DAFB641-8BD0-4645-B1C9-40CB2E0D83B0}"/>
    <cellStyle name="Millares 2 2 2 2" xfId="627" xr:uid="{E3223745-4A1D-404C-ABEE-1AD0FD4CE05F}"/>
    <cellStyle name="Millares 2 2 2 2 2" xfId="665" xr:uid="{06CB359B-AFD9-4192-ABE5-160DECA3E4C4}"/>
    <cellStyle name="Millares 2 2 2 2 2 2" xfId="863" xr:uid="{5A0C6099-700D-4FB8-88F6-9EE6D651DC3A}"/>
    <cellStyle name="Millares 2 2 2 2 2 3" xfId="1041" xr:uid="{3314B9F8-5C7D-4487-9935-35C876A8A1FA}"/>
    <cellStyle name="Millares 2 2 2 2 2 4" xfId="1219" xr:uid="{1762ECCC-6279-4391-AEA7-977B422308F4}"/>
    <cellStyle name="Millares 2 2 2 2 2 5" xfId="1398" xr:uid="{A956E721-9B18-4162-B1EF-A6A84240AF60}"/>
    <cellStyle name="Millares 2 2 2 2 3" xfId="712" xr:uid="{BAD1F435-D73D-40F6-9DD3-5FF115DBF054}"/>
    <cellStyle name="Millares 2 2 2 2 3 2" xfId="910" xr:uid="{DB2C16B7-6881-45E0-89F8-6D40595BFB64}"/>
    <cellStyle name="Millares 2 2 2 2 3 3" xfId="1088" xr:uid="{64E05C4F-D375-4073-AE25-3ED719A0897E}"/>
    <cellStyle name="Millares 2 2 2 2 3 4" xfId="1266" xr:uid="{8DF4A939-5738-4958-9B6E-2757763692D3}"/>
    <cellStyle name="Millares 2 2 2 2 3 5" xfId="1445" xr:uid="{0E931FB7-D6B7-4179-8A83-AA79ADEE25F7}"/>
    <cellStyle name="Millares 2 2 2 2 4" xfId="828" xr:uid="{3012D8FC-B3B7-45C7-9AC5-FDD37F808FE8}"/>
    <cellStyle name="Millares 2 2 2 2 5" xfId="1006" xr:uid="{539FAC31-4B42-49FF-BA25-A1479BDA233A}"/>
    <cellStyle name="Millares 2 2 2 2 6" xfId="1184" xr:uid="{4A8B383C-8668-44F9-938D-021B7AC58753}"/>
    <cellStyle name="Millares 2 2 2 2 7" xfId="1363" xr:uid="{A71F30FF-ADD0-4FDB-ADDA-7467751ACF59}"/>
    <cellStyle name="Millares 2 2 2 3" xfId="612" xr:uid="{148C0A5B-83AB-473D-B9A3-5FB318401D8B}"/>
    <cellStyle name="Millares 2 2 2 3 2" xfId="727" xr:uid="{49795D71-8075-45ED-AEC4-DEBBF497D4E3}"/>
    <cellStyle name="Millares 2 2 2 3 2 2" xfId="925" xr:uid="{067769E5-FB04-4A63-9F4D-BAE0F13BC7BB}"/>
    <cellStyle name="Millares 2 2 2 3 2 3" xfId="1103" xr:uid="{9ABDC24E-4B06-4C1F-9289-AA807746BCC2}"/>
    <cellStyle name="Millares 2 2 2 3 2 4" xfId="1281" xr:uid="{1A829519-CBF3-4ED7-859D-FCB2BCDFD6A4}"/>
    <cellStyle name="Millares 2 2 2 3 2 5" xfId="1460" xr:uid="{EC738EEB-E6E6-4465-ADEB-F138A6D6005E}"/>
    <cellStyle name="Millares 2 2 2 3 3" xfId="813" xr:uid="{40EEBDED-B794-4E55-8718-B1DE12DF8404}"/>
    <cellStyle name="Millares 2 2 2 3 4" xfId="991" xr:uid="{C0E3A33B-1F62-4D2E-8783-CD22E814665B}"/>
    <cellStyle name="Millares 2 2 2 3 5" xfId="1169" xr:uid="{D3994407-47A8-4BE3-BDCA-8A58503C2E9B}"/>
    <cellStyle name="Millares 2 2 2 3 6" xfId="1348" xr:uid="{21B0C380-10B3-46A6-B36E-D80F50246F81}"/>
    <cellStyle name="Millares 2 2 2 4" xfId="597" xr:uid="{3E5C752B-D182-46D5-AD89-4C47260653F7}"/>
    <cellStyle name="Millares 2 2 2 4 2" xfId="742" xr:uid="{C1DC7739-2328-43ED-9EF7-8F1EB4018436}"/>
    <cellStyle name="Millares 2 2 2 4 2 2" xfId="940" xr:uid="{77BF3D5C-DCA8-47B6-BE78-E2D615F086CE}"/>
    <cellStyle name="Millares 2 2 2 4 2 3" xfId="1118" xr:uid="{2315CF36-5F99-4C18-9E84-A5A8A2C09E95}"/>
    <cellStyle name="Millares 2 2 2 4 2 4" xfId="1296" xr:uid="{71D01336-2461-4D47-A414-35D5E3DF479E}"/>
    <cellStyle name="Millares 2 2 2 4 2 5" xfId="1475" xr:uid="{D9431D64-43CB-4CF4-8309-D8EDE57E086B}"/>
    <cellStyle name="Millares 2 2 2 4 3" xfId="798" xr:uid="{2FDA9391-CE7D-4EA4-BD56-4321644BBAA8}"/>
    <cellStyle name="Millares 2 2 2 4 4" xfId="976" xr:uid="{D5A19F08-A2F1-408D-8336-A5120AF3E875}"/>
    <cellStyle name="Millares 2 2 2 4 5" xfId="1154" xr:uid="{0CD35EFD-44E0-4D02-A5A6-DECEC5BF9763}"/>
    <cellStyle name="Millares 2 2 2 4 6" xfId="1333" xr:uid="{931CBD0C-15CC-4190-B7D0-01DB3BCF9716}"/>
    <cellStyle name="Millares 2 2 2 5" xfId="591" xr:uid="{06CFE079-2166-4EA8-97C5-6FC07D0F1CEF}"/>
    <cellStyle name="Millares 2 2 2 6" xfId="650" xr:uid="{028C9038-4AD3-4CD3-8938-FDCD366EC8EB}"/>
    <cellStyle name="Millares 2 2 2 6 2" xfId="848" xr:uid="{324B3926-B25C-41C6-9162-DB30CC5B8B53}"/>
    <cellStyle name="Millares 2 2 2 6 3" xfId="1026" xr:uid="{C5167B7A-A96E-4A71-91F9-53EFC9EC8969}"/>
    <cellStyle name="Millares 2 2 2 6 4" xfId="1204" xr:uid="{4F1ED5CA-93D0-41C0-B189-3D36C8DE0008}"/>
    <cellStyle name="Millares 2 2 2 6 5" xfId="1383" xr:uid="{809CC20C-31C9-4156-BEBC-0CC4F3DF18BB}"/>
    <cellStyle name="Millares 2 2 2 7" xfId="681" xr:uid="{71D4CD73-CF25-4DEC-8279-E663FE9CE6BC}"/>
    <cellStyle name="Millares 2 2 2 7 2" xfId="879" xr:uid="{6550B7EE-E104-4E37-90DF-DA3321DA23BC}"/>
    <cellStyle name="Millares 2 2 2 7 3" xfId="1057" xr:uid="{781FA7C3-E5D5-4DEB-B26C-F4AA63B1985A}"/>
    <cellStyle name="Millares 2 2 2 7 4" xfId="1235" xr:uid="{910703BD-D343-4D72-A5B7-E61221DDCC83}"/>
    <cellStyle name="Millares 2 2 2 7 5" xfId="1414" xr:uid="{4FD18FDD-F34B-4BB5-BFD5-37526D2289EB}"/>
    <cellStyle name="Millares 2 2 2 8" xfId="697" xr:uid="{9E69365C-C87A-4425-BE9D-0740704CC2BB}"/>
    <cellStyle name="Millares 2 2 2 8 2" xfId="895" xr:uid="{8F9CF521-2A02-43A8-A938-217438572E4D}"/>
    <cellStyle name="Millares 2 2 2 8 3" xfId="1073" xr:uid="{5D7354B8-9377-48E9-B255-DA51714C7F19}"/>
    <cellStyle name="Millares 2 2 2 8 4" xfId="1251" xr:uid="{B208C436-9EFC-42B9-AC62-650BFA39E1DE}"/>
    <cellStyle name="Millares 2 2 2 8 5" xfId="1430" xr:uid="{FD70FF1D-4A19-415B-837F-CAD5A486EE39}"/>
    <cellStyle name="Millares 2 2 2 9" xfId="779" xr:uid="{47ED6619-4675-4E6F-A9ED-E0B67A0EB99A}"/>
    <cellStyle name="Millares 2 2 3" xfId="582" xr:uid="{56A0CCBB-B114-42A3-873A-0F41DDBF1685}"/>
    <cellStyle name="Millares 2 2 3 2" xfId="620" xr:uid="{4BB22FD9-120E-41BD-9CD1-7E3DBBAFB459}"/>
    <cellStyle name="Millares 2 2 3 2 2" xfId="821" xr:uid="{EFB4B140-190C-40FB-AEFC-019BEE85F770}"/>
    <cellStyle name="Millares 2 2 3 2 3" xfId="999" xr:uid="{6944D219-6CDC-4DE2-8D97-3859D41B1BD4}"/>
    <cellStyle name="Millares 2 2 3 2 4" xfId="1177" xr:uid="{C0DB5D51-1B69-4D0C-87C6-659ECFBD1AB2}"/>
    <cellStyle name="Millares 2 2 3 2 5" xfId="1356" xr:uid="{03DD68D3-565D-4CB3-B76A-1D307C6DE96D}"/>
    <cellStyle name="Millares 2 2 3 3" xfId="658" xr:uid="{5D1F8BBD-6319-49B5-BD4B-482BE120C6AC}"/>
    <cellStyle name="Millares 2 2 3 3 2" xfId="856" xr:uid="{08A5EAB2-00B9-473B-A461-325571CE4049}"/>
    <cellStyle name="Millares 2 2 3 3 3" xfId="1034" xr:uid="{18C9F8C5-B832-4844-95C7-D5DB1706C5CE}"/>
    <cellStyle name="Millares 2 2 3 3 4" xfId="1212" xr:uid="{6EACBCCF-AA44-4223-8E7C-47E3693EB6A2}"/>
    <cellStyle name="Millares 2 2 3 3 5" xfId="1391" xr:uid="{5DFA1C9E-E026-4CC1-8E1A-451C5855BBAD}"/>
    <cellStyle name="Millares 2 2 3 4" xfId="705" xr:uid="{876B01B3-917B-4A5F-BF8A-64CF360FD17C}"/>
    <cellStyle name="Millares 2 2 3 4 2" xfId="903" xr:uid="{6CD920FB-63DE-4469-B038-29A08FDBBEA9}"/>
    <cellStyle name="Millares 2 2 3 4 3" xfId="1081" xr:uid="{17DE8FB1-C742-4A12-B095-1A0DF4914A14}"/>
    <cellStyle name="Millares 2 2 3 4 4" xfId="1259" xr:uid="{B6F96B26-E2FF-4A35-9C42-F1FAAE1FF2D6}"/>
    <cellStyle name="Millares 2 2 3 4 5" xfId="1438" xr:uid="{194D4B82-4733-448A-A4C2-EB2DD47F8F0F}"/>
    <cellStyle name="Millares 2 2 3 5" xfId="789" xr:uid="{11E91B30-5320-4234-8497-2A9966B560E5}"/>
    <cellStyle name="Millares 2 2 3 6" xfId="967" xr:uid="{62025D83-6937-4172-99E2-10BB8F9FD9D0}"/>
    <cellStyle name="Millares 2 2 3 7" xfId="1145" xr:uid="{CC6572BF-D507-4F2D-9526-FF177383A27F}"/>
    <cellStyle name="Millares 2 2 3 8" xfId="1324" xr:uid="{75ADE1C6-3578-41D8-9F7E-E689D3623C6C}"/>
    <cellStyle name="Millares 2 2 4" xfId="605" xr:uid="{61B836C1-71FC-425D-84CD-B0746BB7A36E}"/>
    <cellStyle name="Millares 2 2 4 2" xfId="720" xr:uid="{D2F04F52-0B78-4465-AED1-CD0E96E868FA}"/>
    <cellStyle name="Millares 2 2 4 2 2" xfId="918" xr:uid="{84B33135-01CB-42D2-89FA-1F305EA80E75}"/>
    <cellStyle name="Millares 2 2 4 2 3" xfId="1096" xr:uid="{7CABAB22-03F9-4F13-AA2C-CF44372E648A}"/>
    <cellStyle name="Millares 2 2 4 2 4" xfId="1274" xr:uid="{96C65388-9184-4A31-A9FE-B6A39B701E31}"/>
    <cellStyle name="Millares 2 2 4 2 5" xfId="1453" xr:uid="{DE7B11D1-652F-4240-82A7-A1438130E634}"/>
    <cellStyle name="Millares 2 2 4 3" xfId="806" xr:uid="{8C77AC3F-7E62-4C2B-84EF-8372A694B044}"/>
    <cellStyle name="Millares 2 2 4 4" xfId="984" xr:uid="{0C5B00E5-F931-43FE-93FD-CF1DF1865740}"/>
    <cellStyle name="Millares 2 2 4 5" xfId="1162" xr:uid="{465427D5-4CFC-4E13-85BE-5B29571F6CB2}"/>
    <cellStyle name="Millares 2 2 4 6" xfId="1341" xr:uid="{DE238BDD-92BD-4B39-8ADE-66E608BDA6CD}"/>
    <cellStyle name="Millares 2 2 5" xfId="572" xr:uid="{A188A697-FD5C-4E4D-A071-299B62BC58A8}"/>
    <cellStyle name="Millares 2 2 5 2" xfId="638" xr:uid="{E3F2971B-7A2C-48AD-A9EF-E3A883E2417A}"/>
    <cellStyle name="Millares 2 2 5 2 2" xfId="836" xr:uid="{32B6F304-381D-4BC5-9A8B-253A7928DE6D}"/>
    <cellStyle name="Millares 2 2 5 2 3" xfId="1014" xr:uid="{1E74AD97-8F16-492E-B882-D232FF38436B}"/>
    <cellStyle name="Millares 2 2 5 2 4" xfId="1192" xr:uid="{20E1F94E-E988-499C-81E4-2C70FBD210E1}"/>
    <cellStyle name="Millares 2 2 5 2 5" xfId="1371" xr:uid="{2ACB8885-8AD9-41C7-A69D-7ABF2546F0A3}"/>
    <cellStyle name="Millares 2 2 5 3" xfId="735" xr:uid="{3AC4201E-4A8B-46E4-9A19-48D5E4FE1BE1}"/>
    <cellStyle name="Millares 2 2 5 3 2" xfId="933" xr:uid="{03694898-21C0-4FE8-83D1-C4F2DB81A948}"/>
    <cellStyle name="Millares 2 2 5 3 3" xfId="1111" xr:uid="{F3F6570D-4DC4-486C-ADE1-9622FB67F775}"/>
    <cellStyle name="Millares 2 2 5 3 4" xfId="1289" xr:uid="{C40A9541-C0A0-4E06-8B57-C28CF0749F82}"/>
    <cellStyle name="Millares 2 2 5 3 5" xfId="1468" xr:uid="{41422723-0133-4A49-9D87-135F9FB4CE48}"/>
    <cellStyle name="Millares 2 2 6" xfId="594" xr:uid="{6330EBA1-669B-4114-9147-95E6ACAA7CF5}"/>
    <cellStyle name="Millares 2 2 6 2" xfId="795" xr:uid="{602DC608-DB4A-4163-AE5A-B402A9B47279}"/>
    <cellStyle name="Millares 2 2 6 3" xfId="973" xr:uid="{D3444BFD-5C22-48C8-8391-8574ECBB2DBA}"/>
    <cellStyle name="Millares 2 2 6 4" xfId="1151" xr:uid="{7DC951B8-14F5-4444-BFAE-52624190FF4B}"/>
    <cellStyle name="Millares 2 2 6 5" xfId="1330" xr:uid="{A73F7F17-88D6-4236-A607-A1123A5DCCF1}"/>
    <cellStyle name="Millares 2 2 7" xfId="643" xr:uid="{A8031CDF-7B65-462A-93AF-C3C367A198DD}"/>
    <cellStyle name="Millares 2 2 7 2" xfId="841" xr:uid="{DC22DC6A-F697-4A4D-A433-C7BB75058A6C}"/>
    <cellStyle name="Millares 2 2 7 3" xfId="1019" xr:uid="{6A7B5ABF-5DFE-4000-A2C6-55D711C9D9C0}"/>
    <cellStyle name="Millares 2 2 7 4" xfId="1197" xr:uid="{B500C7AE-2000-44BC-986B-E81D840B7C26}"/>
    <cellStyle name="Millares 2 2 7 5" xfId="1376" xr:uid="{07CE51FD-204D-4E3E-BD29-B279F679DA0A}"/>
    <cellStyle name="Millares 2 2 8" xfId="674" xr:uid="{0A142692-5688-48E1-B65C-8CBA35498ADF}"/>
    <cellStyle name="Millares 2 2 8 2" xfId="872" xr:uid="{A7932C32-C6DB-4D70-9639-4FA6AAC16FBD}"/>
    <cellStyle name="Millares 2 2 8 3" xfId="1050" xr:uid="{427957D4-C91B-4AC1-BC91-D5ED6DC6D86C}"/>
    <cellStyle name="Millares 2 2 8 4" xfId="1228" xr:uid="{4D0CEC8B-4F46-4239-A7CD-8178CA5178C3}"/>
    <cellStyle name="Millares 2 2 8 5" xfId="1407" xr:uid="{31BBE043-91B2-4B7F-8E73-1BDEF8EB2B69}"/>
    <cellStyle name="Millares 2 2 9" xfId="690" xr:uid="{EA529595-52C6-465D-98B8-B77244AB6EE3}"/>
    <cellStyle name="Millares 2 2 9 2" xfId="888" xr:uid="{795AEBFF-7FCA-43CA-97E1-AA5F24DE2A1E}"/>
    <cellStyle name="Millares 2 2 9 3" xfId="1066" xr:uid="{124BB8D7-CACF-42CC-A36B-713EF602C49B}"/>
    <cellStyle name="Millares 2 2 9 4" xfId="1244" xr:uid="{57C336A2-7087-4316-873C-FC08BD623A06}"/>
    <cellStyle name="Millares 2 2 9 5" xfId="1423" xr:uid="{E0E5BBC7-BA94-4DAF-BDB4-0BD3A922A77D}"/>
    <cellStyle name="Millares 2 3" xfId="392" xr:uid="{ED56C1A8-E572-47C9-AC41-FE1BD3A79831}"/>
    <cellStyle name="Millares 2 3 2" xfId="393" xr:uid="{0A3CD910-AA79-4E9D-98FC-F608F96A5B6D}"/>
    <cellStyle name="Millares 2 3 3" xfId="580" xr:uid="{BECEAA9B-614B-440F-ADBA-C70B88A2B4C0}"/>
    <cellStyle name="Millares 2 3 4" xfId="593" xr:uid="{E3BCFF34-4B71-49AF-A7E5-40533EBBE0B8}"/>
    <cellStyle name="Millares 2 4" xfId="394" xr:uid="{7BEC907E-DF1E-4C1B-A55A-3C03E4D635B4}"/>
    <cellStyle name="Millares 2 4 2" xfId="395" xr:uid="{1AD7AFA8-4237-4C3D-84CA-05A157B69A5F}"/>
    <cellStyle name="Millares 2 4 3" xfId="579" xr:uid="{5A633FF7-F507-43BA-97C1-21D21EA6FA0B}"/>
    <cellStyle name="Millares 2 4 4" xfId="592" xr:uid="{1EF419BB-AAD2-4020-A2F2-FCDE2442259E}"/>
    <cellStyle name="Millares 2 4 4 2" xfId="794" xr:uid="{DFDB7654-CBDC-496B-8AD8-FC549CCF7707}"/>
    <cellStyle name="Millares 2 4 4 3" xfId="972" xr:uid="{58BCD5D5-98F1-44F8-AD8B-F127C8D65708}"/>
    <cellStyle name="Millares 2 4 4 4" xfId="1150" xr:uid="{EBBC988A-C022-40BE-9432-07820C2746E6}"/>
    <cellStyle name="Millares 2 4 4 5" xfId="1329" xr:uid="{EB370646-7A86-4BB2-A703-81DDB03F4648}"/>
    <cellStyle name="Millares 2 5" xfId="560" xr:uid="{BA62555B-04B2-4E54-A54C-5F89F42BD41B}"/>
    <cellStyle name="Millares 2 5 10" xfId="1134" xr:uid="{74F2E761-802D-4305-950D-46BEBB6445BA}"/>
    <cellStyle name="Millares 2 5 11" xfId="1313" xr:uid="{833ACC8F-2A6E-4B62-83F5-BC454DFBD1D3}"/>
    <cellStyle name="Millares 2 5 2" xfId="626" xr:uid="{C7E5A4F9-BD82-4FD6-B4E0-17BE3C148853}"/>
    <cellStyle name="Millares 2 5 2 2" xfId="664" xr:uid="{8574ABE6-02B1-4978-A82E-693012165ACE}"/>
    <cellStyle name="Millares 2 5 2 2 2" xfId="862" xr:uid="{848678EA-877A-463E-85F4-6830AD6E57C9}"/>
    <cellStyle name="Millares 2 5 2 2 3" xfId="1040" xr:uid="{DDF80A13-0137-4AE8-9392-48DCD32A12ED}"/>
    <cellStyle name="Millares 2 5 2 2 4" xfId="1218" xr:uid="{D59EE6E1-188B-4E8E-BEB2-36EF7EB1E884}"/>
    <cellStyle name="Millares 2 5 2 2 5" xfId="1397" xr:uid="{7D2A90CB-B720-43D7-939C-9D655F07BB35}"/>
    <cellStyle name="Millares 2 5 2 3" xfId="711" xr:uid="{97E65238-199F-4B4B-B95D-6EA820A63EA5}"/>
    <cellStyle name="Millares 2 5 2 3 2" xfId="909" xr:uid="{EDC12534-F53E-4DEB-93D5-DAA06596C7EA}"/>
    <cellStyle name="Millares 2 5 2 3 3" xfId="1087" xr:uid="{0008D24F-DA70-43E1-AD32-4AA48A30BF9C}"/>
    <cellStyle name="Millares 2 5 2 3 4" xfId="1265" xr:uid="{0C3B1103-82DC-4AF1-A730-8C6954B1E756}"/>
    <cellStyle name="Millares 2 5 2 3 5" xfId="1444" xr:uid="{D7261412-A768-451B-9D73-41D9874BF6FB}"/>
    <cellStyle name="Millares 2 5 2 4" xfId="827" xr:uid="{1AA0C23C-DDD3-480F-B482-CD1DFB9DAB4A}"/>
    <cellStyle name="Millares 2 5 2 5" xfId="1005" xr:uid="{1368D870-AF94-4133-930E-E7A63E760B66}"/>
    <cellStyle name="Millares 2 5 2 6" xfId="1183" xr:uid="{7DECF2F3-54A4-4B02-BFC3-FE070A89628C}"/>
    <cellStyle name="Millares 2 5 2 7" xfId="1362" xr:uid="{68EA113D-ACAA-4A02-93C8-CE6B701E50C7}"/>
    <cellStyle name="Millares 2 5 3" xfId="611" xr:uid="{E5D77853-0DD4-46AB-9D62-E75E42B66DB1}"/>
    <cellStyle name="Millares 2 5 3 2" xfId="726" xr:uid="{C874252A-EE28-4A20-91A3-10920D666042}"/>
    <cellStyle name="Millares 2 5 3 2 2" xfId="924" xr:uid="{0B695DAB-C85F-419D-82CF-BBA71237FEA3}"/>
    <cellStyle name="Millares 2 5 3 2 3" xfId="1102" xr:uid="{7B074102-59B2-4DBD-8F17-9FA69F9ACCFF}"/>
    <cellStyle name="Millares 2 5 3 2 4" xfId="1280" xr:uid="{8873CB58-AE57-4857-8786-297219119E82}"/>
    <cellStyle name="Millares 2 5 3 2 5" xfId="1459" xr:uid="{2E03B31F-2B5E-47DA-BC5C-BCE2FC46D88A}"/>
    <cellStyle name="Millares 2 5 3 3" xfId="812" xr:uid="{88605E0C-4DA1-4398-A452-2FEA7B4B18A4}"/>
    <cellStyle name="Millares 2 5 3 4" xfId="990" xr:uid="{2204AD47-BCAC-4D6B-AA0B-E3BD44D605AA}"/>
    <cellStyle name="Millares 2 5 3 5" xfId="1168" xr:uid="{40D25868-8336-4896-99B9-953F6C2F75B3}"/>
    <cellStyle name="Millares 2 5 3 6" xfId="1347" xr:uid="{2E61C15B-9857-406C-8508-7A3D1F27AC73}"/>
    <cellStyle name="Millares 2 5 4" xfId="596" xr:uid="{5D6888E0-42A6-4D58-90AF-54C8A07D2058}"/>
    <cellStyle name="Millares 2 5 4 2" xfId="741" xr:uid="{84129AE7-85AC-4955-BF0C-D177CCB6A29A}"/>
    <cellStyle name="Millares 2 5 4 2 2" xfId="939" xr:uid="{20E0E6F2-8EEA-4967-AC59-C451FCFCF611}"/>
    <cellStyle name="Millares 2 5 4 2 3" xfId="1117" xr:uid="{CE219781-51BD-4F71-AA0C-4CC8CB52F6F2}"/>
    <cellStyle name="Millares 2 5 4 2 4" xfId="1295" xr:uid="{ECCBB244-A843-4EF7-AEE5-97FCDF2AA4D6}"/>
    <cellStyle name="Millares 2 5 4 2 5" xfId="1474" xr:uid="{9DB35D15-7FE7-4DE0-9F42-70F66014ABEF}"/>
    <cellStyle name="Millares 2 5 4 3" xfId="797" xr:uid="{9C3A2E07-E6CE-4CF3-B11F-39EE5C245FF3}"/>
    <cellStyle name="Millares 2 5 4 4" xfId="975" xr:uid="{D878E94E-1A54-44B1-9659-C6509F47C0F2}"/>
    <cellStyle name="Millares 2 5 4 5" xfId="1153" xr:uid="{0BC2F8D8-E65A-4B58-9436-48A85EB4EA12}"/>
    <cellStyle name="Millares 2 5 4 6" xfId="1332" xr:uid="{E308843C-6678-41A0-A87C-9553FF7B6797}"/>
    <cellStyle name="Millares 2 5 5" xfId="649" xr:uid="{ED2556EB-8252-472C-AC74-44698A0152A0}"/>
    <cellStyle name="Millares 2 5 5 2" xfId="847" xr:uid="{B30CFF92-BAED-430F-8664-F89175FBB75B}"/>
    <cellStyle name="Millares 2 5 5 3" xfId="1025" xr:uid="{9782DFCA-2728-4724-8A0D-463569DAACE5}"/>
    <cellStyle name="Millares 2 5 5 4" xfId="1203" xr:uid="{0E9716B5-32DB-45B0-9CD8-34823AE2A654}"/>
    <cellStyle name="Millares 2 5 5 5" xfId="1382" xr:uid="{5BAB1C3F-E0AD-4629-B3F4-77494A59E65B}"/>
    <cellStyle name="Millares 2 5 6" xfId="680" xr:uid="{C926F8CB-F637-437A-B56C-7FA95D89A13F}"/>
    <cellStyle name="Millares 2 5 6 2" xfId="878" xr:uid="{5F32BBC6-4DFF-4CE2-A177-61B54D345910}"/>
    <cellStyle name="Millares 2 5 6 3" xfId="1056" xr:uid="{EBAD3681-23AD-40A5-9605-49D85CAFB927}"/>
    <cellStyle name="Millares 2 5 6 4" xfId="1234" xr:uid="{43485FDA-3D98-4969-B995-A6C2D893CECE}"/>
    <cellStyle name="Millares 2 5 6 5" xfId="1413" xr:uid="{303308B6-F4BE-446D-9628-3164FDD5494A}"/>
    <cellStyle name="Millares 2 5 7" xfId="696" xr:uid="{76394201-825A-4138-B5A4-4DD834AAAD59}"/>
    <cellStyle name="Millares 2 5 7 2" xfId="894" xr:uid="{3E5781ED-ECFA-4646-874B-5F2939E7D429}"/>
    <cellStyle name="Millares 2 5 7 3" xfId="1072" xr:uid="{B1689413-49F2-4B7C-AC2F-483EF93987A8}"/>
    <cellStyle name="Millares 2 5 7 4" xfId="1250" xr:uid="{D4536A2D-32B7-4B2C-8D59-37365224367A}"/>
    <cellStyle name="Millares 2 5 7 5" xfId="1429" xr:uid="{6EE02412-3548-4480-A8B6-1342B5BEA622}"/>
    <cellStyle name="Millares 2 5 8" xfId="778" xr:uid="{DB69E813-A682-428A-A56D-13E6F8ED0E0C}"/>
    <cellStyle name="Millares 2 5 9" xfId="956" xr:uid="{71BDD776-9605-41F2-BD52-FD018C3E131E}"/>
    <cellStyle name="Millares 2 6" xfId="567" xr:uid="{8AA9BAA6-09BF-4CD5-8597-211304CD8101}"/>
    <cellStyle name="Millares 2 6 10" xfId="1319" xr:uid="{2606E7F9-8FEF-49DC-A1C1-F017FFB43880}"/>
    <cellStyle name="Millares 2 6 2" xfId="633" xr:uid="{A3B8473E-821C-48AD-9292-C06E72A56F8A}"/>
    <cellStyle name="Millares 2 6 2 2" xfId="833" xr:uid="{9C24E4AB-E4D1-4242-B68D-B1272A052CA8}"/>
    <cellStyle name="Millares 2 6 2 3" xfId="1011" xr:uid="{8D6E5D7B-FC7C-4D5A-A9D7-DC5B13337147}"/>
    <cellStyle name="Millares 2 6 2 4" xfId="1189" xr:uid="{4AE3847C-5719-44BD-AEE6-6D4710A2BE5F}"/>
    <cellStyle name="Millares 2 6 2 5" xfId="1368" xr:uid="{332BF6B8-0E70-4C0C-9F25-32B09B60F373}"/>
    <cellStyle name="Millares 2 6 3" xfId="581" xr:uid="{D5BFACCF-D395-4A00-97AF-828A8A46993D}"/>
    <cellStyle name="Millares 2 6 3 2" xfId="639" xr:uid="{B6CBD06A-A9B3-43D7-847D-01DE74021B73}"/>
    <cellStyle name="Millares 2 6 3 2 2" xfId="837" xr:uid="{FFBAF592-A218-41F1-B86E-FC5CF25C6B17}"/>
    <cellStyle name="Millares 2 6 3 2 3" xfId="1015" xr:uid="{5B200084-03AD-4504-A8E8-C2853922C1A5}"/>
    <cellStyle name="Millares 2 6 3 2 4" xfId="1193" xr:uid="{7CF58C7A-C1B5-4060-B514-D192B3B77F2C}"/>
    <cellStyle name="Millares 2 6 3 2 5" xfId="1372" xr:uid="{C70F90FF-E36A-4797-AFE2-75DD6364B941}"/>
    <cellStyle name="Millares 2 6 3 3" xfId="788" xr:uid="{12AB683D-C7A8-4149-B923-9FC3B02F5010}"/>
    <cellStyle name="Millares 2 6 3 4" xfId="966" xr:uid="{F2FCFEB5-2DCC-45C5-9258-5C2ACC681AFD}"/>
    <cellStyle name="Millares 2 6 3 5" xfId="1144" xr:uid="{14B82492-9550-4930-9EF7-0577E0214BDE}"/>
    <cellStyle name="Millares 2 6 3 6" xfId="1323" xr:uid="{4B6D9B1F-9A88-42BD-9FB0-80F27425550B}"/>
    <cellStyle name="Millares 2 6 4" xfId="670" xr:uid="{74CB4F59-9CDB-4B16-94EE-603921C071C4}"/>
    <cellStyle name="Millares 2 6 4 2" xfId="868" xr:uid="{2A23FC67-F9AE-4D4C-9060-E79B002113A9}"/>
    <cellStyle name="Millares 2 6 4 3" xfId="1046" xr:uid="{90B43AF7-C55B-41D6-959B-CD902E4F58D5}"/>
    <cellStyle name="Millares 2 6 4 4" xfId="1224" xr:uid="{6770FE2D-412E-46C8-AE09-51A52004AF40}"/>
    <cellStyle name="Millares 2 6 4 5" xfId="1403" xr:uid="{3922D108-32F3-4DB5-A821-AEA0165ABF37}"/>
    <cellStyle name="Millares 2 6 5" xfId="686" xr:uid="{37008A26-8322-4C85-8D75-D0DB9580759D}"/>
    <cellStyle name="Millares 2 6 5 2" xfId="884" xr:uid="{5AEAD047-FD99-495D-AB16-F5B9814742F2}"/>
    <cellStyle name="Millares 2 6 5 3" xfId="1062" xr:uid="{FA7FFB5A-69B2-4BF5-BFE5-3FE6F8AC13A0}"/>
    <cellStyle name="Millares 2 6 5 4" xfId="1240" xr:uid="{69C987AE-51CC-4B5E-BFE3-EEF8091351D6}"/>
    <cellStyle name="Millares 2 6 5 5" xfId="1419" xr:uid="{487EB71C-4109-4852-AE7F-B2343C1A91DC}"/>
    <cellStyle name="Millares 2 6 6" xfId="704" xr:uid="{DF5EA019-EC7F-4785-825E-5D38DAD8CB11}"/>
    <cellStyle name="Millares 2 6 6 2" xfId="902" xr:uid="{B28146F8-2BC3-425C-A0BC-BCADCC619511}"/>
    <cellStyle name="Millares 2 6 6 3" xfId="1080" xr:uid="{71207282-C150-4B7C-BEF2-8369C0BEFDF9}"/>
    <cellStyle name="Millares 2 6 6 4" xfId="1258" xr:uid="{222260AC-BDC9-4DF9-B9B5-7340226BCBCA}"/>
    <cellStyle name="Millares 2 6 6 5" xfId="1437" xr:uid="{404C55D7-FA86-44D9-9F90-2EE319DE3D03}"/>
    <cellStyle name="Millares 2 6 7" xfId="784" xr:uid="{9A4101C3-35E9-4D08-9DBC-E53B7CE7B999}"/>
    <cellStyle name="Millares 2 6 8" xfId="962" xr:uid="{CC90965C-DBD0-4576-B5FA-F0404F43585C}"/>
    <cellStyle name="Millares 2 6 9" xfId="1140" xr:uid="{D515C040-361A-4EFC-B5FC-795E064FD4D2}"/>
    <cellStyle name="Millares 2 7" xfId="568" xr:uid="{97CBB38C-F0F0-4A4E-8E13-0DFF5E8C1A08}"/>
    <cellStyle name="Millares 2 7 2" xfId="719" xr:uid="{F8C310FB-11E6-4A46-86C8-C4A790EDD8B3}"/>
    <cellStyle name="Millares 2 7 2 2" xfId="917" xr:uid="{5D7C34B6-7E4A-4CB5-A44C-4E4A47289903}"/>
    <cellStyle name="Millares 2 7 2 3" xfId="1095" xr:uid="{97C6CD6F-9992-4426-B93E-9E450924FE56}"/>
    <cellStyle name="Millares 2 7 2 4" xfId="1273" xr:uid="{4A0C95B7-E91E-41A5-B2C9-2653E6B39EC0}"/>
    <cellStyle name="Millares 2 7 2 5" xfId="1452" xr:uid="{EF40CA88-AFE9-4FBD-9631-DF146C5629D1}"/>
    <cellStyle name="Millares 2 8" xfId="619" xr:uid="{BA8FEB1E-6760-43B5-910F-4E0419CE7CC2}"/>
    <cellStyle name="Millares 2 8 2" xfId="657" xr:uid="{883BB32F-D800-4F57-95D1-1297B735A709}"/>
    <cellStyle name="Millares 2 8 2 2" xfId="855" xr:uid="{FCF7237A-601B-4B14-BDDD-A51908682CC7}"/>
    <cellStyle name="Millares 2 8 2 3" xfId="1033" xr:uid="{8BA2E6E7-D666-43ED-B2FE-ED6C0980AB4C}"/>
    <cellStyle name="Millares 2 8 2 4" xfId="1211" xr:uid="{29B8ED72-FDB1-4B79-BE56-4F9C7976254B}"/>
    <cellStyle name="Millares 2 8 2 5" xfId="1390" xr:uid="{82C34245-5CDF-4086-8F38-4AE1FE76B90F}"/>
    <cellStyle name="Millares 2 8 3" xfId="734" xr:uid="{E92FC833-EF3F-424E-947F-6459BF635418}"/>
    <cellStyle name="Millares 2 8 3 2" xfId="932" xr:uid="{FA8A8DEB-7CA8-4693-9B78-BCC0939AF5D4}"/>
    <cellStyle name="Millares 2 8 3 3" xfId="1110" xr:uid="{86F5D188-0FED-4CFD-9DCD-8A0790EF7525}"/>
    <cellStyle name="Millares 2 8 3 4" xfId="1288" xr:uid="{CC78C5DB-1F58-49EF-A406-1B3FF183204B}"/>
    <cellStyle name="Millares 2 8 3 5" xfId="1467" xr:uid="{BC96D0A7-E05B-4E66-B998-35926B60BAC5}"/>
    <cellStyle name="Millares 2 8 4" xfId="820" xr:uid="{CF71BB88-9C14-47A6-9D56-EA68D0AB583A}"/>
    <cellStyle name="Millares 2 8 5" xfId="998" xr:uid="{7338EDB7-7775-4BE6-BD5D-A964037AE5EC}"/>
    <cellStyle name="Millares 2 8 6" xfId="1176" xr:uid="{D16D6778-C8BF-4743-8451-1E982269F1C6}"/>
    <cellStyle name="Millares 2 8 7" xfId="1355" xr:uid="{1390458F-5651-4722-BD86-C4803B84A783}"/>
    <cellStyle name="Millares 2 9" xfId="604" xr:uid="{5D60B9F6-BB71-45DC-B407-4A7E4F3EBBFD}"/>
    <cellStyle name="Millares 2 9 2" xfId="747" xr:uid="{D154A884-718D-4B87-9DBA-410AD372D3F6}"/>
    <cellStyle name="Millares 2 9 2 2" xfId="945" xr:uid="{5A242A48-CEE1-499A-AA4B-0F200378C5FC}"/>
    <cellStyle name="Millares 2 9 2 3" xfId="1123" xr:uid="{CF21BA3F-A174-419C-A1F1-D5AC56389FBC}"/>
    <cellStyle name="Millares 2 9 2 4" xfId="1301" xr:uid="{4D643483-CDD8-4124-A2CD-213200B6ECEC}"/>
    <cellStyle name="Millares 2 9 2 5" xfId="1480" xr:uid="{C00AE80C-C80A-4540-B07F-82A571E9186E}"/>
    <cellStyle name="Millares 2 9 3" xfId="805" xr:uid="{59CC41A8-792F-45CC-8565-73BFF9576220}"/>
    <cellStyle name="Millares 2 9 4" xfId="983" xr:uid="{F75EFD6D-3D51-47DE-864A-7DEE297221E6}"/>
    <cellStyle name="Millares 2 9 5" xfId="1161" xr:uid="{7CE8E5D9-F073-46AD-988A-38A1C4114A14}"/>
    <cellStyle name="Millares 2 9 6" xfId="1340" xr:uid="{84F4C942-77F4-42AB-99C2-27ACA82ED62B}"/>
    <cellStyle name="Millares 3" xfId="6" xr:uid="{E0648482-266A-4573-89B2-1CD6CF9CC2EB}"/>
    <cellStyle name="Millares 3 2" xfId="396" xr:uid="{B327E4AF-79CA-420C-A2CF-F5AB97B297DB}"/>
    <cellStyle name="Millares 3 2 2" xfId="397" xr:uid="{F765EB77-6942-4921-A996-351ABDC18686}"/>
    <cellStyle name="Millares 3 3" xfId="398" xr:uid="{43444035-B9A5-49BF-9BCF-9900E683F600}"/>
    <cellStyle name="Millares 4" xfId="399" xr:uid="{DA523D1C-C3B1-4E2C-A3AC-C13EF25CCA3E}"/>
    <cellStyle name="Millares 4 10" xfId="766" xr:uid="{7F029634-C33E-4186-A40A-B7CF8AFAC4E5}"/>
    <cellStyle name="Millares 4 11" xfId="773" xr:uid="{F4D6F431-0160-40B0-8ED5-0390DA5812FA}"/>
    <cellStyle name="Millares 4 12" xfId="951" xr:uid="{99BFC3A1-47E7-4087-B114-425C069411F9}"/>
    <cellStyle name="Millares 4 13" xfId="1129" xr:uid="{8ABE052C-CBAE-4E11-B273-CD4DDA66F3D0}"/>
    <cellStyle name="Millares 4 14" xfId="1308" xr:uid="{9610BBC4-8BFB-4BC8-B587-F96ACF27C535}"/>
    <cellStyle name="Millares 4 2" xfId="400" xr:uid="{C2DD446E-B84F-4EB8-9342-574C2B9B343A}"/>
    <cellStyle name="Millares 4 2 10" xfId="952" xr:uid="{C59015EB-E4AF-4DCF-A750-F5123B6DA1E6}"/>
    <cellStyle name="Millares 4 2 11" xfId="1130" xr:uid="{591530C4-79DE-4DAA-B328-7C1812F327A2}"/>
    <cellStyle name="Millares 4 2 12" xfId="1309" xr:uid="{7BD24BC4-2DE0-46C0-8AF8-94D92A754CDA}"/>
    <cellStyle name="Millares 4 2 2" xfId="563" xr:uid="{7F766490-9189-4C56-9910-5FDE12FAE228}"/>
    <cellStyle name="Millares 4 2 2 10" xfId="1137" xr:uid="{743DC035-227F-4177-A496-7E238C2574D0}"/>
    <cellStyle name="Millares 4 2 2 11" xfId="1316" xr:uid="{E0A095FD-E051-4D3A-B821-A9E7A087C0EE}"/>
    <cellStyle name="Millares 4 2 2 2" xfId="629" xr:uid="{930C5A94-3482-4E1F-A933-6311376D2D4A}"/>
    <cellStyle name="Millares 4 2 2 2 2" xfId="667" xr:uid="{782BC66E-D482-4BD8-A7F6-20E64A411B15}"/>
    <cellStyle name="Millares 4 2 2 2 2 2" xfId="865" xr:uid="{DF5EDC8F-23D1-47DB-8164-7E4D6533B9A9}"/>
    <cellStyle name="Millares 4 2 2 2 2 3" xfId="1043" xr:uid="{C78A55C7-DD1A-4A1D-B6B6-CF46354B2050}"/>
    <cellStyle name="Millares 4 2 2 2 2 4" xfId="1221" xr:uid="{B51B57FE-F759-4556-AAFC-22BB51FFA419}"/>
    <cellStyle name="Millares 4 2 2 2 2 5" xfId="1400" xr:uid="{3AEC1CB2-9068-4D26-87D9-6B3D2DF8CEA3}"/>
    <cellStyle name="Millares 4 2 2 2 3" xfId="714" xr:uid="{8825E374-23F2-4F47-A12E-937B52124734}"/>
    <cellStyle name="Millares 4 2 2 2 3 2" xfId="912" xr:uid="{60D35BC2-2F5F-4024-B091-DB7DF155913E}"/>
    <cellStyle name="Millares 4 2 2 2 3 3" xfId="1090" xr:uid="{0B448380-D898-4F86-96DF-6F225F8EA47A}"/>
    <cellStyle name="Millares 4 2 2 2 3 4" xfId="1268" xr:uid="{C2C03973-1470-4E73-ADB9-8863FED5DB8F}"/>
    <cellStyle name="Millares 4 2 2 2 3 5" xfId="1447" xr:uid="{001E50D4-845A-4733-9D2C-B034657B8EE5}"/>
    <cellStyle name="Millares 4 2 2 2 4" xfId="830" xr:uid="{FD485A31-FF93-4060-B06A-4B38B84F7CA2}"/>
    <cellStyle name="Millares 4 2 2 2 5" xfId="1008" xr:uid="{9F49195A-A783-46F3-AA1B-5149296DA484}"/>
    <cellStyle name="Millares 4 2 2 2 6" xfId="1186" xr:uid="{1B0A519E-5843-46BA-B251-94322F6DF3EA}"/>
    <cellStyle name="Millares 4 2 2 2 7" xfId="1365" xr:uid="{A377B0BB-E0AD-48CC-B8E1-E7C190A14A8E}"/>
    <cellStyle name="Millares 4 2 2 3" xfId="614" xr:uid="{2EFECFCF-239A-42B5-BCD5-D3F0C6EA82D6}"/>
    <cellStyle name="Millares 4 2 2 3 2" xfId="729" xr:uid="{BFB0445B-9D05-4FF8-8AD1-0210DDE17239}"/>
    <cellStyle name="Millares 4 2 2 3 2 2" xfId="927" xr:uid="{D23F9662-21CD-4B98-ADF8-C2E352048759}"/>
    <cellStyle name="Millares 4 2 2 3 2 3" xfId="1105" xr:uid="{69024218-89F7-465A-99DF-3F7EB56338B5}"/>
    <cellStyle name="Millares 4 2 2 3 2 4" xfId="1283" xr:uid="{66216476-6391-4EAE-97A5-8200415F73FA}"/>
    <cellStyle name="Millares 4 2 2 3 2 5" xfId="1462" xr:uid="{52339A52-1C3A-4654-8BCA-938A3A128113}"/>
    <cellStyle name="Millares 4 2 2 3 3" xfId="815" xr:uid="{1B92486E-8575-4C7C-9D89-0B45F5F661FB}"/>
    <cellStyle name="Millares 4 2 2 3 4" xfId="993" xr:uid="{55536FDD-AD9C-43A0-A21D-8CF6FF0A80B7}"/>
    <cellStyle name="Millares 4 2 2 3 5" xfId="1171" xr:uid="{75F6CC37-EE41-4726-960C-F6E89DE908E2}"/>
    <cellStyle name="Millares 4 2 2 3 6" xfId="1350" xr:uid="{0D205DE0-5B7A-4020-9D24-32CF0FFC195A}"/>
    <cellStyle name="Millares 4 2 2 4" xfId="599" xr:uid="{14100F2C-CA0B-42D4-9CE5-9652BD39F674}"/>
    <cellStyle name="Millares 4 2 2 4 2" xfId="744" xr:uid="{152BA898-83A8-42B7-AAFA-2F2F98743BFD}"/>
    <cellStyle name="Millares 4 2 2 4 2 2" xfId="942" xr:uid="{AB4DBD53-796B-4D01-8FA2-82422DBDB49E}"/>
    <cellStyle name="Millares 4 2 2 4 2 3" xfId="1120" xr:uid="{66DB2704-ABFF-48B6-A37F-58B6E888C006}"/>
    <cellStyle name="Millares 4 2 2 4 2 4" xfId="1298" xr:uid="{BD83617D-86A8-4437-8899-CD9458761D83}"/>
    <cellStyle name="Millares 4 2 2 4 2 5" xfId="1477" xr:uid="{E36CCCDC-3F5E-4BA2-9FC6-1E35124599C9}"/>
    <cellStyle name="Millares 4 2 2 4 3" xfId="800" xr:uid="{818C2755-0604-4DCC-AE78-7722213BB78F}"/>
    <cellStyle name="Millares 4 2 2 4 4" xfId="978" xr:uid="{21696CAD-860D-4456-B36C-E398C0AC4E1A}"/>
    <cellStyle name="Millares 4 2 2 4 5" xfId="1156" xr:uid="{AA602271-65F7-4859-9FA1-89E4B089C61C}"/>
    <cellStyle name="Millares 4 2 2 4 6" xfId="1335" xr:uid="{8219E40B-76DB-4672-B46E-587CC334DA68}"/>
    <cellStyle name="Millares 4 2 2 5" xfId="652" xr:uid="{E619D3DB-6727-4CA7-AB95-CD80C372424D}"/>
    <cellStyle name="Millares 4 2 2 5 2" xfId="850" xr:uid="{3B66C633-B9C4-4BE3-ACC0-4EFAAD09BAFC}"/>
    <cellStyle name="Millares 4 2 2 5 3" xfId="1028" xr:uid="{E2377F28-968E-4EB9-8B4E-2BF0C5E8CADF}"/>
    <cellStyle name="Millares 4 2 2 5 4" xfId="1206" xr:uid="{0D0BE034-B080-45C4-A569-B2F510ABE2EC}"/>
    <cellStyle name="Millares 4 2 2 5 5" xfId="1385" xr:uid="{70F0C342-DDCC-4FED-8C9B-8437668EB6CF}"/>
    <cellStyle name="Millares 4 2 2 6" xfId="683" xr:uid="{2AA6D86D-EFB3-4C62-B034-9F638414B9C0}"/>
    <cellStyle name="Millares 4 2 2 6 2" xfId="881" xr:uid="{80BF84CB-D75F-4F5C-9295-5AF1E17092EA}"/>
    <cellStyle name="Millares 4 2 2 6 3" xfId="1059" xr:uid="{62ABB078-7897-4347-A0D9-DACEDC60902F}"/>
    <cellStyle name="Millares 4 2 2 6 4" xfId="1237" xr:uid="{AB574D49-44F8-4AB0-9A70-5767C6E6CE6E}"/>
    <cellStyle name="Millares 4 2 2 6 5" xfId="1416" xr:uid="{1C27A6DB-1282-4A45-8805-7ACF838EF973}"/>
    <cellStyle name="Millares 4 2 2 7" xfId="699" xr:uid="{41FCB171-A2CF-4FF8-873B-F2D1C6CBDC47}"/>
    <cellStyle name="Millares 4 2 2 7 2" xfId="897" xr:uid="{68B8741C-E87F-43BB-B031-F25183E69477}"/>
    <cellStyle name="Millares 4 2 2 7 3" xfId="1075" xr:uid="{17AE1661-506C-40BC-BBD7-51F76A33FD5C}"/>
    <cellStyle name="Millares 4 2 2 7 4" xfId="1253" xr:uid="{633D0066-BB07-4471-944A-35DEC9C3A12B}"/>
    <cellStyle name="Millares 4 2 2 7 5" xfId="1432" xr:uid="{76F5AD25-6D15-40B9-890D-D54725DE48C1}"/>
    <cellStyle name="Millares 4 2 2 8" xfId="781" xr:uid="{9F0A2A44-EB98-4CB5-9FD5-308C416AB62F}"/>
    <cellStyle name="Millares 4 2 2 9" xfId="959" xr:uid="{2A86B350-4AB1-4B59-ADC3-CB26FD4B28CC}"/>
    <cellStyle name="Millares 4 2 3" xfId="622" xr:uid="{72B3D670-F92C-49B2-8E79-0349A4C1DA49}"/>
    <cellStyle name="Millares 4 2 3 2" xfId="660" xr:uid="{1A979ED5-1EE8-471E-A6B3-424D7F413EDF}"/>
    <cellStyle name="Millares 4 2 3 2 2" xfId="858" xr:uid="{96E1BE06-C613-4941-B341-36DA40AA2C72}"/>
    <cellStyle name="Millares 4 2 3 2 3" xfId="1036" xr:uid="{863412E5-EE33-43FB-9369-2F136378EA08}"/>
    <cellStyle name="Millares 4 2 3 2 4" xfId="1214" xr:uid="{F97BB1F8-BB6B-465B-87CF-32152B444D60}"/>
    <cellStyle name="Millares 4 2 3 2 5" xfId="1393" xr:uid="{D9065968-B3CA-482D-A309-6E9EF2DE87FF}"/>
    <cellStyle name="Millares 4 2 3 3" xfId="707" xr:uid="{D3DEE9B1-FCCA-4914-8F78-F6A2881B6D60}"/>
    <cellStyle name="Millares 4 2 3 3 2" xfId="905" xr:uid="{734937A8-ACFC-422E-9FC9-E2D6B826C7C4}"/>
    <cellStyle name="Millares 4 2 3 3 3" xfId="1083" xr:uid="{4735EDA5-61EF-43A0-A1E5-C9EC7C10341E}"/>
    <cellStyle name="Millares 4 2 3 3 4" xfId="1261" xr:uid="{512085BF-FEBE-43F5-8043-BE419258495E}"/>
    <cellStyle name="Millares 4 2 3 3 5" xfId="1440" xr:uid="{5954F15A-CCC0-4B46-B2E4-FE7FE7427F8A}"/>
    <cellStyle name="Millares 4 2 3 4" xfId="823" xr:uid="{350CC196-DADB-47BC-BEAA-8691EF9FBDAB}"/>
    <cellStyle name="Millares 4 2 3 5" xfId="1001" xr:uid="{BCBB2055-7A1E-4BEC-8E95-3F23797ABF10}"/>
    <cellStyle name="Millares 4 2 3 6" xfId="1179" xr:uid="{E9E07157-46B0-4D86-AB1C-0E7D1CD728F7}"/>
    <cellStyle name="Millares 4 2 3 7" xfId="1358" xr:uid="{94CC6657-149F-4C8A-BAE6-55D8420BEE7F}"/>
    <cellStyle name="Millares 4 2 4" xfId="607" xr:uid="{AD97799B-2FF7-4542-B789-8EF1D37B3598}"/>
    <cellStyle name="Millares 4 2 4 2" xfId="722" xr:uid="{2185FCB2-601D-468F-9D95-AEE765D1AD0B}"/>
    <cellStyle name="Millares 4 2 4 2 2" xfId="920" xr:uid="{8E8C5B88-F759-4F81-B8F9-CC323FEDFF1F}"/>
    <cellStyle name="Millares 4 2 4 2 3" xfId="1098" xr:uid="{39893B14-BE1B-44F0-B6C4-F4A5193FA242}"/>
    <cellStyle name="Millares 4 2 4 2 4" xfId="1276" xr:uid="{FA7E6EC2-3F09-4D26-AEF6-FBA5B16F28DB}"/>
    <cellStyle name="Millares 4 2 4 2 5" xfId="1455" xr:uid="{679F0CD4-55D8-4362-BA4F-A6DEE1153812}"/>
    <cellStyle name="Millares 4 2 4 3" xfId="808" xr:uid="{35D4B022-59A3-4652-BA31-3D67A8FE5BA1}"/>
    <cellStyle name="Millares 4 2 4 4" xfId="986" xr:uid="{A38B08FB-A974-47A5-8D42-D2C013D3B809}"/>
    <cellStyle name="Millares 4 2 4 5" xfId="1164" xr:uid="{34393AE2-4FA5-49EE-BF68-0BE49956E56A}"/>
    <cellStyle name="Millares 4 2 4 6" xfId="1343" xr:uid="{D7C46EF2-1831-4884-88E0-4807C5FA08F2}"/>
    <cellStyle name="Millares 4 2 5" xfId="584" xr:uid="{55184636-2CA7-4BB0-B2CE-88BAE564CEE9}"/>
    <cellStyle name="Millares 4 2 5 2" xfId="737" xr:uid="{073B6611-6A5F-4B5A-AE99-DF1DD28A2CB5}"/>
    <cellStyle name="Millares 4 2 5 2 2" xfId="935" xr:uid="{C4D46C28-3FFC-4821-ADA8-14465E03D038}"/>
    <cellStyle name="Millares 4 2 5 2 3" xfId="1113" xr:uid="{26583E3E-3C5A-41F3-8B59-2FA8CF52B9BA}"/>
    <cellStyle name="Millares 4 2 5 2 4" xfId="1291" xr:uid="{8753CECE-D40D-4EEC-A9D7-76E87FEFCAB3}"/>
    <cellStyle name="Millares 4 2 5 2 5" xfId="1470" xr:uid="{00A93C90-A124-4FEA-85CC-D719F71A402A}"/>
    <cellStyle name="Millares 4 2 5 3" xfId="791" xr:uid="{C6918FC9-CA58-471B-994D-C954C1D6E954}"/>
    <cellStyle name="Millares 4 2 5 4" xfId="969" xr:uid="{AEF84AD2-AE70-41DA-BDEB-97EA2DED8BAE}"/>
    <cellStyle name="Millares 4 2 5 5" xfId="1147" xr:uid="{7FA87083-B107-4AE6-9486-37961D11920C}"/>
    <cellStyle name="Millares 4 2 5 6" xfId="1326" xr:uid="{B4216547-3676-4ECA-8A7B-626D6B45CE8C}"/>
    <cellStyle name="Millares 4 2 6" xfId="645" xr:uid="{4168B5C7-8A14-4C57-9A3B-39A5F371BBEE}"/>
    <cellStyle name="Millares 4 2 6 2" xfId="843" xr:uid="{E041124C-496F-46F0-AA1F-A077F4977101}"/>
    <cellStyle name="Millares 4 2 6 3" xfId="1021" xr:uid="{C5D5459A-A963-49E8-A5AD-DD1E4E47005E}"/>
    <cellStyle name="Millares 4 2 6 4" xfId="1199" xr:uid="{5D5069DD-EAA3-4D05-BFF8-3B40953AF2D5}"/>
    <cellStyle name="Millares 4 2 6 5" xfId="1378" xr:uid="{78534AFC-1B67-41C4-AA30-F0844AEF834B}"/>
    <cellStyle name="Millares 4 2 7" xfId="676" xr:uid="{09382409-5EF2-47C6-B691-952FC3726B19}"/>
    <cellStyle name="Millares 4 2 7 2" xfId="874" xr:uid="{08350348-EBE2-414E-902E-F6F2A004C892}"/>
    <cellStyle name="Millares 4 2 7 3" xfId="1052" xr:uid="{14260480-7C73-4233-A7EC-65C7D06D27F9}"/>
    <cellStyle name="Millares 4 2 7 4" xfId="1230" xr:uid="{94BF1732-74D9-42E0-9DA4-2BC54A3726FB}"/>
    <cellStyle name="Millares 4 2 7 5" xfId="1409" xr:uid="{CD4013E9-4980-4258-92A5-3D5A4A9C8734}"/>
    <cellStyle name="Millares 4 2 8" xfId="692" xr:uid="{CC38E07E-E3E9-41FF-95F1-292C4EE8D90B}"/>
    <cellStyle name="Millares 4 2 8 2" xfId="890" xr:uid="{5E28B09F-2E25-48AA-8824-56FEEDE0637C}"/>
    <cellStyle name="Millares 4 2 8 3" xfId="1068" xr:uid="{E6F418EC-1C30-425C-B0AE-82C0802D1D0C}"/>
    <cellStyle name="Millares 4 2 8 4" xfId="1246" xr:uid="{4E7B1BB6-4E56-4116-BCE9-02BD1EF64EF0}"/>
    <cellStyle name="Millares 4 2 8 5" xfId="1425" xr:uid="{DC089AD8-C6F0-4AFC-BC0F-6EE3BE9B6692}"/>
    <cellStyle name="Millares 4 2 9" xfId="774" xr:uid="{B69B38B7-A41E-4A2E-A1F9-E626EE7DCE01}"/>
    <cellStyle name="Millares 4 3" xfId="562" xr:uid="{D4AF25C6-2F37-43E6-B96C-E159307F7A96}"/>
    <cellStyle name="Millares 4 3 10" xfId="1136" xr:uid="{462A4B11-1EAF-4ADA-BB1B-160E13957AB1}"/>
    <cellStyle name="Millares 4 3 11" xfId="1315" xr:uid="{E699B5E6-C10D-4A4B-9548-9BE4BD68A0AF}"/>
    <cellStyle name="Millares 4 3 2" xfId="628" xr:uid="{F24EA938-ED78-41A7-B83A-7DD984196282}"/>
    <cellStyle name="Millares 4 3 2 2" xfId="666" xr:uid="{F5C417E2-9F6F-4F7F-A5E7-CB6ADF263CD7}"/>
    <cellStyle name="Millares 4 3 2 2 2" xfId="864" xr:uid="{1EDA9521-EC02-40DF-A30B-6C569C200881}"/>
    <cellStyle name="Millares 4 3 2 2 3" xfId="1042" xr:uid="{0FCC4D3B-75DA-4E7A-A699-A5F956205A87}"/>
    <cellStyle name="Millares 4 3 2 2 4" xfId="1220" xr:uid="{48204F36-4815-4C7E-8E3F-012B6EEEF25A}"/>
    <cellStyle name="Millares 4 3 2 2 5" xfId="1399" xr:uid="{674BC9A0-3D8B-43C1-BBDA-7C79B07CF2BF}"/>
    <cellStyle name="Millares 4 3 2 3" xfId="713" xr:uid="{26F5EF53-1F82-4627-97D1-1E9D9C1F457B}"/>
    <cellStyle name="Millares 4 3 2 3 2" xfId="911" xr:uid="{F633C5B6-1B05-43FD-B019-474D1A43D759}"/>
    <cellStyle name="Millares 4 3 2 3 3" xfId="1089" xr:uid="{3522CB43-A0F6-4918-B4DE-AAC101782145}"/>
    <cellStyle name="Millares 4 3 2 3 4" xfId="1267" xr:uid="{83D34E08-8BF3-4C99-A080-D05D5F59CD11}"/>
    <cellStyle name="Millares 4 3 2 3 5" xfId="1446" xr:uid="{52CC29AF-197E-4DF2-A793-7C4C9B518656}"/>
    <cellStyle name="Millares 4 3 2 4" xfId="829" xr:uid="{446202EC-8A68-40F3-9BAF-06E33A9ACF51}"/>
    <cellStyle name="Millares 4 3 2 5" xfId="1007" xr:uid="{169B6881-1693-40D9-8E0E-F891FB675895}"/>
    <cellStyle name="Millares 4 3 2 6" xfId="1185" xr:uid="{E4C54CBC-324F-477E-8212-1831989D0A31}"/>
    <cellStyle name="Millares 4 3 2 7" xfId="1364" xr:uid="{C0D16F12-85ED-44C1-B695-8FC3DEB7BA77}"/>
    <cellStyle name="Millares 4 3 3" xfId="613" xr:uid="{24635B87-7185-4715-A3A7-0817B3B514DF}"/>
    <cellStyle name="Millares 4 3 3 2" xfId="728" xr:uid="{F1032BEF-0FFC-4641-B0F2-2957E04C09EA}"/>
    <cellStyle name="Millares 4 3 3 2 2" xfId="926" xr:uid="{4F3976A9-3C45-4515-9C77-17DCAB66538B}"/>
    <cellStyle name="Millares 4 3 3 2 3" xfId="1104" xr:uid="{DA971582-F84B-4A37-A8C3-0B6012980139}"/>
    <cellStyle name="Millares 4 3 3 2 4" xfId="1282" xr:uid="{CAE51D94-531F-4B44-8505-73C4FA2B4588}"/>
    <cellStyle name="Millares 4 3 3 2 5" xfId="1461" xr:uid="{31F37E75-FF53-4B01-A743-4930337C3E5F}"/>
    <cellStyle name="Millares 4 3 3 3" xfId="814" xr:uid="{6E926B8D-3F1D-44F4-83AE-ACD4C4B225A1}"/>
    <cellStyle name="Millares 4 3 3 4" xfId="992" xr:uid="{87E5132D-8E74-4D5C-8B0A-AAE456657AE9}"/>
    <cellStyle name="Millares 4 3 3 5" xfId="1170" xr:uid="{44B7DA62-FB4E-4745-9D48-3BBC43AF8C02}"/>
    <cellStyle name="Millares 4 3 3 6" xfId="1349" xr:uid="{21C21397-7789-45AE-87BD-6D7EFAB2E568}"/>
    <cellStyle name="Millares 4 3 4" xfId="598" xr:uid="{405B20E3-95F1-484E-9877-EDAD45AAEA57}"/>
    <cellStyle name="Millares 4 3 4 2" xfId="743" xr:uid="{40713D11-E70F-4BF3-80C1-7D58D042B440}"/>
    <cellStyle name="Millares 4 3 4 2 2" xfId="941" xr:uid="{47374EE8-C69A-4271-B804-67FB90880473}"/>
    <cellStyle name="Millares 4 3 4 2 3" xfId="1119" xr:uid="{02ECD5F0-01AB-45E7-8C71-7DC25EB434C7}"/>
    <cellStyle name="Millares 4 3 4 2 4" xfId="1297" xr:uid="{FDE006D2-3096-4239-8477-B8003DF91A6B}"/>
    <cellStyle name="Millares 4 3 4 2 5" xfId="1476" xr:uid="{A20CAD10-C196-4C5D-BAA7-0EBE27B0C142}"/>
    <cellStyle name="Millares 4 3 4 3" xfId="799" xr:uid="{AE8A2879-C2F2-4775-872B-1BE013D61F5B}"/>
    <cellStyle name="Millares 4 3 4 4" xfId="977" xr:uid="{85F1B90C-58E7-45AE-A043-B86D10C66316}"/>
    <cellStyle name="Millares 4 3 4 5" xfId="1155" xr:uid="{74DBC792-9F64-4F8C-B3C6-4E767145F147}"/>
    <cellStyle name="Millares 4 3 4 6" xfId="1334" xr:uid="{E8C2B878-B8C7-4A4E-8A11-082D36200DEA}"/>
    <cellStyle name="Millares 4 3 5" xfId="651" xr:uid="{3D557DA9-A2A6-470E-AE04-559DC44A9DFD}"/>
    <cellStyle name="Millares 4 3 5 2" xfId="849" xr:uid="{9819A681-DC63-4B6E-AD30-5D4A3E5E2E74}"/>
    <cellStyle name="Millares 4 3 5 3" xfId="1027" xr:uid="{E472EBA1-D047-4AB7-88AC-6BB81459EB63}"/>
    <cellStyle name="Millares 4 3 5 4" xfId="1205" xr:uid="{2591BEF9-2BEE-4D6F-8650-57DB2336A1B6}"/>
    <cellStyle name="Millares 4 3 5 5" xfId="1384" xr:uid="{57A909F7-25FD-46B5-B892-D2FB3BB2AD08}"/>
    <cellStyle name="Millares 4 3 6" xfId="682" xr:uid="{F68E6565-2344-43C0-9E70-EDFC84FD6E90}"/>
    <cellStyle name="Millares 4 3 6 2" xfId="880" xr:uid="{3AA65987-E90B-47FC-9253-F757AC17D15B}"/>
    <cellStyle name="Millares 4 3 6 3" xfId="1058" xr:uid="{CE952534-527F-4479-BCBD-537B495C902E}"/>
    <cellStyle name="Millares 4 3 6 4" xfId="1236" xr:uid="{38B00225-5335-4518-8A99-069B91923C80}"/>
    <cellStyle name="Millares 4 3 6 5" xfId="1415" xr:uid="{54FDB90E-8C23-4A03-8AA1-8A52EC7BC55F}"/>
    <cellStyle name="Millares 4 3 7" xfId="698" xr:uid="{DD50EDA9-6465-4AB2-8B00-E9B59BC6559D}"/>
    <cellStyle name="Millares 4 3 7 2" xfId="896" xr:uid="{3152FCFD-96BC-4ECF-ADA6-A1B33B77D08B}"/>
    <cellStyle name="Millares 4 3 7 3" xfId="1074" xr:uid="{C4DD4C0D-F17E-4934-83C7-B60F99CA904E}"/>
    <cellStyle name="Millares 4 3 7 4" xfId="1252" xr:uid="{ABF6D600-0DE8-4B7E-880C-27040D1DA2FB}"/>
    <cellStyle name="Millares 4 3 7 5" xfId="1431" xr:uid="{FD7D93FE-4A34-48B0-8E0F-87A64A650C73}"/>
    <cellStyle name="Millares 4 3 8" xfId="780" xr:uid="{1A983692-FF22-4565-AD12-BEBA1731613F}"/>
    <cellStyle name="Millares 4 3 9" xfId="958" xr:uid="{B63F3920-97E4-4BF7-9BDA-E444629AB938}"/>
    <cellStyle name="Millares 4 4" xfId="621" xr:uid="{C4B3459D-BE78-455B-BB1B-F8BDA3BE3D4A}"/>
    <cellStyle name="Millares 4 4 2" xfId="659" xr:uid="{758CCEBD-0D35-4339-B8EE-5B33C63CB2BC}"/>
    <cellStyle name="Millares 4 4 2 2" xfId="857" xr:uid="{B1089CFB-6BFD-4E6F-BE21-1E472114478A}"/>
    <cellStyle name="Millares 4 4 2 3" xfId="1035" xr:uid="{3DEE9DBF-FBDB-4D55-9312-6743AA57E3A5}"/>
    <cellStyle name="Millares 4 4 2 4" xfId="1213" xr:uid="{41B0C359-DF36-4FA9-B2ED-468578669EDA}"/>
    <cellStyle name="Millares 4 4 2 5" xfId="1392" xr:uid="{B94DD057-DAD0-487D-A470-F8A9C0CEA696}"/>
    <cellStyle name="Millares 4 4 3" xfId="706" xr:uid="{3AB98E2B-506E-4CA6-B512-7139DF81E64A}"/>
    <cellStyle name="Millares 4 4 3 2" xfId="904" xr:uid="{F2E14579-6FA5-4091-9DA9-FF366A1E4519}"/>
    <cellStyle name="Millares 4 4 3 3" xfId="1082" xr:uid="{EEFD6F06-3A53-4E59-8FE2-9CE35606725C}"/>
    <cellStyle name="Millares 4 4 3 4" xfId="1260" xr:uid="{311192E9-4A1C-44EC-B0EA-B576FC62CD50}"/>
    <cellStyle name="Millares 4 4 3 5" xfId="1439" xr:uid="{01870F02-FDB1-4AFC-8A9F-AD1C40AC28A5}"/>
    <cellStyle name="Millares 4 4 4" xfId="822" xr:uid="{BCECF68A-B8C5-43EA-A1B7-7C9E7FC4559C}"/>
    <cellStyle name="Millares 4 4 5" xfId="1000" xr:uid="{9DA931D7-B0E4-4664-87EB-72B137C62000}"/>
    <cellStyle name="Millares 4 4 6" xfId="1178" xr:uid="{0C65B7A6-3FBF-45B5-98A8-4EEB2EA1BEC3}"/>
    <cellStyle name="Millares 4 4 7" xfId="1357" xr:uid="{1E6BA81C-3389-4C8A-9495-D0123297FDB3}"/>
    <cellStyle name="Millares 4 5" xfId="606" xr:uid="{D6BEE4EB-53A2-4127-8A7A-BCB54F55C7A6}"/>
    <cellStyle name="Millares 4 5 2" xfId="721" xr:uid="{150001ED-FC8C-41E8-8CF3-C83F785731F6}"/>
    <cellStyle name="Millares 4 5 2 2" xfId="919" xr:uid="{FDCC9EB4-754E-4BC5-9B16-24BD511188E4}"/>
    <cellStyle name="Millares 4 5 2 3" xfId="1097" xr:uid="{B7B414B1-4561-4073-AA74-4D7B3E325138}"/>
    <cellStyle name="Millares 4 5 2 4" xfId="1275" xr:uid="{67454F7B-85A1-445B-AC89-16AB450E176F}"/>
    <cellStyle name="Millares 4 5 2 5" xfId="1454" xr:uid="{743B535B-EADA-4302-86D0-1A69715502D8}"/>
    <cellStyle name="Millares 4 5 3" xfId="807" xr:uid="{6B7E584D-7F14-4111-91A8-710F725FA704}"/>
    <cellStyle name="Millares 4 5 4" xfId="985" xr:uid="{8967E44C-636F-42A3-A8D0-C8B00C9D8800}"/>
    <cellStyle name="Millares 4 5 5" xfId="1163" xr:uid="{C5A3D894-34DB-4587-BC4D-7995BDD28317}"/>
    <cellStyle name="Millares 4 5 6" xfId="1342" xr:uid="{A3B40778-EB0D-401D-BB1D-BC91CCC67A06}"/>
    <cellStyle name="Millares 4 6" xfId="583" xr:uid="{BB291C26-D6AD-4D90-85FB-DA9F56587B9D}"/>
    <cellStyle name="Millares 4 6 2" xfId="736" xr:uid="{C4E6CA0F-3EE9-42F7-A432-17526C618DF0}"/>
    <cellStyle name="Millares 4 6 2 2" xfId="934" xr:uid="{E562A76C-9FD5-423E-9ABB-B8D4EE1D82F0}"/>
    <cellStyle name="Millares 4 6 2 3" xfId="1112" xr:uid="{3AEE7C93-E0E9-487F-8D6B-9CB0725ADAFF}"/>
    <cellStyle name="Millares 4 6 2 4" xfId="1290" xr:uid="{C0DBB8CA-B7C2-4991-8D24-894AA6AD3250}"/>
    <cellStyle name="Millares 4 6 2 5" xfId="1469" xr:uid="{47E6A834-B902-4CEC-821B-EF6E01885856}"/>
    <cellStyle name="Millares 4 6 3" xfId="790" xr:uid="{EEAB358E-989F-47A0-913F-13898A231892}"/>
    <cellStyle name="Millares 4 6 4" xfId="968" xr:uid="{3A5B0B54-0624-4B05-9BFE-6958CE7320EE}"/>
    <cellStyle name="Millares 4 6 5" xfId="1146" xr:uid="{A08CBFD8-69F8-48B6-B4D5-FDE426DA8649}"/>
    <cellStyle name="Millares 4 6 6" xfId="1325" xr:uid="{31084FFE-0728-486D-B777-55596DE15561}"/>
    <cellStyle name="Millares 4 7" xfId="644" xr:uid="{D699339D-9406-4E4C-9E47-759297F92868}"/>
    <cellStyle name="Millares 4 7 2" xfId="842" xr:uid="{4C04E08D-2837-449E-B233-07850C065317}"/>
    <cellStyle name="Millares 4 7 3" xfId="1020" xr:uid="{F2131381-CF7E-4D4C-ACEF-C0E3DC77819F}"/>
    <cellStyle name="Millares 4 7 4" xfId="1198" xr:uid="{49904724-6CB6-4545-9517-D929D6914CA3}"/>
    <cellStyle name="Millares 4 7 5" xfId="1377" xr:uid="{F3055A9A-AAF3-430A-8460-C9802D8B3F0A}"/>
    <cellStyle name="Millares 4 8" xfId="675" xr:uid="{F8B4F3AA-E9E9-48D4-B83A-BDBB8267AAA5}"/>
    <cellStyle name="Millares 4 8 2" xfId="873" xr:uid="{E0D96A95-AEF5-4A7B-BCE4-B504B93BBED6}"/>
    <cellStyle name="Millares 4 8 3" xfId="1051" xr:uid="{AD14E50E-0C61-473D-9213-6DCE360572E0}"/>
    <cellStyle name="Millares 4 8 4" xfId="1229" xr:uid="{04F25E35-0C89-461B-AA53-22BABFDCE93E}"/>
    <cellStyle name="Millares 4 8 5" xfId="1408" xr:uid="{53A06721-8C73-4D8B-BC94-E6B6F41E4419}"/>
    <cellStyle name="Millares 4 9" xfId="691" xr:uid="{19EFA1F8-7716-445F-A367-E9D32477441A}"/>
    <cellStyle name="Millares 4 9 2" xfId="889" xr:uid="{A3A6CA7B-6A54-4245-B53C-FD491E370525}"/>
    <cellStyle name="Millares 4 9 3" xfId="1067" xr:uid="{710FEE6D-659F-43D3-BDA4-DA4F6A37230F}"/>
    <cellStyle name="Millares 4 9 4" xfId="1245" xr:uid="{89749128-84EE-43C7-8120-CA8B2F8FC04D}"/>
    <cellStyle name="Millares 4 9 5" xfId="1424" xr:uid="{2875D611-1373-4C7C-B596-8FB2B5D91099}"/>
    <cellStyle name="Millares 5" xfId="401" xr:uid="{72ABA42D-7214-4D8B-A18D-C9E85EF637FC}"/>
    <cellStyle name="Millares 5 10" xfId="768" xr:uid="{87AD8C4A-B390-4B39-8927-410DEA5D948E}"/>
    <cellStyle name="Millares 5 11" xfId="775" xr:uid="{1D476C33-F054-4B6E-B41C-C227901B3999}"/>
    <cellStyle name="Millares 5 12" xfId="953" xr:uid="{23D3B59E-510A-4C52-9BCA-F1AE0C2698E2}"/>
    <cellStyle name="Millares 5 13" xfId="1131" xr:uid="{98110B61-8A93-4E4E-A258-ACD392D9FD3D}"/>
    <cellStyle name="Millares 5 14" xfId="1310" xr:uid="{194617C1-7140-4382-A09D-90550629BDBF}"/>
    <cellStyle name="Millares 5 2" xfId="402" xr:uid="{03B86EB3-79EA-4D0B-83F7-DBE130D27A4C}"/>
    <cellStyle name="Millares 5 2 10" xfId="954" xr:uid="{FBE703D3-080F-43EB-A4D4-A5504C9C5E06}"/>
    <cellStyle name="Millares 5 2 11" xfId="1132" xr:uid="{A60A8D12-CFA3-4338-977C-D75B13EBC84A}"/>
    <cellStyle name="Millares 5 2 12" xfId="1311" xr:uid="{D737F1FA-A05E-42F1-860F-33E6EAB9D7AF}"/>
    <cellStyle name="Millares 5 2 2" xfId="565" xr:uid="{5EAF9FB1-67C7-43D7-A7FC-27D4DB15179D}"/>
    <cellStyle name="Millares 5 2 2 10" xfId="1139" xr:uid="{17180AB6-DBFC-4F16-9023-132F22CB7976}"/>
    <cellStyle name="Millares 5 2 2 11" xfId="1318" xr:uid="{8B0275E0-4CE7-4B7A-8435-B93E481C6865}"/>
    <cellStyle name="Millares 5 2 2 2" xfId="631" xr:uid="{065433CE-DB75-45FC-B4C7-54080287D12D}"/>
    <cellStyle name="Millares 5 2 2 2 2" xfId="669" xr:uid="{AE29CCC0-1F26-438F-8E42-D6707433222E}"/>
    <cellStyle name="Millares 5 2 2 2 2 2" xfId="867" xr:uid="{789C2806-24DC-4D5D-85FC-34DA627C330A}"/>
    <cellStyle name="Millares 5 2 2 2 2 3" xfId="1045" xr:uid="{FA0F3131-2848-4374-83F5-2464DE7601F6}"/>
    <cellStyle name="Millares 5 2 2 2 2 4" xfId="1223" xr:uid="{FDCE2CBD-3AA7-4D3E-B98B-A005F948F5FE}"/>
    <cellStyle name="Millares 5 2 2 2 2 5" xfId="1402" xr:uid="{27911628-BEA4-4E45-A759-7FFBB6C4D367}"/>
    <cellStyle name="Millares 5 2 2 2 3" xfId="716" xr:uid="{E7B9A889-A679-4AE5-8B00-D0E3AABF8E37}"/>
    <cellStyle name="Millares 5 2 2 2 3 2" xfId="914" xr:uid="{4721AD8A-EEEE-4B31-B7AC-0934B47D4792}"/>
    <cellStyle name="Millares 5 2 2 2 3 3" xfId="1092" xr:uid="{65C421C7-B944-4CB2-B1FF-B1EEA2FFD84E}"/>
    <cellStyle name="Millares 5 2 2 2 3 4" xfId="1270" xr:uid="{CC7D1191-B52A-4DCC-81FE-650A67CAC2CC}"/>
    <cellStyle name="Millares 5 2 2 2 3 5" xfId="1449" xr:uid="{D3E648AE-0A13-49B2-B9FE-3FAB55DF8DFE}"/>
    <cellStyle name="Millares 5 2 2 2 4" xfId="832" xr:uid="{2B598A84-0F86-4DC6-89C5-65787C196CFC}"/>
    <cellStyle name="Millares 5 2 2 2 5" xfId="1010" xr:uid="{A875007E-E3F6-48EB-ADC4-2BB5A58A1868}"/>
    <cellStyle name="Millares 5 2 2 2 6" xfId="1188" xr:uid="{EF992756-0BED-4402-B375-BF9BD1EFEFCC}"/>
    <cellStyle name="Millares 5 2 2 2 7" xfId="1367" xr:uid="{472550BB-48BB-4AB0-B919-BC4411591157}"/>
    <cellStyle name="Millares 5 2 2 3" xfId="616" xr:uid="{6EAEFB50-42CA-4871-A1C3-7EA5887CEBCD}"/>
    <cellStyle name="Millares 5 2 2 3 2" xfId="731" xr:uid="{447818B7-AA23-48ED-8878-1533F3275516}"/>
    <cellStyle name="Millares 5 2 2 3 2 2" xfId="929" xr:uid="{96F1EFCD-8286-4D7E-A527-903ADECAE1D8}"/>
    <cellStyle name="Millares 5 2 2 3 2 3" xfId="1107" xr:uid="{7936FA59-6392-4303-B985-E95886FDCCD2}"/>
    <cellStyle name="Millares 5 2 2 3 2 4" xfId="1285" xr:uid="{0AA1EA0F-4269-4DDF-80F3-6FB1FBC3B9C7}"/>
    <cellStyle name="Millares 5 2 2 3 2 5" xfId="1464" xr:uid="{81C919D5-EEEE-4622-9CB1-7A2982CC37F1}"/>
    <cellStyle name="Millares 5 2 2 3 3" xfId="817" xr:uid="{17DBDE93-AC11-415F-809A-BF087F50DFBE}"/>
    <cellStyle name="Millares 5 2 2 3 4" xfId="995" xr:uid="{BA0575E0-AA72-4A1C-8F67-1D0F5BB718ED}"/>
    <cellStyle name="Millares 5 2 2 3 5" xfId="1173" xr:uid="{0C1886C6-927B-4337-997D-621D7350C6E2}"/>
    <cellStyle name="Millares 5 2 2 3 6" xfId="1352" xr:uid="{6B6C559B-8C84-4C75-AEA5-89DAD21372B1}"/>
    <cellStyle name="Millares 5 2 2 4" xfId="601" xr:uid="{808AD75B-0CD6-455C-84E5-1F9188A58906}"/>
    <cellStyle name="Millares 5 2 2 4 2" xfId="746" xr:uid="{7F4334DC-13D3-4576-8D4C-3319B550164F}"/>
    <cellStyle name="Millares 5 2 2 4 2 2" xfId="944" xr:uid="{9F70B21F-4032-45AC-9909-BB5F8CB7E8A8}"/>
    <cellStyle name="Millares 5 2 2 4 2 3" xfId="1122" xr:uid="{7E582901-EA91-4446-BEC7-BF3590FD71D2}"/>
    <cellStyle name="Millares 5 2 2 4 2 4" xfId="1300" xr:uid="{AFA50717-6D8A-4C8E-A73E-B7B6C6A5998A}"/>
    <cellStyle name="Millares 5 2 2 4 2 5" xfId="1479" xr:uid="{C0C044A4-96C5-4ADB-808E-FA34E85961BF}"/>
    <cellStyle name="Millares 5 2 2 4 3" xfId="802" xr:uid="{87257487-A483-4995-97A0-8F9DE531884B}"/>
    <cellStyle name="Millares 5 2 2 4 4" xfId="980" xr:uid="{B5DE0617-72FC-47F1-84F7-4BBA52D5554A}"/>
    <cellStyle name="Millares 5 2 2 4 5" xfId="1158" xr:uid="{F5832419-2516-4610-8DFE-AE51A1363B8B}"/>
    <cellStyle name="Millares 5 2 2 4 6" xfId="1337" xr:uid="{9A56778D-22E2-4F6D-8012-EA1658704523}"/>
    <cellStyle name="Millares 5 2 2 5" xfId="654" xr:uid="{0138F4C5-2637-46AB-817D-12CA50EDF401}"/>
    <cellStyle name="Millares 5 2 2 5 2" xfId="852" xr:uid="{F5D51623-CF81-4A7E-BED7-2A99BAB2D74C}"/>
    <cellStyle name="Millares 5 2 2 5 3" xfId="1030" xr:uid="{5431807A-E255-4407-A6E9-358E8BB9CB6F}"/>
    <cellStyle name="Millares 5 2 2 5 4" xfId="1208" xr:uid="{08D111EB-39D8-4672-B85A-382D6C765289}"/>
    <cellStyle name="Millares 5 2 2 5 5" xfId="1387" xr:uid="{54F197C7-8FCE-49A2-AEEB-423CA8E2DE80}"/>
    <cellStyle name="Millares 5 2 2 6" xfId="685" xr:uid="{9DAA7654-4EC5-43F7-944E-5652340C85AE}"/>
    <cellStyle name="Millares 5 2 2 6 2" xfId="883" xr:uid="{1989A570-AFC9-46A4-A8B2-B015E740A7BB}"/>
    <cellStyle name="Millares 5 2 2 6 3" xfId="1061" xr:uid="{4F5DB160-E7B8-49A4-A3F3-8CDE854FFA6C}"/>
    <cellStyle name="Millares 5 2 2 6 4" xfId="1239" xr:uid="{576C16B4-BB7B-40F5-9A72-E2A97DDB4D8A}"/>
    <cellStyle name="Millares 5 2 2 6 5" xfId="1418" xr:uid="{126840DA-2B7B-4A03-BE39-690D1C313E7B}"/>
    <cellStyle name="Millares 5 2 2 7" xfId="701" xr:uid="{916A1A99-1E67-49B1-A383-7C3DEA072125}"/>
    <cellStyle name="Millares 5 2 2 7 2" xfId="899" xr:uid="{E1FEAFC9-8F19-476C-8C62-9A6A0ED11D69}"/>
    <cellStyle name="Millares 5 2 2 7 3" xfId="1077" xr:uid="{669BE364-D112-4F9D-9DF9-2B18585CDDBB}"/>
    <cellStyle name="Millares 5 2 2 7 4" xfId="1255" xr:uid="{795666AD-81DA-4F8B-B227-907752B60EC2}"/>
    <cellStyle name="Millares 5 2 2 7 5" xfId="1434" xr:uid="{2B61E50E-2C1C-4A8A-AA00-78A33A08195D}"/>
    <cellStyle name="Millares 5 2 2 8" xfId="783" xr:uid="{57E8C657-08BD-4F11-BC39-9F2192F2B63F}"/>
    <cellStyle name="Millares 5 2 2 9" xfId="961" xr:uid="{12077D16-FB22-4FF1-984B-F292B078CC47}"/>
    <cellStyle name="Millares 5 2 3" xfId="624" xr:uid="{0FA5CC57-E7C9-47DD-8CAB-38A1A5A3B4CC}"/>
    <cellStyle name="Millares 5 2 3 2" xfId="662" xr:uid="{60604F1F-DA5A-4984-9B88-E6BE347B9C2D}"/>
    <cellStyle name="Millares 5 2 3 2 2" xfId="860" xr:uid="{B55ABBDD-3B98-4615-A198-0652CB76097C}"/>
    <cellStyle name="Millares 5 2 3 2 3" xfId="1038" xr:uid="{B7271850-D415-4353-B419-8841A54B52A2}"/>
    <cellStyle name="Millares 5 2 3 2 4" xfId="1216" xr:uid="{594699DB-4A84-4E44-8726-39C9F9F7AE61}"/>
    <cellStyle name="Millares 5 2 3 2 5" xfId="1395" xr:uid="{D47DEE1A-0B27-4677-9F76-37B27FB34768}"/>
    <cellStyle name="Millares 5 2 3 3" xfId="709" xr:uid="{55846F49-2997-49EB-B617-663213BB1882}"/>
    <cellStyle name="Millares 5 2 3 3 2" xfId="907" xr:uid="{1E15C87D-7979-4232-B123-2EA5E9D064BC}"/>
    <cellStyle name="Millares 5 2 3 3 3" xfId="1085" xr:uid="{477407D8-8FA0-4581-BD79-B5F9C9987644}"/>
    <cellStyle name="Millares 5 2 3 3 4" xfId="1263" xr:uid="{4B96B8E7-E11D-4384-AC6C-41CA3F06F97C}"/>
    <cellStyle name="Millares 5 2 3 3 5" xfId="1442" xr:uid="{3535FBA2-EF66-4F23-BAEC-1C73BCEBBCC7}"/>
    <cellStyle name="Millares 5 2 3 4" xfId="825" xr:uid="{8BCC1B11-DE84-4742-B2C7-011CAA1465EC}"/>
    <cellStyle name="Millares 5 2 3 5" xfId="1003" xr:uid="{4CAE493F-2D98-4065-B10D-A07E9905D567}"/>
    <cellStyle name="Millares 5 2 3 6" xfId="1181" xr:uid="{3DF5E3C7-FECD-4412-81B3-1B45CE96B002}"/>
    <cellStyle name="Millares 5 2 3 7" xfId="1360" xr:uid="{87EEDDC4-1A0F-481F-AB66-79CAFC75B64D}"/>
    <cellStyle name="Millares 5 2 4" xfId="609" xr:uid="{7741026A-AA8D-4797-BE69-6A7A7E02E39D}"/>
    <cellStyle name="Millares 5 2 4 2" xfId="724" xr:uid="{C6220D42-03F0-4331-A4FB-B05E5C88CBA8}"/>
    <cellStyle name="Millares 5 2 4 2 2" xfId="922" xr:uid="{8AE5646E-3A9B-41E7-8FAA-2909D9223112}"/>
    <cellStyle name="Millares 5 2 4 2 3" xfId="1100" xr:uid="{5A9FB2D4-AD84-48FC-9590-6EED12020DB3}"/>
    <cellStyle name="Millares 5 2 4 2 4" xfId="1278" xr:uid="{5209CB1B-D6BD-4375-9457-F55B99864AF9}"/>
    <cellStyle name="Millares 5 2 4 2 5" xfId="1457" xr:uid="{077615C1-3514-46C7-B3EE-7A6D0BAAB814}"/>
    <cellStyle name="Millares 5 2 4 3" xfId="810" xr:uid="{861A2622-CDA0-4D4D-AF42-A55D5ECA6027}"/>
    <cellStyle name="Millares 5 2 4 4" xfId="988" xr:uid="{5E385C81-C322-4BDA-B867-297FB594113C}"/>
    <cellStyle name="Millares 5 2 4 5" xfId="1166" xr:uid="{69E0C86D-181C-49ED-A7B7-711AA2C62DF0}"/>
    <cellStyle name="Millares 5 2 4 6" xfId="1345" xr:uid="{DF5CC83C-2950-4778-8CC1-22AABDBC0875}"/>
    <cellStyle name="Millares 5 2 5" xfId="586" xr:uid="{1E18CB6D-C767-43FF-8BE5-1B785A775E69}"/>
    <cellStyle name="Millares 5 2 5 2" xfId="739" xr:uid="{F2C163BE-8F51-4609-AA79-DB6CE426E578}"/>
    <cellStyle name="Millares 5 2 5 2 2" xfId="937" xr:uid="{5EB401B9-9E26-47DD-9EAC-96DD1F558BF5}"/>
    <cellStyle name="Millares 5 2 5 2 3" xfId="1115" xr:uid="{BFD5BA26-4360-4AC2-83F3-084FFE4048F3}"/>
    <cellStyle name="Millares 5 2 5 2 4" xfId="1293" xr:uid="{FD812F33-B9D3-45BA-AB67-2D514866AF9F}"/>
    <cellStyle name="Millares 5 2 5 2 5" xfId="1472" xr:uid="{577FF72B-E6FB-41AE-8DB0-EE591A31EAEC}"/>
    <cellStyle name="Millares 5 2 5 3" xfId="793" xr:uid="{37C45B1E-8033-4E3C-9A4C-A8933C450AC2}"/>
    <cellStyle name="Millares 5 2 5 4" xfId="971" xr:uid="{58474CD0-D2F0-4985-AF58-36FBFF510A73}"/>
    <cellStyle name="Millares 5 2 5 5" xfId="1149" xr:uid="{C13C1EAD-D8E1-4D8B-8EFA-A679E53A7884}"/>
    <cellStyle name="Millares 5 2 5 6" xfId="1328" xr:uid="{15F8CA2D-F205-4FD1-81BF-E5757347667E}"/>
    <cellStyle name="Millares 5 2 6" xfId="647" xr:uid="{FCE4109E-7B99-4891-9FC7-834074647A04}"/>
    <cellStyle name="Millares 5 2 6 2" xfId="845" xr:uid="{8D1B1865-63B7-4DAB-959C-81F954EB9B71}"/>
    <cellStyle name="Millares 5 2 6 3" xfId="1023" xr:uid="{ADE55BF6-09E1-4CE2-A0B0-14A0CBB9AF06}"/>
    <cellStyle name="Millares 5 2 6 4" xfId="1201" xr:uid="{9740BB66-133B-496E-A0C2-912F9ED2C9C5}"/>
    <cellStyle name="Millares 5 2 6 5" xfId="1380" xr:uid="{66625C18-804C-4858-AE00-DFE6D4DAEAE5}"/>
    <cellStyle name="Millares 5 2 7" xfId="678" xr:uid="{7DA42DD4-6A61-458E-A837-CBCB7A360037}"/>
    <cellStyle name="Millares 5 2 7 2" xfId="876" xr:uid="{1E797775-4229-4D95-A3C9-FE40E77599C4}"/>
    <cellStyle name="Millares 5 2 7 3" xfId="1054" xr:uid="{D9B6FD6A-DB94-45AD-AEE0-19702FAD840D}"/>
    <cellStyle name="Millares 5 2 7 4" xfId="1232" xr:uid="{57E97670-66EC-4254-A1E7-CB9BA76DBDED}"/>
    <cellStyle name="Millares 5 2 7 5" xfId="1411" xr:uid="{614E2B26-37BA-4175-BE2D-80BAF3A05D8A}"/>
    <cellStyle name="Millares 5 2 8" xfId="694" xr:uid="{FC2969A5-294B-475C-973A-41DAFF21D5CC}"/>
    <cellStyle name="Millares 5 2 8 2" xfId="892" xr:uid="{8660B64C-FD62-493C-96EB-08DCE6684533}"/>
    <cellStyle name="Millares 5 2 8 3" xfId="1070" xr:uid="{A84A841F-3F82-44D2-A36C-A1AA7A8F37EB}"/>
    <cellStyle name="Millares 5 2 8 4" xfId="1248" xr:uid="{6F5CF8FF-3E2B-4DA7-ABA3-515DC4400492}"/>
    <cellStyle name="Millares 5 2 8 5" xfId="1427" xr:uid="{186436D3-6D0B-4527-BEC1-01A0B8136722}"/>
    <cellStyle name="Millares 5 2 9" xfId="776" xr:uid="{F7E7EF0B-3E8D-4C7E-A6F8-A61916E72E3F}"/>
    <cellStyle name="Millares 5 3" xfId="564" xr:uid="{EDA2D53E-1EB5-4C58-BE74-9F820AE99724}"/>
    <cellStyle name="Millares 5 3 10" xfId="1138" xr:uid="{F6834C1A-0082-45BF-BEE0-690B038596D8}"/>
    <cellStyle name="Millares 5 3 11" xfId="1317" xr:uid="{D6C865DC-338B-4BD2-A327-BC43DF87A8A7}"/>
    <cellStyle name="Millares 5 3 2" xfId="630" xr:uid="{6210D012-A9E7-492E-8E06-62CCFB1600AA}"/>
    <cellStyle name="Millares 5 3 2 2" xfId="668" xr:uid="{F908590C-3A49-490A-B918-5E7038A17F00}"/>
    <cellStyle name="Millares 5 3 2 2 2" xfId="866" xr:uid="{05121A24-0632-4B38-BF1D-D1E292219E7B}"/>
    <cellStyle name="Millares 5 3 2 2 3" xfId="1044" xr:uid="{1BE479A9-88DF-4C12-8974-339634178451}"/>
    <cellStyle name="Millares 5 3 2 2 4" xfId="1222" xr:uid="{F062CC7B-C176-49A8-A8A7-C20898151DBD}"/>
    <cellStyle name="Millares 5 3 2 2 5" xfId="1401" xr:uid="{CFD6B33F-D8F7-4D58-A27F-F4CB0100C09E}"/>
    <cellStyle name="Millares 5 3 2 3" xfId="715" xr:uid="{6B29355D-6833-4104-B511-9BBB2FACDABC}"/>
    <cellStyle name="Millares 5 3 2 3 2" xfId="913" xr:uid="{CBEF24C1-382D-40AF-80E2-92E96C2E6B50}"/>
    <cellStyle name="Millares 5 3 2 3 3" xfId="1091" xr:uid="{FEB2135F-1837-4B1A-83C2-F9EE92B7FAAE}"/>
    <cellStyle name="Millares 5 3 2 3 4" xfId="1269" xr:uid="{20621D3C-C188-4268-9B9D-2F7D9301FAFF}"/>
    <cellStyle name="Millares 5 3 2 3 5" xfId="1448" xr:uid="{6020455A-7304-4DE6-B04C-2F7AADB5C08D}"/>
    <cellStyle name="Millares 5 3 2 4" xfId="831" xr:uid="{0B32370A-9A84-418F-B37F-600AF5BD2F6B}"/>
    <cellStyle name="Millares 5 3 2 5" xfId="1009" xr:uid="{44B66547-160B-4D1D-ABD2-2975AB337CCA}"/>
    <cellStyle name="Millares 5 3 2 6" xfId="1187" xr:uid="{6FA7937C-7586-4345-B116-DFC5AFC3B5BD}"/>
    <cellStyle name="Millares 5 3 2 7" xfId="1366" xr:uid="{A700ED02-A616-45BE-AE2B-66D82B70FE9E}"/>
    <cellStyle name="Millares 5 3 3" xfId="615" xr:uid="{97F08FCC-D90D-46F0-89D2-ED28BDE588BE}"/>
    <cellStyle name="Millares 5 3 3 2" xfId="730" xr:uid="{6D9875A7-CDFF-4C15-A7EF-187511AD22E2}"/>
    <cellStyle name="Millares 5 3 3 2 2" xfId="928" xr:uid="{B367B603-EBA9-498F-894C-9F024611E751}"/>
    <cellStyle name="Millares 5 3 3 2 3" xfId="1106" xr:uid="{CC97DEE6-5D55-42A2-81BF-11DF2F2414CA}"/>
    <cellStyle name="Millares 5 3 3 2 4" xfId="1284" xr:uid="{8D2AFD30-4A68-4D08-9502-CCC20AEF741C}"/>
    <cellStyle name="Millares 5 3 3 2 5" xfId="1463" xr:uid="{0A6AF63E-A539-486F-BF7A-11499599059C}"/>
    <cellStyle name="Millares 5 3 3 3" xfId="816" xr:uid="{6055B352-C8E4-422E-A5F8-1708EE1E6FB3}"/>
    <cellStyle name="Millares 5 3 3 4" xfId="994" xr:uid="{04BD73E6-6CA0-4783-B031-22BDEA08E395}"/>
    <cellStyle name="Millares 5 3 3 5" xfId="1172" xr:uid="{627B519C-5620-45E4-87EA-B2F7BF5E6277}"/>
    <cellStyle name="Millares 5 3 3 6" xfId="1351" xr:uid="{4CCE8CED-9558-4A7D-A5D6-81A7BBA5FC6A}"/>
    <cellStyle name="Millares 5 3 4" xfId="600" xr:uid="{AE026965-5CFF-48E5-8673-2FA38A36CB14}"/>
    <cellStyle name="Millares 5 3 4 2" xfId="745" xr:uid="{F688928F-65DF-47BC-96F4-02F57C39E8A0}"/>
    <cellStyle name="Millares 5 3 4 2 2" xfId="943" xr:uid="{21447DA4-0527-40B4-BA95-6B56D5F86EEA}"/>
    <cellStyle name="Millares 5 3 4 2 3" xfId="1121" xr:uid="{E87C6446-9926-49D3-9146-47F5790BC713}"/>
    <cellStyle name="Millares 5 3 4 2 4" xfId="1299" xr:uid="{4AF27E8C-A884-4DCA-8A01-5E2B8B0D015A}"/>
    <cellStyle name="Millares 5 3 4 2 5" xfId="1478" xr:uid="{FC4CD612-7E3C-45C7-9341-2DA4D11E9E40}"/>
    <cellStyle name="Millares 5 3 4 3" xfId="801" xr:uid="{2C870BCE-CF3E-4EEA-AE21-0CBDCAFDAF94}"/>
    <cellStyle name="Millares 5 3 4 4" xfId="979" xr:uid="{B07484BC-6FE9-40E1-93D2-1AF46E3CF088}"/>
    <cellStyle name="Millares 5 3 4 5" xfId="1157" xr:uid="{F5BA38F6-C6EB-4E91-9FCB-86DFC9D6F123}"/>
    <cellStyle name="Millares 5 3 4 6" xfId="1336" xr:uid="{31A9146F-895C-49FA-A64A-A230281D11F9}"/>
    <cellStyle name="Millares 5 3 5" xfId="653" xr:uid="{3914CAF4-4086-4186-89E8-884539EA85BE}"/>
    <cellStyle name="Millares 5 3 5 2" xfId="851" xr:uid="{F46DE388-D265-4FAC-866E-5F18D275BF00}"/>
    <cellStyle name="Millares 5 3 5 3" xfId="1029" xr:uid="{551821A6-3AF3-437B-BB21-60EDA3B8EA6B}"/>
    <cellStyle name="Millares 5 3 5 4" xfId="1207" xr:uid="{4A0FF3A6-BE0A-4D4E-94CF-A62A96A1A8A3}"/>
    <cellStyle name="Millares 5 3 5 5" xfId="1386" xr:uid="{E99678D0-28F2-4C72-A59A-8E1122EAD7F8}"/>
    <cellStyle name="Millares 5 3 6" xfId="684" xr:uid="{1397F892-4DEC-4A3B-9118-0AA1AC42B104}"/>
    <cellStyle name="Millares 5 3 6 2" xfId="882" xr:uid="{C05D232D-EEB1-44BB-91D1-B2741ECC1472}"/>
    <cellStyle name="Millares 5 3 6 3" xfId="1060" xr:uid="{A82DD646-16AE-409A-B0DA-285A0BF5B854}"/>
    <cellStyle name="Millares 5 3 6 4" xfId="1238" xr:uid="{C6AAA2C0-1372-4713-80A1-778F128E1D40}"/>
    <cellStyle name="Millares 5 3 6 5" xfId="1417" xr:uid="{FA814AA7-9BD6-4874-A228-43A36A5AF9B1}"/>
    <cellStyle name="Millares 5 3 7" xfId="700" xr:uid="{F348B216-F8BC-4787-A7A1-251064B6D2A8}"/>
    <cellStyle name="Millares 5 3 7 2" xfId="898" xr:uid="{6776A918-CBE2-40A2-B60A-011D46716347}"/>
    <cellStyle name="Millares 5 3 7 3" xfId="1076" xr:uid="{50125353-B557-4B82-8A20-87648C695DD7}"/>
    <cellStyle name="Millares 5 3 7 4" xfId="1254" xr:uid="{6EBBBD61-ECE9-455F-8194-BAD2A0291383}"/>
    <cellStyle name="Millares 5 3 7 5" xfId="1433" xr:uid="{33D55A94-7C82-40F8-9F2C-2E83C6B6E061}"/>
    <cellStyle name="Millares 5 3 8" xfId="782" xr:uid="{C6E2B615-4926-4100-8F09-9A665650559E}"/>
    <cellStyle name="Millares 5 3 9" xfId="960" xr:uid="{2A638944-622A-4447-A4A3-36EA9AE1E42F}"/>
    <cellStyle name="Millares 5 4" xfId="623" xr:uid="{99A39748-5B63-402D-A5D6-2A393516D8F9}"/>
    <cellStyle name="Millares 5 4 2" xfId="661" xr:uid="{1537B34C-3386-4AD2-9885-B8184EAB7663}"/>
    <cellStyle name="Millares 5 4 2 2" xfId="859" xr:uid="{C27A5804-0025-45FE-98F2-3CF8AAD50864}"/>
    <cellStyle name="Millares 5 4 2 3" xfId="1037" xr:uid="{D91F1CEF-DB95-46A8-A48E-AD63929A37CD}"/>
    <cellStyle name="Millares 5 4 2 4" xfId="1215" xr:uid="{E3B6E370-00D6-4906-AC94-5E93CA7F83AD}"/>
    <cellStyle name="Millares 5 4 2 5" xfId="1394" xr:uid="{3709837C-6B60-4220-8FD7-EC254433CBEA}"/>
    <cellStyle name="Millares 5 4 3" xfId="708" xr:uid="{3FF750D4-FA38-4E55-ABF7-F96B4AD8FD9A}"/>
    <cellStyle name="Millares 5 4 3 2" xfId="906" xr:uid="{4CC2429E-3ADD-4D31-8D8C-A5E990FFA02A}"/>
    <cellStyle name="Millares 5 4 3 3" xfId="1084" xr:uid="{F224394B-D76C-4C8E-B279-94D6522E203D}"/>
    <cellStyle name="Millares 5 4 3 4" xfId="1262" xr:uid="{A3E4B4E6-6DF2-4189-91F0-193169672337}"/>
    <cellStyle name="Millares 5 4 3 5" xfId="1441" xr:uid="{F9797624-7C44-4DCA-BD47-1D9529B4BAC6}"/>
    <cellStyle name="Millares 5 4 4" xfId="824" xr:uid="{AB99A537-3F90-4546-BBAE-D68AAEA9E13A}"/>
    <cellStyle name="Millares 5 4 5" xfId="1002" xr:uid="{1095498A-B9C8-4E18-858B-33C81616A707}"/>
    <cellStyle name="Millares 5 4 6" xfId="1180" xr:uid="{78AB909E-580F-487D-A2EB-8DC31373E89B}"/>
    <cellStyle name="Millares 5 4 7" xfId="1359" xr:uid="{F654EDAE-F024-4AB0-B748-DEF3A8CD14EA}"/>
    <cellStyle name="Millares 5 5" xfId="608" xr:uid="{9B941713-FBD0-48AA-B50A-B47E1DCD2100}"/>
    <cellStyle name="Millares 5 5 2" xfId="723" xr:uid="{B6DC52AC-D629-4214-8390-64CDFF31CCC3}"/>
    <cellStyle name="Millares 5 5 2 2" xfId="921" xr:uid="{3FC77C21-5C9F-4E82-A30F-BD116FEC26E4}"/>
    <cellStyle name="Millares 5 5 2 3" xfId="1099" xr:uid="{C5423101-CF5C-4489-889F-3590DDCA1215}"/>
    <cellStyle name="Millares 5 5 2 4" xfId="1277" xr:uid="{10327F9B-B7EC-4786-8DAA-4A338C588472}"/>
    <cellStyle name="Millares 5 5 2 5" xfId="1456" xr:uid="{F9631C3B-F3AA-419B-804D-AA96C3A37E17}"/>
    <cellStyle name="Millares 5 5 3" xfId="809" xr:uid="{E8F2F294-83F6-497C-A9CA-2F724B6980DE}"/>
    <cellStyle name="Millares 5 5 4" xfId="987" xr:uid="{3B2DAF32-C18D-4709-8B16-DA672ED79A8D}"/>
    <cellStyle name="Millares 5 5 5" xfId="1165" xr:uid="{AF22FE96-152E-47D7-939B-707422FC670D}"/>
    <cellStyle name="Millares 5 5 6" xfId="1344" xr:uid="{433F8E2A-FDEC-4996-B47A-F94A6C33F305}"/>
    <cellStyle name="Millares 5 6" xfId="585" xr:uid="{8D313050-3A43-4ADC-A86C-E702021CD3DC}"/>
    <cellStyle name="Millares 5 6 2" xfId="738" xr:uid="{D290EE5F-A1C8-4259-A75B-246999C43C40}"/>
    <cellStyle name="Millares 5 6 2 2" xfId="936" xr:uid="{99E09E0C-F5D0-4EC7-B68C-340C8A1FC350}"/>
    <cellStyle name="Millares 5 6 2 3" xfId="1114" xr:uid="{DF9CF578-63FE-4D9D-9BBD-665C7DB5F593}"/>
    <cellStyle name="Millares 5 6 2 4" xfId="1292" xr:uid="{1291DF70-EC1C-48AA-92B9-B76481D2EBB1}"/>
    <cellStyle name="Millares 5 6 2 5" xfId="1471" xr:uid="{4558D1AA-2551-4F5A-9969-2BCFCF6A2314}"/>
    <cellStyle name="Millares 5 6 3" xfId="792" xr:uid="{43771EE6-BDE8-4DF1-B7BC-3547425D0909}"/>
    <cellStyle name="Millares 5 6 4" xfId="970" xr:uid="{8B7A0547-52E2-4637-9E74-914AEF96E25B}"/>
    <cellStyle name="Millares 5 6 5" xfId="1148" xr:uid="{1FD81F65-151A-4F79-AEB0-9002498409B7}"/>
    <cellStyle name="Millares 5 6 6" xfId="1327" xr:uid="{452CAF3A-AD86-40B5-8B94-0CA4D8DF4104}"/>
    <cellStyle name="Millares 5 7" xfId="646" xr:uid="{F8B2C25D-AA5B-414F-99ED-D2EA8C2FA00E}"/>
    <cellStyle name="Millares 5 7 2" xfId="844" xr:uid="{9E6D9CA5-8C54-42C4-AE4A-2A0E1FF7E3F6}"/>
    <cellStyle name="Millares 5 7 3" xfId="1022" xr:uid="{4E39B903-7BE0-43D9-8307-A2E9C56CAC45}"/>
    <cellStyle name="Millares 5 7 4" xfId="1200" xr:uid="{674E4569-D071-4C1D-B739-BB28055D079C}"/>
    <cellStyle name="Millares 5 7 5" xfId="1379" xr:uid="{E7DFF3DD-C55F-4D30-A41A-9D39E35BB9E2}"/>
    <cellStyle name="Millares 5 8" xfId="677" xr:uid="{07F6F27B-339E-4B11-84B1-550AB6E7334B}"/>
    <cellStyle name="Millares 5 8 2" xfId="875" xr:uid="{23B26CBF-B966-423F-BA7F-6B4DD8C14791}"/>
    <cellStyle name="Millares 5 8 3" xfId="1053" xr:uid="{D033665E-0476-4DBA-8FC7-1C8C25A154D9}"/>
    <cellStyle name="Millares 5 8 4" xfId="1231" xr:uid="{7D358816-87EB-4EDD-BFA1-E3816F682205}"/>
    <cellStyle name="Millares 5 8 5" xfId="1410" xr:uid="{E0F6B95F-17D5-441F-B1BE-4DFE140252D9}"/>
    <cellStyle name="Millares 5 9" xfId="693" xr:uid="{72508B0B-A206-4204-9334-711DA24B6D5A}"/>
    <cellStyle name="Millares 5 9 2" xfId="891" xr:uid="{E515621D-2043-42AE-A162-F44DA402A64A}"/>
    <cellStyle name="Millares 5 9 3" xfId="1069" xr:uid="{10337C1F-C121-4818-A712-5F6D7C4202CE}"/>
    <cellStyle name="Millares 5 9 4" xfId="1247" xr:uid="{BEB4E0FC-0419-4541-9F99-4832613F2CBC}"/>
    <cellStyle name="Millares 5 9 5" xfId="1426" xr:uid="{2939D13D-C3FF-4B3A-B2C3-37D5B46E84C3}"/>
    <cellStyle name="Millares 6" xfId="12" xr:uid="{0E4EA3B5-4B13-4193-8A82-5E539545AAB0}"/>
    <cellStyle name="Millares 6 10" xfId="1126" xr:uid="{8C4D8FD5-F5C5-4552-9097-8A34AC5D6E5D}"/>
    <cellStyle name="Millares 6 11" xfId="1305" xr:uid="{BBAE3F25-6EF9-468F-8641-46C38AF589CA}"/>
    <cellStyle name="Millares 6 2" xfId="618" xr:uid="{CD5EE694-155B-4249-97D4-0F5E25A101B3}"/>
    <cellStyle name="Millares 6 2 2" xfId="656" xr:uid="{035E7534-1B93-4CD8-9337-92898A5742E1}"/>
    <cellStyle name="Millares 6 2 2 2" xfId="854" xr:uid="{E59FB190-0DB9-4ACF-9CAD-E5A6BB844AFD}"/>
    <cellStyle name="Millares 6 2 2 3" xfId="1032" xr:uid="{09790C47-7B6A-4F84-B554-0A53B7670C24}"/>
    <cellStyle name="Millares 6 2 2 4" xfId="1210" xr:uid="{6B0934E3-9130-4337-97E6-3EEB8BC0F19E}"/>
    <cellStyle name="Millares 6 2 2 5" xfId="1389" xr:uid="{75A3E6D2-7967-4375-BE64-2675D9988BEB}"/>
    <cellStyle name="Millares 6 2 3" xfId="703" xr:uid="{10542F02-DA82-4945-8C3E-7C3151E7BCC7}"/>
    <cellStyle name="Millares 6 2 3 2" xfId="901" xr:uid="{5377C7E6-7344-48ED-852B-FCB9B149E8B9}"/>
    <cellStyle name="Millares 6 2 3 3" xfId="1079" xr:uid="{E3E4B61E-E825-4A89-A9DF-392949AD1791}"/>
    <cellStyle name="Millares 6 2 3 4" xfId="1257" xr:uid="{135FA401-ED34-4F73-A359-89C88DC0E56B}"/>
    <cellStyle name="Millares 6 2 3 5" xfId="1436" xr:uid="{517D85EA-E993-45F4-8747-448F551C2FFD}"/>
    <cellStyle name="Millares 6 2 4" xfId="819" xr:uid="{C5715454-C81C-4CBE-B1CB-7EEEA5338638}"/>
    <cellStyle name="Millares 6 2 5" xfId="997" xr:uid="{B61BDDA6-86E5-4173-8E5F-2E923E70325B}"/>
    <cellStyle name="Millares 6 2 6" xfId="1175" xr:uid="{5C23C9D8-0901-4E3E-AAF5-8CC04854A1EB}"/>
    <cellStyle name="Millares 6 2 7" xfId="1354" xr:uid="{766AFC8D-E271-4C54-9467-623FD7E0A05F}"/>
    <cellStyle name="Millares 6 3" xfId="603" xr:uid="{0DAC9A78-10F1-422B-B5A5-6191696ABF4D}"/>
    <cellStyle name="Millares 6 3 2" xfId="718" xr:uid="{A5C091C0-98FB-4389-94A4-3FC93ADCB0C8}"/>
    <cellStyle name="Millares 6 3 2 2" xfId="916" xr:uid="{FBE2516A-30CE-492A-8521-1D590C187DA7}"/>
    <cellStyle name="Millares 6 3 2 3" xfId="1094" xr:uid="{6D3303D4-38D0-4CEC-81BD-C9723760B5DE}"/>
    <cellStyle name="Millares 6 3 2 4" xfId="1272" xr:uid="{1DF95B99-6D93-4D16-BBA3-B5D3F57037AB}"/>
    <cellStyle name="Millares 6 3 2 5" xfId="1451" xr:uid="{877D3A27-7052-4DCD-90FC-DF2CBBCE2DA5}"/>
    <cellStyle name="Millares 6 3 3" xfId="804" xr:uid="{F3B7E1F8-EF06-4FA8-8967-65AE7B261E72}"/>
    <cellStyle name="Millares 6 3 4" xfId="982" xr:uid="{58898D5D-7B24-43A0-9514-4C00992B7318}"/>
    <cellStyle name="Millares 6 3 5" xfId="1160" xr:uid="{5C0AC68C-5368-4F91-AA36-F5663C0AF915}"/>
    <cellStyle name="Millares 6 3 6" xfId="1339" xr:uid="{A835F404-D731-4977-9A7F-9B083C2B1D7C}"/>
    <cellStyle name="Millares 6 4" xfId="575" xr:uid="{5D16A64B-7BBB-4FBB-9415-6471A97ED9AE}"/>
    <cellStyle name="Millares 6 4 2" xfId="733" xr:uid="{A68B308C-0281-4A9B-B798-42B00ACB34C8}"/>
    <cellStyle name="Millares 6 4 2 2" xfId="931" xr:uid="{414843D1-2259-4151-81EF-401163E50F73}"/>
    <cellStyle name="Millares 6 4 2 3" xfId="1109" xr:uid="{1BCECBB8-29E9-4E51-98D8-984F7455D4C5}"/>
    <cellStyle name="Millares 6 4 2 4" xfId="1287" xr:uid="{18D100BA-0744-4CAA-BA3B-F4C7FC08FC20}"/>
    <cellStyle name="Millares 6 4 2 5" xfId="1466" xr:uid="{7D21343B-5BE4-4CBA-A809-1946B6B97DC6}"/>
    <cellStyle name="Millares 6 4 3" xfId="787" xr:uid="{A8CC46DB-E76A-4AE8-9902-9A19B1B3211E}"/>
    <cellStyle name="Millares 6 4 4" xfId="965" xr:uid="{2435C96D-3AD3-41F9-99F1-49FD8B8CC898}"/>
    <cellStyle name="Millares 6 4 5" xfId="1143" xr:uid="{25E79454-BD1E-469C-A01E-E74700C54F04}"/>
    <cellStyle name="Millares 6 4 6" xfId="1322" xr:uid="{EBCED483-71F0-4F1C-B8C7-FA866D7F8718}"/>
    <cellStyle name="Millares 6 5" xfId="641" xr:uid="{71F27DD1-C757-4C55-A2F8-A625474D2C40}"/>
    <cellStyle name="Millares 6 5 2" xfId="839" xr:uid="{904213E1-C0A1-47C8-96FB-FA85E72BB9E9}"/>
    <cellStyle name="Millares 6 5 3" xfId="1017" xr:uid="{4C5144C5-06AA-4541-A21F-4F99BFF5385A}"/>
    <cellStyle name="Millares 6 5 4" xfId="1195" xr:uid="{22675293-1155-455E-9609-442A1E2B09DB}"/>
    <cellStyle name="Millares 6 5 5" xfId="1374" xr:uid="{F25F8666-DE7B-482E-9CC6-06C812EBADCC}"/>
    <cellStyle name="Millares 6 6" xfId="672" xr:uid="{DF03400E-41F5-4975-AB9F-FAD5AC45533E}"/>
    <cellStyle name="Millares 6 6 2" xfId="870" xr:uid="{11C38F89-8DE5-4B7C-8FFC-6ECFC8D1374D}"/>
    <cellStyle name="Millares 6 6 3" xfId="1048" xr:uid="{FA34009F-068F-49F5-8475-E321EFDB8FDB}"/>
    <cellStyle name="Millares 6 6 4" xfId="1226" xr:uid="{ECA719D7-9AB6-4D88-BE79-FB99E305C4A3}"/>
    <cellStyle name="Millares 6 6 5" xfId="1405" xr:uid="{42FBF729-7856-49C2-9E99-756907D6D1E0}"/>
    <cellStyle name="Millares 6 7" xfId="688" xr:uid="{DBF7543B-28B7-4021-8580-CAB7A3F2BD27}"/>
    <cellStyle name="Millares 6 7 2" xfId="886" xr:uid="{E4F94613-0DC2-401F-A8C3-AFF024FC6B77}"/>
    <cellStyle name="Millares 6 7 3" xfId="1064" xr:uid="{26771642-E494-4491-BDD0-3716C937CD80}"/>
    <cellStyle name="Millares 6 7 4" xfId="1242" xr:uid="{3C3E7CB9-7501-4E5B-957F-D58F9848A9B0}"/>
    <cellStyle name="Millares 6 7 5" xfId="1421" xr:uid="{56626BE3-D2E6-421D-8368-EF9D580FB079}"/>
    <cellStyle name="Millares 6 8" xfId="770" xr:uid="{94261CCA-5C6C-4D6A-B997-EB0119BAD0DC}"/>
    <cellStyle name="Millares 6 9" xfId="948" xr:uid="{D75A427E-492C-45E5-8418-EEC559C8523B}"/>
    <cellStyle name="Millares 7" xfId="559" xr:uid="{85CD5CC9-0ABD-4941-A9FB-B8E150200627}"/>
    <cellStyle name="Millares 7 10" xfId="1133" xr:uid="{0B9604BA-6A8C-450F-A7A6-0F7677CFFECF}"/>
    <cellStyle name="Millares 7 11" xfId="1312" xr:uid="{11FD7A3D-4D8D-4D71-B88D-276F883821C1}"/>
    <cellStyle name="Millares 7 2" xfId="625" xr:uid="{85E9F915-B8D9-4113-A22C-C45904CEF580}"/>
    <cellStyle name="Millares 7 2 2" xfId="663" xr:uid="{53E62BDD-93AF-439E-9273-F13C626793EB}"/>
    <cellStyle name="Millares 7 2 2 2" xfId="861" xr:uid="{5B42F1CE-2017-45E1-995F-8E43585608C8}"/>
    <cellStyle name="Millares 7 2 2 3" xfId="1039" xr:uid="{D9A4B15A-3F49-46A9-892E-4B6C1FE1CDFB}"/>
    <cellStyle name="Millares 7 2 2 4" xfId="1217" xr:uid="{885C07BE-7AC2-439C-8AA1-7FD8C6253670}"/>
    <cellStyle name="Millares 7 2 2 5" xfId="1396" xr:uid="{690AB7E3-E90B-423D-AFA3-5ABAD877BB2D}"/>
    <cellStyle name="Millares 7 2 3" xfId="710" xr:uid="{A369FA56-97B5-4E75-9724-B6B6E96F969B}"/>
    <cellStyle name="Millares 7 2 3 2" xfId="908" xr:uid="{6A023450-2238-4DD9-A491-4A696B8CE478}"/>
    <cellStyle name="Millares 7 2 3 3" xfId="1086" xr:uid="{A5B73E28-C3CA-48EA-A38A-A2B000C0EBF3}"/>
    <cellStyle name="Millares 7 2 3 4" xfId="1264" xr:uid="{339880E2-A785-40F8-A514-5EE1F57B8B22}"/>
    <cellStyle name="Millares 7 2 3 5" xfId="1443" xr:uid="{E8956928-E8EF-4018-9A73-525AECD9490B}"/>
    <cellStyle name="Millares 7 2 4" xfId="826" xr:uid="{82DA6C2D-5945-4D26-9FD8-CAADC589325F}"/>
    <cellStyle name="Millares 7 2 5" xfId="1004" xr:uid="{44F15CE8-BFF4-4788-AADB-97711FDE9768}"/>
    <cellStyle name="Millares 7 2 6" xfId="1182" xr:uid="{D224677E-1A05-4C61-883A-C9343B15F258}"/>
    <cellStyle name="Millares 7 2 7" xfId="1361" xr:uid="{E32A2105-99DE-41FC-A138-9081C082AF91}"/>
    <cellStyle name="Millares 7 3" xfId="610" xr:uid="{48DFC59A-5028-497D-AB61-6441B2972BF4}"/>
    <cellStyle name="Millares 7 3 2" xfId="725" xr:uid="{95E827AA-DB08-44EC-A599-54DAC2A8A90C}"/>
    <cellStyle name="Millares 7 3 2 2" xfId="923" xr:uid="{8F2AA469-ECA5-489A-8578-0A4C4142C23D}"/>
    <cellStyle name="Millares 7 3 2 3" xfId="1101" xr:uid="{3DCE16B4-E400-4C51-9187-162FAFDCB941}"/>
    <cellStyle name="Millares 7 3 2 4" xfId="1279" xr:uid="{542E4635-D816-4534-8336-F0AC1801BDE3}"/>
    <cellStyle name="Millares 7 3 2 5" xfId="1458" xr:uid="{C4DD5E47-26CB-4F5E-B6DD-B4C5DFD116B5}"/>
    <cellStyle name="Millares 7 3 3" xfId="811" xr:uid="{A23770A2-233C-4875-8095-AD3B57A7E6DB}"/>
    <cellStyle name="Millares 7 3 4" xfId="989" xr:uid="{E9310056-7D91-4150-881B-0C314F99CB64}"/>
    <cellStyle name="Millares 7 3 5" xfId="1167" xr:uid="{A3FB5923-3BA7-425F-AA70-DF9FE040073F}"/>
    <cellStyle name="Millares 7 3 6" xfId="1346" xr:uid="{66D37EEA-4447-47E9-B0B9-5CFB7B92D5BE}"/>
    <cellStyle name="Millares 7 4" xfId="595" xr:uid="{81CF063A-046E-4FF6-8EC8-0626A0050FB3}"/>
    <cellStyle name="Millares 7 4 2" xfId="740" xr:uid="{28F9E65C-2E49-4E0C-B7B8-BA6FAD192573}"/>
    <cellStyle name="Millares 7 4 2 2" xfId="938" xr:uid="{AFA50217-4E82-4F04-8439-9FB22B350E99}"/>
    <cellStyle name="Millares 7 4 2 3" xfId="1116" xr:uid="{929EE501-C118-4C5E-9A40-42D91FAF472F}"/>
    <cellStyle name="Millares 7 4 2 4" xfId="1294" xr:uid="{D84B1604-A532-4047-B589-906EF1E9D581}"/>
    <cellStyle name="Millares 7 4 2 5" xfId="1473" xr:uid="{0C4F6F7C-E058-4A88-8185-BA1F27003138}"/>
    <cellStyle name="Millares 7 4 3" xfId="796" xr:uid="{224AAADF-7A14-4C1F-B000-B84029765E58}"/>
    <cellStyle name="Millares 7 4 4" xfId="974" xr:uid="{D404BBEE-690C-4013-ABE0-7019121241F8}"/>
    <cellStyle name="Millares 7 4 5" xfId="1152" xr:uid="{28AB955D-36C0-4BD9-AA62-C57D5F340934}"/>
    <cellStyle name="Millares 7 4 6" xfId="1331" xr:uid="{DAE23485-CB4A-4D09-A077-FE57DC583F11}"/>
    <cellStyle name="Millares 7 5" xfId="648" xr:uid="{720030D4-56DD-45CB-9296-00C102C8F76B}"/>
    <cellStyle name="Millares 7 5 2" xfId="846" xr:uid="{18745549-B003-4ED3-89BE-CFB2FD990BD2}"/>
    <cellStyle name="Millares 7 5 3" xfId="1024" xr:uid="{39EE30A1-35A3-4F91-87E7-82BC77C8D7FF}"/>
    <cellStyle name="Millares 7 5 4" xfId="1202" xr:uid="{22307231-C125-4F11-915D-710B4ED545BD}"/>
    <cellStyle name="Millares 7 5 5" xfId="1381" xr:uid="{2F76A83A-4DED-47FA-AA16-BB71EC13DAB5}"/>
    <cellStyle name="Millares 7 6" xfId="679" xr:uid="{FBAA9123-DB58-4398-BCE3-1C02A37250F1}"/>
    <cellStyle name="Millares 7 6 2" xfId="877" xr:uid="{4524C021-B78E-452D-B272-542FB2096E27}"/>
    <cellStyle name="Millares 7 6 3" xfId="1055" xr:uid="{5262CE7B-32C5-40FA-B4C8-23A6B84D7605}"/>
    <cellStyle name="Millares 7 6 4" xfId="1233" xr:uid="{B84A054D-B5BD-4CD8-A9A7-EA6F977A7696}"/>
    <cellStyle name="Millares 7 6 5" xfId="1412" xr:uid="{A9DFD259-B331-49A9-8E93-31AEFEFAC2BA}"/>
    <cellStyle name="Millares 7 7" xfId="695" xr:uid="{74B3305E-0D94-4585-BEDA-F18415186955}"/>
    <cellStyle name="Millares 7 7 2" xfId="893" xr:uid="{D764E784-45F6-44C5-9CBB-9EA292ACE6F2}"/>
    <cellStyle name="Millares 7 7 3" xfId="1071" xr:uid="{149BBD9A-40BC-4DF0-81C7-487922C3538A}"/>
    <cellStyle name="Millares 7 7 4" xfId="1249" xr:uid="{F41DAFA6-215C-43C8-8247-D1BC3938F7C7}"/>
    <cellStyle name="Millares 7 7 5" xfId="1428" xr:uid="{5B01CA8E-5F2F-4091-A7AE-99E0D604F8CD}"/>
    <cellStyle name="Millares 7 8" xfId="777" xr:uid="{CA46F9BA-BFE0-4764-B446-FCE985EC7F08}"/>
    <cellStyle name="Millares 7 9" xfId="955" xr:uid="{628E5CFC-18B7-4F01-A518-60E5581A8B25}"/>
    <cellStyle name="Millares 8" xfId="574" xr:uid="{3A1A194D-1FC1-4AE7-9152-C6895E261159}"/>
    <cellStyle name="Millares 8 2" xfId="617" xr:uid="{FBA6AACC-D860-47A1-B1E1-59C97A76116C}"/>
    <cellStyle name="Millares 8 2 2" xfId="818" xr:uid="{FA535137-51E6-4BFA-9DD3-D1F555F32BC3}"/>
    <cellStyle name="Millares 8 2 3" xfId="996" xr:uid="{CC18B0B8-0240-49B8-ACF4-19A38CB81599}"/>
    <cellStyle name="Millares 8 2 4" xfId="1174" xr:uid="{8CD5E0E4-9A19-45BA-A211-235D23B1F00D}"/>
    <cellStyle name="Millares 8 2 5" xfId="1353" xr:uid="{68A29FD7-2627-4D24-9089-46E67EC8073D}"/>
    <cellStyle name="Millares 8 3" xfId="655" xr:uid="{94C36DAD-3E74-47A3-A022-8DCED47EE0C6}"/>
    <cellStyle name="Millares 8 3 2" xfId="853" xr:uid="{EDB2F9DC-1E4A-4A35-8D9F-980F08B249C6}"/>
    <cellStyle name="Millares 8 3 3" xfId="1031" xr:uid="{2BD013A4-B65F-4361-B16D-7233C5F0F0BE}"/>
    <cellStyle name="Millares 8 3 4" xfId="1209" xr:uid="{BF784151-2ABB-40E0-AD5E-5BD8C77C8AB0}"/>
    <cellStyle name="Millares 8 3 5" xfId="1388" xr:uid="{AF858C89-FAF7-44F7-81E0-74F17C02D5FB}"/>
    <cellStyle name="Millares 8 4" xfId="702" xr:uid="{B0339E34-7152-4337-AC0B-47C1BB27F220}"/>
    <cellStyle name="Millares 8 4 2" xfId="900" xr:uid="{E0F536F3-7C5A-4B97-81C4-7F96DC33D719}"/>
    <cellStyle name="Millares 8 4 3" xfId="1078" xr:uid="{152C46A3-CED5-47AB-A77C-A0B52BAE5355}"/>
    <cellStyle name="Millares 8 4 4" xfId="1256" xr:uid="{82C2B302-8063-46DF-9FC2-DE33E9D02654}"/>
    <cellStyle name="Millares 8 4 5" xfId="1435" xr:uid="{89CD03E4-01A5-4D5A-A3E4-6AC6E5B77C29}"/>
    <cellStyle name="Millares 8 5" xfId="786" xr:uid="{AAC76E47-BC88-41F5-BE77-8CD3A8121ED6}"/>
    <cellStyle name="Millares 8 6" xfId="964" xr:uid="{09A4375C-EA17-479E-A6FA-0E12FE323D17}"/>
    <cellStyle name="Millares 8 7" xfId="1142" xr:uid="{4BF2964B-222E-4AEE-B54E-181BE721E928}"/>
    <cellStyle name="Millares 8 8" xfId="1321" xr:uid="{D5F8E855-1BC9-4BEE-9411-FC0065641E20}"/>
    <cellStyle name="Millares 9" xfId="602" xr:uid="{952D61CB-2A48-4FFC-A915-71597CE005B9}"/>
    <cellStyle name="Millares 9 2" xfId="640" xr:uid="{D02BECA7-4502-4B8F-B467-41F5C9D4A310}"/>
    <cellStyle name="Millares 9 2 2" xfId="838" xr:uid="{ED0657C6-5CB0-4645-91A8-7B618EEB5CA7}"/>
    <cellStyle name="Millares 9 2 3" xfId="1016" xr:uid="{7CD502D1-AA52-43E1-B1A9-63148BA4DC4B}"/>
    <cellStyle name="Millares 9 2 4" xfId="1194" xr:uid="{EFF1EF59-FA39-457B-843B-8040DA037D15}"/>
    <cellStyle name="Millares 9 2 5" xfId="1373" xr:uid="{4774008B-98B2-4529-AD5C-FAE5B0663296}"/>
    <cellStyle name="Millares 9 3" xfId="717" xr:uid="{B489DA6E-6AD3-4F0E-9B64-591603EAB86F}"/>
    <cellStyle name="Millares 9 3 2" xfId="915" xr:uid="{CDD5AF16-862E-418A-9859-E6A62C55A4B1}"/>
    <cellStyle name="Millares 9 3 3" xfId="1093" xr:uid="{5F019095-435D-4A3D-8059-A536EA9B7787}"/>
    <cellStyle name="Millares 9 3 4" xfId="1271" xr:uid="{3969FB3E-14EC-42B1-9871-7D95202C61C5}"/>
    <cellStyle name="Millares 9 3 5" xfId="1450" xr:uid="{D5A9CDE4-0F98-47FE-A137-24A93F9CB646}"/>
    <cellStyle name="Millares 9 4" xfId="803" xr:uid="{B3C5B688-57A1-4C7E-A5F9-D9D63CCF0FCA}"/>
    <cellStyle name="Millares 9 5" xfId="981" xr:uid="{2EAB34FA-C60C-49CF-86C3-3CD46B033E26}"/>
    <cellStyle name="Millares 9 6" xfId="1159" xr:uid="{B637D1E2-01C7-417D-A731-F3B59FBE4557}"/>
    <cellStyle name="Millares 9 7" xfId="1338" xr:uid="{F13E1DA1-91F3-4E60-85B0-A0396B7B3880}"/>
    <cellStyle name="Moneda 2" xfId="403" xr:uid="{4050C2A7-1809-4CD5-8A00-1C4970200843}"/>
    <cellStyle name="Moneda 2 2" xfId="404" xr:uid="{06224A99-AAF6-4F95-9C3B-B970E92D9B53}"/>
    <cellStyle name="Neutral 2" xfId="405" xr:uid="{A45F84DF-9D10-485C-A4C8-6A4CCBE924A3}"/>
    <cellStyle name="Neutral 2 10" xfId="406" xr:uid="{7A9820A5-9894-4B10-88E7-85729C11C1B1}"/>
    <cellStyle name="Neutral 2 11" xfId="407" xr:uid="{F49B2C71-B933-423A-91A1-0E3A7362A2AE}"/>
    <cellStyle name="Neutral 2 12" xfId="408" xr:uid="{9F3EA02D-5D95-4B39-ACD5-8DBA67703DF9}"/>
    <cellStyle name="Neutral 2 2" xfId="409" xr:uid="{B5275997-B4D8-416E-AA0B-58B0F89FE002}"/>
    <cellStyle name="Neutral 2 3" xfId="410" xr:uid="{F4C1C33E-B0E5-4ABA-BBD0-E09D633F40DC}"/>
    <cellStyle name="Neutral 2 4" xfId="411" xr:uid="{3558BD27-138C-431A-B7CA-A8306DE9FCCB}"/>
    <cellStyle name="Neutral 2 5" xfId="412" xr:uid="{CD3C8644-A6B4-44F9-BBF2-C26499FDF659}"/>
    <cellStyle name="Neutral 2 6" xfId="413" xr:uid="{277EF55F-1A76-4F1B-85AE-E62450FF1A4D}"/>
    <cellStyle name="Neutral 2 7" xfId="414" xr:uid="{ED260756-661A-4D37-B651-F470F2182220}"/>
    <cellStyle name="Neutral 2 8" xfId="415" xr:uid="{4F668D05-B9FF-4F49-9217-8FF887477743}"/>
    <cellStyle name="Neutral 2 9" xfId="416" xr:uid="{235A098F-9D80-485B-BE40-E08A1A7F832E}"/>
    <cellStyle name="Normal" xfId="0" builtinId="0"/>
    <cellStyle name="Normal 10" xfId="417" xr:uid="{0DB7530B-5F0A-462C-9FCF-662B903B8258}"/>
    <cellStyle name="Normal 10 2" xfId="761" xr:uid="{5C798503-9918-42D0-8450-76F4CD698C17}"/>
    <cellStyle name="Normal 11" xfId="418" xr:uid="{3F274111-955A-42F9-9D95-DA473D184BEE}"/>
    <cellStyle name="Normal 12" xfId="419" xr:uid="{E922B666-FBDD-4125-82F4-DE05B149A4E3}"/>
    <cellStyle name="Normal 12 2" xfId="762" xr:uid="{7DCCBA1B-2926-4805-94EA-D7C754ADE107}"/>
    <cellStyle name="Normal 13" xfId="420" xr:uid="{1A932682-165F-490B-B3A6-1B05841A9BFF}"/>
    <cellStyle name="Normal 13 2" xfId="763" xr:uid="{4D0686AB-5E5B-4C14-A923-81044D91B510}"/>
    <cellStyle name="Normal 14" xfId="421" xr:uid="{C418E3FC-A053-4CCD-9DE8-9424FFBAEFB2}"/>
    <cellStyle name="Normal 14 2" xfId="764" xr:uid="{C3416EB3-BDD3-4D62-BF61-826F4AADAF9E}"/>
    <cellStyle name="Normal 15" xfId="422" xr:uid="{C27506E3-3BE5-4719-9A89-26D0A25E2608}"/>
    <cellStyle name="Normal 15 2" xfId="765" xr:uid="{EA842713-B583-430B-A634-3AED384BD6C1}"/>
    <cellStyle name="Normal 16" xfId="423" xr:uid="{BBC2665E-D929-4A67-A6D5-1983C576F3D6}"/>
    <cellStyle name="Normal 16 2" xfId="767" xr:uid="{F4C65D56-2F46-4A00-8DD1-2C9D1069F762}"/>
    <cellStyle name="Normal 17" xfId="749" xr:uid="{715D9C64-6A73-46C6-8A0C-BD50CDE2764F}"/>
    <cellStyle name="Normal 17 2" xfId="1303" xr:uid="{D5DB9727-5563-4B0D-AF26-430A333B9162}"/>
    <cellStyle name="Normal 2" xfId="2" xr:uid="{00000000-0005-0000-0000-000002000000}"/>
    <cellStyle name="Normal 2 10" xfId="3" xr:uid="{00000000-0005-0000-0000-000003000000}"/>
    <cellStyle name="Normal 2 11" xfId="425" xr:uid="{72980CA9-25F4-4075-B4EF-E31507507059}"/>
    <cellStyle name="Normal 2 12" xfId="426" xr:uid="{4DB8BD97-25C4-4084-A775-701328466420}"/>
    <cellStyle name="Normal 2 13" xfId="427" xr:uid="{98FA6EF7-CF84-4D61-A650-FDB4F673CE1C}"/>
    <cellStyle name="Normal 2 14" xfId="428" xr:uid="{B06CB650-A2AC-4A00-AB86-6864DDD997E9}"/>
    <cellStyle name="Normal 2 15" xfId="424" xr:uid="{9F98FC39-9E6C-4A6A-8F75-AE7474D64A3A}"/>
    <cellStyle name="Normal 2 2" xfId="9" xr:uid="{84F2E8E7-D797-4258-8BC9-EB79D9E3140B}"/>
    <cellStyle name="Normal 2 2 2" xfId="430" xr:uid="{2A3E7074-7CDE-4754-8ACB-88C6808E024B}"/>
    <cellStyle name="Normal 2 2 3" xfId="431" xr:uid="{4EFA0B64-A3DD-4E77-A1EB-2EC65C39C55A}"/>
    <cellStyle name="Normal 2 2 4" xfId="569" xr:uid="{0FAF17C5-DA9C-4270-85E4-56289B02CE3B}"/>
    <cellStyle name="Normal 2 2 4 2" xfId="634" xr:uid="{F79608E0-D04D-4827-8A60-D3BB0FE6B992}"/>
    <cellStyle name="Normal 2 2 4 3" xfId="587" xr:uid="{75870474-6BEA-4AA9-8251-EA59EFBC7976}"/>
    <cellStyle name="Normal 2 2 5" xfId="578" xr:uid="{848FB01B-6D54-4CF6-9EA3-DC44B4129A9E}"/>
    <cellStyle name="Normal 2 2 6" xfId="429" xr:uid="{3B8EEA03-617B-41EA-9EF7-63FFC1AEB8B9}"/>
    <cellStyle name="Normal 2 3" xfId="8" xr:uid="{44466A8D-1473-4FE2-8246-68F659E87ABB}"/>
    <cellStyle name="Normal 2 3 2" xfId="433" xr:uid="{D1718FE3-7953-4235-9533-4343BEEA3A98}"/>
    <cellStyle name="Normal 2 3 3" xfId="434" xr:uid="{168C9E90-83F7-4676-859A-2038B102BF90}"/>
    <cellStyle name="Normal 2 3 4" xfId="588" xr:uid="{C57E7ADA-E629-49FD-9160-8E5C038AD562}"/>
    <cellStyle name="Normal 2 3 5" xfId="573" xr:uid="{DA8BAF11-85A4-4C2A-9DF2-B901570BAD83}"/>
    <cellStyle name="Normal 2 3 6" xfId="432" xr:uid="{8D64E0DB-CD61-489D-BF86-345318821B2C}"/>
    <cellStyle name="Normal 2 4" xfId="435" xr:uid="{B7C0C8D1-CAB7-4AC8-900B-7C1B2C23B510}"/>
    <cellStyle name="Normal 2 4 2" xfId="758" xr:uid="{0A8E489A-F3D7-40DB-A0FB-D8B3F4B5C4B0}"/>
    <cellStyle name="Normal 2 5" xfId="436" xr:uid="{35D559DF-9C83-48A3-80CB-D5C3B52A7E4E}"/>
    <cellStyle name="Normal 2 6" xfId="437" xr:uid="{B8B3E46F-8C6A-42E9-9903-3D5294DD5561}"/>
    <cellStyle name="Normal 2 7" xfId="438" xr:uid="{C2A63C7C-D03C-4B72-89CE-00CB60E99440}"/>
    <cellStyle name="Normal 2 8" xfId="439" xr:uid="{973D9667-907A-44AF-99E4-B30176462E7A}"/>
    <cellStyle name="Normal 2 9" xfId="440" xr:uid="{9D86F17A-FC6B-4DF2-9646-D5E6CBF9EF31}"/>
    <cellStyle name="Normal 3" xfId="4" xr:uid="{37F8C49B-94A4-4B05-897B-1A59EC8746B1}"/>
    <cellStyle name="Normal 3 2" xfId="10" xr:uid="{E75BA175-C08C-4266-9D3C-118D9E5D39C1}"/>
    <cellStyle name="Normal 3 2 2" xfId="570" xr:uid="{F63EAF16-AB35-43EC-990A-FE0606F157F0}"/>
    <cellStyle name="Normal 3 2 2 2" xfId="635" xr:uid="{5A50708E-7144-49FF-8307-61892F41A0A1}"/>
    <cellStyle name="Normal 3 2 2 3" xfId="590" xr:uid="{B9F9EF9D-A45E-43E5-9BBC-3D437DBD43B0}"/>
    <cellStyle name="Normal 3 2 3" xfId="576" xr:uid="{325CD2C9-D788-48FE-8E63-C17AFCAD7E87}"/>
    <cellStyle name="Normal 3 2 4" xfId="442" xr:uid="{6CFC2B4C-0E00-46C6-9359-690663E82BC3}"/>
    <cellStyle name="Normal 3 3" xfId="443" xr:uid="{7311AD0C-3FC2-4F14-9014-D5F1C1ED5048}"/>
    <cellStyle name="Normal 3 4" xfId="566" xr:uid="{7C9962E7-D082-46DC-9EEC-BA2F50CE7F82}"/>
    <cellStyle name="Normal 3 4 2" xfId="632" xr:uid="{3C5FE107-C678-422F-949C-E8E84248FF37}"/>
    <cellStyle name="Normal 3 4 3" xfId="589" xr:uid="{FB3AC0AB-C7CB-4410-8C06-07C6D11E4569}"/>
    <cellStyle name="Normal 3 5" xfId="577" xr:uid="{21EDD626-4D87-41D7-BF3E-096F3DA870B0}"/>
    <cellStyle name="Normal 3 6" xfId="754" xr:uid="{53A5E40A-A0E0-460F-A54F-6E896DFC027A}"/>
    <cellStyle name="Normal 3 7" xfId="441" xr:uid="{14461629-61FE-4A8D-AFEF-6010D714ADFE}"/>
    <cellStyle name="Normal 4" xfId="444" xr:uid="{FF781E96-43BD-405D-BBDD-E561350C4F99}"/>
    <cellStyle name="Normal 4 2" xfId="753" xr:uid="{CA379D45-DC21-465F-9DA6-3D52E4C7AF34}"/>
    <cellStyle name="Normal 5" xfId="445" xr:uid="{B0309AE1-5E2F-4005-96EB-BB1E39CB9F3D}"/>
    <cellStyle name="Normal 5 2" xfId="446" xr:uid="{D83F8732-A4ED-432C-9934-3279928C59D7}"/>
    <cellStyle name="Normal 5 3" xfId="755" xr:uid="{CBFA1090-3831-40E3-A806-E24D5FF2907E}"/>
    <cellStyle name="Normal 6" xfId="447" xr:uid="{10EDA0E2-FFE9-4D00-9C56-551832030942}"/>
    <cellStyle name="Normal 6 2" xfId="756" xr:uid="{7AB14574-4EC5-4D1C-94C0-BE9BAB82F332}"/>
    <cellStyle name="Normal 7" xfId="448" xr:uid="{ECD460F7-67F0-4E48-B58A-FC6F66203F26}"/>
    <cellStyle name="Normal 7 2" xfId="757" xr:uid="{8984D502-9DC1-4D5D-94B5-751477CD111E}"/>
    <cellStyle name="Normal 8" xfId="449" xr:uid="{BBFE01AA-668C-4077-8315-7BCA0423E6D7}"/>
    <cellStyle name="Normal 8 2" xfId="759" xr:uid="{34A70CAF-CA19-4CDC-ABA1-75CA5A03F21A}"/>
    <cellStyle name="Normal 9" xfId="450" xr:uid="{30EBAA1E-63FA-4DFC-B3ED-E7071825E667}"/>
    <cellStyle name="Normal 9 2" xfId="760" xr:uid="{DA0A87EF-9C3E-4D1E-937C-C56DF030EDB6}"/>
    <cellStyle name="Notas 2" xfId="451" xr:uid="{E7D76657-8DED-41C5-A561-EE04DCF71D76}"/>
    <cellStyle name="Notas 2 10" xfId="452" xr:uid="{A7A7781E-AA92-4438-903E-99CAEB8F8D44}"/>
    <cellStyle name="Notas 2 11" xfId="453" xr:uid="{106A4977-BE52-4A6E-A094-2AA5F72E7D33}"/>
    <cellStyle name="Notas 2 12" xfId="454" xr:uid="{E5C0F9A4-D72A-4690-BE10-4B9A784445ED}"/>
    <cellStyle name="Notas 2 2" xfId="455" xr:uid="{55BB89BB-C483-46C2-85ED-1A5E579CEAB9}"/>
    <cellStyle name="Notas 2 3" xfId="456" xr:uid="{33E075D5-4A5B-455A-8A87-B40E23DAA2C3}"/>
    <cellStyle name="Notas 2 4" xfId="457" xr:uid="{C5FF3641-A235-41E7-B7B6-1075ED8112F0}"/>
    <cellStyle name="Notas 2 5" xfId="458" xr:uid="{209DA0FA-AA03-455A-B630-0AD5CC81F6F4}"/>
    <cellStyle name="Notas 2 6" xfId="459" xr:uid="{17F0AA71-3275-4575-935D-C2599285EEA0}"/>
    <cellStyle name="Notas 2 7" xfId="460" xr:uid="{5FDE9420-4FE1-43EA-8A51-6AD56EE34A03}"/>
    <cellStyle name="Notas 2 8" xfId="461" xr:uid="{3C5D01E0-F193-4524-817B-A71587807AD7}"/>
    <cellStyle name="Notas 2 9" xfId="462" xr:uid="{011995E6-F4BE-4CBF-8DB0-29AE0381FC0B}"/>
    <cellStyle name="Salida 2" xfId="463" xr:uid="{F25B99CE-A13C-4D26-9124-C67920B20AAB}"/>
    <cellStyle name="Salida 2 10" xfId="464" xr:uid="{298AF4E5-ED45-469D-A29F-4C947CB67D51}"/>
    <cellStyle name="Salida 2 11" xfId="465" xr:uid="{189EBF00-D50E-49C9-9A80-04542F0D0355}"/>
    <cellStyle name="Salida 2 12" xfId="466" xr:uid="{F7C204C9-8E78-41F4-BA89-C063BFD80438}"/>
    <cellStyle name="Salida 2 2" xfId="467" xr:uid="{56AAB477-DDAF-4866-9621-B15D3CF5D1C8}"/>
    <cellStyle name="Salida 2 3" xfId="468" xr:uid="{4550A40A-E49A-4450-B811-ADA7A6DD8324}"/>
    <cellStyle name="Salida 2 4" xfId="469" xr:uid="{A51CA471-9FD2-4BFD-A48E-48CEAE22546F}"/>
    <cellStyle name="Salida 2 5" xfId="470" xr:uid="{0A33426B-B22B-421D-B459-A99F4E071FB1}"/>
    <cellStyle name="Salida 2 6" xfId="471" xr:uid="{1FEAD948-4966-4836-A890-F2C1FA84EB71}"/>
    <cellStyle name="Salida 2 7" xfId="472" xr:uid="{DACEA921-0FBE-47CF-9A73-5A7E2C938D50}"/>
    <cellStyle name="Salida 2 8" xfId="473" xr:uid="{71A0F7D3-3296-46BA-A0B0-ADD5BD2AD053}"/>
    <cellStyle name="Salida 2 9" xfId="474" xr:uid="{220060EE-A183-444A-B003-4835A9C584B3}"/>
    <cellStyle name="Texto de advertencia 2" xfId="475" xr:uid="{F2E4477E-34F8-4A4A-A3D0-07172849D0EB}"/>
    <cellStyle name="Texto de advertencia 2 10" xfId="476" xr:uid="{26AC3FC4-CA7E-4EF9-A3E5-8593E4DD45CF}"/>
    <cellStyle name="Texto de advertencia 2 11" xfId="477" xr:uid="{29E35612-656C-4A26-AB8C-C1B7D05C9182}"/>
    <cellStyle name="Texto de advertencia 2 12" xfId="478" xr:uid="{AF6717A7-7B4F-42AA-8300-4D39BC4A7AE6}"/>
    <cellStyle name="Texto de advertencia 2 2" xfId="479" xr:uid="{1B808602-7A6F-4369-956D-43086709A432}"/>
    <cellStyle name="Texto de advertencia 2 3" xfId="480" xr:uid="{FC5C3EB8-6022-4273-B09D-437A22DCCE3A}"/>
    <cellStyle name="Texto de advertencia 2 4" xfId="481" xr:uid="{63A26A6E-E6CF-4F68-856D-4E61EBEA0555}"/>
    <cellStyle name="Texto de advertencia 2 5" xfId="482" xr:uid="{E1C4ECEF-15FB-4EB6-B991-5AF6F6DC034B}"/>
    <cellStyle name="Texto de advertencia 2 6" xfId="483" xr:uid="{365C9FAC-7367-4E45-9E5B-0CCB394249E3}"/>
    <cellStyle name="Texto de advertencia 2 7" xfId="484" xr:uid="{314991C1-A0EE-4E17-8959-EBF15D339641}"/>
    <cellStyle name="Texto de advertencia 2 8" xfId="485" xr:uid="{80EAE3DE-196E-40D2-93AF-8EDACC137608}"/>
    <cellStyle name="Texto de advertencia 2 9" xfId="486" xr:uid="{DE1EC22C-218D-4406-81DA-6EF2B0250399}"/>
    <cellStyle name="Texto explicativo 2" xfId="487" xr:uid="{26420795-6368-4A00-9FE8-DD6319906E67}"/>
    <cellStyle name="Texto explicativo 2 10" xfId="488" xr:uid="{E96D61F5-8CA8-4567-9F5D-87D25AA40D22}"/>
    <cellStyle name="Texto explicativo 2 11" xfId="489" xr:uid="{41DE353B-99D9-4F18-8A19-B4B244C12050}"/>
    <cellStyle name="Texto explicativo 2 12" xfId="490" xr:uid="{3F84B2FF-375F-4C52-8D53-34B01AB1627E}"/>
    <cellStyle name="Texto explicativo 2 2" xfId="491" xr:uid="{9AAF226B-837A-4517-A83F-BB812AAF82C6}"/>
    <cellStyle name="Texto explicativo 2 3" xfId="492" xr:uid="{0D61D7C0-B792-4D61-8404-ADEFE4081408}"/>
    <cellStyle name="Texto explicativo 2 4" xfId="493" xr:uid="{1DFDC9D6-CD1C-4F34-B3FF-94BB92823C3D}"/>
    <cellStyle name="Texto explicativo 2 5" xfId="494" xr:uid="{40C838F5-541B-419C-B07A-BF7F1BB0F7D0}"/>
    <cellStyle name="Texto explicativo 2 6" xfId="495" xr:uid="{20EB0CC7-BB96-4EF8-BEEC-26D4F81251C8}"/>
    <cellStyle name="Texto explicativo 2 7" xfId="496" xr:uid="{ABDBEA9A-CD16-4A9B-90F7-44F0BB95D8EA}"/>
    <cellStyle name="Texto explicativo 2 8" xfId="497" xr:uid="{A4F6CDD6-B570-4BA0-BFF6-3CD34F9A48C1}"/>
    <cellStyle name="Texto explicativo 2 9" xfId="498" xr:uid="{A42D7E32-636E-4C01-B0D8-9AA9F78AC717}"/>
    <cellStyle name="Título 1 2" xfId="499" xr:uid="{B033ED4D-ACFC-4306-A4DA-D3487DD40FB7}"/>
    <cellStyle name="Título 1 2 10" xfId="500" xr:uid="{1BAFE240-0083-4E38-B2A7-B3F35E496B5D}"/>
    <cellStyle name="Título 1 2 11" xfId="501" xr:uid="{21192679-0BCD-4DB9-B314-72F5F91FC8ED}"/>
    <cellStyle name="Título 1 2 12" xfId="502" xr:uid="{F989A77A-AC98-4ABA-A7AB-3B94148CCD76}"/>
    <cellStyle name="Título 1 2 2" xfId="503" xr:uid="{6DA37FF5-E268-4794-9A00-41F0ECE0612B}"/>
    <cellStyle name="Título 1 2 3" xfId="504" xr:uid="{786F4535-5899-4CFE-80BA-C3BE894EC920}"/>
    <cellStyle name="Título 1 2 4" xfId="505" xr:uid="{8E70FBBC-EC93-4B3B-8F64-1F7334CA430C}"/>
    <cellStyle name="Título 1 2 5" xfId="506" xr:uid="{3D7960FD-FCF1-4983-B509-E400AACB80AA}"/>
    <cellStyle name="Título 1 2 6" xfId="507" xr:uid="{6835CBEB-5D0E-4472-828D-5F46A21E5F63}"/>
    <cellStyle name="Título 1 2 7" xfId="508" xr:uid="{A0CE2A40-F474-4C25-8638-D098922AC73F}"/>
    <cellStyle name="Título 1 2 8" xfId="509" xr:uid="{443B17EE-69F9-4DE4-87BC-DF8CDB99D8EE}"/>
    <cellStyle name="Título 1 2 9" xfId="510" xr:uid="{22BBFBA2-F1D7-426E-A46B-F5A3D7316242}"/>
    <cellStyle name="Título 2 2" xfId="511" xr:uid="{27F83CF6-A841-48FF-BCF5-BE40C68A0E43}"/>
    <cellStyle name="Título 2 2 10" xfId="512" xr:uid="{5B57AE2F-09E2-4093-A3D2-F6E69B8A5FB6}"/>
    <cellStyle name="Título 2 2 11" xfId="513" xr:uid="{9B70BFE5-3939-4683-A3D5-FAD0E376E3C0}"/>
    <cellStyle name="Título 2 2 12" xfId="514" xr:uid="{8A8ADFDC-01B4-4E80-8372-6622545027B8}"/>
    <cellStyle name="Título 2 2 2" xfId="515" xr:uid="{797B6EAB-3116-4935-B8C4-4A6B71652CE6}"/>
    <cellStyle name="Título 2 2 3" xfId="516" xr:uid="{F4203BD2-7C63-41DE-9521-115DAF2C6381}"/>
    <cellStyle name="Título 2 2 4" xfId="517" xr:uid="{95CB10BE-8DAD-452A-B0B4-B46E5FA1C8D1}"/>
    <cellStyle name="Título 2 2 5" xfId="518" xr:uid="{4BA90016-5CB1-4FD6-94D2-F777B0AA402B}"/>
    <cellStyle name="Título 2 2 6" xfId="519" xr:uid="{BA09E335-0FC1-4CB7-9AF2-DAB11266D0EB}"/>
    <cellStyle name="Título 2 2 7" xfId="520" xr:uid="{C54A64E2-2E5B-4B9F-8A10-2C2F9B48886E}"/>
    <cellStyle name="Título 2 2 8" xfId="521" xr:uid="{B13058EB-1295-414C-8C1B-E082C9345088}"/>
    <cellStyle name="Título 2 2 9" xfId="522" xr:uid="{1DE9F345-9A4D-47B2-8AED-035DCD6CBC7A}"/>
    <cellStyle name="Título 3 2" xfId="523" xr:uid="{14C1EBC3-5A2C-42DC-BA36-E0FCF8D3A466}"/>
    <cellStyle name="Título 3 2 10" xfId="524" xr:uid="{09F7071D-D77D-4808-BB26-E83D6D3293B3}"/>
    <cellStyle name="Título 3 2 11" xfId="525" xr:uid="{9AA9F13E-2699-4221-AF15-6CEBB39F2088}"/>
    <cellStyle name="Título 3 2 12" xfId="526" xr:uid="{FD2A30FD-DD1F-4103-AEF4-D7B09F20DC20}"/>
    <cellStyle name="Título 3 2 2" xfId="527" xr:uid="{4EFFFF02-F296-444D-B44C-49E127803B5F}"/>
    <cellStyle name="Título 3 2 3" xfId="528" xr:uid="{AC20022A-4926-4BA5-B4B7-8029D8CD6CAB}"/>
    <cellStyle name="Título 3 2 4" xfId="529" xr:uid="{2F5FCB43-7056-44C1-8934-3B6F62868ADA}"/>
    <cellStyle name="Título 3 2 5" xfId="530" xr:uid="{7BD363DB-6A3C-4218-B486-4CCE5ECACE67}"/>
    <cellStyle name="Título 3 2 6" xfId="531" xr:uid="{84106665-A385-459D-8B3B-C224FA83D957}"/>
    <cellStyle name="Título 3 2 7" xfId="532" xr:uid="{1CFAF5BE-6F76-4859-AB85-BBE79D7CA971}"/>
    <cellStyle name="Título 3 2 8" xfId="533" xr:uid="{711054E4-883C-4872-B4D0-2B9FD9DD5EC5}"/>
    <cellStyle name="Título 3 2 9" xfId="534" xr:uid="{32D7667E-02F0-464B-9CCE-BF49BB9A6C8F}"/>
    <cellStyle name="Título 4" xfId="535" xr:uid="{3330E2D8-6125-4F93-815D-ECAEDD5CC8D9}"/>
    <cellStyle name="Título 4 10" xfId="536" xr:uid="{14C550D0-3E7C-432A-8527-BBF90A105958}"/>
    <cellStyle name="Título 4 11" xfId="537" xr:uid="{1FBE5A68-5696-4A33-8B2D-8B498D6C2F2B}"/>
    <cellStyle name="Título 4 12" xfId="538" xr:uid="{87D283F3-3790-4371-A5CB-F823B1735734}"/>
    <cellStyle name="Título 4 2" xfId="539" xr:uid="{CDACFD90-7A5F-47F8-9267-33A87023EC44}"/>
    <cellStyle name="Título 4 3" xfId="540" xr:uid="{8D99C9B4-167B-4709-9E76-BC53066D0248}"/>
    <cellStyle name="Título 4 4" xfId="541" xr:uid="{22F2B6A8-5F97-49F7-AC41-7BB27CF4FF0B}"/>
    <cellStyle name="Título 4 5" xfId="542" xr:uid="{F1A1EF61-7FD8-46D1-89B1-971BCBDAB01D}"/>
    <cellStyle name="Título 4 6" xfId="543" xr:uid="{1918296D-69D9-45D6-B570-219F2A286E27}"/>
    <cellStyle name="Título 4 7" xfId="544" xr:uid="{07A0671A-33D8-4DA2-8576-24A1B49961A4}"/>
    <cellStyle name="Título 4 8" xfId="545" xr:uid="{54CF8DF1-D229-49D3-88AC-6122FECE3F02}"/>
    <cellStyle name="Título 4 9" xfId="546" xr:uid="{660E0516-D67D-43BC-82B7-C383A5E4F262}"/>
    <cellStyle name="Total 2" xfId="547" xr:uid="{A11AB47D-169E-4025-8E44-CC1883C6CBB0}"/>
    <cellStyle name="Total 2 10" xfId="548" xr:uid="{2B57FDD6-2BCB-42AD-9416-1D72435D3DA5}"/>
    <cellStyle name="Total 2 11" xfId="549" xr:uid="{F5027856-E407-4338-ACCD-FB247FDBB4F8}"/>
    <cellStyle name="Total 2 12" xfId="550" xr:uid="{B1E61DF1-5279-4F09-931D-710ECF8EC1B2}"/>
    <cellStyle name="Total 2 2" xfId="551" xr:uid="{FF1ADDA7-18C8-4469-9A67-379D1DCFE100}"/>
    <cellStyle name="Total 2 3" xfId="552" xr:uid="{C9A4447C-FB63-4211-BAC9-AA3FA403AE2A}"/>
    <cellStyle name="Total 2 4" xfId="553" xr:uid="{E9DA08C2-BA64-44AB-980E-C4B934FE412A}"/>
    <cellStyle name="Total 2 5" xfId="554" xr:uid="{53CFE720-D3BF-43AD-A66E-DCD299F4AECB}"/>
    <cellStyle name="Total 2 6" xfId="555" xr:uid="{4AFBD3CB-7E49-44B7-AFB4-F48558AFD5D0}"/>
    <cellStyle name="Total 2 7" xfId="556" xr:uid="{0A2D44E3-8CCB-477E-9ADE-732702B54D36}"/>
    <cellStyle name="Total 2 8" xfId="557" xr:uid="{94978120-871C-49D2-A1C2-4719CC7565C5}"/>
    <cellStyle name="Total 2 9" xfId="558" xr:uid="{07211E28-5EFA-405C-970F-7622FC447373}"/>
  </cellStyles>
  <dxfs count="0"/>
  <tableStyles count="0" defaultTableStyle="TableStyleMedium9" defaultPivotStyle="PivotStyleLight16"/>
  <colors>
    <mruColors>
      <color rgb="FFFDBBC9"/>
      <color rgb="FFE9D1CF"/>
      <color rgb="FFFCD5B4"/>
      <color rgb="FFEAD0A0"/>
      <color rgb="FFC7E7F1"/>
      <color rgb="FFC5D9F1"/>
      <color rgb="FFE6F397"/>
      <color rgb="FF92D050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03AF03FB70E3E7/DEUDA%20SOCIOS%20E%20INQUILINOS/CUENTAS%20POR%20COBRAR%20INQUILINOS%202025/DETALLE%20DE%20DEUDA%20POR%20CADA%20INQUILINO%20DE%20LA%20A%20-M%202023%20-%20RUTH.xlsx" TargetMode="External"/><Relationship Id="rId1" Type="http://schemas.openxmlformats.org/officeDocument/2006/relationships/externalLinkPath" Target="DETALLE%20DE%20DEUDA%20POR%20CADA%20INQUILINO%20DE%20LA%20A%20-M%202023%20-%20R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F03AF03FB70E3E7" itemId="5F03AF03FB70E3E7!s4ed737fc7d5c4912a228a48588792107">
      <xxl21:absoluteUrl r:id="rId2"/>
    </xxl21:alternateUrls>
    <sheetNames>
      <sheetName val="AIRE HECTOR"/>
      <sheetName val="ALARCON MARTHA"/>
      <sheetName val="ALVARO GUSTAVO"/>
      <sheetName val="ALVAREZ EDGAR"/>
      <sheetName val="ALVAREZ FLORENCIA"/>
      <sheetName val="ANCHAYA ABEL"/>
      <sheetName val="ARMESTAR JUANA "/>
      <sheetName val="AYALA MARLENE"/>
      <sheetName val="ARREDONDO GLADYS"/>
      <sheetName val="AVILA ROSA"/>
      <sheetName val="AYALA HILARY"/>
      <sheetName val="AZURZA DAYSI"/>
      <sheetName val="BENITES ERIKA"/>
      <sheetName val="BELLIDO ZENAIDA"/>
      <sheetName val="BURGA ELMER"/>
      <sheetName val="BUSTAMANTE GRACIELA"/>
      <sheetName val="CAHUANA ALEX"/>
      <sheetName val="ATO MARIA"/>
      <sheetName val="CLAROS SANTOS"/>
      <sheetName val="CALLIROS FIORELLA"/>
      <sheetName val="CARRASCO MERY"/>
      <sheetName val="CASTILLO ASAEL"/>
      <sheetName val="CASTRO CONSUELO"/>
      <sheetName val="CAYO BASILIO"/>
      <sheetName val="CCENCHO DAVID"/>
      <sheetName val="CERDAN MARIA"/>
      <sheetName val="CERRON OBDULIA"/>
      <sheetName val="CERVANTES CARLOS"/>
      <sheetName val="CHAMBI SIMONA"/>
      <sheetName val="CHOQUEHUANCA HUAMAN DERSE"/>
      <sheetName val="COLINA SIRLEY"/>
      <sheetName val="CONDORI LIDIA"/>
      <sheetName val="CUNIAS MARIELA"/>
      <sheetName val="DAVILA YESENIA"/>
      <sheetName val="DURAND BLANCA"/>
      <sheetName val="ENCARNACION GLADYS"/>
      <sheetName val="ESPARTA JULIO"/>
      <sheetName val="FERREYRA TANIA"/>
      <sheetName val="FLORES DOMINICA"/>
      <sheetName val="FUENTES VANESSA"/>
      <sheetName val="GARCIA CLEMENCIA"/>
      <sheetName val="GOMERO MARGARITA"/>
      <sheetName val="GOMEZ MARIBEL"/>
      <sheetName val="HERRERA ROMINA"/>
      <sheetName val="HERRERA ELIZABETH"/>
      <sheetName val="HERNANDEZ LILIBETH"/>
      <sheetName val="HERRERA ORFELITA"/>
      <sheetName val="HUAMANI MAXIMO."/>
      <sheetName val="LUCIANO KARINA"/>
      <sheetName val="LA ROSA MARGARITA"/>
      <sheetName val="LAPAS MARIA"/>
      <sheetName val="LEON RODRIGUEZ - FUENTES"/>
      <sheetName val="LEONARDO ROSANA"/>
      <sheetName val="LEONARDO FEDERICO"/>
      <sheetName val="LOAYZA JOSE"/>
      <sheetName val="LOPEZ HAYDEE"/>
      <sheetName val="LUJAN  DEISSY"/>
      <sheetName val="FLORES WILLIAMS"/>
      <sheetName val="GONZALEZ CARMEN"/>
      <sheetName val="GONZALES ROSMARY"/>
      <sheetName val="HUAMANI MAXIMO"/>
      <sheetName val="IBARRA EMMA"/>
      <sheetName val="LUCAS  LUZ"/>
      <sheetName val="RESUMEN"/>
      <sheetName val="RESUMEN FALTANTE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61">
          <cell r="G61">
            <v>234.9</v>
          </cell>
          <cell r="H61">
            <v>50</v>
          </cell>
          <cell r="I61">
            <v>0</v>
          </cell>
          <cell r="J61">
            <v>0</v>
          </cell>
          <cell r="K61">
            <v>900</v>
          </cell>
          <cell r="L61">
            <v>2800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38.4</v>
          </cell>
          <cell r="R61">
            <v>1000</v>
          </cell>
          <cell r="S61">
            <v>3668</v>
          </cell>
          <cell r="T61">
            <v>0</v>
          </cell>
          <cell r="U61">
            <v>0</v>
          </cell>
          <cell r="V61">
            <v>48</v>
          </cell>
          <cell r="W61">
            <v>76</v>
          </cell>
          <cell r="X61">
            <v>0</v>
          </cell>
          <cell r="Y61">
            <v>0</v>
          </cell>
          <cell r="Z61">
            <v>20.6</v>
          </cell>
          <cell r="AA61">
            <v>128.1</v>
          </cell>
          <cell r="AB61">
            <v>149.4</v>
          </cell>
          <cell r="AC61">
            <v>423.5</v>
          </cell>
          <cell r="AD61">
            <v>1335.2</v>
          </cell>
          <cell r="AE61">
            <v>890.7</v>
          </cell>
          <cell r="AF61">
            <v>329.7</v>
          </cell>
          <cell r="AG61">
            <v>10497.7</v>
          </cell>
        </row>
      </sheetData>
      <sheetData sheetId="64"/>
      <sheetData sheetId="6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mero De Mayo" id="{0B3D9545-04D6-46F2-A4F8-E5957077C227}" userId="5f03af03fb70e3e7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1" dT="2026-02-03T20:53:40.46" personId="{0B3D9545-04D6-46F2-A4F8-E5957077C227}" id="{8A2CACC7-700B-48A0-8B4D-F92B4A3CD783}">
    <text xml:space="preserve">ENERO 2025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H298"/>
  <sheetViews>
    <sheetView zoomScale="90" zoomScaleNormal="90" workbookViewId="0">
      <pane xSplit="2" ySplit="2" topLeftCell="C3" activePane="bottomRight" state="frozen"/>
      <selection pane="bottomRight" activeCell="A3" sqref="A3"/>
      <selection pane="bottomLeft" activeCell="A3" sqref="A3:CB3"/>
      <selection pane="topRight" activeCell="A3" sqref="A3:CB3"/>
    </sheetView>
  </sheetViews>
  <sheetFormatPr defaultColWidth="11.42578125" defaultRowHeight="28.5" customHeight="1"/>
  <cols>
    <col min="1" max="1" width="5.5703125" style="2" customWidth="1"/>
    <col min="2" max="2" width="50.7109375" style="2" customWidth="1"/>
    <col min="3" max="3" width="12" style="57" customWidth="1"/>
    <col min="4" max="75" width="6.42578125" style="2" customWidth="1"/>
    <col min="76" max="76" width="14" style="2" customWidth="1"/>
    <col min="77" max="77" width="12.85546875" style="2" customWidth="1"/>
    <col min="78" max="78" width="13.140625" style="154" customWidth="1"/>
    <col min="79" max="79" width="2.28515625" style="2" customWidth="1"/>
    <col min="80" max="80" width="2.85546875" style="2" customWidth="1"/>
    <col min="81" max="85" width="15.140625" style="57" customWidth="1"/>
    <col min="86" max="86" width="17.5703125" style="57" customWidth="1"/>
    <col min="87" max="16384" width="11.42578125" style="2"/>
  </cols>
  <sheetData>
    <row r="1" spans="1:86" s="60" customFormat="1" ht="19.5" customHeight="1" thickBot="1">
      <c r="A1" s="58"/>
      <c r="B1" s="58"/>
      <c r="C1" s="59"/>
      <c r="D1" s="702" t="s">
        <v>0</v>
      </c>
      <c r="E1" s="703"/>
      <c r="F1" s="703"/>
      <c r="G1" s="703"/>
      <c r="H1" s="703"/>
      <c r="I1" s="704"/>
      <c r="J1" s="705" t="s">
        <v>1</v>
      </c>
      <c r="K1" s="706"/>
      <c r="L1" s="706"/>
      <c r="M1" s="706"/>
      <c r="N1" s="706"/>
      <c r="O1" s="707"/>
      <c r="P1" s="708" t="s">
        <v>2</v>
      </c>
      <c r="Q1" s="709"/>
      <c r="R1" s="709"/>
      <c r="S1" s="709"/>
      <c r="T1" s="709"/>
      <c r="U1" s="710"/>
      <c r="V1" s="711" t="s">
        <v>3</v>
      </c>
      <c r="W1" s="711"/>
      <c r="X1" s="711"/>
      <c r="Y1" s="711"/>
      <c r="Z1" s="711"/>
      <c r="AA1" s="712"/>
      <c r="AB1" s="713">
        <v>42491</v>
      </c>
      <c r="AC1" s="714"/>
      <c r="AD1" s="714"/>
      <c r="AE1" s="714"/>
      <c r="AF1" s="714"/>
      <c r="AG1" s="715"/>
      <c r="AH1" s="719">
        <v>42522</v>
      </c>
      <c r="AI1" s="720"/>
      <c r="AJ1" s="720"/>
      <c r="AK1" s="720"/>
      <c r="AL1" s="720"/>
      <c r="AM1" s="721"/>
      <c r="AN1" s="716">
        <v>42552</v>
      </c>
      <c r="AO1" s="717"/>
      <c r="AP1" s="717"/>
      <c r="AQ1" s="717"/>
      <c r="AR1" s="717"/>
      <c r="AS1" s="718"/>
      <c r="AT1" s="722">
        <v>42583</v>
      </c>
      <c r="AU1" s="723"/>
      <c r="AV1" s="723"/>
      <c r="AW1" s="723"/>
      <c r="AX1" s="723"/>
      <c r="AY1" s="724"/>
      <c r="AZ1" s="698" t="s">
        <v>4</v>
      </c>
      <c r="BA1" s="699"/>
      <c r="BB1" s="699"/>
      <c r="BC1" s="699"/>
      <c r="BD1" s="699"/>
      <c r="BE1" s="699"/>
      <c r="BF1" s="725">
        <v>42644</v>
      </c>
      <c r="BG1" s="726"/>
      <c r="BH1" s="726"/>
      <c r="BI1" s="726"/>
      <c r="BJ1" s="726"/>
      <c r="BK1" s="727"/>
      <c r="BL1" s="728">
        <v>42675</v>
      </c>
      <c r="BM1" s="729"/>
      <c r="BN1" s="729"/>
      <c r="BO1" s="729"/>
      <c r="BP1" s="729"/>
      <c r="BQ1" s="730"/>
      <c r="BR1" s="731">
        <v>42705</v>
      </c>
      <c r="BS1" s="732"/>
      <c r="BT1" s="732"/>
      <c r="BU1" s="732"/>
      <c r="BV1" s="732"/>
      <c r="BW1" s="733"/>
      <c r="BX1" s="141" t="s">
        <v>5</v>
      </c>
      <c r="BY1" s="148" t="s">
        <v>6</v>
      </c>
      <c r="BZ1" s="696" t="s">
        <v>7</v>
      </c>
      <c r="CC1" s="695" t="s">
        <v>8</v>
      </c>
      <c r="CD1" s="695"/>
      <c r="CE1" s="695"/>
      <c r="CF1" s="695"/>
      <c r="CG1" s="695"/>
      <c r="CH1" s="695"/>
    </row>
    <row r="2" spans="1:86" s="1" customFormat="1" ht="28.5" customHeight="1" thickBot="1">
      <c r="A2" s="71" t="s">
        <v>9</v>
      </c>
      <c r="B2" s="73" t="s">
        <v>10</v>
      </c>
      <c r="C2" s="72">
        <v>2015</v>
      </c>
      <c r="D2" s="84" t="s">
        <v>11</v>
      </c>
      <c r="E2" s="85" t="s">
        <v>12</v>
      </c>
      <c r="F2" s="86" t="s">
        <v>13</v>
      </c>
      <c r="G2" s="86" t="s">
        <v>14</v>
      </c>
      <c r="H2" s="87" t="s">
        <v>15</v>
      </c>
      <c r="I2" s="88" t="s">
        <v>16</v>
      </c>
      <c r="J2" s="92" t="s">
        <v>11</v>
      </c>
      <c r="K2" s="93" t="s">
        <v>12</v>
      </c>
      <c r="L2" s="94" t="s">
        <v>13</v>
      </c>
      <c r="M2" s="94" t="s">
        <v>14</v>
      </c>
      <c r="N2" s="95" t="s">
        <v>15</v>
      </c>
      <c r="O2" s="96" t="s">
        <v>16</v>
      </c>
      <c r="P2" s="98" t="s">
        <v>11</v>
      </c>
      <c r="Q2" s="99" t="s">
        <v>12</v>
      </c>
      <c r="R2" s="100" t="s">
        <v>13</v>
      </c>
      <c r="S2" s="100" t="s">
        <v>14</v>
      </c>
      <c r="T2" s="101" t="s">
        <v>15</v>
      </c>
      <c r="U2" s="102" t="s">
        <v>16</v>
      </c>
      <c r="V2" s="105" t="s">
        <v>11</v>
      </c>
      <c r="W2" s="106" t="s">
        <v>12</v>
      </c>
      <c r="X2" s="107" t="s">
        <v>13</v>
      </c>
      <c r="Y2" s="107" t="s">
        <v>14</v>
      </c>
      <c r="Z2" s="108" t="s">
        <v>15</v>
      </c>
      <c r="AA2" s="109" t="s">
        <v>16</v>
      </c>
      <c r="AB2" s="111" t="s">
        <v>11</v>
      </c>
      <c r="AC2" s="112" t="s">
        <v>12</v>
      </c>
      <c r="AD2" s="113" t="s">
        <v>13</v>
      </c>
      <c r="AE2" s="113" t="s">
        <v>14</v>
      </c>
      <c r="AF2" s="114" t="s">
        <v>15</v>
      </c>
      <c r="AG2" s="115" t="s">
        <v>16</v>
      </c>
      <c r="AH2" s="117" t="s">
        <v>11</v>
      </c>
      <c r="AI2" s="118" t="s">
        <v>12</v>
      </c>
      <c r="AJ2" s="119" t="s">
        <v>13</v>
      </c>
      <c r="AK2" s="119" t="s">
        <v>14</v>
      </c>
      <c r="AL2" s="120" t="s">
        <v>15</v>
      </c>
      <c r="AM2" s="121" t="s">
        <v>16</v>
      </c>
      <c r="AN2" s="123" t="s">
        <v>11</v>
      </c>
      <c r="AO2" s="124" t="s">
        <v>12</v>
      </c>
      <c r="AP2" s="125" t="s">
        <v>13</v>
      </c>
      <c r="AQ2" s="125" t="s">
        <v>14</v>
      </c>
      <c r="AR2" s="126" t="s">
        <v>15</v>
      </c>
      <c r="AS2" s="127" t="s">
        <v>16</v>
      </c>
      <c r="AT2" s="129" t="s">
        <v>11</v>
      </c>
      <c r="AU2" s="130" t="s">
        <v>12</v>
      </c>
      <c r="AV2" s="131" t="s">
        <v>13</v>
      </c>
      <c r="AW2" s="131" t="s">
        <v>14</v>
      </c>
      <c r="AX2" s="132" t="s">
        <v>15</v>
      </c>
      <c r="AY2" s="133" t="s">
        <v>16</v>
      </c>
      <c r="AZ2" s="135" t="s">
        <v>11</v>
      </c>
      <c r="BA2" s="136" t="s">
        <v>12</v>
      </c>
      <c r="BB2" s="137" t="s">
        <v>13</v>
      </c>
      <c r="BC2" s="137" t="s">
        <v>14</v>
      </c>
      <c r="BD2" s="138" t="s">
        <v>15</v>
      </c>
      <c r="BE2" s="169" t="s">
        <v>16</v>
      </c>
      <c r="BF2" s="156" t="s">
        <v>11</v>
      </c>
      <c r="BG2" s="157" t="s">
        <v>12</v>
      </c>
      <c r="BH2" s="158" t="s">
        <v>13</v>
      </c>
      <c r="BI2" s="158" t="s">
        <v>14</v>
      </c>
      <c r="BJ2" s="159" t="s">
        <v>15</v>
      </c>
      <c r="BK2" s="160" t="s">
        <v>16</v>
      </c>
      <c r="BL2" s="179" t="s">
        <v>11</v>
      </c>
      <c r="BM2" s="180" t="s">
        <v>12</v>
      </c>
      <c r="BN2" s="181" t="s">
        <v>13</v>
      </c>
      <c r="BO2" s="181" t="s">
        <v>14</v>
      </c>
      <c r="BP2" s="182" t="s">
        <v>15</v>
      </c>
      <c r="BQ2" s="183" t="s">
        <v>16</v>
      </c>
      <c r="BR2" s="192" t="s">
        <v>11</v>
      </c>
      <c r="BS2" s="193" t="s">
        <v>12</v>
      </c>
      <c r="BT2" s="194" t="s">
        <v>13</v>
      </c>
      <c r="BU2" s="194" t="s">
        <v>14</v>
      </c>
      <c r="BV2" s="195" t="s">
        <v>15</v>
      </c>
      <c r="BW2" s="196" t="s">
        <v>16</v>
      </c>
      <c r="BX2" s="140">
        <v>2016</v>
      </c>
      <c r="BY2" s="149">
        <v>2015</v>
      </c>
      <c r="BZ2" s="697"/>
      <c r="CA2" s="675"/>
      <c r="CB2" s="675"/>
      <c r="CC2" s="209" t="s">
        <v>17</v>
      </c>
      <c r="CD2" s="209" t="s">
        <v>18</v>
      </c>
      <c r="CE2" s="209" t="s">
        <v>19</v>
      </c>
      <c r="CF2" s="209" t="s">
        <v>20</v>
      </c>
      <c r="CG2" s="209" t="s">
        <v>21</v>
      </c>
      <c r="CH2" s="209" t="s">
        <v>22</v>
      </c>
    </row>
    <row r="3" spans="1:86" ht="23.25" customHeight="1">
      <c r="A3" s="68" t="s">
        <v>23</v>
      </c>
      <c r="B3" s="69" t="s">
        <v>24</v>
      </c>
      <c r="C3" s="70">
        <v>0</v>
      </c>
      <c r="D3" s="80">
        <v>0</v>
      </c>
      <c r="E3" s="81">
        <v>0</v>
      </c>
      <c r="F3" s="81">
        <v>0</v>
      </c>
      <c r="G3" s="81">
        <v>0</v>
      </c>
      <c r="H3" s="82">
        <v>0</v>
      </c>
      <c r="I3" s="83">
        <v>0</v>
      </c>
      <c r="J3" s="89">
        <v>0</v>
      </c>
      <c r="K3" s="90">
        <v>0</v>
      </c>
      <c r="L3" s="90">
        <v>0</v>
      </c>
      <c r="M3" s="90">
        <v>0</v>
      </c>
      <c r="N3" s="90">
        <v>0</v>
      </c>
      <c r="O3" s="91">
        <v>0</v>
      </c>
      <c r="P3" s="97">
        <v>0</v>
      </c>
      <c r="Q3" s="77">
        <v>0</v>
      </c>
      <c r="R3" s="77">
        <v>0</v>
      </c>
      <c r="S3" s="77">
        <v>0</v>
      </c>
      <c r="T3" s="77">
        <v>0</v>
      </c>
      <c r="U3" s="78"/>
      <c r="V3" s="103">
        <v>0</v>
      </c>
      <c r="W3" s="104">
        <v>0</v>
      </c>
      <c r="X3" s="104">
        <v>0</v>
      </c>
      <c r="Y3" s="104">
        <v>0</v>
      </c>
      <c r="Z3" s="104">
        <v>0</v>
      </c>
      <c r="AA3" s="104">
        <v>0</v>
      </c>
      <c r="AB3" s="110">
        <v>0</v>
      </c>
      <c r="AC3" s="110">
        <v>0</v>
      </c>
      <c r="AD3" s="110">
        <v>0</v>
      </c>
      <c r="AE3" s="110">
        <v>0</v>
      </c>
      <c r="AF3" s="110">
        <v>0</v>
      </c>
      <c r="AG3" s="110">
        <v>0</v>
      </c>
      <c r="AH3" s="116">
        <v>0</v>
      </c>
      <c r="AI3" s="116">
        <v>0</v>
      </c>
      <c r="AJ3" s="116">
        <v>0</v>
      </c>
      <c r="AK3" s="116">
        <v>0</v>
      </c>
      <c r="AL3" s="116">
        <v>0</v>
      </c>
      <c r="AM3" s="139"/>
      <c r="AN3" s="122">
        <v>0</v>
      </c>
      <c r="AO3" s="122">
        <v>0</v>
      </c>
      <c r="AP3" s="122">
        <v>0</v>
      </c>
      <c r="AQ3" s="122">
        <v>0</v>
      </c>
      <c r="AR3" s="122">
        <v>0</v>
      </c>
      <c r="AS3" s="122"/>
      <c r="AT3" s="128">
        <v>0</v>
      </c>
      <c r="AU3" s="128">
        <v>0</v>
      </c>
      <c r="AV3" s="128">
        <v>0</v>
      </c>
      <c r="AW3" s="128">
        <v>0</v>
      </c>
      <c r="AX3" s="128">
        <v>0</v>
      </c>
      <c r="AY3" s="128">
        <v>0</v>
      </c>
      <c r="AZ3" s="134">
        <v>0</v>
      </c>
      <c r="BA3" s="134">
        <v>0</v>
      </c>
      <c r="BB3" s="134">
        <v>0</v>
      </c>
      <c r="BC3" s="134">
        <v>0</v>
      </c>
      <c r="BD3" s="134"/>
      <c r="BE3" s="142"/>
      <c r="BF3" s="170">
        <v>0</v>
      </c>
      <c r="BG3" s="161">
        <v>0</v>
      </c>
      <c r="BH3" s="161">
        <v>0</v>
      </c>
      <c r="BI3" s="161">
        <v>0</v>
      </c>
      <c r="BJ3" s="161"/>
      <c r="BK3" s="171"/>
      <c r="BL3" s="221">
        <v>0</v>
      </c>
      <c r="BM3" s="222">
        <v>0</v>
      </c>
      <c r="BN3" s="222">
        <v>0</v>
      </c>
      <c r="BO3" s="222">
        <v>0</v>
      </c>
      <c r="BP3" s="222"/>
      <c r="BQ3" s="223"/>
      <c r="BR3" s="197">
        <v>0</v>
      </c>
      <c r="BS3" s="198">
        <v>0</v>
      </c>
      <c r="BT3" s="198">
        <v>57.2</v>
      </c>
      <c r="BU3" s="198">
        <v>3</v>
      </c>
      <c r="BV3" s="198"/>
      <c r="BW3" s="199"/>
      <c r="BX3" s="145">
        <f>SUM(D3:BW3)</f>
        <v>60.2</v>
      </c>
      <c r="BY3" s="150">
        <f>C3</f>
        <v>0</v>
      </c>
      <c r="BZ3" s="153">
        <f>BX3+BY3</f>
        <v>60.2</v>
      </c>
      <c r="CC3" s="212">
        <f t="shared" ref="CC3:CF4" si="0">D3+J3+P3+V3+AB3+AH3+AN3+AT3+AZ3+BF3+BL3+BR3</f>
        <v>0</v>
      </c>
      <c r="CD3" s="212">
        <f t="shared" si="0"/>
        <v>0</v>
      </c>
      <c r="CE3" s="212">
        <f t="shared" si="0"/>
        <v>57.2</v>
      </c>
      <c r="CF3" s="212">
        <f t="shared" si="0"/>
        <v>3</v>
      </c>
      <c r="CG3" s="213">
        <f>H3+N3+T3+Z3+AF3+AL3+AR3+AX3+BJ3+BP3+BV3+BD3</f>
        <v>0</v>
      </c>
      <c r="CH3" s="213">
        <f>I3+O3+U3+AA3+AG3+AM3+AS3+AY3+BE3+BK3+BQ3+BW3</f>
        <v>0</v>
      </c>
    </row>
    <row r="4" spans="1:86" ht="23.25" customHeight="1">
      <c r="A4" s="3" t="s">
        <v>25</v>
      </c>
      <c r="B4" s="4" t="s">
        <v>26</v>
      </c>
      <c r="C4" s="53">
        <v>0</v>
      </c>
      <c r="D4" s="29">
        <v>0</v>
      </c>
      <c r="E4" s="5">
        <v>0</v>
      </c>
      <c r="F4" s="5">
        <v>0</v>
      </c>
      <c r="G4" s="5">
        <v>0</v>
      </c>
      <c r="H4" s="6">
        <v>0</v>
      </c>
      <c r="I4" s="30">
        <v>0</v>
      </c>
      <c r="J4" s="37">
        <v>0</v>
      </c>
      <c r="K4" s="7">
        <v>0</v>
      </c>
      <c r="L4" s="7">
        <v>0</v>
      </c>
      <c r="M4" s="7">
        <v>0</v>
      </c>
      <c r="N4" s="7">
        <v>0</v>
      </c>
      <c r="O4" s="38">
        <v>0</v>
      </c>
      <c r="P4" s="76">
        <v>0</v>
      </c>
      <c r="Q4" s="74">
        <v>0</v>
      </c>
      <c r="R4" s="74">
        <v>0</v>
      </c>
      <c r="S4" s="74">
        <v>0</v>
      </c>
      <c r="T4" s="74">
        <v>0</v>
      </c>
      <c r="U4" s="75">
        <v>0</v>
      </c>
      <c r="V4" s="44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61">
        <v>0</v>
      </c>
      <c r="AN4" s="63">
        <v>0</v>
      </c>
      <c r="AO4" s="63">
        <v>0</v>
      </c>
      <c r="AP4" s="63">
        <v>0</v>
      </c>
      <c r="AQ4" s="63">
        <v>0</v>
      </c>
      <c r="AR4" s="63">
        <v>0</v>
      </c>
      <c r="AS4" s="63">
        <v>0</v>
      </c>
      <c r="AT4" s="64">
        <v>0</v>
      </c>
      <c r="AU4" s="64">
        <v>0</v>
      </c>
      <c r="AV4" s="64">
        <v>0</v>
      </c>
      <c r="AW4" s="64">
        <v>0</v>
      </c>
      <c r="AX4" s="64">
        <v>0</v>
      </c>
      <c r="AY4" s="64">
        <v>0</v>
      </c>
      <c r="AZ4" s="65">
        <v>0</v>
      </c>
      <c r="BA4" s="65">
        <v>0</v>
      </c>
      <c r="BB4" s="65">
        <v>0</v>
      </c>
      <c r="BC4" s="65">
        <v>0</v>
      </c>
      <c r="BD4" s="65"/>
      <c r="BE4" s="143"/>
      <c r="BF4" s="172">
        <v>0</v>
      </c>
      <c r="BG4" s="162">
        <v>0</v>
      </c>
      <c r="BH4" s="162">
        <v>0</v>
      </c>
      <c r="BI4" s="162">
        <v>0</v>
      </c>
      <c r="BJ4" s="162"/>
      <c r="BK4" s="173"/>
      <c r="BL4" s="184">
        <v>0</v>
      </c>
      <c r="BM4" s="185">
        <v>0</v>
      </c>
      <c r="BN4" s="185">
        <v>0</v>
      </c>
      <c r="BO4" s="185">
        <v>0</v>
      </c>
      <c r="BP4" s="185"/>
      <c r="BQ4" s="186"/>
      <c r="BR4" s="200">
        <v>60</v>
      </c>
      <c r="BS4" s="201">
        <v>2</v>
      </c>
      <c r="BT4" s="201">
        <v>42.5</v>
      </c>
      <c r="BU4" s="201">
        <v>3</v>
      </c>
      <c r="BV4" s="201"/>
      <c r="BW4" s="202"/>
      <c r="BX4" s="146">
        <f>SUM(D4:BW4)</f>
        <v>107.5</v>
      </c>
      <c r="BY4" s="151">
        <f t="shared" ref="BY4:BY67" si="1">C4</f>
        <v>0</v>
      </c>
      <c r="BZ4" s="153">
        <f t="shared" ref="BZ4:BZ67" si="2">BX4+BY4</f>
        <v>107.5</v>
      </c>
      <c r="CC4" s="210">
        <f t="shared" si="0"/>
        <v>60</v>
      </c>
      <c r="CD4" s="210">
        <f t="shared" si="0"/>
        <v>2</v>
      </c>
      <c r="CE4" s="210">
        <f t="shared" si="0"/>
        <v>42.5</v>
      </c>
      <c r="CF4" s="210">
        <f t="shared" si="0"/>
        <v>3</v>
      </c>
      <c r="CG4" s="213">
        <f t="shared" ref="CG4:CG67" si="3">H4+N4+T4+Z4+AF4+AL4+AR4+AX4+BJ4+BP4+BV4+BD4</f>
        <v>0</v>
      </c>
      <c r="CH4" s="211">
        <f>I4+O4+U4+AA4+AG4+AM4+AS4+AY4+BE4+BK4+BQ4+BW4</f>
        <v>0</v>
      </c>
    </row>
    <row r="5" spans="1:86" ht="23.25" customHeight="1">
      <c r="A5" s="3" t="s">
        <v>27</v>
      </c>
      <c r="B5" s="4" t="s">
        <v>28</v>
      </c>
      <c r="C5" s="53">
        <v>0</v>
      </c>
      <c r="D5" s="29">
        <v>0</v>
      </c>
      <c r="E5" s="5">
        <v>0</v>
      </c>
      <c r="F5" s="5">
        <v>0</v>
      </c>
      <c r="G5" s="5">
        <v>0</v>
      </c>
      <c r="H5" s="6">
        <v>0</v>
      </c>
      <c r="I5" s="30">
        <v>0</v>
      </c>
      <c r="J5" s="37">
        <v>0</v>
      </c>
      <c r="K5" s="7">
        <v>0</v>
      </c>
      <c r="L5" s="7">
        <v>0</v>
      </c>
      <c r="M5" s="7">
        <v>0</v>
      </c>
      <c r="N5" s="7">
        <v>0</v>
      </c>
      <c r="O5" s="38">
        <v>0</v>
      </c>
      <c r="P5" s="76">
        <v>0</v>
      </c>
      <c r="Q5" s="74">
        <v>0</v>
      </c>
      <c r="R5" s="74">
        <v>0</v>
      </c>
      <c r="S5" s="74">
        <v>0</v>
      </c>
      <c r="T5" s="74">
        <v>0</v>
      </c>
      <c r="U5" s="75">
        <v>0</v>
      </c>
      <c r="V5" s="44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61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4">
        <v>0</v>
      </c>
      <c r="AU5" s="64">
        <v>0</v>
      </c>
      <c r="AV5" s="64">
        <v>0</v>
      </c>
      <c r="AW5" s="64">
        <v>0</v>
      </c>
      <c r="AX5" s="64">
        <v>0</v>
      </c>
      <c r="AY5" s="64">
        <v>0</v>
      </c>
      <c r="AZ5" s="65">
        <v>0</v>
      </c>
      <c r="BA5" s="65">
        <v>0</v>
      </c>
      <c r="BB5" s="65">
        <v>0</v>
      </c>
      <c r="BC5" s="65">
        <v>0</v>
      </c>
      <c r="BD5" s="65"/>
      <c r="BE5" s="143">
        <v>0</v>
      </c>
      <c r="BF5" s="172">
        <v>0</v>
      </c>
      <c r="BG5" s="162">
        <v>0</v>
      </c>
      <c r="BH5" s="162">
        <v>0</v>
      </c>
      <c r="BI5" s="162">
        <v>0</v>
      </c>
      <c r="BJ5" s="162"/>
      <c r="BK5" s="173"/>
      <c r="BL5" s="184">
        <v>0</v>
      </c>
      <c r="BM5" s="185">
        <v>0</v>
      </c>
      <c r="BN5" s="185">
        <v>84.5</v>
      </c>
      <c r="BO5" s="185">
        <v>39</v>
      </c>
      <c r="BP5" s="185"/>
      <c r="BQ5" s="186"/>
      <c r="BR5" s="200">
        <v>0</v>
      </c>
      <c r="BS5" s="201">
        <v>0</v>
      </c>
      <c r="BT5" s="201">
        <v>91</v>
      </c>
      <c r="BU5" s="201">
        <v>39</v>
      </c>
      <c r="BV5" s="201"/>
      <c r="BW5" s="202">
        <v>80</v>
      </c>
      <c r="BX5" s="146">
        <f>SUM(D5:BW5)</f>
        <v>333.5</v>
      </c>
      <c r="BY5" s="151">
        <f t="shared" si="1"/>
        <v>0</v>
      </c>
      <c r="BZ5" s="153">
        <f t="shared" si="2"/>
        <v>333.5</v>
      </c>
      <c r="CC5" s="210">
        <f t="shared" ref="CC5:CC25" si="4">D5+J5+P5+V5+AB5+AH5+AN5+AT5+AZ5+BF5+BL5+BR5</f>
        <v>0</v>
      </c>
      <c r="CD5" s="210">
        <f t="shared" ref="CD5:CD25" si="5">E5+K5+Q5+W5+AC5+AI5+AO5+AU5+BA5+BG5+BM5+BS5</f>
        <v>0</v>
      </c>
      <c r="CE5" s="210">
        <f t="shared" ref="CE5:CE25" si="6">F5+L5+R5+X5+AD5+AJ5+AP5+AV5+BB5+BH5+BN5+BT5</f>
        <v>175.5</v>
      </c>
      <c r="CF5" s="210">
        <f t="shared" ref="CF5:CF25" si="7">G5+M5+S5+Y5+AE5+AK5+AQ5+AW5+BC5+BI5+BO5+BU5</f>
        <v>78</v>
      </c>
      <c r="CG5" s="213">
        <f t="shared" si="3"/>
        <v>0</v>
      </c>
      <c r="CH5" s="211">
        <f t="shared" ref="CH5:CH25" si="8">I5+O5+U5+AA5+AG5+AM5+AS5+AY5+BE5+BK5+BQ5+BW5</f>
        <v>80</v>
      </c>
    </row>
    <row r="6" spans="1:86" ht="23.25" customHeight="1">
      <c r="A6" s="68" t="s">
        <v>29</v>
      </c>
      <c r="B6" s="4" t="s">
        <v>30</v>
      </c>
      <c r="C6" s="53">
        <v>0</v>
      </c>
      <c r="D6" s="29">
        <v>0</v>
      </c>
      <c r="E6" s="5">
        <v>0</v>
      </c>
      <c r="F6" s="5">
        <v>0</v>
      </c>
      <c r="G6" s="5">
        <v>0</v>
      </c>
      <c r="H6" s="6">
        <v>0</v>
      </c>
      <c r="I6" s="30">
        <v>0</v>
      </c>
      <c r="J6" s="37">
        <v>0</v>
      </c>
      <c r="K6" s="79">
        <v>0</v>
      </c>
      <c r="L6" s="79">
        <v>0</v>
      </c>
      <c r="M6" s="79">
        <v>0</v>
      </c>
      <c r="N6" s="79">
        <v>0</v>
      </c>
      <c r="O6" s="38">
        <v>0</v>
      </c>
      <c r="P6" s="76">
        <v>0</v>
      </c>
      <c r="Q6" s="74">
        <v>0</v>
      </c>
      <c r="R6" s="74">
        <v>0</v>
      </c>
      <c r="S6" s="74">
        <v>0</v>
      </c>
      <c r="T6" s="74">
        <v>0</v>
      </c>
      <c r="U6" s="75">
        <v>0</v>
      </c>
      <c r="V6" s="44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61">
        <v>0</v>
      </c>
      <c r="AN6" s="63">
        <v>0</v>
      </c>
      <c r="AO6" s="63">
        <v>0</v>
      </c>
      <c r="AP6" s="63">
        <v>0</v>
      </c>
      <c r="AQ6" s="63">
        <v>0</v>
      </c>
      <c r="AR6" s="63">
        <v>0</v>
      </c>
      <c r="AS6" s="63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5">
        <v>0</v>
      </c>
      <c r="BA6" s="65">
        <v>0</v>
      </c>
      <c r="BB6" s="65">
        <v>0</v>
      </c>
      <c r="BC6" s="65">
        <v>0</v>
      </c>
      <c r="BD6" s="65"/>
      <c r="BE6" s="143"/>
      <c r="BF6" s="172">
        <v>0</v>
      </c>
      <c r="BG6" s="162">
        <v>0</v>
      </c>
      <c r="BH6" s="162">
        <v>0</v>
      </c>
      <c r="BI6" s="162">
        <v>0</v>
      </c>
      <c r="BJ6" s="162"/>
      <c r="BK6" s="173"/>
      <c r="BL6" s="184">
        <v>0</v>
      </c>
      <c r="BM6" s="185">
        <v>0</v>
      </c>
      <c r="BN6" s="185">
        <v>35.5</v>
      </c>
      <c r="BO6" s="185">
        <v>3</v>
      </c>
      <c r="BP6" s="185"/>
      <c r="BQ6" s="186">
        <v>59</v>
      </c>
      <c r="BR6" s="200">
        <v>0</v>
      </c>
      <c r="BS6" s="201">
        <v>0</v>
      </c>
      <c r="BT6" s="201">
        <v>37.6</v>
      </c>
      <c r="BU6" s="201">
        <v>3</v>
      </c>
      <c r="BV6" s="201"/>
      <c r="BW6" s="202"/>
      <c r="BX6" s="146">
        <f t="shared" ref="BX6:BX69" si="9">SUM(D6:BW6)</f>
        <v>138.1</v>
      </c>
      <c r="BY6" s="151">
        <f t="shared" si="1"/>
        <v>0</v>
      </c>
      <c r="BZ6" s="153">
        <f t="shared" si="2"/>
        <v>138.1</v>
      </c>
      <c r="CC6" s="210">
        <f t="shared" si="4"/>
        <v>0</v>
      </c>
      <c r="CD6" s="210">
        <f t="shared" si="5"/>
        <v>0</v>
      </c>
      <c r="CE6" s="210">
        <f t="shared" si="6"/>
        <v>73.099999999999994</v>
      </c>
      <c r="CF6" s="210">
        <f t="shared" si="7"/>
        <v>6</v>
      </c>
      <c r="CG6" s="213">
        <f t="shared" si="3"/>
        <v>0</v>
      </c>
      <c r="CH6" s="211">
        <f t="shared" si="8"/>
        <v>59</v>
      </c>
    </row>
    <row r="7" spans="1:86" ht="23.25" customHeight="1">
      <c r="A7" s="3" t="s">
        <v>31</v>
      </c>
      <c r="B7" s="4" t="s">
        <v>32</v>
      </c>
      <c r="C7" s="53">
        <v>0</v>
      </c>
      <c r="D7" s="29">
        <v>0</v>
      </c>
      <c r="E7" s="5">
        <v>0</v>
      </c>
      <c r="F7" s="5">
        <v>0</v>
      </c>
      <c r="G7" s="5">
        <v>0</v>
      </c>
      <c r="H7" s="6">
        <v>0</v>
      </c>
      <c r="I7" s="30">
        <v>0</v>
      </c>
      <c r="J7" s="37">
        <v>0</v>
      </c>
      <c r="K7" s="79">
        <v>0</v>
      </c>
      <c r="L7" s="79">
        <v>0</v>
      </c>
      <c r="M7" s="79">
        <v>0</v>
      </c>
      <c r="N7" s="79">
        <v>0</v>
      </c>
      <c r="O7" s="38">
        <v>0</v>
      </c>
      <c r="P7" s="76">
        <v>0</v>
      </c>
      <c r="Q7" s="74">
        <v>0</v>
      </c>
      <c r="R7" s="74">
        <v>0</v>
      </c>
      <c r="S7" s="74">
        <v>0</v>
      </c>
      <c r="T7" s="74">
        <v>0</v>
      </c>
      <c r="U7" s="75">
        <v>0</v>
      </c>
      <c r="V7" s="44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61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5">
        <v>0</v>
      </c>
      <c r="BA7" s="65">
        <v>0</v>
      </c>
      <c r="BB7" s="65">
        <v>0</v>
      </c>
      <c r="BC7" s="65">
        <v>0</v>
      </c>
      <c r="BD7" s="65">
        <v>0</v>
      </c>
      <c r="BE7" s="143">
        <v>0</v>
      </c>
      <c r="BF7" s="172">
        <v>0</v>
      </c>
      <c r="BG7" s="162">
        <v>0</v>
      </c>
      <c r="BH7" s="162">
        <v>0</v>
      </c>
      <c r="BI7" s="162">
        <v>0</v>
      </c>
      <c r="BJ7" s="162">
        <v>0</v>
      </c>
      <c r="BK7" s="173"/>
      <c r="BL7" s="184">
        <v>60</v>
      </c>
      <c r="BM7" s="185">
        <v>2</v>
      </c>
      <c r="BN7" s="185">
        <v>71</v>
      </c>
      <c r="BO7" s="185">
        <v>3</v>
      </c>
      <c r="BP7" s="185">
        <v>70</v>
      </c>
      <c r="BQ7" s="186"/>
      <c r="BR7" s="200">
        <v>60</v>
      </c>
      <c r="BS7" s="201">
        <v>2</v>
      </c>
      <c r="BT7" s="201">
        <v>75.2</v>
      </c>
      <c r="BU7" s="201">
        <v>3</v>
      </c>
      <c r="BV7" s="201">
        <v>70</v>
      </c>
      <c r="BW7" s="202"/>
      <c r="BX7" s="146">
        <f t="shared" si="9"/>
        <v>416.2</v>
      </c>
      <c r="BY7" s="151">
        <f t="shared" si="1"/>
        <v>0</v>
      </c>
      <c r="BZ7" s="153">
        <f t="shared" si="2"/>
        <v>416.2</v>
      </c>
      <c r="CC7" s="210">
        <f t="shared" si="4"/>
        <v>120</v>
      </c>
      <c r="CD7" s="210">
        <f t="shared" si="5"/>
        <v>4</v>
      </c>
      <c r="CE7" s="210">
        <f t="shared" si="6"/>
        <v>146.19999999999999</v>
      </c>
      <c r="CF7" s="210">
        <f t="shared" si="7"/>
        <v>6</v>
      </c>
      <c r="CG7" s="213">
        <f t="shared" si="3"/>
        <v>140</v>
      </c>
      <c r="CH7" s="211">
        <f t="shared" si="8"/>
        <v>0</v>
      </c>
    </row>
    <row r="8" spans="1:86" ht="23.25" customHeight="1">
      <c r="A8" s="3" t="s">
        <v>33</v>
      </c>
      <c r="B8" s="4" t="s">
        <v>34</v>
      </c>
      <c r="C8" s="53">
        <v>0</v>
      </c>
      <c r="D8" s="29">
        <v>0</v>
      </c>
      <c r="E8" s="5">
        <v>0</v>
      </c>
      <c r="F8" s="5">
        <v>0</v>
      </c>
      <c r="G8" s="5">
        <v>0</v>
      </c>
      <c r="H8" s="6">
        <v>0</v>
      </c>
      <c r="I8" s="30">
        <v>0</v>
      </c>
      <c r="J8" s="37">
        <v>0</v>
      </c>
      <c r="K8" s="79">
        <v>0</v>
      </c>
      <c r="L8" s="79">
        <v>0</v>
      </c>
      <c r="M8" s="79">
        <v>0</v>
      </c>
      <c r="N8" s="79">
        <v>0</v>
      </c>
      <c r="O8" s="38">
        <v>0</v>
      </c>
      <c r="P8" s="76">
        <v>0</v>
      </c>
      <c r="Q8" s="74">
        <v>0</v>
      </c>
      <c r="R8" s="74">
        <v>0</v>
      </c>
      <c r="S8" s="74">
        <v>0</v>
      </c>
      <c r="T8" s="74">
        <v>0</v>
      </c>
      <c r="U8" s="75">
        <v>0</v>
      </c>
      <c r="V8" s="44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61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5">
        <v>0</v>
      </c>
      <c r="BA8" s="65">
        <v>0</v>
      </c>
      <c r="BB8" s="65">
        <v>0</v>
      </c>
      <c r="BC8" s="65">
        <v>0</v>
      </c>
      <c r="BD8" s="65"/>
      <c r="BE8" s="143"/>
      <c r="BF8" s="172">
        <v>0</v>
      </c>
      <c r="BG8" s="162">
        <v>0</v>
      </c>
      <c r="BH8" s="162">
        <v>0</v>
      </c>
      <c r="BI8" s="162">
        <v>0</v>
      </c>
      <c r="BJ8" s="162"/>
      <c r="BK8" s="173"/>
      <c r="BL8" s="184">
        <v>0</v>
      </c>
      <c r="BM8" s="185">
        <v>0</v>
      </c>
      <c r="BN8" s="185">
        <v>0</v>
      </c>
      <c r="BO8" s="185">
        <v>0</v>
      </c>
      <c r="BP8" s="185"/>
      <c r="BQ8" s="186"/>
      <c r="BR8" s="200">
        <v>0</v>
      </c>
      <c r="BS8" s="201">
        <v>0</v>
      </c>
      <c r="BT8" s="201">
        <v>44.1</v>
      </c>
      <c r="BU8" s="201">
        <v>3</v>
      </c>
      <c r="BV8" s="201"/>
      <c r="BW8" s="202"/>
      <c r="BX8" s="146">
        <f t="shared" si="9"/>
        <v>47.1</v>
      </c>
      <c r="BY8" s="151">
        <f t="shared" si="1"/>
        <v>0</v>
      </c>
      <c r="BZ8" s="153">
        <f t="shared" si="2"/>
        <v>47.1</v>
      </c>
      <c r="CC8" s="210">
        <f t="shared" si="4"/>
        <v>0</v>
      </c>
      <c r="CD8" s="210">
        <f t="shared" si="5"/>
        <v>0</v>
      </c>
      <c r="CE8" s="210">
        <f t="shared" si="6"/>
        <v>44.1</v>
      </c>
      <c r="CF8" s="210">
        <f t="shared" si="7"/>
        <v>3</v>
      </c>
      <c r="CG8" s="213">
        <f t="shared" si="3"/>
        <v>0</v>
      </c>
      <c r="CH8" s="211">
        <f t="shared" si="8"/>
        <v>0</v>
      </c>
    </row>
    <row r="9" spans="1:86" ht="23.25" customHeight="1">
      <c r="A9" s="68" t="s">
        <v>35</v>
      </c>
      <c r="B9" s="4" t="s">
        <v>36</v>
      </c>
      <c r="C9" s="53">
        <v>2327</v>
      </c>
      <c r="D9" s="29">
        <v>0</v>
      </c>
      <c r="E9" s="5">
        <v>0</v>
      </c>
      <c r="F9" s="5">
        <v>0</v>
      </c>
      <c r="G9" s="5">
        <v>0</v>
      </c>
      <c r="H9" s="6">
        <v>0</v>
      </c>
      <c r="I9" s="30">
        <v>0</v>
      </c>
      <c r="J9" s="37">
        <v>0</v>
      </c>
      <c r="K9" s="79">
        <v>0</v>
      </c>
      <c r="L9" s="79">
        <v>0</v>
      </c>
      <c r="M9" s="79">
        <v>0</v>
      </c>
      <c r="N9" s="79">
        <v>0</v>
      </c>
      <c r="O9" s="38">
        <v>0</v>
      </c>
      <c r="P9" s="46">
        <v>0</v>
      </c>
      <c r="Q9" s="8">
        <v>0</v>
      </c>
      <c r="R9" s="8">
        <v>0</v>
      </c>
      <c r="S9" s="8">
        <v>0</v>
      </c>
      <c r="T9" s="8">
        <v>0</v>
      </c>
      <c r="U9" s="47"/>
      <c r="V9" s="44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61"/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/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5">
        <v>0</v>
      </c>
      <c r="BA9" s="65">
        <v>0</v>
      </c>
      <c r="BB9" s="65">
        <v>0</v>
      </c>
      <c r="BC9" s="65">
        <v>0</v>
      </c>
      <c r="BD9" s="65"/>
      <c r="BE9" s="143"/>
      <c r="BF9" s="172">
        <v>0</v>
      </c>
      <c r="BG9" s="162">
        <v>0</v>
      </c>
      <c r="BH9" s="162">
        <v>0</v>
      </c>
      <c r="BI9" s="162">
        <v>0</v>
      </c>
      <c r="BJ9" s="162"/>
      <c r="BK9" s="173"/>
      <c r="BL9" s="184">
        <v>0</v>
      </c>
      <c r="BM9" s="185">
        <v>0</v>
      </c>
      <c r="BN9" s="185">
        <v>13.5</v>
      </c>
      <c r="BO9" s="185">
        <v>3</v>
      </c>
      <c r="BP9" s="185"/>
      <c r="BQ9" s="186">
        <v>59</v>
      </c>
      <c r="BR9" s="200">
        <v>0</v>
      </c>
      <c r="BS9" s="201">
        <v>0</v>
      </c>
      <c r="BT9" s="201">
        <v>13.6</v>
      </c>
      <c r="BU9" s="201">
        <v>3</v>
      </c>
      <c r="BV9" s="201"/>
      <c r="BW9" s="202"/>
      <c r="BX9" s="146">
        <f t="shared" si="9"/>
        <v>92.1</v>
      </c>
      <c r="BY9" s="151">
        <f t="shared" si="1"/>
        <v>2327</v>
      </c>
      <c r="BZ9" s="153">
        <f t="shared" si="2"/>
        <v>2419.1</v>
      </c>
      <c r="CC9" s="210">
        <f t="shared" si="4"/>
        <v>0</v>
      </c>
      <c r="CD9" s="210">
        <f t="shared" si="5"/>
        <v>0</v>
      </c>
      <c r="CE9" s="210">
        <f t="shared" si="6"/>
        <v>27.1</v>
      </c>
      <c r="CF9" s="210">
        <f t="shared" si="7"/>
        <v>6</v>
      </c>
      <c r="CG9" s="213">
        <f t="shared" si="3"/>
        <v>0</v>
      </c>
      <c r="CH9" s="211">
        <f t="shared" si="8"/>
        <v>59</v>
      </c>
    </row>
    <row r="10" spans="1:86" ht="23.25" customHeight="1">
      <c r="A10" s="3" t="s">
        <v>37</v>
      </c>
      <c r="B10" s="224" t="s">
        <v>38</v>
      </c>
      <c r="C10" s="53">
        <v>3190.5</v>
      </c>
      <c r="D10" s="29">
        <v>60</v>
      </c>
      <c r="E10" s="5">
        <v>2</v>
      </c>
      <c r="F10" s="5">
        <v>16</v>
      </c>
      <c r="G10" s="5">
        <v>3</v>
      </c>
      <c r="H10" s="6">
        <v>0</v>
      </c>
      <c r="I10" s="30">
        <v>0</v>
      </c>
      <c r="J10" s="37">
        <v>58</v>
      </c>
      <c r="K10" s="7">
        <v>2</v>
      </c>
      <c r="L10" s="7">
        <v>19.5</v>
      </c>
      <c r="M10" s="7">
        <v>3.5</v>
      </c>
      <c r="N10" s="7">
        <v>0</v>
      </c>
      <c r="O10" s="38">
        <v>0</v>
      </c>
      <c r="P10" s="46">
        <v>60</v>
      </c>
      <c r="Q10" s="8">
        <v>2</v>
      </c>
      <c r="R10" s="8">
        <v>18</v>
      </c>
      <c r="S10" s="8">
        <v>3</v>
      </c>
      <c r="T10" s="8">
        <v>0</v>
      </c>
      <c r="U10" s="47">
        <v>75</v>
      </c>
      <c r="V10" s="44">
        <v>60</v>
      </c>
      <c r="W10" s="9">
        <v>2</v>
      </c>
      <c r="X10" s="9">
        <v>12</v>
      </c>
      <c r="Y10" s="9">
        <v>3.5</v>
      </c>
      <c r="Z10" s="9">
        <v>0</v>
      </c>
      <c r="AA10" s="9">
        <v>0</v>
      </c>
      <c r="AB10" s="10">
        <v>60</v>
      </c>
      <c r="AC10" s="10">
        <v>2</v>
      </c>
      <c r="AD10" s="10">
        <v>11</v>
      </c>
      <c r="AE10" s="10">
        <v>4</v>
      </c>
      <c r="AF10" s="10">
        <v>0</v>
      </c>
      <c r="AG10" s="10">
        <v>0</v>
      </c>
      <c r="AH10" s="11">
        <v>60</v>
      </c>
      <c r="AI10" s="11">
        <v>2</v>
      </c>
      <c r="AJ10" s="11">
        <v>10</v>
      </c>
      <c r="AK10" s="11">
        <v>3</v>
      </c>
      <c r="AL10" s="11">
        <v>0</v>
      </c>
      <c r="AM10" s="61">
        <v>75</v>
      </c>
      <c r="AN10" s="15">
        <v>60</v>
      </c>
      <c r="AO10" s="15">
        <v>2</v>
      </c>
      <c r="AP10" s="15">
        <v>8.5</v>
      </c>
      <c r="AQ10" s="15">
        <v>3</v>
      </c>
      <c r="AR10" s="15">
        <v>0</v>
      </c>
      <c r="AS10" s="15">
        <v>85</v>
      </c>
      <c r="AT10" s="64">
        <v>60</v>
      </c>
      <c r="AU10" s="64">
        <v>2</v>
      </c>
      <c r="AV10" s="64">
        <v>0</v>
      </c>
      <c r="AW10" s="64">
        <v>0</v>
      </c>
      <c r="AX10" s="64">
        <v>0</v>
      </c>
      <c r="AY10" s="64">
        <v>25</v>
      </c>
      <c r="AZ10" s="65">
        <v>60</v>
      </c>
      <c r="BA10" s="65">
        <v>2</v>
      </c>
      <c r="BB10" s="65">
        <v>0</v>
      </c>
      <c r="BC10" s="65">
        <v>0</v>
      </c>
      <c r="BD10" s="65"/>
      <c r="BE10" s="143"/>
      <c r="BF10" s="172">
        <v>60</v>
      </c>
      <c r="BG10" s="162">
        <v>2</v>
      </c>
      <c r="BH10" s="162">
        <v>9.5</v>
      </c>
      <c r="BI10" s="162">
        <v>6</v>
      </c>
      <c r="BJ10" s="162"/>
      <c r="BK10" s="173"/>
      <c r="BL10" s="184">
        <v>60</v>
      </c>
      <c r="BM10" s="185">
        <v>2</v>
      </c>
      <c r="BN10" s="185">
        <v>13.5</v>
      </c>
      <c r="BO10" s="185">
        <v>3</v>
      </c>
      <c r="BP10" s="185"/>
      <c r="BQ10" s="186">
        <f>59+85</f>
        <v>144</v>
      </c>
      <c r="BR10" s="200">
        <v>60</v>
      </c>
      <c r="BS10" s="201">
        <v>2</v>
      </c>
      <c r="BT10" s="201">
        <v>13.6</v>
      </c>
      <c r="BU10" s="201">
        <v>2.8</v>
      </c>
      <c r="BV10" s="201"/>
      <c r="BW10" s="202"/>
      <c r="BX10" s="146">
        <f t="shared" si="9"/>
        <v>1312.3999999999999</v>
      </c>
      <c r="BY10" s="151">
        <f t="shared" si="1"/>
        <v>3190.5</v>
      </c>
      <c r="BZ10" s="153">
        <f t="shared" si="2"/>
        <v>4502.8999999999996</v>
      </c>
      <c r="CC10" s="210">
        <f t="shared" si="4"/>
        <v>718</v>
      </c>
      <c r="CD10" s="210">
        <f t="shared" si="5"/>
        <v>24</v>
      </c>
      <c r="CE10" s="210">
        <f t="shared" si="6"/>
        <v>131.6</v>
      </c>
      <c r="CF10" s="210">
        <f t="shared" si="7"/>
        <v>34.799999999999997</v>
      </c>
      <c r="CG10" s="213">
        <f t="shared" si="3"/>
        <v>0</v>
      </c>
      <c r="CH10" s="211">
        <f t="shared" si="8"/>
        <v>404</v>
      </c>
    </row>
    <row r="11" spans="1:86" ht="23.25" customHeight="1">
      <c r="A11" s="3" t="s">
        <v>39</v>
      </c>
      <c r="B11" s="13" t="s">
        <v>40</v>
      </c>
      <c r="C11" s="54">
        <v>0</v>
      </c>
      <c r="D11" s="29">
        <v>0</v>
      </c>
      <c r="E11" s="5">
        <v>0</v>
      </c>
      <c r="F11" s="5">
        <v>0</v>
      </c>
      <c r="G11" s="5">
        <v>0</v>
      </c>
      <c r="H11" s="6">
        <v>0</v>
      </c>
      <c r="I11" s="30">
        <v>0</v>
      </c>
      <c r="J11" s="37">
        <v>0</v>
      </c>
      <c r="K11" s="7">
        <v>0</v>
      </c>
      <c r="L11" s="7">
        <v>0</v>
      </c>
      <c r="M11" s="7">
        <v>0</v>
      </c>
      <c r="N11" s="7">
        <v>0</v>
      </c>
      <c r="O11" s="38">
        <v>0</v>
      </c>
      <c r="P11" s="46">
        <v>0</v>
      </c>
      <c r="Q11" s="8">
        <v>0</v>
      </c>
      <c r="R11" s="8">
        <v>0</v>
      </c>
      <c r="S11" s="8">
        <v>0</v>
      </c>
      <c r="T11" s="8">
        <v>0</v>
      </c>
      <c r="U11" s="47"/>
      <c r="V11" s="44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61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/>
      <c r="AT11" s="64">
        <v>0</v>
      </c>
      <c r="AU11" s="64">
        <v>0</v>
      </c>
      <c r="AV11" s="64">
        <v>0</v>
      </c>
      <c r="AW11" s="64">
        <v>0</v>
      </c>
      <c r="AX11" s="64">
        <v>0</v>
      </c>
      <c r="AY11" s="64"/>
      <c r="AZ11" s="65">
        <v>0</v>
      </c>
      <c r="BA11" s="65">
        <v>0</v>
      </c>
      <c r="BB11" s="65">
        <v>0</v>
      </c>
      <c r="BC11" s="65">
        <v>0</v>
      </c>
      <c r="BD11" s="65">
        <v>0</v>
      </c>
      <c r="BE11" s="143"/>
      <c r="BF11" s="172">
        <v>0</v>
      </c>
      <c r="BG11" s="162">
        <v>0</v>
      </c>
      <c r="BH11" s="162">
        <v>0</v>
      </c>
      <c r="BI11" s="162">
        <v>0</v>
      </c>
      <c r="BJ11" s="162">
        <v>0</v>
      </c>
      <c r="BK11" s="173"/>
      <c r="BL11" s="184">
        <v>0</v>
      </c>
      <c r="BM11" s="185">
        <v>0</v>
      </c>
      <c r="BN11" s="185">
        <v>0</v>
      </c>
      <c r="BO11" s="185">
        <v>0</v>
      </c>
      <c r="BP11" s="185">
        <v>0</v>
      </c>
      <c r="BQ11" s="186"/>
      <c r="BR11" s="200">
        <v>60</v>
      </c>
      <c r="BS11" s="201">
        <v>2</v>
      </c>
      <c r="BT11" s="201">
        <v>64.3</v>
      </c>
      <c r="BU11" s="201">
        <v>3</v>
      </c>
      <c r="BV11" s="201">
        <v>60</v>
      </c>
      <c r="BW11" s="202"/>
      <c r="BX11" s="146">
        <f t="shared" si="9"/>
        <v>189.3</v>
      </c>
      <c r="BY11" s="151">
        <f t="shared" si="1"/>
        <v>0</v>
      </c>
      <c r="BZ11" s="153">
        <f t="shared" si="2"/>
        <v>189.3</v>
      </c>
      <c r="CC11" s="210">
        <f t="shared" si="4"/>
        <v>60</v>
      </c>
      <c r="CD11" s="210">
        <f t="shared" si="5"/>
        <v>2</v>
      </c>
      <c r="CE11" s="210">
        <f t="shared" si="6"/>
        <v>64.3</v>
      </c>
      <c r="CF11" s="210">
        <f t="shared" si="7"/>
        <v>3</v>
      </c>
      <c r="CG11" s="213">
        <f t="shared" si="3"/>
        <v>60</v>
      </c>
      <c r="CH11" s="211">
        <f t="shared" si="8"/>
        <v>0</v>
      </c>
    </row>
    <row r="12" spans="1:86" ht="23.25" customHeight="1">
      <c r="A12" s="68" t="s">
        <v>41</v>
      </c>
      <c r="B12" s="4" t="s">
        <v>42</v>
      </c>
      <c r="C12" s="53">
        <v>0</v>
      </c>
      <c r="D12" s="29">
        <v>0</v>
      </c>
      <c r="E12" s="5">
        <v>0</v>
      </c>
      <c r="F12" s="5">
        <v>0</v>
      </c>
      <c r="G12" s="5">
        <v>0</v>
      </c>
      <c r="H12" s="6">
        <v>0</v>
      </c>
      <c r="I12" s="30">
        <v>0</v>
      </c>
      <c r="J12" s="37">
        <v>0</v>
      </c>
      <c r="K12" s="7">
        <v>0</v>
      </c>
      <c r="L12" s="7">
        <v>0</v>
      </c>
      <c r="M12" s="7">
        <v>0</v>
      </c>
      <c r="N12" s="7">
        <v>0</v>
      </c>
      <c r="O12" s="38">
        <v>0</v>
      </c>
      <c r="P12" s="46">
        <v>0</v>
      </c>
      <c r="Q12" s="74">
        <v>0</v>
      </c>
      <c r="R12" s="74">
        <v>0</v>
      </c>
      <c r="S12" s="74">
        <v>0</v>
      </c>
      <c r="T12" s="74">
        <v>0</v>
      </c>
      <c r="U12" s="75"/>
      <c r="V12" s="44">
        <v>0</v>
      </c>
      <c r="W12" s="9">
        <v>0</v>
      </c>
      <c r="X12" s="9">
        <v>0</v>
      </c>
      <c r="Y12" s="9">
        <v>0</v>
      </c>
      <c r="Z12" s="9">
        <v>0</v>
      </c>
      <c r="AA12" s="9"/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/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61"/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/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/>
      <c r="AZ12" s="65">
        <v>0</v>
      </c>
      <c r="BA12" s="65">
        <v>0</v>
      </c>
      <c r="BB12" s="65">
        <v>0</v>
      </c>
      <c r="BC12" s="65">
        <v>0</v>
      </c>
      <c r="BD12" s="65"/>
      <c r="BE12" s="143"/>
      <c r="BF12" s="172">
        <v>0</v>
      </c>
      <c r="BG12" s="162">
        <v>0</v>
      </c>
      <c r="BH12" s="162">
        <v>0</v>
      </c>
      <c r="BI12" s="162">
        <v>0</v>
      </c>
      <c r="BJ12" s="162"/>
      <c r="BK12" s="173"/>
      <c r="BL12" s="184">
        <v>60</v>
      </c>
      <c r="BM12" s="185">
        <v>2</v>
      </c>
      <c r="BN12" s="185">
        <v>51</v>
      </c>
      <c r="BO12" s="185">
        <v>3</v>
      </c>
      <c r="BP12" s="185"/>
      <c r="BQ12" s="186">
        <v>59</v>
      </c>
      <c r="BR12" s="200">
        <v>60</v>
      </c>
      <c r="BS12" s="201">
        <v>2</v>
      </c>
      <c r="BT12" s="201">
        <v>53.4</v>
      </c>
      <c r="BU12" s="201">
        <v>3</v>
      </c>
      <c r="BV12" s="201"/>
      <c r="BW12" s="202"/>
      <c r="BX12" s="146">
        <f t="shared" si="9"/>
        <v>293.39999999999998</v>
      </c>
      <c r="BY12" s="151">
        <f t="shared" si="1"/>
        <v>0</v>
      </c>
      <c r="BZ12" s="153">
        <f t="shared" si="2"/>
        <v>293.39999999999998</v>
      </c>
      <c r="CC12" s="210">
        <f t="shared" si="4"/>
        <v>120</v>
      </c>
      <c r="CD12" s="210">
        <f t="shared" si="5"/>
        <v>4</v>
      </c>
      <c r="CE12" s="210">
        <f t="shared" si="6"/>
        <v>104.4</v>
      </c>
      <c r="CF12" s="210">
        <f t="shared" si="7"/>
        <v>6</v>
      </c>
      <c r="CG12" s="213">
        <f t="shared" si="3"/>
        <v>0</v>
      </c>
      <c r="CH12" s="211">
        <f t="shared" si="8"/>
        <v>59</v>
      </c>
    </row>
    <row r="13" spans="1:86" ht="23.25" customHeight="1">
      <c r="A13" s="3" t="s">
        <v>43</v>
      </c>
      <c r="B13" s="4" t="s">
        <v>44</v>
      </c>
      <c r="C13" s="53">
        <v>362</v>
      </c>
      <c r="D13" s="29">
        <v>0</v>
      </c>
      <c r="E13" s="5">
        <v>0</v>
      </c>
      <c r="F13" s="5">
        <v>0</v>
      </c>
      <c r="G13" s="5">
        <v>0</v>
      </c>
      <c r="H13" s="6">
        <v>0</v>
      </c>
      <c r="I13" s="30"/>
      <c r="J13" s="37">
        <v>0</v>
      </c>
      <c r="K13" s="7">
        <v>0</v>
      </c>
      <c r="L13" s="7">
        <v>0</v>
      </c>
      <c r="M13" s="7">
        <v>0</v>
      </c>
      <c r="N13" s="7">
        <v>0</v>
      </c>
      <c r="O13" s="38"/>
      <c r="P13" s="46">
        <v>0</v>
      </c>
      <c r="Q13" s="74">
        <v>0</v>
      </c>
      <c r="R13" s="74">
        <v>0</v>
      </c>
      <c r="S13" s="74">
        <v>0</v>
      </c>
      <c r="T13" s="74">
        <v>0</v>
      </c>
      <c r="U13" s="75"/>
      <c r="V13" s="44">
        <v>0</v>
      </c>
      <c r="W13" s="9">
        <v>0</v>
      </c>
      <c r="X13" s="9">
        <v>0</v>
      </c>
      <c r="Y13" s="9">
        <v>0</v>
      </c>
      <c r="Z13" s="9">
        <v>0</v>
      </c>
      <c r="AA13" s="9"/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/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61"/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/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/>
      <c r="AZ13" s="65">
        <v>0</v>
      </c>
      <c r="BA13" s="65">
        <v>0</v>
      </c>
      <c r="BB13" s="65">
        <v>0</v>
      </c>
      <c r="BC13" s="65">
        <v>0</v>
      </c>
      <c r="BD13" s="65"/>
      <c r="BE13" s="143"/>
      <c r="BF13" s="172">
        <v>0</v>
      </c>
      <c r="BG13" s="162">
        <v>0</v>
      </c>
      <c r="BH13" s="162">
        <v>0</v>
      </c>
      <c r="BI13" s="162">
        <v>0</v>
      </c>
      <c r="BJ13" s="162"/>
      <c r="BK13" s="173"/>
      <c r="BL13" s="184">
        <v>0</v>
      </c>
      <c r="BM13" s="185">
        <v>0</v>
      </c>
      <c r="BN13" s="185">
        <v>51.5</v>
      </c>
      <c r="BO13" s="185">
        <v>3</v>
      </c>
      <c r="BP13" s="185"/>
      <c r="BQ13" s="186">
        <v>59</v>
      </c>
      <c r="BR13" s="200">
        <v>0</v>
      </c>
      <c r="BS13" s="201">
        <v>0</v>
      </c>
      <c r="BT13" s="225">
        <v>55</v>
      </c>
      <c r="BU13" s="201">
        <v>3</v>
      </c>
      <c r="BV13" s="201"/>
      <c r="BW13" s="202"/>
      <c r="BX13" s="146">
        <f t="shared" si="9"/>
        <v>171.5</v>
      </c>
      <c r="BY13" s="151">
        <f t="shared" si="1"/>
        <v>362</v>
      </c>
      <c r="BZ13" s="153">
        <f t="shared" si="2"/>
        <v>533.5</v>
      </c>
      <c r="CC13" s="210">
        <f t="shared" si="4"/>
        <v>0</v>
      </c>
      <c r="CD13" s="210">
        <f t="shared" si="5"/>
        <v>0</v>
      </c>
      <c r="CE13" s="210">
        <f t="shared" si="6"/>
        <v>106.5</v>
      </c>
      <c r="CF13" s="210">
        <f t="shared" si="7"/>
        <v>6</v>
      </c>
      <c r="CG13" s="213">
        <f t="shared" si="3"/>
        <v>0</v>
      </c>
      <c r="CH13" s="211">
        <f t="shared" si="8"/>
        <v>59</v>
      </c>
    </row>
    <row r="14" spans="1:86" ht="23.25" customHeight="1">
      <c r="A14" s="3" t="s">
        <v>45</v>
      </c>
      <c r="B14" s="12" t="s">
        <v>46</v>
      </c>
      <c r="C14" s="53">
        <v>75</v>
      </c>
      <c r="D14" s="29">
        <v>0</v>
      </c>
      <c r="E14" s="5">
        <v>0</v>
      </c>
      <c r="F14" s="5">
        <v>0</v>
      </c>
      <c r="G14" s="5">
        <v>0</v>
      </c>
      <c r="H14" s="6">
        <v>0</v>
      </c>
      <c r="I14" s="30"/>
      <c r="J14" s="37">
        <v>0</v>
      </c>
      <c r="K14" s="7">
        <v>0</v>
      </c>
      <c r="L14" s="7">
        <v>0</v>
      </c>
      <c r="M14" s="7">
        <v>0</v>
      </c>
      <c r="N14" s="7">
        <v>0</v>
      </c>
      <c r="O14" s="38"/>
      <c r="P14" s="46">
        <v>0</v>
      </c>
      <c r="Q14" s="74">
        <v>0</v>
      </c>
      <c r="R14" s="74">
        <v>0</v>
      </c>
      <c r="S14" s="74">
        <v>0</v>
      </c>
      <c r="T14" s="74">
        <v>0</v>
      </c>
      <c r="U14" s="75"/>
      <c r="V14" s="44">
        <v>0</v>
      </c>
      <c r="W14" s="9">
        <v>0</v>
      </c>
      <c r="X14" s="9">
        <v>0</v>
      </c>
      <c r="Y14" s="9">
        <v>0</v>
      </c>
      <c r="Z14" s="9">
        <v>0</v>
      </c>
      <c r="AA14" s="9"/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/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61"/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/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/>
      <c r="AZ14" s="65">
        <v>0</v>
      </c>
      <c r="BA14" s="65">
        <v>0</v>
      </c>
      <c r="BB14" s="65">
        <v>0</v>
      </c>
      <c r="BC14" s="65">
        <v>0</v>
      </c>
      <c r="BD14" s="65"/>
      <c r="BE14" s="143"/>
      <c r="BF14" s="172">
        <v>0</v>
      </c>
      <c r="BG14" s="162">
        <v>0</v>
      </c>
      <c r="BH14" s="162">
        <v>0</v>
      </c>
      <c r="BI14" s="162">
        <v>0</v>
      </c>
      <c r="BJ14" s="162"/>
      <c r="BK14" s="173"/>
      <c r="BL14" s="184">
        <v>0</v>
      </c>
      <c r="BM14" s="185">
        <v>0</v>
      </c>
      <c r="BN14" s="185">
        <v>35</v>
      </c>
      <c r="BO14" s="185">
        <v>3</v>
      </c>
      <c r="BP14" s="185"/>
      <c r="BQ14" s="186"/>
      <c r="BR14" s="200">
        <v>60</v>
      </c>
      <c r="BS14" s="201">
        <v>2</v>
      </c>
      <c r="BT14" s="201">
        <v>35.9</v>
      </c>
      <c r="BU14" s="201">
        <v>3</v>
      </c>
      <c r="BV14" s="201"/>
      <c r="BW14" s="202"/>
      <c r="BX14" s="146">
        <f t="shared" si="9"/>
        <v>138.9</v>
      </c>
      <c r="BY14" s="151">
        <f t="shared" si="1"/>
        <v>75</v>
      </c>
      <c r="BZ14" s="153">
        <f t="shared" si="2"/>
        <v>213.9</v>
      </c>
      <c r="CC14" s="210">
        <f t="shared" si="4"/>
        <v>60</v>
      </c>
      <c r="CD14" s="210">
        <f t="shared" si="5"/>
        <v>2</v>
      </c>
      <c r="CE14" s="210">
        <f t="shared" si="6"/>
        <v>70.900000000000006</v>
      </c>
      <c r="CF14" s="210">
        <f t="shared" si="7"/>
        <v>6</v>
      </c>
      <c r="CG14" s="213">
        <f t="shared" si="3"/>
        <v>0</v>
      </c>
      <c r="CH14" s="211">
        <f t="shared" si="8"/>
        <v>0</v>
      </c>
    </row>
    <row r="15" spans="1:86" ht="23.25" customHeight="1">
      <c r="A15" s="68" t="s">
        <v>47</v>
      </c>
      <c r="B15" s="4" t="s">
        <v>48</v>
      </c>
      <c r="C15" s="53">
        <v>0</v>
      </c>
      <c r="D15" s="29">
        <v>0</v>
      </c>
      <c r="E15" s="5">
        <v>0</v>
      </c>
      <c r="F15" s="5">
        <v>0</v>
      </c>
      <c r="G15" s="5">
        <v>0</v>
      </c>
      <c r="H15" s="6">
        <v>0</v>
      </c>
      <c r="I15" s="30"/>
      <c r="J15" s="37">
        <v>0</v>
      </c>
      <c r="K15" s="7">
        <v>0</v>
      </c>
      <c r="L15" s="7">
        <v>0</v>
      </c>
      <c r="M15" s="7">
        <v>0</v>
      </c>
      <c r="N15" s="7">
        <v>0</v>
      </c>
      <c r="O15" s="38"/>
      <c r="P15" s="46">
        <v>0</v>
      </c>
      <c r="Q15" s="74">
        <v>0</v>
      </c>
      <c r="R15" s="74">
        <v>0</v>
      </c>
      <c r="S15" s="74">
        <v>0</v>
      </c>
      <c r="T15" s="74">
        <v>0</v>
      </c>
      <c r="U15" s="75"/>
      <c r="V15" s="44">
        <v>0</v>
      </c>
      <c r="W15" s="9">
        <v>0</v>
      </c>
      <c r="X15" s="9">
        <v>0</v>
      </c>
      <c r="Y15" s="9">
        <v>0</v>
      </c>
      <c r="Z15" s="9">
        <v>0</v>
      </c>
      <c r="AA15" s="9"/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/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61"/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/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/>
      <c r="AZ15" s="65">
        <v>0</v>
      </c>
      <c r="BA15" s="65">
        <v>0</v>
      </c>
      <c r="BB15" s="65">
        <v>0</v>
      </c>
      <c r="BC15" s="65">
        <v>0</v>
      </c>
      <c r="BD15" s="65">
        <v>0</v>
      </c>
      <c r="BE15" s="143"/>
      <c r="BF15" s="172">
        <v>0</v>
      </c>
      <c r="BG15" s="162">
        <v>0</v>
      </c>
      <c r="BH15" s="162">
        <v>0</v>
      </c>
      <c r="BI15" s="162">
        <v>0</v>
      </c>
      <c r="BJ15" s="162">
        <v>0</v>
      </c>
      <c r="BK15" s="173"/>
      <c r="BL15" s="184">
        <v>0</v>
      </c>
      <c r="BM15" s="185">
        <v>0</v>
      </c>
      <c r="BN15" s="185">
        <v>79</v>
      </c>
      <c r="BO15" s="185">
        <v>3</v>
      </c>
      <c r="BP15" s="185">
        <v>0</v>
      </c>
      <c r="BQ15" s="186"/>
      <c r="BR15" s="200">
        <v>60</v>
      </c>
      <c r="BS15" s="201">
        <v>2</v>
      </c>
      <c r="BT15" s="201">
        <v>83.9</v>
      </c>
      <c r="BU15" s="201">
        <v>3</v>
      </c>
      <c r="BV15" s="201">
        <v>80</v>
      </c>
      <c r="BW15" s="202"/>
      <c r="BX15" s="146">
        <f t="shared" si="9"/>
        <v>310.89999999999998</v>
      </c>
      <c r="BY15" s="151">
        <f t="shared" si="1"/>
        <v>0</v>
      </c>
      <c r="BZ15" s="153">
        <f t="shared" si="2"/>
        <v>310.89999999999998</v>
      </c>
      <c r="CC15" s="210">
        <f t="shared" si="4"/>
        <v>60</v>
      </c>
      <c r="CD15" s="210">
        <f t="shared" si="5"/>
        <v>2</v>
      </c>
      <c r="CE15" s="210">
        <f t="shared" si="6"/>
        <v>162.9</v>
      </c>
      <c r="CF15" s="210">
        <f t="shared" si="7"/>
        <v>6</v>
      </c>
      <c r="CG15" s="213">
        <f t="shared" si="3"/>
        <v>80</v>
      </c>
      <c r="CH15" s="211">
        <f t="shared" si="8"/>
        <v>0</v>
      </c>
    </row>
    <row r="16" spans="1:86" ht="23.25" customHeight="1">
      <c r="A16" s="3" t="s">
        <v>49</v>
      </c>
      <c r="B16" s="12" t="s">
        <v>50</v>
      </c>
      <c r="C16" s="53">
        <v>275</v>
      </c>
      <c r="D16" s="29">
        <v>0</v>
      </c>
      <c r="E16" s="5">
        <v>0</v>
      </c>
      <c r="F16" s="5">
        <v>0</v>
      </c>
      <c r="G16" s="5">
        <v>0</v>
      </c>
      <c r="H16" s="6">
        <v>0</v>
      </c>
      <c r="I16" s="30"/>
      <c r="J16" s="37">
        <v>0</v>
      </c>
      <c r="K16" s="7">
        <v>0</v>
      </c>
      <c r="L16" s="7">
        <v>0</v>
      </c>
      <c r="M16" s="7">
        <v>0</v>
      </c>
      <c r="N16" s="7">
        <v>0</v>
      </c>
      <c r="O16" s="38"/>
      <c r="P16" s="46">
        <v>0</v>
      </c>
      <c r="Q16" s="74">
        <v>0</v>
      </c>
      <c r="R16" s="74">
        <v>0</v>
      </c>
      <c r="S16" s="74">
        <v>0</v>
      </c>
      <c r="T16" s="74">
        <v>0</v>
      </c>
      <c r="U16" s="75">
        <v>75</v>
      </c>
      <c r="V16" s="44">
        <v>60</v>
      </c>
      <c r="W16" s="9">
        <v>2</v>
      </c>
      <c r="X16" s="9">
        <v>0</v>
      </c>
      <c r="Y16" s="9">
        <v>0</v>
      </c>
      <c r="Z16" s="9">
        <v>0</v>
      </c>
      <c r="AA16" s="9"/>
      <c r="AB16" s="10">
        <v>60</v>
      </c>
      <c r="AC16" s="10">
        <v>2</v>
      </c>
      <c r="AD16" s="10">
        <v>0</v>
      </c>
      <c r="AE16" s="10">
        <v>0</v>
      </c>
      <c r="AF16" s="10">
        <v>0</v>
      </c>
      <c r="AG16" s="10"/>
      <c r="AH16" s="11">
        <v>60</v>
      </c>
      <c r="AI16" s="11">
        <v>2</v>
      </c>
      <c r="AJ16" s="11">
        <v>0</v>
      </c>
      <c r="AK16" s="11">
        <v>0</v>
      </c>
      <c r="AL16" s="11">
        <v>0</v>
      </c>
      <c r="AM16" s="61">
        <v>75</v>
      </c>
      <c r="AN16" s="15">
        <v>60</v>
      </c>
      <c r="AO16" s="15">
        <v>2</v>
      </c>
      <c r="AP16" s="15">
        <v>0</v>
      </c>
      <c r="AQ16" s="15">
        <v>0</v>
      </c>
      <c r="AR16" s="15">
        <v>0</v>
      </c>
      <c r="AS16" s="15">
        <v>85</v>
      </c>
      <c r="AT16" s="64">
        <v>60</v>
      </c>
      <c r="AU16" s="64">
        <v>2</v>
      </c>
      <c r="AV16" s="64">
        <v>0</v>
      </c>
      <c r="AW16" s="64">
        <v>0</v>
      </c>
      <c r="AX16" s="64">
        <v>0</v>
      </c>
      <c r="AY16" s="64"/>
      <c r="AZ16" s="65">
        <v>60</v>
      </c>
      <c r="BA16" s="65">
        <v>2</v>
      </c>
      <c r="BB16" s="65">
        <v>0</v>
      </c>
      <c r="BC16" s="65">
        <v>0</v>
      </c>
      <c r="BD16" s="65"/>
      <c r="BE16" s="143"/>
      <c r="BF16" s="172">
        <v>60</v>
      </c>
      <c r="BG16" s="162">
        <v>2</v>
      </c>
      <c r="BH16" s="162">
        <v>0</v>
      </c>
      <c r="BI16" s="162">
        <v>0</v>
      </c>
      <c r="BJ16" s="162"/>
      <c r="BK16" s="173"/>
      <c r="BL16" s="184">
        <v>60</v>
      </c>
      <c r="BM16" s="185">
        <v>2</v>
      </c>
      <c r="BN16" s="185">
        <v>45.5</v>
      </c>
      <c r="BO16" s="185">
        <v>3</v>
      </c>
      <c r="BP16" s="185"/>
      <c r="BQ16" s="186">
        <f>59+85</f>
        <v>144</v>
      </c>
      <c r="BR16" s="200">
        <v>60</v>
      </c>
      <c r="BS16" s="201">
        <v>2</v>
      </c>
      <c r="BT16" s="201">
        <v>48.5</v>
      </c>
      <c r="BU16" s="201">
        <v>3</v>
      </c>
      <c r="BV16" s="201"/>
      <c r="BW16" s="202"/>
      <c r="BX16" s="146">
        <f t="shared" si="9"/>
        <v>1037</v>
      </c>
      <c r="BY16" s="151">
        <f t="shared" si="1"/>
        <v>275</v>
      </c>
      <c r="BZ16" s="153">
        <f t="shared" si="2"/>
        <v>1312</v>
      </c>
      <c r="CC16" s="210">
        <f t="shared" si="4"/>
        <v>540</v>
      </c>
      <c r="CD16" s="210">
        <f t="shared" si="5"/>
        <v>18</v>
      </c>
      <c r="CE16" s="210">
        <f t="shared" si="6"/>
        <v>94</v>
      </c>
      <c r="CF16" s="210">
        <f t="shared" si="7"/>
        <v>6</v>
      </c>
      <c r="CG16" s="213">
        <f t="shared" si="3"/>
        <v>0</v>
      </c>
      <c r="CH16" s="211">
        <f t="shared" si="8"/>
        <v>379</v>
      </c>
    </row>
    <row r="17" spans="1:86" ht="23.25" customHeight="1">
      <c r="A17" s="3" t="s">
        <v>51</v>
      </c>
      <c r="B17" s="4" t="s">
        <v>52</v>
      </c>
      <c r="C17" s="53">
        <v>0</v>
      </c>
      <c r="D17" s="29">
        <v>0</v>
      </c>
      <c r="E17" s="5">
        <v>0</v>
      </c>
      <c r="F17" s="5">
        <v>0</v>
      </c>
      <c r="G17" s="5">
        <v>0</v>
      </c>
      <c r="H17" s="6">
        <v>0</v>
      </c>
      <c r="I17" s="30"/>
      <c r="J17" s="37">
        <v>0</v>
      </c>
      <c r="K17" s="7">
        <v>0</v>
      </c>
      <c r="L17" s="7">
        <v>0</v>
      </c>
      <c r="M17" s="7">
        <v>0</v>
      </c>
      <c r="N17" s="7">
        <v>0</v>
      </c>
      <c r="O17" s="38"/>
      <c r="P17" s="46">
        <v>0</v>
      </c>
      <c r="Q17" s="74">
        <v>0</v>
      </c>
      <c r="R17" s="74">
        <v>0</v>
      </c>
      <c r="S17" s="74">
        <v>0</v>
      </c>
      <c r="T17" s="74">
        <v>0</v>
      </c>
      <c r="U17" s="75"/>
      <c r="V17" s="44">
        <v>0</v>
      </c>
      <c r="W17" s="9">
        <v>0</v>
      </c>
      <c r="X17" s="9">
        <v>0</v>
      </c>
      <c r="Y17" s="9">
        <v>0</v>
      </c>
      <c r="Z17" s="9">
        <v>0</v>
      </c>
      <c r="AA17" s="9"/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/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61"/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/>
      <c r="AT17" s="64">
        <v>0</v>
      </c>
      <c r="AU17" s="64">
        <v>0</v>
      </c>
      <c r="AV17" s="64">
        <v>0</v>
      </c>
      <c r="AW17" s="64">
        <v>0</v>
      </c>
      <c r="AX17" s="64">
        <v>0</v>
      </c>
      <c r="AY17" s="64"/>
      <c r="AZ17" s="65">
        <v>0</v>
      </c>
      <c r="BA17" s="65">
        <v>0</v>
      </c>
      <c r="BB17" s="65">
        <v>0</v>
      </c>
      <c r="BC17" s="65">
        <v>0</v>
      </c>
      <c r="BD17" s="65"/>
      <c r="BE17" s="143"/>
      <c r="BF17" s="172">
        <v>0</v>
      </c>
      <c r="BG17" s="162">
        <v>0</v>
      </c>
      <c r="BH17" s="162">
        <v>0</v>
      </c>
      <c r="BI17" s="162">
        <v>0</v>
      </c>
      <c r="BJ17" s="162"/>
      <c r="BK17" s="173"/>
      <c r="BL17" s="184">
        <v>60</v>
      </c>
      <c r="BM17" s="185">
        <v>2</v>
      </c>
      <c r="BN17" s="185">
        <v>33.5</v>
      </c>
      <c r="BO17" s="185">
        <v>3</v>
      </c>
      <c r="BP17" s="185"/>
      <c r="BQ17" s="186"/>
      <c r="BR17" s="200">
        <v>60</v>
      </c>
      <c r="BS17" s="201">
        <v>2</v>
      </c>
      <c r="BT17" s="201">
        <v>35.4</v>
      </c>
      <c r="BU17" s="201">
        <v>3</v>
      </c>
      <c r="BV17" s="201"/>
      <c r="BW17" s="202">
        <v>80</v>
      </c>
      <c r="BX17" s="146">
        <f t="shared" si="9"/>
        <v>278.89999999999998</v>
      </c>
      <c r="BY17" s="151">
        <f t="shared" si="1"/>
        <v>0</v>
      </c>
      <c r="BZ17" s="153">
        <f t="shared" si="2"/>
        <v>278.89999999999998</v>
      </c>
      <c r="CC17" s="210">
        <f t="shared" si="4"/>
        <v>120</v>
      </c>
      <c r="CD17" s="210">
        <f t="shared" si="5"/>
        <v>4</v>
      </c>
      <c r="CE17" s="210">
        <f t="shared" si="6"/>
        <v>68.900000000000006</v>
      </c>
      <c r="CF17" s="210">
        <f t="shared" si="7"/>
        <v>6</v>
      </c>
      <c r="CG17" s="213">
        <f t="shared" si="3"/>
        <v>0</v>
      </c>
      <c r="CH17" s="211">
        <f t="shared" si="8"/>
        <v>80</v>
      </c>
    </row>
    <row r="18" spans="1:86" ht="23.25" customHeight="1">
      <c r="A18" s="68" t="s">
        <v>53</v>
      </c>
      <c r="B18" s="4" t="s">
        <v>54</v>
      </c>
      <c r="C18" s="53">
        <v>0</v>
      </c>
      <c r="D18" s="29">
        <v>0</v>
      </c>
      <c r="E18" s="5">
        <v>0</v>
      </c>
      <c r="F18" s="5">
        <v>0</v>
      </c>
      <c r="G18" s="5">
        <v>0</v>
      </c>
      <c r="H18" s="6">
        <v>0</v>
      </c>
      <c r="I18" s="30"/>
      <c r="J18" s="37">
        <v>0</v>
      </c>
      <c r="K18" s="7">
        <v>0</v>
      </c>
      <c r="L18" s="7">
        <v>0</v>
      </c>
      <c r="M18" s="7">
        <v>0</v>
      </c>
      <c r="N18" s="7">
        <v>0</v>
      </c>
      <c r="O18" s="38"/>
      <c r="P18" s="46">
        <v>0</v>
      </c>
      <c r="Q18" s="8">
        <v>0</v>
      </c>
      <c r="R18" s="8">
        <v>0</v>
      </c>
      <c r="S18" s="8">
        <v>0</v>
      </c>
      <c r="T18" s="8">
        <v>0</v>
      </c>
      <c r="U18" s="47"/>
      <c r="V18" s="44">
        <v>0</v>
      </c>
      <c r="W18" s="9">
        <v>0</v>
      </c>
      <c r="X18" s="9">
        <v>0</v>
      </c>
      <c r="Y18" s="9">
        <v>0</v>
      </c>
      <c r="Z18" s="9">
        <v>0</v>
      </c>
      <c r="AA18" s="9"/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/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61"/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/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/>
      <c r="AZ18" s="65">
        <v>0</v>
      </c>
      <c r="BA18" s="65">
        <v>0</v>
      </c>
      <c r="BB18" s="65">
        <v>0</v>
      </c>
      <c r="BC18" s="65">
        <v>0</v>
      </c>
      <c r="BD18" s="65"/>
      <c r="BE18" s="143"/>
      <c r="BF18" s="172">
        <v>0</v>
      </c>
      <c r="BG18" s="162">
        <v>0</v>
      </c>
      <c r="BH18" s="162">
        <v>0</v>
      </c>
      <c r="BI18" s="162">
        <v>0</v>
      </c>
      <c r="BJ18" s="162"/>
      <c r="BK18" s="173"/>
      <c r="BL18" s="184">
        <v>0</v>
      </c>
      <c r="BM18" s="185">
        <v>0</v>
      </c>
      <c r="BN18" s="185">
        <v>0</v>
      </c>
      <c r="BO18" s="185">
        <v>0</v>
      </c>
      <c r="BP18" s="185"/>
      <c r="BQ18" s="186"/>
      <c r="BR18" s="200">
        <v>0</v>
      </c>
      <c r="BS18" s="201">
        <v>0</v>
      </c>
      <c r="BT18" s="201">
        <v>69.2</v>
      </c>
      <c r="BU18" s="201">
        <v>19</v>
      </c>
      <c r="BV18" s="201"/>
      <c r="BW18" s="202">
        <v>80</v>
      </c>
      <c r="BX18" s="146">
        <f t="shared" si="9"/>
        <v>168.2</v>
      </c>
      <c r="BY18" s="151">
        <f t="shared" si="1"/>
        <v>0</v>
      </c>
      <c r="BZ18" s="153">
        <f t="shared" si="2"/>
        <v>168.2</v>
      </c>
      <c r="CC18" s="210">
        <f t="shared" si="4"/>
        <v>0</v>
      </c>
      <c r="CD18" s="210">
        <f t="shared" si="5"/>
        <v>0</v>
      </c>
      <c r="CE18" s="210">
        <f t="shared" si="6"/>
        <v>69.2</v>
      </c>
      <c r="CF18" s="210">
        <f t="shared" si="7"/>
        <v>19</v>
      </c>
      <c r="CG18" s="213">
        <f t="shared" si="3"/>
        <v>0</v>
      </c>
      <c r="CH18" s="211">
        <f t="shared" si="8"/>
        <v>80</v>
      </c>
    </row>
    <row r="19" spans="1:86" ht="23.25" customHeight="1">
      <c r="A19" s="3" t="s">
        <v>55</v>
      </c>
      <c r="B19" s="4" t="s">
        <v>56</v>
      </c>
      <c r="C19" s="53">
        <v>3464.5</v>
      </c>
      <c r="D19" s="29">
        <v>0</v>
      </c>
      <c r="E19" s="5">
        <v>0</v>
      </c>
      <c r="F19" s="5">
        <v>0</v>
      </c>
      <c r="G19" s="5">
        <v>0</v>
      </c>
      <c r="H19" s="6">
        <v>0</v>
      </c>
      <c r="I19" s="30"/>
      <c r="J19" s="37">
        <v>0</v>
      </c>
      <c r="K19" s="7">
        <v>0</v>
      </c>
      <c r="L19" s="7">
        <v>0</v>
      </c>
      <c r="M19" s="7">
        <v>0</v>
      </c>
      <c r="N19" s="7">
        <v>0</v>
      </c>
      <c r="O19" s="38"/>
      <c r="P19" s="46">
        <v>0</v>
      </c>
      <c r="Q19" s="8">
        <v>0</v>
      </c>
      <c r="R19" s="8">
        <v>0</v>
      </c>
      <c r="S19" s="8">
        <v>0</v>
      </c>
      <c r="T19" s="8">
        <v>0</v>
      </c>
      <c r="U19" s="47">
        <v>75</v>
      </c>
      <c r="V19" s="44">
        <v>0</v>
      </c>
      <c r="W19" s="9">
        <v>0</v>
      </c>
      <c r="X19" s="9">
        <v>0</v>
      </c>
      <c r="Y19" s="9">
        <v>0</v>
      </c>
      <c r="Z19" s="9">
        <v>0</v>
      </c>
      <c r="AA19" s="9"/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/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61">
        <v>75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85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/>
      <c r="AZ19" s="65">
        <v>0</v>
      </c>
      <c r="BA19" s="65">
        <v>0</v>
      </c>
      <c r="BB19" s="65">
        <v>0</v>
      </c>
      <c r="BC19" s="65">
        <v>0</v>
      </c>
      <c r="BD19" s="65"/>
      <c r="BE19" s="143"/>
      <c r="BF19" s="172">
        <v>0</v>
      </c>
      <c r="BG19" s="162">
        <v>0</v>
      </c>
      <c r="BH19" s="162">
        <v>0</v>
      </c>
      <c r="BI19" s="162">
        <v>0</v>
      </c>
      <c r="BJ19" s="162"/>
      <c r="BK19" s="173"/>
      <c r="BL19" s="184">
        <v>0</v>
      </c>
      <c r="BM19" s="185">
        <v>0</v>
      </c>
      <c r="BN19" s="185">
        <v>0</v>
      </c>
      <c r="BO19" s="185">
        <v>0</v>
      </c>
      <c r="BP19" s="185"/>
      <c r="BQ19" s="185">
        <v>85</v>
      </c>
      <c r="BR19" s="200">
        <v>0</v>
      </c>
      <c r="BS19" s="201">
        <v>0</v>
      </c>
      <c r="BT19" s="201">
        <v>51.2</v>
      </c>
      <c r="BU19" s="201">
        <v>3</v>
      </c>
      <c r="BV19" s="201"/>
      <c r="BW19" s="202"/>
      <c r="BX19" s="146">
        <f t="shared" si="9"/>
        <v>374.2</v>
      </c>
      <c r="BY19" s="151">
        <f t="shared" si="1"/>
        <v>3464.5</v>
      </c>
      <c r="BZ19" s="153">
        <f t="shared" si="2"/>
        <v>3838.7</v>
      </c>
      <c r="CC19" s="210">
        <f t="shared" si="4"/>
        <v>0</v>
      </c>
      <c r="CD19" s="210">
        <f t="shared" si="5"/>
        <v>0</v>
      </c>
      <c r="CE19" s="210">
        <f t="shared" si="6"/>
        <v>51.2</v>
      </c>
      <c r="CF19" s="210">
        <f t="shared" si="7"/>
        <v>3</v>
      </c>
      <c r="CG19" s="213">
        <f t="shared" si="3"/>
        <v>0</v>
      </c>
      <c r="CH19" s="211">
        <f t="shared" si="8"/>
        <v>320</v>
      </c>
    </row>
    <row r="20" spans="1:86" ht="23.25" customHeight="1">
      <c r="A20" s="3" t="s">
        <v>57</v>
      </c>
      <c r="B20" s="12" t="s">
        <v>58</v>
      </c>
      <c r="C20" s="53">
        <v>0</v>
      </c>
      <c r="D20" s="29">
        <v>0</v>
      </c>
      <c r="E20" s="5">
        <v>0</v>
      </c>
      <c r="F20" s="5">
        <v>0</v>
      </c>
      <c r="G20" s="5">
        <v>0</v>
      </c>
      <c r="H20" s="6">
        <v>0</v>
      </c>
      <c r="I20" s="30"/>
      <c r="J20" s="37">
        <v>0</v>
      </c>
      <c r="K20" s="7">
        <v>0</v>
      </c>
      <c r="L20" s="7">
        <v>0</v>
      </c>
      <c r="M20" s="7">
        <v>0</v>
      </c>
      <c r="N20" s="7">
        <v>0</v>
      </c>
      <c r="O20" s="38"/>
      <c r="P20" s="46">
        <v>0</v>
      </c>
      <c r="Q20" s="8">
        <v>0</v>
      </c>
      <c r="R20" s="8">
        <v>0</v>
      </c>
      <c r="S20" s="8">
        <v>0</v>
      </c>
      <c r="T20" s="8">
        <v>0</v>
      </c>
      <c r="U20" s="47"/>
      <c r="V20" s="44">
        <v>0</v>
      </c>
      <c r="W20" s="9">
        <v>0</v>
      </c>
      <c r="X20" s="9">
        <v>0</v>
      </c>
      <c r="Y20" s="9">
        <v>0</v>
      </c>
      <c r="Z20" s="9">
        <v>0</v>
      </c>
      <c r="AA20" s="9"/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/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61"/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/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/>
      <c r="AZ20" s="65">
        <v>0</v>
      </c>
      <c r="BA20" s="65">
        <v>0</v>
      </c>
      <c r="BB20" s="65">
        <v>0</v>
      </c>
      <c r="BC20" s="65">
        <v>0</v>
      </c>
      <c r="BD20" s="65"/>
      <c r="BE20" s="143"/>
      <c r="BF20" s="172">
        <v>0</v>
      </c>
      <c r="BG20" s="162">
        <v>0</v>
      </c>
      <c r="BH20" s="162">
        <v>0</v>
      </c>
      <c r="BI20" s="162">
        <v>0</v>
      </c>
      <c r="BJ20" s="162"/>
      <c r="BK20" s="173"/>
      <c r="BL20" s="184">
        <v>0</v>
      </c>
      <c r="BM20" s="185">
        <v>0</v>
      </c>
      <c r="BN20" s="185">
        <v>0</v>
      </c>
      <c r="BO20" s="185">
        <v>0</v>
      </c>
      <c r="BP20" s="185"/>
      <c r="BQ20" s="186">
        <v>85</v>
      </c>
      <c r="BR20" s="200">
        <v>0</v>
      </c>
      <c r="BS20" s="201">
        <v>0</v>
      </c>
      <c r="BT20" s="201">
        <v>105.7</v>
      </c>
      <c r="BU20" s="201">
        <v>3</v>
      </c>
      <c r="BV20" s="201"/>
      <c r="BW20" s="202"/>
      <c r="BX20" s="146">
        <f t="shared" si="9"/>
        <v>193.7</v>
      </c>
      <c r="BY20" s="151">
        <f t="shared" si="1"/>
        <v>0</v>
      </c>
      <c r="BZ20" s="153">
        <f t="shared" si="2"/>
        <v>193.7</v>
      </c>
      <c r="CC20" s="210">
        <f t="shared" si="4"/>
        <v>0</v>
      </c>
      <c r="CD20" s="210">
        <f t="shared" si="5"/>
        <v>0</v>
      </c>
      <c r="CE20" s="210">
        <f t="shared" si="6"/>
        <v>105.7</v>
      </c>
      <c r="CF20" s="210">
        <f t="shared" si="7"/>
        <v>3</v>
      </c>
      <c r="CG20" s="213">
        <f t="shared" si="3"/>
        <v>0</v>
      </c>
      <c r="CH20" s="211">
        <f t="shared" si="8"/>
        <v>85</v>
      </c>
    </row>
    <row r="21" spans="1:86" ht="23.25" customHeight="1">
      <c r="A21" s="68" t="s">
        <v>59</v>
      </c>
      <c r="B21" s="12" t="s">
        <v>60</v>
      </c>
      <c r="C21" s="53">
        <v>0</v>
      </c>
      <c r="D21" s="29">
        <v>0</v>
      </c>
      <c r="E21" s="5">
        <v>0</v>
      </c>
      <c r="F21" s="5">
        <v>0</v>
      </c>
      <c r="G21" s="5">
        <v>0</v>
      </c>
      <c r="H21" s="6">
        <v>0</v>
      </c>
      <c r="I21" s="30"/>
      <c r="J21" s="37">
        <v>0</v>
      </c>
      <c r="K21" s="7">
        <v>0</v>
      </c>
      <c r="L21" s="7">
        <v>0</v>
      </c>
      <c r="M21" s="7">
        <v>0</v>
      </c>
      <c r="N21" s="7">
        <v>0</v>
      </c>
      <c r="O21" s="38"/>
      <c r="P21" s="46">
        <v>0</v>
      </c>
      <c r="Q21" s="8">
        <v>0</v>
      </c>
      <c r="R21" s="8">
        <v>0</v>
      </c>
      <c r="S21" s="8">
        <v>0</v>
      </c>
      <c r="T21" s="8">
        <v>0</v>
      </c>
      <c r="U21" s="47"/>
      <c r="V21" s="44">
        <v>0</v>
      </c>
      <c r="W21" s="9">
        <v>0</v>
      </c>
      <c r="X21" s="9">
        <v>0</v>
      </c>
      <c r="Y21" s="9">
        <v>0</v>
      </c>
      <c r="Z21" s="9">
        <v>0</v>
      </c>
      <c r="AA21" s="9"/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/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61"/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/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/>
      <c r="AZ21" s="65">
        <v>0</v>
      </c>
      <c r="BA21" s="65">
        <v>0</v>
      </c>
      <c r="BB21" s="65">
        <v>0</v>
      </c>
      <c r="BC21" s="65">
        <v>0</v>
      </c>
      <c r="BD21" s="65"/>
      <c r="BE21" s="143"/>
      <c r="BF21" s="172">
        <v>0</v>
      </c>
      <c r="BG21" s="162">
        <v>0</v>
      </c>
      <c r="BH21" s="162">
        <v>0</v>
      </c>
      <c r="BI21" s="162">
        <v>0</v>
      </c>
      <c r="BJ21" s="162"/>
      <c r="BK21" s="173"/>
      <c r="BL21" s="184">
        <v>0</v>
      </c>
      <c r="BM21" s="185">
        <v>0</v>
      </c>
      <c r="BN21" s="185">
        <v>21.5</v>
      </c>
      <c r="BO21" s="185">
        <v>3</v>
      </c>
      <c r="BP21" s="185"/>
      <c r="BQ21" s="186"/>
      <c r="BR21" s="200">
        <v>0</v>
      </c>
      <c r="BS21" s="201">
        <v>0</v>
      </c>
      <c r="BT21" s="201">
        <v>22.3</v>
      </c>
      <c r="BU21" s="201">
        <v>3</v>
      </c>
      <c r="BV21" s="201"/>
      <c r="BW21" s="202"/>
      <c r="BX21" s="146">
        <f t="shared" si="9"/>
        <v>49.8</v>
      </c>
      <c r="BY21" s="151">
        <f t="shared" si="1"/>
        <v>0</v>
      </c>
      <c r="BZ21" s="153">
        <f t="shared" si="2"/>
        <v>49.8</v>
      </c>
      <c r="CC21" s="210">
        <f t="shared" si="4"/>
        <v>0</v>
      </c>
      <c r="CD21" s="210">
        <f t="shared" si="5"/>
        <v>0</v>
      </c>
      <c r="CE21" s="210">
        <f t="shared" si="6"/>
        <v>43.8</v>
      </c>
      <c r="CF21" s="210">
        <f t="shared" si="7"/>
        <v>6</v>
      </c>
      <c r="CG21" s="213">
        <f t="shared" si="3"/>
        <v>0</v>
      </c>
      <c r="CH21" s="211">
        <f t="shared" si="8"/>
        <v>0</v>
      </c>
    </row>
    <row r="22" spans="1:86" ht="23.25" customHeight="1">
      <c r="A22" s="3" t="s">
        <v>61</v>
      </c>
      <c r="B22" s="4" t="s">
        <v>62</v>
      </c>
      <c r="C22" s="53">
        <v>0</v>
      </c>
      <c r="D22" s="29">
        <v>0</v>
      </c>
      <c r="E22" s="5">
        <v>0</v>
      </c>
      <c r="F22" s="5">
        <v>0</v>
      </c>
      <c r="G22" s="5">
        <v>0</v>
      </c>
      <c r="H22" s="6">
        <v>0</v>
      </c>
      <c r="I22" s="30"/>
      <c r="J22" s="37">
        <v>0</v>
      </c>
      <c r="K22" s="7">
        <v>0</v>
      </c>
      <c r="L22" s="7">
        <v>0</v>
      </c>
      <c r="M22" s="7">
        <v>0</v>
      </c>
      <c r="N22" s="7">
        <v>0</v>
      </c>
      <c r="O22" s="38"/>
      <c r="P22" s="46">
        <v>0</v>
      </c>
      <c r="Q22" s="8">
        <v>0</v>
      </c>
      <c r="R22" s="8">
        <v>0</v>
      </c>
      <c r="S22" s="8">
        <v>0</v>
      </c>
      <c r="T22" s="8">
        <v>0</v>
      </c>
      <c r="U22" s="47"/>
      <c r="V22" s="44">
        <v>0</v>
      </c>
      <c r="W22" s="9">
        <v>0</v>
      </c>
      <c r="X22" s="9">
        <v>0</v>
      </c>
      <c r="Y22" s="9">
        <v>0</v>
      </c>
      <c r="Z22" s="9">
        <v>0</v>
      </c>
      <c r="AA22" s="9"/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/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61"/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/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/>
      <c r="AZ22" s="65">
        <v>0</v>
      </c>
      <c r="BA22" s="65">
        <v>0</v>
      </c>
      <c r="BB22" s="65">
        <v>0</v>
      </c>
      <c r="BC22" s="65">
        <v>0</v>
      </c>
      <c r="BD22" s="65"/>
      <c r="BE22" s="143"/>
      <c r="BF22" s="172">
        <v>0</v>
      </c>
      <c r="BG22" s="162">
        <v>0</v>
      </c>
      <c r="BH22" s="162">
        <v>0</v>
      </c>
      <c r="BI22" s="162">
        <v>0</v>
      </c>
      <c r="BJ22" s="162"/>
      <c r="BK22" s="173"/>
      <c r="BL22" s="184">
        <v>0</v>
      </c>
      <c r="BM22" s="185">
        <v>0</v>
      </c>
      <c r="BN22" s="185">
        <v>64.5</v>
      </c>
      <c r="BO22" s="185">
        <v>42</v>
      </c>
      <c r="BP22" s="185"/>
      <c r="BQ22" s="186"/>
      <c r="BR22" s="200">
        <v>0</v>
      </c>
      <c r="BS22" s="201">
        <v>0</v>
      </c>
      <c r="BT22" s="201">
        <v>69.2</v>
      </c>
      <c r="BU22" s="201">
        <v>42</v>
      </c>
      <c r="BV22" s="201"/>
      <c r="BW22" s="202">
        <v>80</v>
      </c>
      <c r="BX22" s="146">
        <f t="shared" si="9"/>
        <v>297.7</v>
      </c>
      <c r="BY22" s="151">
        <f t="shared" si="1"/>
        <v>0</v>
      </c>
      <c r="BZ22" s="153">
        <f t="shared" si="2"/>
        <v>297.7</v>
      </c>
      <c r="CC22" s="210">
        <f t="shared" si="4"/>
        <v>0</v>
      </c>
      <c r="CD22" s="210">
        <f t="shared" si="5"/>
        <v>0</v>
      </c>
      <c r="CE22" s="210">
        <f t="shared" si="6"/>
        <v>133.69999999999999</v>
      </c>
      <c r="CF22" s="210">
        <f t="shared" si="7"/>
        <v>84</v>
      </c>
      <c r="CG22" s="213">
        <f t="shared" si="3"/>
        <v>0</v>
      </c>
      <c r="CH22" s="211">
        <f t="shared" si="8"/>
        <v>80</v>
      </c>
    </row>
    <row r="23" spans="1:86" ht="23.25" customHeight="1">
      <c r="A23" s="3" t="s">
        <v>63</v>
      </c>
      <c r="B23" s="4" t="s">
        <v>64</v>
      </c>
      <c r="C23" s="53">
        <v>100</v>
      </c>
      <c r="D23" s="29">
        <v>0</v>
      </c>
      <c r="E23" s="5">
        <v>0</v>
      </c>
      <c r="F23" s="5">
        <v>0</v>
      </c>
      <c r="G23" s="5">
        <v>0</v>
      </c>
      <c r="H23" s="6">
        <v>0</v>
      </c>
      <c r="I23" s="30"/>
      <c r="J23" s="37">
        <v>0</v>
      </c>
      <c r="K23" s="7">
        <v>0</v>
      </c>
      <c r="L23" s="7">
        <v>0</v>
      </c>
      <c r="M23" s="7">
        <v>0</v>
      </c>
      <c r="N23" s="7">
        <v>0</v>
      </c>
      <c r="O23" s="38"/>
      <c r="P23" s="46">
        <v>0</v>
      </c>
      <c r="Q23" s="8">
        <v>0</v>
      </c>
      <c r="R23" s="8">
        <v>0</v>
      </c>
      <c r="S23" s="8">
        <v>0</v>
      </c>
      <c r="T23" s="8">
        <v>0</v>
      </c>
      <c r="U23" s="47"/>
      <c r="V23" s="44">
        <v>0</v>
      </c>
      <c r="W23" s="9">
        <v>0</v>
      </c>
      <c r="X23" s="9">
        <v>0</v>
      </c>
      <c r="Y23" s="9">
        <v>0</v>
      </c>
      <c r="Z23" s="9">
        <v>0</v>
      </c>
      <c r="AA23" s="9"/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/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61"/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/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/>
      <c r="AZ23" s="65">
        <v>0</v>
      </c>
      <c r="BA23" s="65">
        <v>0</v>
      </c>
      <c r="BB23" s="65">
        <v>0</v>
      </c>
      <c r="BC23" s="65">
        <v>0</v>
      </c>
      <c r="BD23" s="65"/>
      <c r="BE23" s="143"/>
      <c r="BF23" s="172">
        <v>0</v>
      </c>
      <c r="BG23" s="162">
        <v>0</v>
      </c>
      <c r="BH23" s="162">
        <v>0</v>
      </c>
      <c r="BI23" s="162">
        <v>0</v>
      </c>
      <c r="BJ23" s="162"/>
      <c r="BK23" s="173"/>
      <c r="BL23" s="184">
        <v>0</v>
      </c>
      <c r="BM23" s="185">
        <v>0</v>
      </c>
      <c r="BN23" s="185">
        <v>0</v>
      </c>
      <c r="BO23" s="185">
        <v>9</v>
      </c>
      <c r="BP23" s="185"/>
      <c r="BQ23" s="186"/>
      <c r="BR23" s="200">
        <v>0</v>
      </c>
      <c r="BS23" s="201">
        <v>0</v>
      </c>
      <c r="BT23" s="201"/>
      <c r="BU23" s="201">
        <v>15.2</v>
      </c>
      <c r="BV23" s="201"/>
      <c r="BW23" s="202">
        <v>80</v>
      </c>
      <c r="BX23" s="146">
        <f t="shared" si="9"/>
        <v>104.2</v>
      </c>
      <c r="BY23" s="151">
        <f t="shared" si="1"/>
        <v>100</v>
      </c>
      <c r="BZ23" s="153">
        <f t="shared" si="2"/>
        <v>204.2</v>
      </c>
      <c r="CC23" s="210">
        <f t="shared" si="4"/>
        <v>0</v>
      </c>
      <c r="CD23" s="210">
        <f t="shared" si="5"/>
        <v>0</v>
      </c>
      <c r="CE23" s="210">
        <f t="shared" si="6"/>
        <v>0</v>
      </c>
      <c r="CF23" s="210">
        <f t="shared" si="7"/>
        <v>24.2</v>
      </c>
      <c r="CG23" s="213">
        <f t="shared" si="3"/>
        <v>0</v>
      </c>
      <c r="CH23" s="211">
        <f t="shared" si="8"/>
        <v>80</v>
      </c>
    </row>
    <row r="24" spans="1:86" ht="23.25" customHeight="1">
      <c r="A24" s="68" t="s">
        <v>65</v>
      </c>
      <c r="B24" s="4" t="s">
        <v>66</v>
      </c>
      <c r="C24" s="53">
        <v>0</v>
      </c>
      <c r="D24" s="29">
        <v>0</v>
      </c>
      <c r="E24" s="5">
        <v>0</v>
      </c>
      <c r="F24" s="5">
        <v>0</v>
      </c>
      <c r="G24" s="5">
        <v>0</v>
      </c>
      <c r="H24" s="6">
        <v>0</v>
      </c>
      <c r="I24" s="30"/>
      <c r="J24" s="37">
        <v>0</v>
      </c>
      <c r="K24" s="7">
        <v>0</v>
      </c>
      <c r="L24" s="7">
        <v>0</v>
      </c>
      <c r="M24" s="7">
        <v>0</v>
      </c>
      <c r="N24" s="7">
        <v>0</v>
      </c>
      <c r="O24" s="38"/>
      <c r="P24" s="46">
        <v>0</v>
      </c>
      <c r="Q24" s="8">
        <v>0</v>
      </c>
      <c r="R24" s="8">
        <v>0</v>
      </c>
      <c r="S24" s="8">
        <v>0</v>
      </c>
      <c r="T24" s="8">
        <v>0</v>
      </c>
      <c r="U24" s="47"/>
      <c r="V24" s="44">
        <v>0</v>
      </c>
      <c r="W24" s="9">
        <v>0</v>
      </c>
      <c r="X24" s="9">
        <v>0</v>
      </c>
      <c r="Y24" s="9">
        <v>0</v>
      </c>
      <c r="Z24" s="9">
        <v>0</v>
      </c>
      <c r="AA24" s="9"/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/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61"/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/>
      <c r="AT24" s="64">
        <v>0</v>
      </c>
      <c r="AU24" s="64">
        <v>0</v>
      </c>
      <c r="AV24" s="64">
        <v>0</v>
      </c>
      <c r="AW24" s="64">
        <v>0</v>
      </c>
      <c r="AX24" s="64">
        <v>0</v>
      </c>
      <c r="AY24" s="64"/>
      <c r="AZ24" s="65">
        <v>0</v>
      </c>
      <c r="BA24" s="65">
        <v>0</v>
      </c>
      <c r="BB24" s="65">
        <v>0</v>
      </c>
      <c r="BC24" s="65">
        <v>0</v>
      </c>
      <c r="BD24" s="65"/>
      <c r="BE24" s="143">
        <v>15</v>
      </c>
      <c r="BF24" s="172">
        <v>0</v>
      </c>
      <c r="BG24" s="162">
        <v>0</v>
      </c>
      <c r="BH24" s="162">
        <v>0</v>
      </c>
      <c r="BI24" s="162">
        <v>0</v>
      </c>
      <c r="BJ24" s="162"/>
      <c r="BK24" s="173"/>
      <c r="BL24" s="184">
        <v>0</v>
      </c>
      <c r="BM24" s="185">
        <v>0</v>
      </c>
      <c r="BN24" s="185">
        <v>0</v>
      </c>
      <c r="BO24" s="185">
        <v>0</v>
      </c>
      <c r="BP24" s="185"/>
      <c r="BQ24" s="186"/>
      <c r="BR24" s="200">
        <v>14</v>
      </c>
      <c r="BS24" s="201">
        <v>2</v>
      </c>
      <c r="BT24" s="201"/>
      <c r="BU24" s="201">
        <v>37.5</v>
      </c>
      <c r="BV24" s="201">
        <v>84.5</v>
      </c>
      <c r="BW24" s="202">
        <v>80</v>
      </c>
      <c r="BX24" s="146">
        <f t="shared" si="9"/>
        <v>233</v>
      </c>
      <c r="BY24" s="151">
        <f t="shared" si="1"/>
        <v>0</v>
      </c>
      <c r="BZ24" s="153">
        <f t="shared" si="2"/>
        <v>233</v>
      </c>
      <c r="CC24" s="210">
        <f t="shared" si="4"/>
        <v>14</v>
      </c>
      <c r="CD24" s="210">
        <f t="shared" si="5"/>
        <v>2</v>
      </c>
      <c r="CE24" s="210">
        <f t="shared" si="6"/>
        <v>0</v>
      </c>
      <c r="CF24" s="210">
        <f t="shared" si="7"/>
        <v>37.5</v>
      </c>
      <c r="CG24" s="213">
        <f t="shared" si="3"/>
        <v>84.5</v>
      </c>
      <c r="CH24" s="211">
        <f t="shared" si="8"/>
        <v>95</v>
      </c>
    </row>
    <row r="25" spans="1:86" ht="23.25" customHeight="1">
      <c r="A25" s="3" t="s">
        <v>67</v>
      </c>
      <c r="B25" s="12" t="s">
        <v>68</v>
      </c>
      <c r="C25" s="53">
        <v>2821.5</v>
      </c>
      <c r="D25" s="29">
        <v>60</v>
      </c>
      <c r="E25" s="5">
        <v>2</v>
      </c>
      <c r="F25" s="5">
        <v>86</v>
      </c>
      <c r="G25" s="5">
        <v>3</v>
      </c>
      <c r="H25" s="6">
        <v>0</v>
      </c>
      <c r="I25" s="30"/>
      <c r="J25" s="37">
        <v>58</v>
      </c>
      <c r="K25" s="7">
        <v>2</v>
      </c>
      <c r="L25" s="7">
        <v>89.5</v>
      </c>
      <c r="M25" s="7">
        <v>3.5</v>
      </c>
      <c r="N25" s="7">
        <v>0</v>
      </c>
      <c r="O25" s="38"/>
      <c r="P25" s="46">
        <v>60</v>
      </c>
      <c r="Q25" s="8">
        <v>2</v>
      </c>
      <c r="R25" s="8">
        <v>88</v>
      </c>
      <c r="S25" s="8">
        <v>3</v>
      </c>
      <c r="T25" s="8">
        <v>0</v>
      </c>
      <c r="U25" s="47">
        <v>75</v>
      </c>
      <c r="V25" s="44">
        <v>60</v>
      </c>
      <c r="W25" s="9">
        <v>2</v>
      </c>
      <c r="X25" s="9">
        <v>24</v>
      </c>
      <c r="Y25" s="9">
        <v>3.5</v>
      </c>
      <c r="Z25" s="9">
        <v>0</v>
      </c>
      <c r="AA25" s="9"/>
      <c r="AB25" s="10">
        <v>60</v>
      </c>
      <c r="AC25" s="10">
        <v>2</v>
      </c>
      <c r="AD25" s="10">
        <v>23</v>
      </c>
      <c r="AE25" s="10">
        <v>4</v>
      </c>
      <c r="AF25" s="10">
        <v>0</v>
      </c>
      <c r="AG25" s="10">
        <v>30</v>
      </c>
      <c r="AH25" s="11">
        <v>60</v>
      </c>
      <c r="AI25" s="11">
        <v>2</v>
      </c>
      <c r="AJ25" s="11">
        <v>20</v>
      </c>
      <c r="AK25" s="11">
        <v>3</v>
      </c>
      <c r="AL25" s="11">
        <v>0</v>
      </c>
      <c r="AM25" s="61">
        <v>75</v>
      </c>
      <c r="AN25" s="15">
        <v>60</v>
      </c>
      <c r="AO25" s="15">
        <v>2</v>
      </c>
      <c r="AP25" s="15">
        <v>18.5</v>
      </c>
      <c r="AQ25" s="15">
        <v>3</v>
      </c>
      <c r="AR25" s="15">
        <v>0</v>
      </c>
      <c r="AS25" s="15">
        <v>85</v>
      </c>
      <c r="AT25" s="64">
        <v>60</v>
      </c>
      <c r="AU25" s="64">
        <v>2</v>
      </c>
      <c r="AV25" s="64">
        <v>17.5</v>
      </c>
      <c r="AW25" s="64">
        <v>2.5</v>
      </c>
      <c r="AX25" s="64">
        <v>0</v>
      </c>
      <c r="AY25" s="64">
        <v>25</v>
      </c>
      <c r="AZ25" s="65">
        <v>60</v>
      </c>
      <c r="BA25" s="65">
        <v>2</v>
      </c>
      <c r="BB25" s="65">
        <v>20.5</v>
      </c>
      <c r="BC25" s="65">
        <v>2</v>
      </c>
      <c r="BD25" s="65"/>
      <c r="BE25" s="143">
        <v>15</v>
      </c>
      <c r="BF25" s="172">
        <v>60</v>
      </c>
      <c r="BG25" s="162">
        <v>2</v>
      </c>
      <c r="BH25" s="162">
        <v>19</v>
      </c>
      <c r="BI25" s="162">
        <v>6</v>
      </c>
      <c r="BJ25" s="162"/>
      <c r="BK25" s="173"/>
      <c r="BL25" s="184">
        <v>60</v>
      </c>
      <c r="BM25" s="185">
        <v>2</v>
      </c>
      <c r="BN25" s="185">
        <v>27</v>
      </c>
      <c r="BO25" s="185">
        <v>3</v>
      </c>
      <c r="BP25" s="185"/>
      <c r="BQ25" s="186">
        <f>59+85</f>
        <v>144</v>
      </c>
      <c r="BR25" s="200">
        <v>60</v>
      </c>
      <c r="BS25" s="201">
        <v>2</v>
      </c>
      <c r="BT25" s="201">
        <v>27.2</v>
      </c>
      <c r="BU25" s="201">
        <v>3</v>
      </c>
      <c r="BV25" s="201"/>
      <c r="BW25" s="202"/>
      <c r="BX25" s="146">
        <f t="shared" si="9"/>
        <v>1690.7</v>
      </c>
      <c r="BY25" s="151">
        <f t="shared" si="1"/>
        <v>2821.5</v>
      </c>
      <c r="BZ25" s="153">
        <f t="shared" si="2"/>
        <v>4512.2</v>
      </c>
      <c r="CC25" s="210">
        <f t="shared" si="4"/>
        <v>718</v>
      </c>
      <c r="CD25" s="210">
        <f t="shared" si="5"/>
        <v>24</v>
      </c>
      <c r="CE25" s="210">
        <f t="shared" si="6"/>
        <v>460.2</v>
      </c>
      <c r="CF25" s="210">
        <f t="shared" si="7"/>
        <v>39.5</v>
      </c>
      <c r="CG25" s="213">
        <f t="shared" si="3"/>
        <v>0</v>
      </c>
      <c r="CH25" s="211">
        <f t="shared" si="8"/>
        <v>449</v>
      </c>
    </row>
    <row r="26" spans="1:86" ht="23.25" customHeight="1">
      <c r="A26" s="3" t="s">
        <v>69</v>
      </c>
      <c r="B26" s="12" t="s">
        <v>70</v>
      </c>
      <c r="C26" s="53">
        <v>10</v>
      </c>
      <c r="D26" s="29">
        <v>0</v>
      </c>
      <c r="E26" s="5">
        <v>0</v>
      </c>
      <c r="F26" s="5">
        <v>0</v>
      </c>
      <c r="G26" s="5">
        <v>0</v>
      </c>
      <c r="H26" s="6">
        <v>0</v>
      </c>
      <c r="I26" s="30"/>
      <c r="J26" s="37">
        <v>0</v>
      </c>
      <c r="K26" s="7">
        <v>0</v>
      </c>
      <c r="L26" s="7">
        <v>0</v>
      </c>
      <c r="M26" s="7">
        <v>0</v>
      </c>
      <c r="N26" s="7">
        <v>0</v>
      </c>
      <c r="O26" s="38"/>
      <c r="P26" s="46">
        <v>0</v>
      </c>
      <c r="Q26" s="8">
        <v>0</v>
      </c>
      <c r="R26" s="8">
        <v>0</v>
      </c>
      <c r="S26" s="8">
        <v>0</v>
      </c>
      <c r="T26" s="8">
        <v>0</v>
      </c>
      <c r="U26" s="47"/>
      <c r="V26" s="44">
        <v>0</v>
      </c>
      <c r="W26" s="9">
        <v>0</v>
      </c>
      <c r="X26" s="9">
        <v>0</v>
      </c>
      <c r="Y26" s="9">
        <v>0</v>
      </c>
      <c r="Z26" s="9">
        <v>0</v>
      </c>
      <c r="AA26" s="9"/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/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61"/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/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/>
      <c r="AZ26" s="65">
        <v>0</v>
      </c>
      <c r="BA26" s="65">
        <v>0</v>
      </c>
      <c r="BB26" s="65">
        <v>0</v>
      </c>
      <c r="BC26" s="65">
        <v>0</v>
      </c>
      <c r="BD26" s="65"/>
      <c r="BE26" s="143"/>
      <c r="BF26" s="172">
        <v>0</v>
      </c>
      <c r="BG26" s="162">
        <v>0</v>
      </c>
      <c r="BH26" s="162">
        <v>0</v>
      </c>
      <c r="BI26" s="162">
        <v>0</v>
      </c>
      <c r="BJ26" s="162"/>
      <c r="BK26" s="173"/>
      <c r="BL26" s="184">
        <v>60</v>
      </c>
      <c r="BM26" s="185">
        <v>2</v>
      </c>
      <c r="BN26" s="185">
        <v>81.5</v>
      </c>
      <c r="BO26" s="185">
        <v>55</v>
      </c>
      <c r="BP26" s="185"/>
      <c r="BQ26" s="186"/>
      <c r="BR26" s="200">
        <v>60</v>
      </c>
      <c r="BS26" s="201">
        <v>2</v>
      </c>
      <c r="BT26" s="201">
        <v>87.7</v>
      </c>
      <c r="BU26" s="201">
        <v>55</v>
      </c>
      <c r="BV26" s="201"/>
      <c r="BW26" s="202">
        <v>80</v>
      </c>
      <c r="BX26" s="146">
        <f t="shared" si="9"/>
        <v>483.2</v>
      </c>
      <c r="BY26" s="151">
        <f t="shared" si="1"/>
        <v>10</v>
      </c>
      <c r="BZ26" s="153">
        <f t="shared" si="2"/>
        <v>493.2</v>
      </c>
      <c r="CC26" s="210">
        <f t="shared" ref="CC26:CC49" si="10">D26+J26+P26+V26+AB26+AH26+AN26+AT26+AZ26+BF26+BL26+BR26</f>
        <v>120</v>
      </c>
      <c r="CD26" s="210">
        <f t="shared" ref="CD26:CD49" si="11">E26+K26+Q26+W26+AC26+AI26+AO26+AU26+BA26+BG26+BM26+BS26</f>
        <v>4</v>
      </c>
      <c r="CE26" s="210">
        <f t="shared" ref="CE26:CE49" si="12">F26+L26+R26+X26+AD26+AJ26+AP26+AV26+BB26+BH26+BN26+BT26</f>
        <v>169.2</v>
      </c>
      <c r="CF26" s="210">
        <f t="shared" ref="CF26:CF49" si="13">G26+M26+S26+Y26+AE26+AK26+AQ26+AW26+BC26+BI26+BO26+BU26</f>
        <v>110</v>
      </c>
      <c r="CG26" s="213">
        <f t="shared" si="3"/>
        <v>0</v>
      </c>
      <c r="CH26" s="211">
        <f t="shared" ref="CH26:CH49" si="14">I26+O26+U26+AA26+AG26+AM26+AS26+AY26+BE26+BK26+BQ26+BW26</f>
        <v>80</v>
      </c>
    </row>
    <row r="27" spans="1:86" ht="23.25" customHeight="1">
      <c r="A27" s="68" t="s">
        <v>71</v>
      </c>
      <c r="B27" s="12" t="s">
        <v>72</v>
      </c>
      <c r="C27" s="53">
        <v>0</v>
      </c>
      <c r="D27" s="29">
        <v>0</v>
      </c>
      <c r="E27" s="5">
        <v>0</v>
      </c>
      <c r="F27" s="5">
        <v>0</v>
      </c>
      <c r="G27" s="5">
        <v>0</v>
      </c>
      <c r="H27" s="6">
        <v>0</v>
      </c>
      <c r="I27" s="30"/>
      <c r="J27" s="37">
        <v>0</v>
      </c>
      <c r="K27" s="7">
        <v>0</v>
      </c>
      <c r="L27" s="7">
        <v>0</v>
      </c>
      <c r="M27" s="7">
        <v>0</v>
      </c>
      <c r="N27" s="7">
        <v>0</v>
      </c>
      <c r="O27" s="38"/>
      <c r="P27" s="46">
        <v>0</v>
      </c>
      <c r="Q27" s="8">
        <v>0</v>
      </c>
      <c r="R27" s="8">
        <v>0</v>
      </c>
      <c r="S27" s="8">
        <v>0</v>
      </c>
      <c r="T27" s="8">
        <v>0</v>
      </c>
      <c r="U27" s="47"/>
      <c r="V27" s="44">
        <v>0</v>
      </c>
      <c r="W27" s="9">
        <v>0</v>
      </c>
      <c r="X27" s="9">
        <v>0</v>
      </c>
      <c r="Y27" s="9">
        <v>0</v>
      </c>
      <c r="Z27" s="9">
        <v>0</v>
      </c>
      <c r="AA27" s="9"/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/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61"/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/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/>
      <c r="AZ27" s="65">
        <v>0</v>
      </c>
      <c r="BA27" s="65">
        <v>0</v>
      </c>
      <c r="BB27" s="65">
        <v>0</v>
      </c>
      <c r="BC27" s="65">
        <v>0</v>
      </c>
      <c r="BD27" s="65"/>
      <c r="BE27" s="143"/>
      <c r="BF27" s="172">
        <v>0</v>
      </c>
      <c r="BG27" s="162">
        <v>0</v>
      </c>
      <c r="BH27" s="162">
        <v>0</v>
      </c>
      <c r="BI27" s="162">
        <v>0</v>
      </c>
      <c r="BJ27" s="162"/>
      <c r="BK27" s="173"/>
      <c r="BL27" s="184">
        <v>0</v>
      </c>
      <c r="BM27" s="185">
        <v>0</v>
      </c>
      <c r="BN27" s="185">
        <v>68</v>
      </c>
      <c r="BO27" s="185">
        <v>3</v>
      </c>
      <c r="BP27" s="185"/>
      <c r="BQ27" s="186">
        <v>59</v>
      </c>
      <c r="BR27" s="200">
        <v>0</v>
      </c>
      <c r="BS27" s="201">
        <v>0</v>
      </c>
      <c r="BT27" s="201">
        <v>71.900000000000006</v>
      </c>
      <c r="BU27" s="201">
        <v>3</v>
      </c>
      <c r="BV27" s="201"/>
      <c r="BW27" s="202"/>
      <c r="BX27" s="146">
        <f t="shared" si="9"/>
        <v>204.9</v>
      </c>
      <c r="BY27" s="151">
        <f t="shared" si="1"/>
        <v>0</v>
      </c>
      <c r="BZ27" s="153">
        <f t="shared" si="2"/>
        <v>204.9</v>
      </c>
      <c r="CC27" s="210">
        <f t="shared" si="10"/>
        <v>0</v>
      </c>
      <c r="CD27" s="210">
        <f t="shared" si="11"/>
        <v>0</v>
      </c>
      <c r="CE27" s="210">
        <f t="shared" si="12"/>
        <v>139.9</v>
      </c>
      <c r="CF27" s="210">
        <f t="shared" si="13"/>
        <v>6</v>
      </c>
      <c r="CG27" s="213">
        <f t="shared" si="3"/>
        <v>0</v>
      </c>
      <c r="CH27" s="211">
        <f t="shared" si="14"/>
        <v>59</v>
      </c>
    </row>
    <row r="28" spans="1:86" ht="23.25" customHeight="1">
      <c r="A28" s="3" t="s">
        <v>73</v>
      </c>
      <c r="B28" s="12" t="s">
        <v>74</v>
      </c>
      <c r="C28" s="53">
        <v>144</v>
      </c>
      <c r="D28" s="29">
        <v>60</v>
      </c>
      <c r="E28" s="5">
        <v>2</v>
      </c>
      <c r="F28" s="5">
        <v>0</v>
      </c>
      <c r="G28" s="5">
        <v>0</v>
      </c>
      <c r="H28" s="6">
        <v>0</v>
      </c>
      <c r="I28" s="30"/>
      <c r="J28" s="37">
        <v>58</v>
      </c>
      <c r="K28" s="7">
        <v>2</v>
      </c>
      <c r="L28" s="7">
        <v>0</v>
      </c>
      <c r="M28" s="7">
        <v>0</v>
      </c>
      <c r="N28" s="7">
        <v>0</v>
      </c>
      <c r="O28" s="38"/>
      <c r="P28" s="46">
        <v>60</v>
      </c>
      <c r="Q28" s="8">
        <v>2</v>
      </c>
      <c r="R28" s="8">
        <v>0</v>
      </c>
      <c r="S28" s="8">
        <v>0</v>
      </c>
      <c r="T28" s="8">
        <v>0</v>
      </c>
      <c r="U28" s="47">
        <v>75</v>
      </c>
      <c r="V28" s="44">
        <v>60</v>
      </c>
      <c r="W28" s="9">
        <v>2</v>
      </c>
      <c r="X28" s="9">
        <v>0</v>
      </c>
      <c r="Y28" s="9">
        <v>0</v>
      </c>
      <c r="Z28" s="9">
        <v>0</v>
      </c>
      <c r="AA28" s="9"/>
      <c r="AB28" s="10">
        <v>60</v>
      </c>
      <c r="AC28" s="10">
        <v>2</v>
      </c>
      <c r="AD28" s="10">
        <v>0</v>
      </c>
      <c r="AE28" s="10">
        <v>0</v>
      </c>
      <c r="AF28" s="10">
        <v>0</v>
      </c>
      <c r="AG28" s="10"/>
      <c r="AH28" s="11">
        <v>60</v>
      </c>
      <c r="AI28" s="11">
        <v>2</v>
      </c>
      <c r="AJ28" s="11">
        <v>0</v>
      </c>
      <c r="AK28" s="11">
        <v>0</v>
      </c>
      <c r="AL28" s="11">
        <v>0</v>
      </c>
      <c r="AM28" s="61">
        <v>75</v>
      </c>
      <c r="AN28" s="15">
        <v>60</v>
      </c>
      <c r="AO28" s="15">
        <v>2</v>
      </c>
      <c r="AP28" s="15">
        <v>0</v>
      </c>
      <c r="AQ28" s="15">
        <v>0</v>
      </c>
      <c r="AR28" s="15">
        <v>0</v>
      </c>
      <c r="AS28" s="15">
        <v>85</v>
      </c>
      <c r="AT28" s="64">
        <v>60</v>
      </c>
      <c r="AU28" s="64">
        <v>2</v>
      </c>
      <c r="AV28" s="64">
        <v>0</v>
      </c>
      <c r="AW28" s="64">
        <v>0</v>
      </c>
      <c r="AX28" s="64">
        <v>0</v>
      </c>
      <c r="AY28" s="64">
        <v>25</v>
      </c>
      <c r="AZ28" s="65">
        <v>60</v>
      </c>
      <c r="BA28" s="65">
        <v>2</v>
      </c>
      <c r="BB28" s="65">
        <v>0</v>
      </c>
      <c r="BC28" s="65">
        <v>0</v>
      </c>
      <c r="BD28" s="65"/>
      <c r="BE28" s="143"/>
      <c r="BF28" s="172">
        <v>60</v>
      </c>
      <c r="BG28" s="162">
        <v>2</v>
      </c>
      <c r="BH28" s="162">
        <v>0</v>
      </c>
      <c r="BI28" s="162">
        <v>0</v>
      </c>
      <c r="BJ28" s="162"/>
      <c r="BK28" s="173"/>
      <c r="BL28" s="184">
        <v>60</v>
      </c>
      <c r="BM28" s="185">
        <v>2</v>
      </c>
      <c r="BN28" s="185">
        <v>35.5</v>
      </c>
      <c r="BO28" s="185">
        <v>3</v>
      </c>
      <c r="BP28" s="185"/>
      <c r="BQ28" s="186">
        <f>59+85</f>
        <v>144</v>
      </c>
      <c r="BR28" s="200">
        <v>60</v>
      </c>
      <c r="BS28" s="201">
        <v>2</v>
      </c>
      <c r="BT28" s="201">
        <v>37.6</v>
      </c>
      <c r="BU28" s="201">
        <v>3</v>
      </c>
      <c r="BV28" s="201"/>
      <c r="BW28" s="202">
        <v>80</v>
      </c>
      <c r="BX28" s="146">
        <f t="shared" si="9"/>
        <v>1305.0999999999999</v>
      </c>
      <c r="BY28" s="151">
        <f t="shared" si="1"/>
        <v>144</v>
      </c>
      <c r="BZ28" s="153">
        <f t="shared" si="2"/>
        <v>1449.1</v>
      </c>
      <c r="CC28" s="210">
        <f t="shared" si="10"/>
        <v>718</v>
      </c>
      <c r="CD28" s="210">
        <f t="shared" si="11"/>
        <v>24</v>
      </c>
      <c r="CE28" s="210">
        <f t="shared" si="12"/>
        <v>73.099999999999994</v>
      </c>
      <c r="CF28" s="210">
        <f t="shared" si="13"/>
        <v>6</v>
      </c>
      <c r="CG28" s="213">
        <f t="shared" si="3"/>
        <v>0</v>
      </c>
      <c r="CH28" s="211">
        <f t="shared" si="14"/>
        <v>484</v>
      </c>
    </row>
    <row r="29" spans="1:86" ht="23.25" customHeight="1">
      <c r="A29" s="3" t="s">
        <v>75</v>
      </c>
      <c r="B29" s="12" t="s">
        <v>76</v>
      </c>
      <c r="C29" s="53">
        <v>1897.5</v>
      </c>
      <c r="D29" s="29">
        <v>0</v>
      </c>
      <c r="E29" s="5">
        <v>0</v>
      </c>
      <c r="F29" s="5">
        <v>0</v>
      </c>
      <c r="G29" s="5">
        <v>0</v>
      </c>
      <c r="H29" s="6">
        <v>0</v>
      </c>
      <c r="I29" s="30"/>
      <c r="J29" s="37">
        <v>0</v>
      </c>
      <c r="K29" s="7">
        <v>0</v>
      </c>
      <c r="L29" s="7">
        <v>0</v>
      </c>
      <c r="M29" s="7">
        <v>0</v>
      </c>
      <c r="N29" s="7">
        <v>0</v>
      </c>
      <c r="O29" s="38"/>
      <c r="P29" s="46">
        <v>0</v>
      </c>
      <c r="Q29" s="8">
        <v>0</v>
      </c>
      <c r="R29" s="8">
        <v>0</v>
      </c>
      <c r="S29" s="8">
        <v>0</v>
      </c>
      <c r="T29" s="8">
        <v>0</v>
      </c>
      <c r="U29" s="47">
        <v>75</v>
      </c>
      <c r="V29" s="44">
        <v>0</v>
      </c>
      <c r="W29" s="9">
        <v>0</v>
      </c>
      <c r="X29" s="9">
        <v>0</v>
      </c>
      <c r="Y29" s="9">
        <v>0</v>
      </c>
      <c r="Z29" s="9">
        <v>0</v>
      </c>
      <c r="AA29" s="9"/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/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61">
        <v>75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85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/>
      <c r="AZ29" s="65">
        <v>0</v>
      </c>
      <c r="BA29" s="65">
        <v>0</v>
      </c>
      <c r="BB29" s="65">
        <v>0</v>
      </c>
      <c r="BC29" s="65">
        <v>0</v>
      </c>
      <c r="BD29" s="65"/>
      <c r="BE29" s="143"/>
      <c r="BF29" s="172">
        <v>0</v>
      </c>
      <c r="BG29" s="162">
        <v>0</v>
      </c>
      <c r="BH29" s="162">
        <v>0</v>
      </c>
      <c r="BI29" s="162">
        <v>0</v>
      </c>
      <c r="BJ29" s="162"/>
      <c r="BK29" s="173"/>
      <c r="BL29" s="184">
        <v>0</v>
      </c>
      <c r="BM29" s="185">
        <v>0</v>
      </c>
      <c r="BN29" s="185">
        <v>0</v>
      </c>
      <c r="BO29" s="185">
        <v>0</v>
      </c>
      <c r="BP29" s="185"/>
      <c r="BQ29" s="185">
        <v>85</v>
      </c>
      <c r="BR29" s="200">
        <v>0</v>
      </c>
      <c r="BS29" s="201">
        <v>0</v>
      </c>
      <c r="BT29" s="201">
        <v>148.19999999999999</v>
      </c>
      <c r="BU29" s="201">
        <v>39</v>
      </c>
      <c r="BV29" s="201"/>
      <c r="BW29" s="202">
        <v>80</v>
      </c>
      <c r="BX29" s="146">
        <f t="shared" si="9"/>
        <v>587.20000000000005</v>
      </c>
      <c r="BY29" s="151">
        <f t="shared" si="1"/>
        <v>1897.5</v>
      </c>
      <c r="BZ29" s="153">
        <f t="shared" si="2"/>
        <v>2484.6999999999998</v>
      </c>
      <c r="CC29" s="210">
        <f t="shared" si="10"/>
        <v>0</v>
      </c>
      <c r="CD29" s="210">
        <f t="shared" si="11"/>
        <v>0</v>
      </c>
      <c r="CE29" s="210">
        <f t="shared" si="12"/>
        <v>148.19999999999999</v>
      </c>
      <c r="CF29" s="210">
        <f t="shared" si="13"/>
        <v>39</v>
      </c>
      <c r="CG29" s="213">
        <f t="shared" si="3"/>
        <v>0</v>
      </c>
      <c r="CH29" s="211">
        <f t="shared" si="14"/>
        <v>400</v>
      </c>
    </row>
    <row r="30" spans="1:86" ht="23.25" customHeight="1">
      <c r="A30" s="68" t="s">
        <v>77</v>
      </c>
      <c r="B30" s="12" t="s">
        <v>78</v>
      </c>
      <c r="C30" s="53">
        <v>0</v>
      </c>
      <c r="D30" s="29">
        <v>0</v>
      </c>
      <c r="E30" s="5">
        <v>0</v>
      </c>
      <c r="F30" s="5">
        <v>0</v>
      </c>
      <c r="G30" s="5">
        <v>0</v>
      </c>
      <c r="H30" s="6">
        <v>0</v>
      </c>
      <c r="I30" s="30"/>
      <c r="J30" s="37">
        <v>0</v>
      </c>
      <c r="K30" s="7">
        <v>0</v>
      </c>
      <c r="L30" s="7">
        <v>0</v>
      </c>
      <c r="M30" s="7">
        <v>0</v>
      </c>
      <c r="N30" s="7">
        <v>0</v>
      </c>
      <c r="O30" s="38"/>
      <c r="P30" s="46">
        <v>0</v>
      </c>
      <c r="Q30" s="8">
        <v>0</v>
      </c>
      <c r="R30" s="8">
        <v>0</v>
      </c>
      <c r="S30" s="8">
        <v>0</v>
      </c>
      <c r="T30" s="8">
        <v>0</v>
      </c>
      <c r="U30" s="47"/>
      <c r="V30" s="44">
        <v>0</v>
      </c>
      <c r="W30" s="9">
        <v>0</v>
      </c>
      <c r="X30" s="9">
        <v>0</v>
      </c>
      <c r="Y30" s="9">
        <v>0</v>
      </c>
      <c r="Z30" s="9">
        <v>0</v>
      </c>
      <c r="AA30" s="9"/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/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61"/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/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/>
      <c r="AZ30" s="65">
        <v>0</v>
      </c>
      <c r="BA30" s="65">
        <v>0</v>
      </c>
      <c r="BB30" s="65">
        <v>0</v>
      </c>
      <c r="BC30" s="65">
        <v>0</v>
      </c>
      <c r="BD30" s="65"/>
      <c r="BE30" s="143"/>
      <c r="BF30" s="172">
        <v>0</v>
      </c>
      <c r="BG30" s="162">
        <v>0</v>
      </c>
      <c r="BH30" s="162">
        <v>0</v>
      </c>
      <c r="BI30" s="162">
        <v>0</v>
      </c>
      <c r="BJ30" s="162"/>
      <c r="BK30" s="173"/>
      <c r="BL30" s="184">
        <v>60</v>
      </c>
      <c r="BM30" s="185">
        <v>2</v>
      </c>
      <c r="BN30" s="185">
        <v>13.5</v>
      </c>
      <c r="BO30" s="185">
        <v>3</v>
      </c>
      <c r="BP30" s="185"/>
      <c r="BQ30" s="186"/>
      <c r="BR30" s="200">
        <v>60</v>
      </c>
      <c r="BS30" s="201">
        <v>2</v>
      </c>
      <c r="BT30" s="201">
        <v>22.3</v>
      </c>
      <c r="BU30" s="201">
        <v>3</v>
      </c>
      <c r="BV30" s="201"/>
      <c r="BW30" s="202"/>
      <c r="BX30" s="146">
        <f t="shared" si="9"/>
        <v>165.8</v>
      </c>
      <c r="BY30" s="151">
        <f t="shared" si="1"/>
        <v>0</v>
      </c>
      <c r="BZ30" s="153">
        <f t="shared" si="2"/>
        <v>165.8</v>
      </c>
      <c r="CC30" s="210">
        <f t="shared" si="10"/>
        <v>120</v>
      </c>
      <c r="CD30" s="210">
        <f t="shared" si="11"/>
        <v>4</v>
      </c>
      <c r="CE30" s="210">
        <f t="shared" si="12"/>
        <v>35.799999999999997</v>
      </c>
      <c r="CF30" s="210">
        <f t="shared" si="13"/>
        <v>6</v>
      </c>
      <c r="CG30" s="213">
        <f t="shared" si="3"/>
        <v>0</v>
      </c>
      <c r="CH30" s="211">
        <f t="shared" si="14"/>
        <v>0</v>
      </c>
    </row>
    <row r="31" spans="1:86" ht="23.25" customHeight="1">
      <c r="A31" s="3" t="s">
        <v>79</v>
      </c>
      <c r="B31" s="12" t="s">
        <v>80</v>
      </c>
      <c r="C31" s="53">
        <v>0</v>
      </c>
      <c r="D31" s="29">
        <v>0</v>
      </c>
      <c r="E31" s="5">
        <v>0</v>
      </c>
      <c r="F31" s="5">
        <v>0</v>
      </c>
      <c r="G31" s="5">
        <v>0</v>
      </c>
      <c r="H31" s="6">
        <v>0</v>
      </c>
      <c r="I31" s="30"/>
      <c r="J31" s="37">
        <v>0</v>
      </c>
      <c r="K31" s="7">
        <v>0</v>
      </c>
      <c r="L31" s="7">
        <v>0</v>
      </c>
      <c r="M31" s="7">
        <v>0</v>
      </c>
      <c r="N31" s="7">
        <v>0</v>
      </c>
      <c r="O31" s="38"/>
      <c r="P31" s="46">
        <v>0</v>
      </c>
      <c r="Q31" s="8">
        <v>0</v>
      </c>
      <c r="R31" s="8">
        <v>0</v>
      </c>
      <c r="S31" s="8">
        <v>0</v>
      </c>
      <c r="T31" s="8">
        <v>0</v>
      </c>
      <c r="U31" s="47"/>
      <c r="V31" s="44">
        <v>0</v>
      </c>
      <c r="W31" s="9">
        <v>0</v>
      </c>
      <c r="X31" s="9">
        <v>0</v>
      </c>
      <c r="Y31" s="9">
        <v>0</v>
      </c>
      <c r="Z31" s="9">
        <v>0</v>
      </c>
      <c r="AA31" s="9"/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/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61"/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/>
      <c r="AT31" s="64">
        <v>0</v>
      </c>
      <c r="AU31" s="64">
        <v>0</v>
      </c>
      <c r="AV31" s="64">
        <v>0</v>
      </c>
      <c r="AW31" s="64">
        <v>0</v>
      </c>
      <c r="AX31" s="64">
        <v>0</v>
      </c>
      <c r="AY31" s="64"/>
      <c r="AZ31" s="65">
        <v>0</v>
      </c>
      <c r="BA31" s="65">
        <v>0</v>
      </c>
      <c r="BB31" s="65">
        <v>0</v>
      </c>
      <c r="BC31" s="65">
        <v>0</v>
      </c>
      <c r="BD31" s="65"/>
      <c r="BE31" s="143"/>
      <c r="BF31" s="172">
        <v>0</v>
      </c>
      <c r="BG31" s="162">
        <v>0</v>
      </c>
      <c r="BH31" s="162">
        <v>0</v>
      </c>
      <c r="BI31" s="162">
        <v>0</v>
      </c>
      <c r="BJ31" s="162"/>
      <c r="BK31" s="173"/>
      <c r="BL31" s="184">
        <v>0</v>
      </c>
      <c r="BM31" s="185">
        <v>0</v>
      </c>
      <c r="BN31" s="185">
        <v>0</v>
      </c>
      <c r="BO31" s="185">
        <v>14</v>
      </c>
      <c r="BP31" s="185"/>
      <c r="BQ31" s="186"/>
      <c r="BR31" s="200">
        <v>0</v>
      </c>
      <c r="BS31" s="201">
        <v>0</v>
      </c>
      <c r="BT31" s="201"/>
      <c r="BU31" s="201">
        <v>8.6999999999999993</v>
      </c>
      <c r="BV31" s="201"/>
      <c r="BW31" s="202">
        <v>80</v>
      </c>
      <c r="BX31" s="146">
        <f t="shared" si="9"/>
        <v>102.7</v>
      </c>
      <c r="BY31" s="151">
        <f t="shared" si="1"/>
        <v>0</v>
      </c>
      <c r="BZ31" s="153">
        <f t="shared" si="2"/>
        <v>102.7</v>
      </c>
      <c r="CC31" s="210">
        <f t="shared" si="10"/>
        <v>0</v>
      </c>
      <c r="CD31" s="210">
        <f t="shared" si="11"/>
        <v>0</v>
      </c>
      <c r="CE31" s="210">
        <f t="shared" si="12"/>
        <v>0</v>
      </c>
      <c r="CF31" s="210">
        <f t="shared" si="13"/>
        <v>22.7</v>
      </c>
      <c r="CG31" s="213">
        <f t="shared" si="3"/>
        <v>0</v>
      </c>
      <c r="CH31" s="211">
        <f t="shared" si="14"/>
        <v>80</v>
      </c>
    </row>
    <row r="32" spans="1:86" ht="23.25" customHeight="1">
      <c r="A32" s="3" t="s">
        <v>81</v>
      </c>
      <c r="B32" s="12" t="s">
        <v>82</v>
      </c>
      <c r="C32" s="53">
        <v>0</v>
      </c>
      <c r="D32" s="29">
        <v>0</v>
      </c>
      <c r="E32" s="5">
        <v>0</v>
      </c>
      <c r="F32" s="5">
        <v>0</v>
      </c>
      <c r="G32" s="5">
        <v>0</v>
      </c>
      <c r="H32" s="6">
        <v>0</v>
      </c>
      <c r="I32" s="30"/>
      <c r="J32" s="37">
        <v>0</v>
      </c>
      <c r="K32" s="7">
        <v>0</v>
      </c>
      <c r="L32" s="7">
        <v>0</v>
      </c>
      <c r="M32" s="7">
        <v>0</v>
      </c>
      <c r="N32" s="7">
        <v>0</v>
      </c>
      <c r="O32" s="38"/>
      <c r="P32" s="46">
        <v>0</v>
      </c>
      <c r="Q32" s="8">
        <v>0</v>
      </c>
      <c r="R32" s="8">
        <v>0</v>
      </c>
      <c r="S32" s="8">
        <v>0</v>
      </c>
      <c r="T32" s="8">
        <v>0</v>
      </c>
      <c r="U32" s="47"/>
      <c r="V32" s="44">
        <v>0</v>
      </c>
      <c r="W32" s="9">
        <v>0</v>
      </c>
      <c r="X32" s="9">
        <v>0</v>
      </c>
      <c r="Y32" s="9">
        <v>0</v>
      </c>
      <c r="Z32" s="9">
        <v>0</v>
      </c>
      <c r="AA32" s="9"/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/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61"/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/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/>
      <c r="AZ32" s="65">
        <v>0</v>
      </c>
      <c r="BA32" s="65">
        <v>0</v>
      </c>
      <c r="BB32" s="65">
        <v>0</v>
      </c>
      <c r="BC32" s="65">
        <v>0</v>
      </c>
      <c r="BD32" s="65"/>
      <c r="BE32" s="143"/>
      <c r="BF32" s="172">
        <v>0</v>
      </c>
      <c r="BG32" s="162">
        <v>0</v>
      </c>
      <c r="BH32" s="162">
        <v>0</v>
      </c>
      <c r="BI32" s="162">
        <v>0</v>
      </c>
      <c r="BJ32" s="162"/>
      <c r="BK32" s="173"/>
      <c r="BL32" s="184">
        <v>0</v>
      </c>
      <c r="BM32" s="185">
        <v>0</v>
      </c>
      <c r="BN32" s="185"/>
      <c r="BO32" s="185"/>
      <c r="BP32" s="185"/>
      <c r="BQ32" s="186"/>
      <c r="BR32" s="200">
        <v>0</v>
      </c>
      <c r="BS32" s="201">
        <v>0</v>
      </c>
      <c r="BT32" s="201">
        <v>41.9</v>
      </c>
      <c r="BU32" s="201">
        <v>3</v>
      </c>
      <c r="BV32" s="201"/>
      <c r="BW32" s="202">
        <v>80</v>
      </c>
      <c r="BX32" s="146">
        <f t="shared" si="9"/>
        <v>124.9</v>
      </c>
      <c r="BY32" s="151">
        <f t="shared" si="1"/>
        <v>0</v>
      </c>
      <c r="BZ32" s="153">
        <f t="shared" si="2"/>
        <v>124.9</v>
      </c>
      <c r="CC32" s="210">
        <f t="shared" si="10"/>
        <v>0</v>
      </c>
      <c r="CD32" s="210">
        <f t="shared" si="11"/>
        <v>0</v>
      </c>
      <c r="CE32" s="210">
        <f t="shared" si="12"/>
        <v>41.9</v>
      </c>
      <c r="CF32" s="210">
        <f t="shared" si="13"/>
        <v>3</v>
      </c>
      <c r="CG32" s="213">
        <f t="shared" si="3"/>
        <v>0</v>
      </c>
      <c r="CH32" s="211">
        <f t="shared" si="14"/>
        <v>80</v>
      </c>
    </row>
    <row r="33" spans="1:86" ht="23.25" customHeight="1">
      <c r="A33" s="68" t="s">
        <v>83</v>
      </c>
      <c r="B33" s="12" t="s">
        <v>84</v>
      </c>
      <c r="C33" s="53">
        <v>0</v>
      </c>
      <c r="D33" s="29">
        <v>0</v>
      </c>
      <c r="E33" s="5">
        <v>0</v>
      </c>
      <c r="F33" s="5">
        <v>0</v>
      </c>
      <c r="G33" s="5">
        <v>0</v>
      </c>
      <c r="H33" s="6">
        <v>0</v>
      </c>
      <c r="I33" s="30"/>
      <c r="J33" s="37">
        <v>0</v>
      </c>
      <c r="K33" s="7">
        <v>0</v>
      </c>
      <c r="L33" s="7">
        <v>0</v>
      </c>
      <c r="M33" s="7">
        <v>0</v>
      </c>
      <c r="N33" s="7">
        <v>0</v>
      </c>
      <c r="O33" s="38"/>
      <c r="P33" s="46">
        <v>0</v>
      </c>
      <c r="Q33" s="8">
        <v>0</v>
      </c>
      <c r="R33" s="8">
        <v>0</v>
      </c>
      <c r="S33" s="8">
        <v>0</v>
      </c>
      <c r="T33" s="8">
        <v>0</v>
      </c>
      <c r="U33" s="47"/>
      <c r="V33" s="44">
        <v>0</v>
      </c>
      <c r="W33" s="9">
        <v>0</v>
      </c>
      <c r="X33" s="9">
        <v>0</v>
      </c>
      <c r="Y33" s="9">
        <v>0</v>
      </c>
      <c r="Z33" s="9">
        <v>0</v>
      </c>
      <c r="AA33" s="9"/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/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61"/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/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/>
      <c r="AZ33" s="65">
        <v>0</v>
      </c>
      <c r="BA33" s="65">
        <v>0</v>
      </c>
      <c r="BB33" s="65">
        <v>0</v>
      </c>
      <c r="BC33" s="65">
        <v>0</v>
      </c>
      <c r="BD33" s="65"/>
      <c r="BE33" s="143"/>
      <c r="BF33" s="172">
        <v>0</v>
      </c>
      <c r="BG33" s="162">
        <v>0</v>
      </c>
      <c r="BH33" s="162">
        <v>0</v>
      </c>
      <c r="BI33" s="162">
        <v>0</v>
      </c>
      <c r="BJ33" s="162"/>
      <c r="BK33" s="173"/>
      <c r="BL33" s="184">
        <v>0</v>
      </c>
      <c r="BM33" s="185">
        <v>0</v>
      </c>
      <c r="BN33" s="185">
        <v>35.5</v>
      </c>
      <c r="BO33" s="185">
        <v>3</v>
      </c>
      <c r="BP33" s="185"/>
      <c r="BQ33" s="186"/>
      <c r="BR33" s="200">
        <v>0</v>
      </c>
      <c r="BS33" s="201">
        <v>0</v>
      </c>
      <c r="BT33" s="201">
        <v>37.6</v>
      </c>
      <c r="BU33" s="201">
        <v>3</v>
      </c>
      <c r="BV33" s="201"/>
      <c r="BW33" s="202">
        <v>80</v>
      </c>
      <c r="BX33" s="146">
        <f t="shared" si="9"/>
        <v>159.1</v>
      </c>
      <c r="BY33" s="151">
        <f t="shared" si="1"/>
        <v>0</v>
      </c>
      <c r="BZ33" s="153">
        <f t="shared" si="2"/>
        <v>159.1</v>
      </c>
      <c r="CC33" s="210">
        <f t="shared" si="10"/>
        <v>0</v>
      </c>
      <c r="CD33" s="210">
        <f t="shared" si="11"/>
        <v>0</v>
      </c>
      <c r="CE33" s="210">
        <f t="shared" si="12"/>
        <v>73.099999999999994</v>
      </c>
      <c r="CF33" s="210">
        <f t="shared" si="13"/>
        <v>6</v>
      </c>
      <c r="CG33" s="213">
        <f t="shared" si="3"/>
        <v>0</v>
      </c>
      <c r="CH33" s="211">
        <f t="shared" si="14"/>
        <v>80</v>
      </c>
    </row>
    <row r="34" spans="1:86" ht="23.25" customHeight="1">
      <c r="A34" s="3" t="s">
        <v>85</v>
      </c>
      <c r="B34" s="12" t="s">
        <v>86</v>
      </c>
      <c r="C34" s="53">
        <v>0</v>
      </c>
      <c r="D34" s="29">
        <v>0</v>
      </c>
      <c r="E34" s="5">
        <v>0</v>
      </c>
      <c r="F34" s="5">
        <v>0</v>
      </c>
      <c r="G34" s="5">
        <v>0</v>
      </c>
      <c r="H34" s="6">
        <v>0</v>
      </c>
      <c r="I34" s="30"/>
      <c r="J34" s="37">
        <v>0</v>
      </c>
      <c r="K34" s="7">
        <v>0</v>
      </c>
      <c r="L34" s="7">
        <v>0</v>
      </c>
      <c r="M34" s="7">
        <v>0</v>
      </c>
      <c r="N34" s="7">
        <v>0</v>
      </c>
      <c r="O34" s="38"/>
      <c r="P34" s="46">
        <v>0</v>
      </c>
      <c r="Q34" s="8">
        <v>0</v>
      </c>
      <c r="R34" s="8">
        <v>0</v>
      </c>
      <c r="S34" s="8">
        <v>0</v>
      </c>
      <c r="T34" s="8">
        <v>0</v>
      </c>
      <c r="U34" s="47"/>
      <c r="V34" s="44">
        <v>0</v>
      </c>
      <c r="W34" s="9">
        <v>0</v>
      </c>
      <c r="X34" s="9">
        <v>0</v>
      </c>
      <c r="Y34" s="9">
        <v>0</v>
      </c>
      <c r="Z34" s="9">
        <v>0</v>
      </c>
      <c r="AA34" s="9"/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/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61"/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/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/>
      <c r="AZ34" s="65">
        <v>0</v>
      </c>
      <c r="BA34" s="65">
        <v>0</v>
      </c>
      <c r="BB34" s="65">
        <v>0</v>
      </c>
      <c r="BC34" s="65">
        <v>0</v>
      </c>
      <c r="BD34" s="65"/>
      <c r="BE34" s="143"/>
      <c r="BF34" s="172">
        <v>0</v>
      </c>
      <c r="BG34" s="162">
        <v>0</v>
      </c>
      <c r="BH34" s="162">
        <v>0</v>
      </c>
      <c r="BI34" s="162">
        <v>0</v>
      </c>
      <c r="BJ34" s="162"/>
      <c r="BK34" s="173"/>
      <c r="BL34" s="184">
        <v>0</v>
      </c>
      <c r="BM34" s="185">
        <v>0</v>
      </c>
      <c r="BN34" s="185">
        <v>21.5</v>
      </c>
      <c r="BO34" s="185">
        <v>3</v>
      </c>
      <c r="BP34" s="185"/>
      <c r="BQ34" s="186">
        <v>59</v>
      </c>
      <c r="BR34" s="200">
        <v>0</v>
      </c>
      <c r="BS34" s="201">
        <v>0</v>
      </c>
      <c r="BT34" s="201">
        <v>22.3</v>
      </c>
      <c r="BU34" s="201">
        <v>3</v>
      </c>
      <c r="BV34" s="201"/>
      <c r="BW34" s="202"/>
      <c r="BX34" s="146">
        <f t="shared" si="9"/>
        <v>108.8</v>
      </c>
      <c r="BY34" s="151">
        <f t="shared" si="1"/>
        <v>0</v>
      </c>
      <c r="BZ34" s="153">
        <f t="shared" si="2"/>
        <v>108.8</v>
      </c>
      <c r="CC34" s="210">
        <f t="shared" si="10"/>
        <v>0</v>
      </c>
      <c r="CD34" s="210">
        <f t="shared" si="11"/>
        <v>0</v>
      </c>
      <c r="CE34" s="210">
        <f t="shared" si="12"/>
        <v>43.8</v>
      </c>
      <c r="CF34" s="210">
        <f t="shared" si="13"/>
        <v>6</v>
      </c>
      <c r="CG34" s="213">
        <f t="shared" si="3"/>
        <v>0</v>
      </c>
      <c r="CH34" s="211">
        <f t="shared" si="14"/>
        <v>59</v>
      </c>
    </row>
    <row r="35" spans="1:86" ht="23.25" customHeight="1">
      <c r="A35" s="3" t="s">
        <v>87</v>
      </c>
      <c r="B35" s="12" t="s">
        <v>88</v>
      </c>
      <c r="C35" s="53">
        <v>0</v>
      </c>
      <c r="D35" s="29">
        <v>0</v>
      </c>
      <c r="E35" s="5">
        <v>0</v>
      </c>
      <c r="F35" s="5">
        <v>0</v>
      </c>
      <c r="G35" s="5">
        <v>0</v>
      </c>
      <c r="H35" s="6">
        <v>0</v>
      </c>
      <c r="I35" s="30"/>
      <c r="J35" s="37">
        <v>0</v>
      </c>
      <c r="K35" s="7">
        <v>0</v>
      </c>
      <c r="L35" s="7">
        <v>0</v>
      </c>
      <c r="M35" s="7">
        <v>0</v>
      </c>
      <c r="N35" s="7">
        <v>0</v>
      </c>
      <c r="O35" s="38"/>
      <c r="P35" s="46">
        <v>0</v>
      </c>
      <c r="Q35" s="8">
        <v>0</v>
      </c>
      <c r="R35" s="8">
        <v>0</v>
      </c>
      <c r="S35" s="8">
        <v>0</v>
      </c>
      <c r="T35" s="8">
        <v>0</v>
      </c>
      <c r="U35" s="47"/>
      <c r="V35" s="44">
        <v>0</v>
      </c>
      <c r="W35" s="9">
        <v>0</v>
      </c>
      <c r="X35" s="9">
        <v>0</v>
      </c>
      <c r="Y35" s="9">
        <v>0</v>
      </c>
      <c r="Z35" s="9">
        <v>0</v>
      </c>
      <c r="AA35" s="9"/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/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61"/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/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/>
      <c r="AZ35" s="65">
        <v>0</v>
      </c>
      <c r="BA35" s="65">
        <v>0</v>
      </c>
      <c r="BB35" s="65">
        <v>0</v>
      </c>
      <c r="BC35" s="65">
        <v>0</v>
      </c>
      <c r="BD35" s="65"/>
      <c r="BE35" s="143"/>
      <c r="BF35" s="172">
        <v>0</v>
      </c>
      <c r="BG35" s="162">
        <v>0</v>
      </c>
      <c r="BH35" s="162">
        <v>0</v>
      </c>
      <c r="BI35" s="162">
        <v>0</v>
      </c>
      <c r="BJ35" s="162"/>
      <c r="BK35" s="173"/>
      <c r="BL35" s="184">
        <v>0</v>
      </c>
      <c r="BM35" s="185">
        <v>0</v>
      </c>
      <c r="BN35" s="185">
        <v>76</v>
      </c>
      <c r="BO35" s="185">
        <v>3</v>
      </c>
      <c r="BP35" s="185"/>
      <c r="BQ35" s="186"/>
      <c r="BR35" s="200">
        <v>60</v>
      </c>
      <c r="BS35" s="201">
        <v>2</v>
      </c>
      <c r="BT35" s="201">
        <v>80.599999999999994</v>
      </c>
      <c r="BU35" s="201">
        <v>3</v>
      </c>
      <c r="BV35" s="201"/>
      <c r="BW35" s="202"/>
      <c r="BX35" s="146">
        <f t="shared" si="9"/>
        <v>224.6</v>
      </c>
      <c r="BY35" s="151">
        <f t="shared" si="1"/>
        <v>0</v>
      </c>
      <c r="BZ35" s="153">
        <f t="shared" si="2"/>
        <v>224.6</v>
      </c>
      <c r="CC35" s="210">
        <f t="shared" si="10"/>
        <v>60</v>
      </c>
      <c r="CD35" s="210">
        <f t="shared" si="11"/>
        <v>2</v>
      </c>
      <c r="CE35" s="210">
        <f t="shared" si="12"/>
        <v>156.6</v>
      </c>
      <c r="CF35" s="210">
        <f t="shared" si="13"/>
        <v>6</v>
      </c>
      <c r="CG35" s="213">
        <f t="shared" si="3"/>
        <v>0</v>
      </c>
      <c r="CH35" s="211">
        <f t="shared" si="14"/>
        <v>0</v>
      </c>
    </row>
    <row r="36" spans="1:86" ht="23.25" customHeight="1">
      <c r="A36" s="68" t="s">
        <v>89</v>
      </c>
      <c r="B36" s="224" t="s">
        <v>90</v>
      </c>
      <c r="C36" s="53">
        <v>633.6</v>
      </c>
      <c r="D36" s="29">
        <v>0</v>
      </c>
      <c r="E36" s="5">
        <v>0</v>
      </c>
      <c r="F36" s="5">
        <v>0</v>
      </c>
      <c r="G36" s="5">
        <v>0</v>
      </c>
      <c r="H36" s="6">
        <v>0</v>
      </c>
      <c r="I36" s="30"/>
      <c r="J36" s="37">
        <v>0</v>
      </c>
      <c r="K36" s="7">
        <v>0</v>
      </c>
      <c r="L36" s="7">
        <v>0</v>
      </c>
      <c r="M36" s="7">
        <v>0</v>
      </c>
      <c r="N36" s="7">
        <v>0</v>
      </c>
      <c r="O36" s="38"/>
      <c r="P36" s="46">
        <v>0</v>
      </c>
      <c r="Q36" s="8">
        <v>0</v>
      </c>
      <c r="R36" s="8">
        <v>0</v>
      </c>
      <c r="S36" s="8">
        <v>0</v>
      </c>
      <c r="T36" s="8">
        <v>0</v>
      </c>
      <c r="U36" s="47"/>
      <c r="V36" s="44">
        <v>0</v>
      </c>
      <c r="W36" s="9">
        <v>0</v>
      </c>
      <c r="X36" s="9">
        <v>0</v>
      </c>
      <c r="Y36" s="9">
        <v>0</v>
      </c>
      <c r="Z36" s="9">
        <v>0</v>
      </c>
      <c r="AA36" s="9"/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/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61"/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50.5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/>
      <c r="AZ36" s="65">
        <v>0</v>
      </c>
      <c r="BA36" s="65">
        <v>0</v>
      </c>
      <c r="BB36" s="65">
        <v>0</v>
      </c>
      <c r="BC36" s="65">
        <v>0</v>
      </c>
      <c r="BD36" s="65"/>
      <c r="BE36" s="143"/>
      <c r="BF36" s="172">
        <v>0</v>
      </c>
      <c r="BG36" s="162">
        <v>0</v>
      </c>
      <c r="BH36" s="162">
        <v>0</v>
      </c>
      <c r="BI36" s="162">
        <v>0</v>
      </c>
      <c r="BJ36" s="162">
        <v>0</v>
      </c>
      <c r="BK36" s="173"/>
      <c r="BL36" s="184">
        <v>0</v>
      </c>
      <c r="BM36" s="185">
        <v>0</v>
      </c>
      <c r="BN36" s="185">
        <v>0</v>
      </c>
      <c r="BO36" s="185">
        <v>0</v>
      </c>
      <c r="BP36" s="185"/>
      <c r="BQ36" s="186"/>
      <c r="BR36" s="200">
        <v>0</v>
      </c>
      <c r="BS36" s="201">
        <v>0</v>
      </c>
      <c r="BT36" s="201"/>
      <c r="BU36" s="201"/>
      <c r="BV36" s="201">
        <v>0</v>
      </c>
      <c r="BW36" s="202"/>
      <c r="BX36" s="146">
        <f t="shared" si="9"/>
        <v>50.5</v>
      </c>
      <c r="BY36" s="151">
        <f t="shared" si="1"/>
        <v>633.6</v>
      </c>
      <c r="BZ36" s="153">
        <f t="shared" si="2"/>
        <v>684.1</v>
      </c>
      <c r="CC36" s="210">
        <f t="shared" si="10"/>
        <v>0</v>
      </c>
      <c r="CD36" s="210">
        <f t="shared" si="11"/>
        <v>0</v>
      </c>
      <c r="CE36" s="210">
        <f t="shared" si="12"/>
        <v>0</v>
      </c>
      <c r="CF36" s="210">
        <f t="shared" si="13"/>
        <v>0</v>
      </c>
      <c r="CG36" s="213">
        <f t="shared" si="3"/>
        <v>0</v>
      </c>
      <c r="CH36" s="211">
        <f t="shared" si="14"/>
        <v>50.5</v>
      </c>
    </row>
    <row r="37" spans="1:86" ht="23.25" customHeight="1">
      <c r="A37" s="3" t="s">
        <v>91</v>
      </c>
      <c r="B37" s="224" t="s">
        <v>92</v>
      </c>
      <c r="C37" s="53">
        <v>492</v>
      </c>
      <c r="D37" s="29">
        <v>0</v>
      </c>
      <c r="E37" s="5">
        <v>0</v>
      </c>
      <c r="F37" s="5">
        <v>0</v>
      </c>
      <c r="G37" s="5">
        <v>0</v>
      </c>
      <c r="H37" s="6">
        <v>0</v>
      </c>
      <c r="I37" s="30"/>
      <c r="J37" s="37">
        <v>0</v>
      </c>
      <c r="K37" s="7">
        <v>0</v>
      </c>
      <c r="L37" s="7">
        <v>0</v>
      </c>
      <c r="M37" s="7">
        <v>0</v>
      </c>
      <c r="N37" s="7">
        <v>0</v>
      </c>
      <c r="O37" s="38"/>
      <c r="P37" s="46">
        <v>0</v>
      </c>
      <c r="Q37" s="8">
        <v>0</v>
      </c>
      <c r="R37" s="8">
        <v>0</v>
      </c>
      <c r="S37" s="8">
        <v>0</v>
      </c>
      <c r="T37" s="8">
        <v>0</v>
      </c>
      <c r="U37" s="47">
        <v>72.5</v>
      </c>
      <c r="V37" s="44">
        <v>0</v>
      </c>
      <c r="W37" s="9">
        <v>0</v>
      </c>
      <c r="X37" s="9">
        <v>0</v>
      </c>
      <c r="Y37" s="9">
        <v>0</v>
      </c>
      <c r="Z37" s="9">
        <v>0</v>
      </c>
      <c r="AA37" s="9"/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/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61">
        <v>75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85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/>
      <c r="AZ37" s="65">
        <v>0</v>
      </c>
      <c r="BA37" s="65">
        <v>0</v>
      </c>
      <c r="BB37" s="65">
        <v>0</v>
      </c>
      <c r="BC37" s="65">
        <v>0</v>
      </c>
      <c r="BD37" s="65"/>
      <c r="BE37" s="143"/>
      <c r="BF37" s="172">
        <v>0</v>
      </c>
      <c r="BG37" s="162">
        <v>0</v>
      </c>
      <c r="BH37" s="162">
        <v>0</v>
      </c>
      <c r="BI37" s="162">
        <v>0</v>
      </c>
      <c r="BJ37" s="162"/>
      <c r="BK37" s="173"/>
      <c r="BL37" s="184">
        <v>0</v>
      </c>
      <c r="BM37" s="185">
        <v>0</v>
      </c>
      <c r="BN37" s="185">
        <v>0</v>
      </c>
      <c r="BO37" s="185">
        <v>0</v>
      </c>
      <c r="BP37" s="185"/>
      <c r="BQ37" s="186"/>
      <c r="BR37" s="200">
        <v>0</v>
      </c>
      <c r="BS37" s="201">
        <v>0</v>
      </c>
      <c r="BT37" s="201"/>
      <c r="BU37" s="201"/>
      <c r="BV37" s="201"/>
      <c r="BW37" s="202"/>
      <c r="BX37" s="146">
        <f t="shared" si="9"/>
        <v>232.5</v>
      </c>
      <c r="BY37" s="151">
        <f t="shared" si="1"/>
        <v>492</v>
      </c>
      <c r="BZ37" s="153">
        <f t="shared" si="2"/>
        <v>724.5</v>
      </c>
      <c r="CC37" s="210">
        <f t="shared" si="10"/>
        <v>0</v>
      </c>
      <c r="CD37" s="210">
        <f t="shared" si="11"/>
        <v>0</v>
      </c>
      <c r="CE37" s="210">
        <f t="shared" si="12"/>
        <v>0</v>
      </c>
      <c r="CF37" s="210">
        <f t="shared" si="13"/>
        <v>0</v>
      </c>
      <c r="CG37" s="213">
        <f t="shared" si="3"/>
        <v>0</v>
      </c>
      <c r="CH37" s="211">
        <f t="shared" si="14"/>
        <v>232.5</v>
      </c>
    </row>
    <row r="38" spans="1:86" ht="23.25" customHeight="1">
      <c r="A38" s="3" t="s">
        <v>93</v>
      </c>
      <c r="B38" s="4" t="s">
        <v>94</v>
      </c>
      <c r="C38" s="53">
        <v>0</v>
      </c>
      <c r="D38" s="29">
        <v>0</v>
      </c>
      <c r="E38" s="5">
        <v>0</v>
      </c>
      <c r="F38" s="5">
        <v>0</v>
      </c>
      <c r="G38" s="5">
        <v>0</v>
      </c>
      <c r="H38" s="6">
        <v>0</v>
      </c>
      <c r="I38" s="30"/>
      <c r="J38" s="37">
        <v>0</v>
      </c>
      <c r="K38" s="7">
        <v>0</v>
      </c>
      <c r="L38" s="7">
        <v>0</v>
      </c>
      <c r="M38" s="7">
        <v>0</v>
      </c>
      <c r="N38" s="7">
        <v>0</v>
      </c>
      <c r="O38" s="38"/>
      <c r="P38" s="46">
        <v>0</v>
      </c>
      <c r="Q38" s="8">
        <v>0</v>
      </c>
      <c r="R38" s="8">
        <v>0</v>
      </c>
      <c r="S38" s="8">
        <v>0</v>
      </c>
      <c r="T38" s="8">
        <v>0</v>
      </c>
      <c r="U38" s="47"/>
      <c r="V38" s="44">
        <v>0</v>
      </c>
      <c r="W38" s="9">
        <v>0</v>
      </c>
      <c r="X38" s="9">
        <v>0</v>
      </c>
      <c r="Y38" s="9">
        <v>0</v>
      </c>
      <c r="Z38" s="9">
        <v>0</v>
      </c>
      <c r="AA38" s="9"/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/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61"/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/>
      <c r="AT38" s="64">
        <v>0</v>
      </c>
      <c r="AU38" s="64">
        <v>0</v>
      </c>
      <c r="AV38" s="64">
        <v>0</v>
      </c>
      <c r="AW38" s="64">
        <v>0</v>
      </c>
      <c r="AX38" s="64">
        <v>0</v>
      </c>
      <c r="AY38" s="64"/>
      <c r="AZ38" s="65">
        <v>0</v>
      </c>
      <c r="BA38" s="65">
        <v>0</v>
      </c>
      <c r="BB38" s="65">
        <v>0</v>
      </c>
      <c r="BC38" s="65">
        <v>0</v>
      </c>
      <c r="BD38" s="65"/>
      <c r="BE38" s="143"/>
      <c r="BF38" s="172">
        <v>0</v>
      </c>
      <c r="BG38" s="162">
        <v>0</v>
      </c>
      <c r="BH38" s="162">
        <v>0</v>
      </c>
      <c r="BI38" s="162">
        <v>0</v>
      </c>
      <c r="BJ38" s="162"/>
      <c r="BK38" s="173"/>
      <c r="BL38" s="184">
        <v>0</v>
      </c>
      <c r="BM38" s="185">
        <v>0</v>
      </c>
      <c r="BN38" s="185">
        <v>0</v>
      </c>
      <c r="BO38" s="185">
        <v>0</v>
      </c>
      <c r="BP38" s="185"/>
      <c r="BQ38" s="186"/>
      <c r="BR38" s="200">
        <v>0</v>
      </c>
      <c r="BS38" s="201">
        <v>0</v>
      </c>
      <c r="BT38" s="201">
        <v>13.6</v>
      </c>
      <c r="BU38" s="201">
        <v>3</v>
      </c>
      <c r="BV38" s="201"/>
      <c r="BW38" s="202"/>
      <c r="BX38" s="146">
        <f t="shared" si="9"/>
        <v>16.600000000000001</v>
      </c>
      <c r="BY38" s="151">
        <f t="shared" si="1"/>
        <v>0</v>
      </c>
      <c r="BZ38" s="153">
        <f t="shared" si="2"/>
        <v>16.600000000000001</v>
      </c>
      <c r="CC38" s="210">
        <f t="shared" si="10"/>
        <v>0</v>
      </c>
      <c r="CD38" s="210">
        <f t="shared" si="11"/>
        <v>0</v>
      </c>
      <c r="CE38" s="210">
        <f t="shared" si="12"/>
        <v>13.6</v>
      </c>
      <c r="CF38" s="210">
        <f t="shared" si="13"/>
        <v>3</v>
      </c>
      <c r="CG38" s="213">
        <f t="shared" si="3"/>
        <v>0</v>
      </c>
      <c r="CH38" s="211">
        <f t="shared" si="14"/>
        <v>0</v>
      </c>
    </row>
    <row r="39" spans="1:86" ht="23.25" customHeight="1">
      <c r="A39" s="68" t="s">
        <v>95</v>
      </c>
      <c r="B39" s="226" t="s">
        <v>96</v>
      </c>
      <c r="C39" s="53">
        <v>0</v>
      </c>
      <c r="D39" s="29">
        <v>0</v>
      </c>
      <c r="E39" s="5">
        <v>0</v>
      </c>
      <c r="F39" s="5">
        <v>0</v>
      </c>
      <c r="G39" s="5">
        <v>0</v>
      </c>
      <c r="H39" s="6">
        <v>0</v>
      </c>
      <c r="I39" s="30"/>
      <c r="J39" s="37">
        <v>0</v>
      </c>
      <c r="K39" s="7">
        <v>0</v>
      </c>
      <c r="L39" s="7">
        <v>0</v>
      </c>
      <c r="M39" s="7">
        <v>0</v>
      </c>
      <c r="N39" s="7">
        <v>0</v>
      </c>
      <c r="O39" s="38"/>
      <c r="P39" s="46">
        <v>0</v>
      </c>
      <c r="Q39" s="8">
        <v>0</v>
      </c>
      <c r="R39" s="8">
        <v>0</v>
      </c>
      <c r="S39" s="8">
        <v>0</v>
      </c>
      <c r="T39" s="8">
        <v>0</v>
      </c>
      <c r="U39" s="47"/>
      <c r="V39" s="44">
        <v>0</v>
      </c>
      <c r="W39" s="9">
        <v>0</v>
      </c>
      <c r="X39" s="9">
        <v>0</v>
      </c>
      <c r="Y39" s="9">
        <v>0</v>
      </c>
      <c r="Z39" s="9">
        <v>0</v>
      </c>
      <c r="AA39" s="9"/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/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61"/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/>
      <c r="AZ39" s="65">
        <v>0</v>
      </c>
      <c r="BA39" s="65">
        <v>0</v>
      </c>
      <c r="BB39" s="65">
        <v>0</v>
      </c>
      <c r="BC39" s="65">
        <v>0</v>
      </c>
      <c r="BD39" s="65">
        <v>0</v>
      </c>
      <c r="BE39" s="143"/>
      <c r="BF39" s="172">
        <v>0</v>
      </c>
      <c r="BG39" s="162">
        <v>0</v>
      </c>
      <c r="BH39" s="162">
        <v>0</v>
      </c>
      <c r="BI39" s="162">
        <v>0</v>
      </c>
      <c r="BJ39" s="162">
        <v>0</v>
      </c>
      <c r="BK39" s="173"/>
      <c r="BL39" s="184">
        <v>0</v>
      </c>
      <c r="BM39" s="185">
        <v>0</v>
      </c>
      <c r="BN39" s="185">
        <v>49</v>
      </c>
      <c r="BO39" s="185">
        <v>3</v>
      </c>
      <c r="BP39" s="185"/>
      <c r="BQ39" s="186"/>
      <c r="BR39" s="200">
        <v>0</v>
      </c>
      <c r="BS39" s="201">
        <v>0</v>
      </c>
      <c r="BT39" s="201"/>
      <c r="BU39" s="201"/>
      <c r="BV39" s="201"/>
      <c r="BW39" s="202"/>
      <c r="BX39" s="146">
        <f t="shared" si="9"/>
        <v>52</v>
      </c>
      <c r="BY39" s="151">
        <f t="shared" si="1"/>
        <v>0</v>
      </c>
      <c r="BZ39" s="153">
        <f t="shared" si="2"/>
        <v>52</v>
      </c>
      <c r="CC39" s="210">
        <f t="shared" si="10"/>
        <v>0</v>
      </c>
      <c r="CD39" s="210">
        <f t="shared" si="11"/>
        <v>0</v>
      </c>
      <c r="CE39" s="210">
        <f t="shared" si="12"/>
        <v>49</v>
      </c>
      <c r="CF39" s="210">
        <f t="shared" si="13"/>
        <v>3</v>
      </c>
      <c r="CG39" s="213">
        <f t="shared" si="3"/>
        <v>0</v>
      </c>
      <c r="CH39" s="211">
        <f t="shared" si="14"/>
        <v>0</v>
      </c>
    </row>
    <row r="40" spans="1:86" ht="23.25" customHeight="1">
      <c r="A40" s="3" t="s">
        <v>97</v>
      </c>
      <c r="B40" s="12" t="s">
        <v>98</v>
      </c>
      <c r="C40" s="53">
        <v>0</v>
      </c>
      <c r="D40" s="29">
        <v>0</v>
      </c>
      <c r="E40" s="5">
        <v>0</v>
      </c>
      <c r="F40" s="5">
        <v>0</v>
      </c>
      <c r="G40" s="5">
        <v>0</v>
      </c>
      <c r="H40" s="6">
        <v>0</v>
      </c>
      <c r="I40" s="30"/>
      <c r="J40" s="37">
        <v>0</v>
      </c>
      <c r="K40" s="7">
        <v>0</v>
      </c>
      <c r="L40" s="7">
        <v>0</v>
      </c>
      <c r="M40" s="7">
        <v>0</v>
      </c>
      <c r="N40" s="7">
        <v>0</v>
      </c>
      <c r="O40" s="38"/>
      <c r="P40" s="46">
        <v>0</v>
      </c>
      <c r="Q40" s="8">
        <v>0</v>
      </c>
      <c r="R40" s="8">
        <v>0</v>
      </c>
      <c r="S40" s="8">
        <v>0</v>
      </c>
      <c r="T40" s="8">
        <v>0</v>
      </c>
      <c r="U40" s="47"/>
      <c r="V40" s="44">
        <v>0</v>
      </c>
      <c r="W40" s="9">
        <v>0</v>
      </c>
      <c r="X40" s="9">
        <v>0</v>
      </c>
      <c r="Y40" s="9">
        <v>0</v>
      </c>
      <c r="Z40" s="9">
        <v>0</v>
      </c>
      <c r="AA40" s="9"/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/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61"/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/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/>
      <c r="AZ40" s="65">
        <v>0</v>
      </c>
      <c r="BA40" s="65">
        <v>0</v>
      </c>
      <c r="BB40" s="65">
        <v>0</v>
      </c>
      <c r="BC40" s="65">
        <v>0</v>
      </c>
      <c r="BD40" s="65"/>
      <c r="BE40" s="143"/>
      <c r="BF40" s="172">
        <v>0</v>
      </c>
      <c r="BG40" s="162">
        <v>0</v>
      </c>
      <c r="BH40" s="162">
        <v>0</v>
      </c>
      <c r="BI40" s="162">
        <v>0</v>
      </c>
      <c r="BJ40" s="162"/>
      <c r="BK40" s="173"/>
      <c r="BL40" s="184">
        <v>60</v>
      </c>
      <c r="BM40" s="185">
        <v>2</v>
      </c>
      <c r="BN40" s="185">
        <v>27.5</v>
      </c>
      <c r="BO40" s="185">
        <v>3</v>
      </c>
      <c r="BP40" s="185"/>
      <c r="BQ40" s="186"/>
      <c r="BR40" s="200">
        <v>60</v>
      </c>
      <c r="BS40" s="201">
        <v>2</v>
      </c>
      <c r="BT40" s="201">
        <v>28.9</v>
      </c>
      <c r="BU40" s="201">
        <v>3</v>
      </c>
      <c r="BV40" s="201"/>
      <c r="BW40" s="202"/>
      <c r="BX40" s="146">
        <f t="shared" si="9"/>
        <v>186.4</v>
      </c>
      <c r="BY40" s="151">
        <f t="shared" si="1"/>
        <v>0</v>
      </c>
      <c r="BZ40" s="153">
        <f t="shared" si="2"/>
        <v>186.4</v>
      </c>
      <c r="CC40" s="210">
        <f t="shared" si="10"/>
        <v>120</v>
      </c>
      <c r="CD40" s="210">
        <f t="shared" si="11"/>
        <v>4</v>
      </c>
      <c r="CE40" s="210">
        <f t="shared" si="12"/>
        <v>56.4</v>
      </c>
      <c r="CF40" s="210">
        <f t="shared" si="13"/>
        <v>6</v>
      </c>
      <c r="CG40" s="213">
        <f t="shared" si="3"/>
        <v>0</v>
      </c>
      <c r="CH40" s="211">
        <f t="shared" si="14"/>
        <v>0</v>
      </c>
    </row>
    <row r="41" spans="1:86" ht="23.25" customHeight="1">
      <c r="A41" s="3" t="s">
        <v>99</v>
      </c>
      <c r="B41" s="4" t="s">
        <v>100</v>
      </c>
      <c r="C41" s="53">
        <v>0</v>
      </c>
      <c r="D41" s="29">
        <v>0</v>
      </c>
      <c r="E41" s="5">
        <v>0</v>
      </c>
      <c r="F41" s="5">
        <v>0</v>
      </c>
      <c r="G41" s="5">
        <v>0</v>
      </c>
      <c r="H41" s="6">
        <v>0</v>
      </c>
      <c r="I41" s="30"/>
      <c r="J41" s="37">
        <v>0</v>
      </c>
      <c r="K41" s="7">
        <v>0</v>
      </c>
      <c r="L41" s="7">
        <v>0</v>
      </c>
      <c r="M41" s="7">
        <v>0</v>
      </c>
      <c r="N41" s="7">
        <v>0</v>
      </c>
      <c r="O41" s="38"/>
      <c r="P41" s="46">
        <v>0</v>
      </c>
      <c r="Q41" s="8">
        <v>0</v>
      </c>
      <c r="R41" s="8">
        <v>0</v>
      </c>
      <c r="S41" s="8">
        <v>0</v>
      </c>
      <c r="T41" s="8">
        <v>0</v>
      </c>
      <c r="U41" s="47"/>
      <c r="V41" s="44">
        <v>0</v>
      </c>
      <c r="W41" s="9">
        <v>0</v>
      </c>
      <c r="X41" s="9">
        <v>0</v>
      </c>
      <c r="Y41" s="9">
        <v>0</v>
      </c>
      <c r="Z41" s="9">
        <v>0</v>
      </c>
      <c r="AA41" s="9"/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/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61"/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/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/>
      <c r="AZ41" s="65">
        <v>0</v>
      </c>
      <c r="BA41" s="65">
        <v>0</v>
      </c>
      <c r="BB41" s="65">
        <v>0</v>
      </c>
      <c r="BC41" s="65">
        <v>0</v>
      </c>
      <c r="BD41" s="65"/>
      <c r="BE41" s="143"/>
      <c r="BF41" s="172">
        <v>0</v>
      </c>
      <c r="BG41" s="162">
        <v>0</v>
      </c>
      <c r="BH41" s="162">
        <v>0</v>
      </c>
      <c r="BI41" s="162">
        <v>0</v>
      </c>
      <c r="BJ41" s="162"/>
      <c r="BK41" s="173"/>
      <c r="BL41" s="184">
        <v>0</v>
      </c>
      <c r="BM41" s="185">
        <v>0</v>
      </c>
      <c r="BN41" s="185">
        <v>181.5</v>
      </c>
      <c r="BO41" s="185">
        <v>21</v>
      </c>
      <c r="BP41" s="185"/>
      <c r="BQ41" s="186"/>
      <c r="BR41" s="200">
        <v>0</v>
      </c>
      <c r="BS41" s="201">
        <v>0</v>
      </c>
      <c r="BT41" s="201">
        <v>196.7</v>
      </c>
      <c r="BU41" s="201">
        <v>21</v>
      </c>
      <c r="BV41" s="201"/>
      <c r="BW41" s="202">
        <v>80</v>
      </c>
      <c r="BX41" s="146">
        <f t="shared" si="9"/>
        <v>500.2</v>
      </c>
      <c r="BY41" s="151">
        <f t="shared" si="1"/>
        <v>0</v>
      </c>
      <c r="BZ41" s="153">
        <f t="shared" si="2"/>
        <v>500.2</v>
      </c>
      <c r="CC41" s="210">
        <f t="shared" si="10"/>
        <v>0</v>
      </c>
      <c r="CD41" s="210">
        <f t="shared" si="11"/>
        <v>0</v>
      </c>
      <c r="CE41" s="210">
        <f t="shared" si="12"/>
        <v>378.2</v>
      </c>
      <c r="CF41" s="210">
        <f t="shared" si="13"/>
        <v>42</v>
      </c>
      <c r="CG41" s="213">
        <f t="shared" si="3"/>
        <v>0</v>
      </c>
      <c r="CH41" s="211">
        <f t="shared" si="14"/>
        <v>80</v>
      </c>
    </row>
    <row r="42" spans="1:86" ht="23.25" customHeight="1">
      <c r="A42" s="68" t="s">
        <v>101</v>
      </c>
      <c r="B42" s="4" t="s">
        <v>102</v>
      </c>
      <c r="C42" s="53">
        <v>0</v>
      </c>
      <c r="D42" s="29">
        <v>0</v>
      </c>
      <c r="E42" s="5">
        <v>0</v>
      </c>
      <c r="F42" s="5">
        <v>0</v>
      </c>
      <c r="G42" s="5">
        <v>0</v>
      </c>
      <c r="H42" s="6">
        <v>0</v>
      </c>
      <c r="I42" s="30"/>
      <c r="J42" s="37">
        <v>0</v>
      </c>
      <c r="K42" s="7">
        <v>0</v>
      </c>
      <c r="L42" s="7">
        <v>0</v>
      </c>
      <c r="M42" s="7">
        <v>0</v>
      </c>
      <c r="N42" s="7">
        <v>0</v>
      </c>
      <c r="O42" s="38"/>
      <c r="P42" s="46">
        <v>0</v>
      </c>
      <c r="Q42" s="8">
        <v>0</v>
      </c>
      <c r="R42" s="8">
        <v>0</v>
      </c>
      <c r="S42" s="8">
        <v>0</v>
      </c>
      <c r="T42" s="8">
        <v>0</v>
      </c>
      <c r="U42" s="47"/>
      <c r="V42" s="44">
        <v>0</v>
      </c>
      <c r="W42" s="9">
        <v>0</v>
      </c>
      <c r="X42" s="9">
        <v>0</v>
      </c>
      <c r="Y42" s="9">
        <v>0</v>
      </c>
      <c r="Z42" s="9">
        <v>0</v>
      </c>
      <c r="AA42" s="9"/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/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61"/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/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/>
      <c r="AZ42" s="65">
        <v>0</v>
      </c>
      <c r="BA42" s="65">
        <v>0</v>
      </c>
      <c r="BB42" s="65">
        <v>0</v>
      </c>
      <c r="BC42" s="65">
        <v>0</v>
      </c>
      <c r="BD42" s="65"/>
      <c r="BE42" s="143"/>
      <c r="BF42" s="172">
        <v>0</v>
      </c>
      <c r="BG42" s="162">
        <v>0</v>
      </c>
      <c r="BH42" s="162">
        <v>0</v>
      </c>
      <c r="BI42" s="162">
        <v>0</v>
      </c>
      <c r="BJ42" s="162"/>
      <c r="BK42" s="173"/>
      <c r="BL42" s="184">
        <v>0</v>
      </c>
      <c r="BM42" s="185">
        <v>0</v>
      </c>
      <c r="BN42" s="185">
        <v>103</v>
      </c>
      <c r="BO42" s="185">
        <v>39</v>
      </c>
      <c r="BP42" s="185"/>
      <c r="BQ42" s="186"/>
      <c r="BR42" s="200">
        <v>0</v>
      </c>
      <c r="BS42" s="201">
        <v>0</v>
      </c>
      <c r="BT42" s="201">
        <v>128.6</v>
      </c>
      <c r="BU42" s="201">
        <v>39</v>
      </c>
      <c r="BV42" s="201"/>
      <c r="BW42" s="202">
        <v>80</v>
      </c>
      <c r="BX42" s="146">
        <f t="shared" si="9"/>
        <v>389.6</v>
      </c>
      <c r="BY42" s="151">
        <f t="shared" si="1"/>
        <v>0</v>
      </c>
      <c r="BZ42" s="153">
        <f t="shared" si="2"/>
        <v>389.6</v>
      </c>
      <c r="CC42" s="210">
        <f t="shared" si="10"/>
        <v>0</v>
      </c>
      <c r="CD42" s="210">
        <f t="shared" si="11"/>
        <v>0</v>
      </c>
      <c r="CE42" s="210">
        <f t="shared" si="12"/>
        <v>231.6</v>
      </c>
      <c r="CF42" s="210">
        <f t="shared" si="13"/>
        <v>78</v>
      </c>
      <c r="CG42" s="213">
        <f t="shared" si="3"/>
        <v>0</v>
      </c>
      <c r="CH42" s="211">
        <f t="shared" si="14"/>
        <v>80</v>
      </c>
    </row>
    <row r="43" spans="1:86" ht="23.25" customHeight="1">
      <c r="A43" s="3" t="s">
        <v>103</v>
      </c>
      <c r="B43" s="12" t="s">
        <v>104</v>
      </c>
      <c r="C43" s="53">
        <v>0</v>
      </c>
      <c r="D43" s="29">
        <v>0</v>
      </c>
      <c r="E43" s="5">
        <v>0</v>
      </c>
      <c r="F43" s="5">
        <v>0</v>
      </c>
      <c r="G43" s="5">
        <v>0</v>
      </c>
      <c r="H43" s="6">
        <v>0</v>
      </c>
      <c r="I43" s="30"/>
      <c r="J43" s="37">
        <v>0</v>
      </c>
      <c r="K43" s="7">
        <v>0</v>
      </c>
      <c r="L43" s="7">
        <v>0</v>
      </c>
      <c r="M43" s="7">
        <v>0</v>
      </c>
      <c r="N43" s="7">
        <v>0</v>
      </c>
      <c r="O43" s="38"/>
      <c r="P43" s="46">
        <v>0</v>
      </c>
      <c r="Q43" s="8">
        <v>0</v>
      </c>
      <c r="R43" s="8">
        <v>0</v>
      </c>
      <c r="S43" s="8">
        <v>0</v>
      </c>
      <c r="T43" s="8">
        <v>0</v>
      </c>
      <c r="U43" s="47"/>
      <c r="V43" s="44">
        <v>0</v>
      </c>
      <c r="W43" s="9">
        <v>0</v>
      </c>
      <c r="X43" s="9">
        <v>0</v>
      </c>
      <c r="Y43" s="9">
        <v>0</v>
      </c>
      <c r="Z43" s="9">
        <v>0</v>
      </c>
      <c r="AA43" s="9"/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/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61"/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/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/>
      <c r="AZ43" s="65">
        <v>0</v>
      </c>
      <c r="BA43" s="65">
        <v>0</v>
      </c>
      <c r="BB43" s="65">
        <v>0</v>
      </c>
      <c r="BC43" s="65">
        <v>0</v>
      </c>
      <c r="BD43" s="65"/>
      <c r="BE43" s="143"/>
      <c r="BF43" s="172">
        <v>0</v>
      </c>
      <c r="BG43" s="162">
        <v>0</v>
      </c>
      <c r="BH43" s="162">
        <v>0</v>
      </c>
      <c r="BI43" s="162">
        <v>0</v>
      </c>
      <c r="BJ43" s="162"/>
      <c r="BK43" s="173"/>
      <c r="BL43" s="184">
        <v>0</v>
      </c>
      <c r="BM43" s="185">
        <v>0</v>
      </c>
      <c r="BN43" s="185">
        <v>64</v>
      </c>
      <c r="BO43" s="185">
        <v>3</v>
      </c>
      <c r="BP43" s="185"/>
      <c r="BQ43" s="186"/>
      <c r="BR43" s="200">
        <v>0</v>
      </c>
      <c r="BS43" s="201">
        <v>0</v>
      </c>
      <c r="BT43" s="201">
        <v>67.5</v>
      </c>
      <c r="BU43" s="201">
        <v>3</v>
      </c>
      <c r="BV43" s="201"/>
      <c r="BW43" s="202"/>
      <c r="BX43" s="146">
        <f t="shared" si="9"/>
        <v>137.5</v>
      </c>
      <c r="BY43" s="151">
        <f t="shared" si="1"/>
        <v>0</v>
      </c>
      <c r="BZ43" s="153">
        <f t="shared" si="2"/>
        <v>137.5</v>
      </c>
      <c r="CC43" s="210">
        <f t="shared" si="10"/>
        <v>0</v>
      </c>
      <c r="CD43" s="210">
        <f t="shared" si="11"/>
        <v>0</v>
      </c>
      <c r="CE43" s="210">
        <f t="shared" si="12"/>
        <v>131.5</v>
      </c>
      <c r="CF43" s="210">
        <f t="shared" si="13"/>
        <v>6</v>
      </c>
      <c r="CG43" s="213">
        <f t="shared" si="3"/>
        <v>0</v>
      </c>
      <c r="CH43" s="211">
        <f t="shared" si="14"/>
        <v>0</v>
      </c>
    </row>
    <row r="44" spans="1:86" ht="23.25" customHeight="1">
      <c r="A44" s="3" t="s">
        <v>105</v>
      </c>
      <c r="B44" s="4" t="s">
        <v>106</v>
      </c>
      <c r="C44" s="53">
        <v>0</v>
      </c>
      <c r="D44" s="29">
        <v>0</v>
      </c>
      <c r="E44" s="5">
        <v>0</v>
      </c>
      <c r="F44" s="5">
        <v>0</v>
      </c>
      <c r="G44" s="5">
        <v>0</v>
      </c>
      <c r="H44" s="6">
        <v>0</v>
      </c>
      <c r="I44" s="30"/>
      <c r="J44" s="37">
        <v>0</v>
      </c>
      <c r="K44" s="7">
        <v>0</v>
      </c>
      <c r="L44" s="7">
        <v>0</v>
      </c>
      <c r="M44" s="7">
        <v>0</v>
      </c>
      <c r="N44" s="7">
        <v>0</v>
      </c>
      <c r="O44" s="38"/>
      <c r="P44" s="46">
        <v>0</v>
      </c>
      <c r="Q44" s="8">
        <v>0</v>
      </c>
      <c r="R44" s="8">
        <v>0</v>
      </c>
      <c r="S44" s="8">
        <v>0</v>
      </c>
      <c r="T44" s="8">
        <v>0</v>
      </c>
      <c r="U44" s="47"/>
      <c r="V44" s="44">
        <v>0</v>
      </c>
      <c r="W44" s="9">
        <v>0</v>
      </c>
      <c r="X44" s="9">
        <v>0</v>
      </c>
      <c r="Y44" s="9">
        <v>0</v>
      </c>
      <c r="Z44" s="9">
        <v>0</v>
      </c>
      <c r="AA44" s="9"/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/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61"/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/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/>
      <c r="AZ44" s="65">
        <v>0</v>
      </c>
      <c r="BA44" s="65">
        <v>0</v>
      </c>
      <c r="BB44" s="65">
        <v>0</v>
      </c>
      <c r="BC44" s="65">
        <v>0</v>
      </c>
      <c r="BD44" s="65"/>
      <c r="BE44" s="143"/>
      <c r="BF44" s="172">
        <v>0</v>
      </c>
      <c r="BG44" s="162">
        <v>0</v>
      </c>
      <c r="BH44" s="162">
        <v>0</v>
      </c>
      <c r="BI44" s="162">
        <v>0</v>
      </c>
      <c r="BJ44" s="162"/>
      <c r="BK44" s="173"/>
      <c r="BL44" s="184">
        <v>60</v>
      </c>
      <c r="BM44" s="185">
        <v>2</v>
      </c>
      <c r="BN44" s="185">
        <v>37.5</v>
      </c>
      <c r="BO44" s="185">
        <v>55</v>
      </c>
      <c r="BP44" s="185"/>
      <c r="BQ44" s="186"/>
      <c r="BR44" s="200">
        <v>60</v>
      </c>
      <c r="BS44" s="201">
        <v>2</v>
      </c>
      <c r="BT44" s="201">
        <v>37.799999999999997</v>
      </c>
      <c r="BU44" s="201">
        <v>55</v>
      </c>
      <c r="BV44" s="201"/>
      <c r="BW44" s="202">
        <v>80</v>
      </c>
      <c r="BX44" s="146">
        <f t="shared" si="9"/>
        <v>389.3</v>
      </c>
      <c r="BY44" s="151">
        <f t="shared" si="1"/>
        <v>0</v>
      </c>
      <c r="BZ44" s="153">
        <f t="shared" si="2"/>
        <v>389.3</v>
      </c>
      <c r="CC44" s="210">
        <f t="shared" si="10"/>
        <v>120</v>
      </c>
      <c r="CD44" s="210">
        <f t="shared" si="11"/>
        <v>4</v>
      </c>
      <c r="CE44" s="210">
        <f t="shared" si="12"/>
        <v>75.3</v>
      </c>
      <c r="CF44" s="210">
        <f t="shared" si="13"/>
        <v>110</v>
      </c>
      <c r="CG44" s="213">
        <f t="shared" si="3"/>
        <v>0</v>
      </c>
      <c r="CH44" s="211">
        <f t="shared" si="14"/>
        <v>80</v>
      </c>
    </row>
    <row r="45" spans="1:86" ht="23.25" customHeight="1">
      <c r="A45" s="68" t="s">
        <v>107</v>
      </c>
      <c r="B45" s="12" t="s">
        <v>108</v>
      </c>
      <c r="C45" s="53">
        <v>0</v>
      </c>
      <c r="D45" s="29">
        <v>0</v>
      </c>
      <c r="E45" s="5">
        <v>0</v>
      </c>
      <c r="F45" s="5">
        <v>0</v>
      </c>
      <c r="G45" s="5">
        <v>0</v>
      </c>
      <c r="H45" s="6">
        <v>0</v>
      </c>
      <c r="I45" s="30"/>
      <c r="J45" s="37">
        <v>0</v>
      </c>
      <c r="K45" s="7">
        <v>0</v>
      </c>
      <c r="L45" s="7">
        <v>0</v>
      </c>
      <c r="M45" s="7">
        <v>0</v>
      </c>
      <c r="N45" s="7">
        <v>0</v>
      </c>
      <c r="O45" s="38"/>
      <c r="P45" s="46">
        <v>0</v>
      </c>
      <c r="Q45" s="8">
        <v>0</v>
      </c>
      <c r="R45" s="8">
        <v>0</v>
      </c>
      <c r="S45" s="8">
        <v>0</v>
      </c>
      <c r="T45" s="8">
        <v>0</v>
      </c>
      <c r="U45" s="47"/>
      <c r="V45" s="44">
        <v>0</v>
      </c>
      <c r="W45" s="9">
        <v>0</v>
      </c>
      <c r="X45" s="9">
        <v>0</v>
      </c>
      <c r="Y45" s="9">
        <v>0</v>
      </c>
      <c r="Z45" s="9">
        <v>0</v>
      </c>
      <c r="AA45" s="9"/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/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61"/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/>
      <c r="AT45" s="64">
        <v>0</v>
      </c>
      <c r="AU45" s="64">
        <v>0</v>
      </c>
      <c r="AV45" s="64">
        <v>0</v>
      </c>
      <c r="AW45" s="64">
        <v>0</v>
      </c>
      <c r="AX45" s="64">
        <v>0</v>
      </c>
      <c r="AY45" s="64"/>
      <c r="AZ45" s="65">
        <v>0</v>
      </c>
      <c r="BA45" s="65">
        <v>0</v>
      </c>
      <c r="BB45" s="65">
        <v>0</v>
      </c>
      <c r="BC45" s="65">
        <v>0</v>
      </c>
      <c r="BD45" s="65">
        <v>0</v>
      </c>
      <c r="BE45" s="143"/>
      <c r="BF45" s="172">
        <v>0</v>
      </c>
      <c r="BG45" s="162">
        <v>0</v>
      </c>
      <c r="BH45" s="162">
        <v>0</v>
      </c>
      <c r="BI45" s="162">
        <v>0</v>
      </c>
      <c r="BJ45" s="162">
        <v>0</v>
      </c>
      <c r="BK45" s="173"/>
      <c r="BL45" s="184">
        <v>0</v>
      </c>
      <c r="BM45" s="185">
        <v>0</v>
      </c>
      <c r="BN45" s="185">
        <v>67</v>
      </c>
      <c r="BO45" s="185">
        <v>3</v>
      </c>
      <c r="BP45" s="185">
        <v>60</v>
      </c>
      <c r="BQ45" s="186"/>
      <c r="BR45" s="200">
        <v>0</v>
      </c>
      <c r="BS45" s="201">
        <v>0</v>
      </c>
      <c r="BT45" s="201">
        <v>70.8</v>
      </c>
      <c r="BU45" s="201">
        <v>3</v>
      </c>
      <c r="BV45" s="201">
        <v>60</v>
      </c>
      <c r="BW45" s="202"/>
      <c r="BX45" s="146">
        <f t="shared" si="9"/>
        <v>263.8</v>
      </c>
      <c r="BY45" s="151">
        <f t="shared" si="1"/>
        <v>0</v>
      </c>
      <c r="BZ45" s="153">
        <f t="shared" si="2"/>
        <v>263.8</v>
      </c>
      <c r="CC45" s="210">
        <f t="shared" si="10"/>
        <v>0</v>
      </c>
      <c r="CD45" s="210">
        <f t="shared" si="11"/>
        <v>0</v>
      </c>
      <c r="CE45" s="210">
        <f t="shared" si="12"/>
        <v>137.80000000000001</v>
      </c>
      <c r="CF45" s="210">
        <f t="shared" si="13"/>
        <v>6</v>
      </c>
      <c r="CG45" s="213">
        <f t="shared" si="3"/>
        <v>120</v>
      </c>
      <c r="CH45" s="211">
        <f t="shared" si="14"/>
        <v>0</v>
      </c>
    </row>
    <row r="46" spans="1:86" ht="23.25" customHeight="1">
      <c r="A46" s="3" t="s">
        <v>109</v>
      </c>
      <c r="B46" s="4" t="s">
        <v>110</v>
      </c>
      <c r="C46" s="53">
        <v>0</v>
      </c>
      <c r="D46" s="29">
        <v>0</v>
      </c>
      <c r="E46" s="5">
        <v>0</v>
      </c>
      <c r="F46" s="5">
        <v>0</v>
      </c>
      <c r="G46" s="5">
        <v>0</v>
      </c>
      <c r="H46" s="6">
        <v>0</v>
      </c>
      <c r="I46" s="30"/>
      <c r="J46" s="37">
        <v>0</v>
      </c>
      <c r="K46" s="7">
        <v>0</v>
      </c>
      <c r="L46" s="7">
        <v>0</v>
      </c>
      <c r="M46" s="7">
        <v>0</v>
      </c>
      <c r="N46" s="7">
        <v>0</v>
      </c>
      <c r="O46" s="38"/>
      <c r="P46" s="46">
        <v>0</v>
      </c>
      <c r="Q46" s="8">
        <v>0</v>
      </c>
      <c r="R46" s="8">
        <v>0</v>
      </c>
      <c r="S46" s="8">
        <v>0</v>
      </c>
      <c r="T46" s="8">
        <v>0</v>
      </c>
      <c r="U46" s="47"/>
      <c r="V46" s="44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/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61"/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/>
      <c r="AT46" s="64">
        <v>0</v>
      </c>
      <c r="AU46" s="64">
        <v>0</v>
      </c>
      <c r="AV46" s="155">
        <v>0</v>
      </c>
      <c r="AW46" s="64">
        <v>0</v>
      </c>
      <c r="AX46" s="64">
        <v>0</v>
      </c>
      <c r="AY46" s="64"/>
      <c r="AZ46" s="65">
        <v>0</v>
      </c>
      <c r="BA46" s="65">
        <v>0</v>
      </c>
      <c r="BB46" s="65">
        <v>0</v>
      </c>
      <c r="BC46" s="65">
        <v>0</v>
      </c>
      <c r="BD46" s="65"/>
      <c r="BE46" s="143"/>
      <c r="BF46" s="172">
        <v>0</v>
      </c>
      <c r="BG46" s="162">
        <v>0</v>
      </c>
      <c r="BH46" s="162">
        <v>123.5</v>
      </c>
      <c r="BI46" s="162">
        <v>6</v>
      </c>
      <c r="BJ46" s="162"/>
      <c r="BK46" s="173"/>
      <c r="BL46" s="184">
        <v>0</v>
      </c>
      <c r="BM46" s="185">
        <v>0</v>
      </c>
      <c r="BN46" s="185">
        <v>131</v>
      </c>
      <c r="BO46" s="185">
        <v>3</v>
      </c>
      <c r="BP46" s="185"/>
      <c r="BQ46" s="186">
        <v>59</v>
      </c>
      <c r="BR46" s="200">
        <v>0</v>
      </c>
      <c r="BS46" s="201">
        <v>0</v>
      </c>
      <c r="BT46" s="201">
        <v>140.6</v>
      </c>
      <c r="BU46" s="201">
        <v>3</v>
      </c>
      <c r="BV46" s="201"/>
      <c r="BW46" s="202"/>
      <c r="BX46" s="146">
        <f t="shared" si="9"/>
        <v>466.1</v>
      </c>
      <c r="BY46" s="151">
        <f t="shared" si="1"/>
        <v>0</v>
      </c>
      <c r="BZ46" s="153">
        <f t="shared" si="2"/>
        <v>466.1</v>
      </c>
      <c r="CC46" s="210">
        <f t="shared" si="10"/>
        <v>0</v>
      </c>
      <c r="CD46" s="210">
        <f t="shared" si="11"/>
        <v>0</v>
      </c>
      <c r="CE46" s="210">
        <f t="shared" si="12"/>
        <v>395.1</v>
      </c>
      <c r="CF46" s="210">
        <f t="shared" si="13"/>
        <v>12</v>
      </c>
      <c r="CG46" s="213">
        <f t="shared" si="3"/>
        <v>0</v>
      </c>
      <c r="CH46" s="211">
        <f t="shared" si="14"/>
        <v>59</v>
      </c>
    </row>
    <row r="47" spans="1:86" ht="23.25" customHeight="1">
      <c r="A47" s="3" t="s">
        <v>111</v>
      </c>
      <c r="B47" s="4" t="s">
        <v>112</v>
      </c>
      <c r="C47" s="53">
        <v>38</v>
      </c>
      <c r="D47" s="29">
        <v>0</v>
      </c>
      <c r="E47" s="5">
        <v>0</v>
      </c>
      <c r="F47" s="5">
        <v>0</v>
      </c>
      <c r="G47" s="5">
        <v>0</v>
      </c>
      <c r="H47" s="6">
        <v>0</v>
      </c>
      <c r="I47" s="30"/>
      <c r="J47" s="37">
        <v>0</v>
      </c>
      <c r="K47" s="7">
        <v>0</v>
      </c>
      <c r="L47" s="7">
        <v>0</v>
      </c>
      <c r="M47" s="7">
        <v>0</v>
      </c>
      <c r="N47" s="7">
        <v>0</v>
      </c>
      <c r="O47" s="38"/>
      <c r="P47" s="46">
        <v>0</v>
      </c>
      <c r="Q47" s="8">
        <v>0</v>
      </c>
      <c r="R47" s="8">
        <v>0</v>
      </c>
      <c r="S47" s="8">
        <v>0</v>
      </c>
      <c r="T47" s="8">
        <v>0</v>
      </c>
      <c r="U47" s="47"/>
      <c r="V47" s="44">
        <v>0</v>
      </c>
      <c r="W47" s="9">
        <v>0</v>
      </c>
      <c r="X47" s="9">
        <v>0</v>
      </c>
      <c r="Y47" s="9">
        <v>0</v>
      </c>
      <c r="Z47" s="9">
        <v>0</v>
      </c>
      <c r="AA47" s="9"/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/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61"/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/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/>
      <c r="AZ47" s="65">
        <v>0</v>
      </c>
      <c r="BA47" s="65">
        <v>0</v>
      </c>
      <c r="BB47" s="65">
        <v>0</v>
      </c>
      <c r="BC47" s="65">
        <v>0</v>
      </c>
      <c r="BD47" s="65"/>
      <c r="BE47" s="143"/>
      <c r="BF47" s="172">
        <v>0</v>
      </c>
      <c r="BG47" s="162">
        <v>0</v>
      </c>
      <c r="BH47" s="162">
        <v>0</v>
      </c>
      <c r="BI47" s="162">
        <v>0</v>
      </c>
      <c r="BJ47" s="162"/>
      <c r="BK47" s="173"/>
      <c r="BL47" s="184">
        <v>0</v>
      </c>
      <c r="BM47" s="185">
        <v>0</v>
      </c>
      <c r="BN47" s="185">
        <v>27.5</v>
      </c>
      <c r="BO47" s="185">
        <v>55</v>
      </c>
      <c r="BP47" s="185"/>
      <c r="BQ47" s="186"/>
      <c r="BR47" s="200">
        <v>0</v>
      </c>
      <c r="BS47" s="201">
        <v>0</v>
      </c>
      <c r="BT47" s="201">
        <v>28.9</v>
      </c>
      <c r="BU47" s="201">
        <v>55</v>
      </c>
      <c r="BV47" s="201"/>
      <c r="BW47" s="202">
        <v>80</v>
      </c>
      <c r="BX47" s="146">
        <f t="shared" si="9"/>
        <v>246.4</v>
      </c>
      <c r="BY47" s="151">
        <f t="shared" si="1"/>
        <v>38</v>
      </c>
      <c r="BZ47" s="153">
        <f t="shared" si="2"/>
        <v>284.39999999999998</v>
      </c>
      <c r="CC47" s="210">
        <f t="shared" si="10"/>
        <v>0</v>
      </c>
      <c r="CD47" s="210">
        <f t="shared" si="11"/>
        <v>0</v>
      </c>
      <c r="CE47" s="210">
        <f t="shared" si="12"/>
        <v>56.4</v>
      </c>
      <c r="CF47" s="210">
        <f t="shared" si="13"/>
        <v>110</v>
      </c>
      <c r="CG47" s="213">
        <f t="shared" si="3"/>
        <v>0</v>
      </c>
      <c r="CH47" s="211">
        <f t="shared" si="14"/>
        <v>80</v>
      </c>
    </row>
    <row r="48" spans="1:86" ht="23.25" customHeight="1">
      <c r="A48" s="68" t="s">
        <v>113</v>
      </c>
      <c r="B48" s="4" t="s">
        <v>114</v>
      </c>
      <c r="C48" s="53">
        <v>0</v>
      </c>
      <c r="D48" s="29"/>
      <c r="E48" s="5">
        <v>0</v>
      </c>
      <c r="F48" s="5">
        <v>0</v>
      </c>
      <c r="G48" s="5">
        <v>0</v>
      </c>
      <c r="H48" s="6">
        <v>0</v>
      </c>
      <c r="I48" s="30">
        <v>520</v>
      </c>
      <c r="J48" s="37">
        <v>4</v>
      </c>
      <c r="K48" s="7">
        <v>0</v>
      </c>
      <c r="L48" s="7">
        <v>0</v>
      </c>
      <c r="M48" s="7">
        <v>0</v>
      </c>
      <c r="N48" s="7">
        <v>0</v>
      </c>
      <c r="O48" s="38"/>
      <c r="P48" s="46">
        <v>0</v>
      </c>
      <c r="Q48" s="8">
        <v>0</v>
      </c>
      <c r="R48" s="8">
        <v>0</v>
      </c>
      <c r="S48" s="8">
        <v>0</v>
      </c>
      <c r="T48" s="8">
        <v>0</v>
      </c>
      <c r="U48" s="47"/>
      <c r="V48" s="44">
        <v>0</v>
      </c>
      <c r="W48" s="9">
        <v>0</v>
      </c>
      <c r="X48" s="9">
        <v>0</v>
      </c>
      <c r="Y48" s="9">
        <v>0</v>
      </c>
      <c r="Z48" s="9">
        <v>0</v>
      </c>
      <c r="AA48" s="9"/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/>
      <c r="AH48" s="11">
        <v>0</v>
      </c>
      <c r="AI48" s="11">
        <v>0</v>
      </c>
      <c r="AJ48" s="11">
        <v>0</v>
      </c>
      <c r="AK48" s="11">
        <v>0</v>
      </c>
      <c r="AL48" s="11">
        <v>55</v>
      </c>
      <c r="AM48" s="61"/>
      <c r="AN48" s="15">
        <v>0</v>
      </c>
      <c r="AO48" s="15">
        <v>0</v>
      </c>
      <c r="AP48" s="15">
        <v>0</v>
      </c>
      <c r="AQ48" s="15">
        <v>0</v>
      </c>
      <c r="AR48" s="15">
        <v>55</v>
      </c>
      <c r="AS48" s="15"/>
      <c r="AT48" s="64">
        <v>0</v>
      </c>
      <c r="AU48" s="64">
        <v>0</v>
      </c>
      <c r="AV48" s="64">
        <v>0</v>
      </c>
      <c r="AW48" s="64">
        <v>0</v>
      </c>
      <c r="AX48" s="64">
        <v>55</v>
      </c>
      <c r="AY48" s="64"/>
      <c r="AZ48" s="65">
        <v>0</v>
      </c>
      <c r="BA48" s="65">
        <v>0</v>
      </c>
      <c r="BB48" s="65">
        <v>0</v>
      </c>
      <c r="BC48" s="65">
        <v>0</v>
      </c>
      <c r="BD48" s="65">
        <v>55</v>
      </c>
      <c r="BE48" s="143"/>
      <c r="BF48" s="172">
        <v>0</v>
      </c>
      <c r="BG48" s="162">
        <v>0</v>
      </c>
      <c r="BH48" s="162">
        <v>0</v>
      </c>
      <c r="BI48" s="162">
        <v>0</v>
      </c>
      <c r="BJ48" s="162">
        <v>55</v>
      </c>
      <c r="BK48" s="173"/>
      <c r="BL48" s="184">
        <v>0</v>
      </c>
      <c r="BM48" s="185">
        <v>0</v>
      </c>
      <c r="BN48" s="185">
        <v>27.5</v>
      </c>
      <c r="BO48" s="185">
        <v>3</v>
      </c>
      <c r="BP48" s="185">
        <v>55</v>
      </c>
      <c r="BQ48" s="186"/>
      <c r="BR48" s="200">
        <v>6</v>
      </c>
      <c r="BS48" s="201">
        <v>2</v>
      </c>
      <c r="BT48" s="201">
        <v>46.3</v>
      </c>
      <c r="BU48" s="201">
        <v>3</v>
      </c>
      <c r="BV48" s="201">
        <v>55</v>
      </c>
      <c r="BW48" s="202"/>
      <c r="BX48" s="146">
        <f t="shared" si="9"/>
        <v>996.8</v>
      </c>
      <c r="BY48" s="151">
        <f t="shared" si="1"/>
        <v>0</v>
      </c>
      <c r="BZ48" s="153">
        <f t="shared" si="2"/>
        <v>996.8</v>
      </c>
      <c r="CC48" s="210">
        <f t="shared" si="10"/>
        <v>10</v>
      </c>
      <c r="CD48" s="210">
        <f t="shared" si="11"/>
        <v>2</v>
      </c>
      <c r="CE48" s="210">
        <f t="shared" si="12"/>
        <v>73.8</v>
      </c>
      <c r="CF48" s="210">
        <f t="shared" si="13"/>
        <v>6</v>
      </c>
      <c r="CG48" s="213">
        <f t="shared" si="3"/>
        <v>385</v>
      </c>
      <c r="CH48" s="211">
        <f t="shared" si="14"/>
        <v>520</v>
      </c>
    </row>
    <row r="49" spans="1:86" ht="23.25" customHeight="1">
      <c r="A49" s="3" t="s">
        <v>115</v>
      </c>
      <c r="B49" s="4" t="s">
        <v>116</v>
      </c>
      <c r="C49" s="53">
        <v>0</v>
      </c>
      <c r="D49" s="29">
        <v>0</v>
      </c>
      <c r="E49" s="5">
        <v>0</v>
      </c>
      <c r="F49" s="5">
        <v>0</v>
      </c>
      <c r="G49" s="5">
        <v>0</v>
      </c>
      <c r="H49" s="6">
        <v>0</v>
      </c>
      <c r="I49" s="30"/>
      <c r="J49" s="37">
        <v>0</v>
      </c>
      <c r="K49" s="7">
        <v>0</v>
      </c>
      <c r="L49" s="7">
        <v>0</v>
      </c>
      <c r="M49" s="7">
        <v>0</v>
      </c>
      <c r="N49" s="7">
        <v>0</v>
      </c>
      <c r="O49" s="38"/>
      <c r="P49" s="46">
        <v>0</v>
      </c>
      <c r="Q49" s="8">
        <v>0</v>
      </c>
      <c r="R49" s="8">
        <v>0</v>
      </c>
      <c r="S49" s="8">
        <v>0</v>
      </c>
      <c r="T49" s="8">
        <v>0</v>
      </c>
      <c r="U49" s="47"/>
      <c r="V49" s="44">
        <v>0</v>
      </c>
      <c r="W49" s="9">
        <v>0</v>
      </c>
      <c r="X49" s="9">
        <v>0</v>
      </c>
      <c r="Y49" s="9">
        <v>0</v>
      </c>
      <c r="Z49" s="9">
        <v>0</v>
      </c>
      <c r="AA49" s="9"/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/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61"/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/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/>
      <c r="AZ49" s="65">
        <v>0</v>
      </c>
      <c r="BA49" s="65">
        <v>0</v>
      </c>
      <c r="BB49" s="65">
        <v>0</v>
      </c>
      <c r="BC49" s="65">
        <v>0</v>
      </c>
      <c r="BD49" s="65"/>
      <c r="BE49" s="143"/>
      <c r="BF49" s="172">
        <v>0</v>
      </c>
      <c r="BG49" s="162">
        <v>0</v>
      </c>
      <c r="BH49" s="162">
        <v>0</v>
      </c>
      <c r="BI49" s="162">
        <v>0</v>
      </c>
      <c r="BJ49" s="162"/>
      <c r="BK49" s="173"/>
      <c r="BL49" s="184">
        <v>0</v>
      </c>
      <c r="BM49" s="185">
        <v>0</v>
      </c>
      <c r="BN49" s="185">
        <v>70.5</v>
      </c>
      <c r="BO49" s="185">
        <v>3</v>
      </c>
      <c r="BP49" s="185"/>
      <c r="BQ49" s="186"/>
      <c r="BR49" s="200">
        <v>0</v>
      </c>
      <c r="BS49" s="201">
        <v>0</v>
      </c>
      <c r="BT49" s="201">
        <v>75.7</v>
      </c>
      <c r="BU49" s="201">
        <v>3</v>
      </c>
      <c r="BV49" s="201"/>
      <c r="BW49" s="202"/>
      <c r="BX49" s="146">
        <f t="shared" si="9"/>
        <v>152.19999999999999</v>
      </c>
      <c r="BY49" s="151">
        <f t="shared" si="1"/>
        <v>0</v>
      </c>
      <c r="BZ49" s="153">
        <f t="shared" si="2"/>
        <v>152.19999999999999</v>
      </c>
      <c r="CC49" s="210">
        <f t="shared" si="10"/>
        <v>0</v>
      </c>
      <c r="CD49" s="210">
        <f t="shared" si="11"/>
        <v>0</v>
      </c>
      <c r="CE49" s="210">
        <f t="shared" si="12"/>
        <v>146.19999999999999</v>
      </c>
      <c r="CF49" s="210">
        <f t="shared" si="13"/>
        <v>6</v>
      </c>
      <c r="CG49" s="213">
        <f t="shared" si="3"/>
        <v>0</v>
      </c>
      <c r="CH49" s="211">
        <f t="shared" si="14"/>
        <v>0</v>
      </c>
    </row>
    <row r="50" spans="1:86" ht="23.25" customHeight="1">
      <c r="A50" s="3" t="s">
        <v>117</v>
      </c>
      <c r="B50" s="4" t="s">
        <v>118</v>
      </c>
      <c r="C50" s="53">
        <v>0</v>
      </c>
      <c r="D50" s="29">
        <v>0</v>
      </c>
      <c r="E50" s="5">
        <v>0</v>
      </c>
      <c r="F50" s="5">
        <v>0</v>
      </c>
      <c r="G50" s="5">
        <v>0</v>
      </c>
      <c r="H50" s="6">
        <v>0</v>
      </c>
      <c r="I50" s="30"/>
      <c r="J50" s="37">
        <v>0</v>
      </c>
      <c r="K50" s="7">
        <v>0</v>
      </c>
      <c r="L50" s="7">
        <v>0</v>
      </c>
      <c r="M50" s="7">
        <v>0</v>
      </c>
      <c r="N50" s="7">
        <v>0</v>
      </c>
      <c r="O50" s="38"/>
      <c r="P50" s="46">
        <v>0</v>
      </c>
      <c r="Q50" s="8">
        <v>0</v>
      </c>
      <c r="R50" s="8">
        <v>0</v>
      </c>
      <c r="S50" s="8">
        <v>0</v>
      </c>
      <c r="T50" s="8">
        <v>0</v>
      </c>
      <c r="U50" s="47"/>
      <c r="V50" s="44">
        <v>0</v>
      </c>
      <c r="W50" s="9">
        <v>0</v>
      </c>
      <c r="X50" s="9">
        <v>0</v>
      </c>
      <c r="Y50" s="9">
        <v>0</v>
      </c>
      <c r="Z50" s="9">
        <v>0</v>
      </c>
      <c r="AA50" s="9"/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/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61"/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/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/>
      <c r="AZ50" s="65">
        <v>0</v>
      </c>
      <c r="BA50" s="65">
        <v>0</v>
      </c>
      <c r="BB50" s="65">
        <v>0</v>
      </c>
      <c r="BC50" s="65">
        <v>0</v>
      </c>
      <c r="BD50" s="65"/>
      <c r="BE50" s="143"/>
      <c r="BF50" s="172">
        <v>0</v>
      </c>
      <c r="BG50" s="162">
        <v>0</v>
      </c>
      <c r="BH50" s="162">
        <v>0</v>
      </c>
      <c r="BI50" s="162">
        <v>0</v>
      </c>
      <c r="BJ50" s="162"/>
      <c r="BK50" s="173"/>
      <c r="BL50" s="184">
        <v>0</v>
      </c>
      <c r="BM50" s="185">
        <v>0</v>
      </c>
      <c r="BN50" s="185">
        <v>101.5</v>
      </c>
      <c r="BO50" s="185">
        <v>3</v>
      </c>
      <c r="BP50" s="185"/>
      <c r="BQ50" s="186"/>
      <c r="BR50" s="200">
        <v>0</v>
      </c>
      <c r="BS50" s="201">
        <v>0</v>
      </c>
      <c r="BT50" s="201">
        <v>109.5</v>
      </c>
      <c r="BU50" s="201">
        <v>3</v>
      </c>
      <c r="BV50" s="201"/>
      <c r="BW50" s="202"/>
      <c r="BX50" s="146">
        <f t="shared" si="9"/>
        <v>217</v>
      </c>
      <c r="BY50" s="151">
        <f t="shared" si="1"/>
        <v>0</v>
      </c>
      <c r="BZ50" s="153">
        <f t="shared" si="2"/>
        <v>217</v>
      </c>
      <c r="CC50" s="210">
        <f t="shared" ref="CC50:CC89" si="15">D50+J50+P50+V50+AB50+AH50+AN50+AT50+AZ50+BF50+BL50+BR50</f>
        <v>0</v>
      </c>
      <c r="CD50" s="210">
        <f t="shared" ref="CD50:CD89" si="16">E50+K50+Q50+W50+AC50+AI50+AO50+AU50+BA50+BG50+BM50+BS50</f>
        <v>0</v>
      </c>
      <c r="CE50" s="210">
        <f t="shared" ref="CE50:CE89" si="17">F50+L50+R50+X50+AD50+AJ50+AP50+AV50+BB50+BH50+BN50+BT50</f>
        <v>211</v>
      </c>
      <c r="CF50" s="210">
        <f t="shared" ref="CF50:CF89" si="18">G50+M50+S50+Y50+AE50+AK50+AQ50+AW50+BC50+BI50+BO50+BU50</f>
        <v>6</v>
      </c>
      <c r="CG50" s="213">
        <f t="shared" si="3"/>
        <v>0</v>
      </c>
      <c r="CH50" s="211">
        <f t="shared" ref="CH50:CH89" si="19">I50+O50+U50+AA50+AG50+AM50+AS50+AY50+BE50+BK50+BQ50+BW50</f>
        <v>0</v>
      </c>
    </row>
    <row r="51" spans="1:86" ht="23.25" customHeight="1">
      <c r="A51" s="68" t="s">
        <v>119</v>
      </c>
      <c r="B51" s="4" t="s">
        <v>120</v>
      </c>
      <c r="C51" s="53">
        <v>0</v>
      </c>
      <c r="D51" s="29">
        <v>0</v>
      </c>
      <c r="E51" s="5">
        <v>0</v>
      </c>
      <c r="F51" s="5">
        <v>0</v>
      </c>
      <c r="G51" s="5">
        <v>0</v>
      </c>
      <c r="H51" s="6">
        <v>0</v>
      </c>
      <c r="I51" s="30"/>
      <c r="J51" s="37">
        <v>0</v>
      </c>
      <c r="K51" s="7">
        <v>0</v>
      </c>
      <c r="L51" s="7">
        <v>0</v>
      </c>
      <c r="M51" s="7">
        <v>0</v>
      </c>
      <c r="N51" s="7">
        <v>0</v>
      </c>
      <c r="O51" s="38"/>
      <c r="P51" s="46">
        <v>0</v>
      </c>
      <c r="Q51" s="8">
        <v>0</v>
      </c>
      <c r="R51" s="8">
        <v>0</v>
      </c>
      <c r="S51" s="8">
        <v>0</v>
      </c>
      <c r="T51" s="8">
        <v>0</v>
      </c>
      <c r="U51" s="47"/>
      <c r="V51" s="44">
        <v>0</v>
      </c>
      <c r="W51" s="9">
        <v>0</v>
      </c>
      <c r="X51" s="9">
        <v>0</v>
      </c>
      <c r="Y51" s="9">
        <v>0</v>
      </c>
      <c r="Z51" s="9">
        <v>0</v>
      </c>
      <c r="AA51" s="9"/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/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61"/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/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/>
      <c r="AZ51" s="65">
        <v>0</v>
      </c>
      <c r="BA51" s="65">
        <v>0</v>
      </c>
      <c r="BB51" s="65">
        <v>0</v>
      </c>
      <c r="BC51" s="65">
        <v>0</v>
      </c>
      <c r="BD51" s="65"/>
      <c r="BE51" s="143"/>
      <c r="BF51" s="172">
        <v>0</v>
      </c>
      <c r="BG51" s="162">
        <v>0</v>
      </c>
      <c r="BH51" s="162">
        <v>0</v>
      </c>
      <c r="BI51" s="162">
        <v>0</v>
      </c>
      <c r="BJ51" s="162"/>
      <c r="BK51" s="173"/>
      <c r="BL51" s="184">
        <v>60</v>
      </c>
      <c r="BM51" s="185">
        <v>2</v>
      </c>
      <c r="BN51" s="185">
        <v>77</v>
      </c>
      <c r="BO51" s="185">
        <v>3</v>
      </c>
      <c r="BP51" s="185"/>
      <c r="BQ51" s="186"/>
      <c r="BR51" s="200">
        <v>60</v>
      </c>
      <c r="BS51" s="201">
        <v>2</v>
      </c>
      <c r="BT51" s="201">
        <v>81.7</v>
      </c>
      <c r="BU51" s="201">
        <v>3</v>
      </c>
      <c r="BV51" s="201"/>
      <c r="BW51" s="202"/>
      <c r="BX51" s="146">
        <f t="shared" si="9"/>
        <v>288.7</v>
      </c>
      <c r="BY51" s="151">
        <f t="shared" si="1"/>
        <v>0</v>
      </c>
      <c r="BZ51" s="153">
        <f t="shared" si="2"/>
        <v>288.7</v>
      </c>
      <c r="CC51" s="210">
        <f t="shared" si="15"/>
        <v>120</v>
      </c>
      <c r="CD51" s="210">
        <f t="shared" si="16"/>
        <v>4</v>
      </c>
      <c r="CE51" s="210">
        <f t="shared" si="17"/>
        <v>158.69999999999999</v>
      </c>
      <c r="CF51" s="210">
        <f t="shared" si="18"/>
        <v>6</v>
      </c>
      <c r="CG51" s="213">
        <f t="shared" si="3"/>
        <v>0</v>
      </c>
      <c r="CH51" s="211">
        <f t="shared" si="19"/>
        <v>0</v>
      </c>
    </row>
    <row r="52" spans="1:86" ht="23.25" customHeight="1">
      <c r="A52" s="3" t="s">
        <v>121</v>
      </c>
      <c r="B52" s="4" t="s">
        <v>122</v>
      </c>
      <c r="C52" s="53">
        <v>0</v>
      </c>
      <c r="D52" s="29">
        <v>0</v>
      </c>
      <c r="E52" s="5">
        <v>0</v>
      </c>
      <c r="F52" s="5">
        <v>0</v>
      </c>
      <c r="G52" s="5">
        <v>0</v>
      </c>
      <c r="H52" s="6">
        <v>0</v>
      </c>
      <c r="I52" s="30"/>
      <c r="J52" s="37">
        <v>0</v>
      </c>
      <c r="K52" s="7">
        <v>0</v>
      </c>
      <c r="L52" s="7">
        <v>0</v>
      </c>
      <c r="M52" s="7">
        <v>0</v>
      </c>
      <c r="N52" s="7">
        <v>0</v>
      </c>
      <c r="O52" s="38"/>
      <c r="P52" s="46">
        <v>0</v>
      </c>
      <c r="Q52" s="8">
        <v>0</v>
      </c>
      <c r="R52" s="8">
        <v>0</v>
      </c>
      <c r="S52" s="8">
        <v>0</v>
      </c>
      <c r="T52" s="8">
        <v>0</v>
      </c>
      <c r="U52" s="47"/>
      <c r="V52" s="44">
        <v>0</v>
      </c>
      <c r="W52" s="9">
        <v>0</v>
      </c>
      <c r="X52" s="9">
        <v>0</v>
      </c>
      <c r="Y52" s="9">
        <v>0</v>
      </c>
      <c r="Z52" s="9">
        <v>0</v>
      </c>
      <c r="AA52" s="9"/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/>
      <c r="AH52" s="11">
        <v>8.5</v>
      </c>
      <c r="AI52" s="11">
        <v>2</v>
      </c>
      <c r="AJ52" s="11">
        <v>0</v>
      </c>
      <c r="AK52" s="11">
        <v>0</v>
      </c>
      <c r="AL52" s="11">
        <v>0</v>
      </c>
      <c r="AM52" s="61"/>
      <c r="AN52" s="15">
        <v>28</v>
      </c>
      <c r="AO52" s="15">
        <v>2</v>
      </c>
      <c r="AP52" s="15">
        <v>0</v>
      </c>
      <c r="AQ52" s="15">
        <v>0</v>
      </c>
      <c r="AR52" s="15">
        <v>0</v>
      </c>
      <c r="AS52" s="15"/>
      <c r="AT52" s="64">
        <v>32</v>
      </c>
      <c r="AU52" s="64">
        <v>2</v>
      </c>
      <c r="AV52" s="64">
        <v>0</v>
      </c>
      <c r="AW52" s="64">
        <v>0</v>
      </c>
      <c r="AX52" s="64">
        <v>0</v>
      </c>
      <c r="AY52" s="64"/>
      <c r="AZ52" s="65">
        <v>44</v>
      </c>
      <c r="BA52" s="65">
        <v>2</v>
      </c>
      <c r="BB52" s="65">
        <v>0</v>
      </c>
      <c r="BC52" s="65">
        <v>0</v>
      </c>
      <c r="BD52" s="65"/>
      <c r="BE52" s="143">
        <v>15</v>
      </c>
      <c r="BF52" s="172">
        <v>40</v>
      </c>
      <c r="BG52" s="162">
        <v>2</v>
      </c>
      <c r="BH52" s="162">
        <v>0</v>
      </c>
      <c r="BI52" s="162">
        <v>0</v>
      </c>
      <c r="BJ52" s="162"/>
      <c r="BK52" s="173"/>
      <c r="BL52" s="184">
        <v>14</v>
      </c>
      <c r="BM52" s="185">
        <v>2</v>
      </c>
      <c r="BN52" s="185">
        <v>0</v>
      </c>
      <c r="BO52" s="185">
        <v>38.5</v>
      </c>
      <c r="BP52" s="185"/>
      <c r="BQ52" s="186">
        <v>85</v>
      </c>
      <c r="BR52" s="200">
        <v>30</v>
      </c>
      <c r="BS52" s="201">
        <v>2</v>
      </c>
      <c r="BT52" s="201">
        <v>11.1</v>
      </c>
      <c r="BU52" s="201">
        <v>55</v>
      </c>
      <c r="BV52" s="201"/>
      <c r="BW52" s="202">
        <v>80</v>
      </c>
      <c r="BX52" s="146">
        <f t="shared" si="9"/>
        <v>495.1</v>
      </c>
      <c r="BY52" s="151">
        <f t="shared" si="1"/>
        <v>0</v>
      </c>
      <c r="BZ52" s="153">
        <f t="shared" si="2"/>
        <v>495.1</v>
      </c>
      <c r="CC52" s="210">
        <f t="shared" si="15"/>
        <v>196.5</v>
      </c>
      <c r="CD52" s="210">
        <f t="shared" si="16"/>
        <v>14</v>
      </c>
      <c r="CE52" s="210">
        <f t="shared" si="17"/>
        <v>11.1</v>
      </c>
      <c r="CF52" s="210">
        <f t="shared" si="18"/>
        <v>93.5</v>
      </c>
      <c r="CG52" s="213">
        <f t="shared" si="3"/>
        <v>0</v>
      </c>
      <c r="CH52" s="211">
        <f t="shared" si="19"/>
        <v>180</v>
      </c>
    </row>
    <row r="53" spans="1:86" ht="23.25" customHeight="1">
      <c r="A53" s="3" t="s">
        <v>123</v>
      </c>
      <c r="B53" s="4" t="s">
        <v>124</v>
      </c>
      <c r="C53" s="53">
        <v>0</v>
      </c>
      <c r="D53" s="29">
        <v>0</v>
      </c>
      <c r="E53" s="5">
        <v>0</v>
      </c>
      <c r="F53" s="5">
        <v>0</v>
      </c>
      <c r="G53" s="5">
        <v>0</v>
      </c>
      <c r="H53" s="6">
        <v>0</v>
      </c>
      <c r="I53" s="30"/>
      <c r="J53" s="37">
        <v>0</v>
      </c>
      <c r="K53" s="7">
        <v>0</v>
      </c>
      <c r="L53" s="7">
        <v>0</v>
      </c>
      <c r="M53" s="7">
        <v>0</v>
      </c>
      <c r="N53" s="7">
        <v>0</v>
      </c>
      <c r="O53" s="38"/>
      <c r="P53" s="46">
        <v>0</v>
      </c>
      <c r="Q53" s="8">
        <v>0</v>
      </c>
      <c r="R53" s="8">
        <v>0</v>
      </c>
      <c r="S53" s="8">
        <v>0</v>
      </c>
      <c r="T53" s="8">
        <v>0</v>
      </c>
      <c r="U53" s="47"/>
      <c r="V53" s="44">
        <v>0</v>
      </c>
      <c r="W53" s="9">
        <v>0</v>
      </c>
      <c r="X53" s="9">
        <v>0</v>
      </c>
      <c r="Y53" s="9">
        <v>0</v>
      </c>
      <c r="Z53" s="9">
        <v>0</v>
      </c>
      <c r="AA53" s="9"/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/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61"/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/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/>
      <c r="AZ53" s="65">
        <v>0</v>
      </c>
      <c r="BA53" s="65">
        <v>0</v>
      </c>
      <c r="BB53" s="65">
        <v>0</v>
      </c>
      <c r="BC53" s="65">
        <v>0</v>
      </c>
      <c r="BD53" s="65"/>
      <c r="BE53" s="143"/>
      <c r="BF53" s="172">
        <v>0</v>
      </c>
      <c r="BG53" s="162">
        <v>0</v>
      </c>
      <c r="BH53" s="162">
        <v>0</v>
      </c>
      <c r="BI53" s="162">
        <v>0</v>
      </c>
      <c r="BJ53" s="162"/>
      <c r="BK53" s="173"/>
      <c r="BL53" s="184">
        <v>0</v>
      </c>
      <c r="BM53" s="185">
        <v>0</v>
      </c>
      <c r="BN53" s="185">
        <v>0</v>
      </c>
      <c r="BO53" s="185">
        <v>0</v>
      </c>
      <c r="BP53" s="185"/>
      <c r="BQ53" s="186"/>
      <c r="BR53" s="200">
        <v>0</v>
      </c>
      <c r="BS53" s="201">
        <v>0</v>
      </c>
      <c r="BT53" s="201">
        <v>28.9</v>
      </c>
      <c r="BU53" s="201">
        <v>3</v>
      </c>
      <c r="BV53" s="201"/>
      <c r="BW53" s="202"/>
      <c r="BX53" s="146">
        <f t="shared" si="9"/>
        <v>31.9</v>
      </c>
      <c r="BY53" s="151">
        <f t="shared" si="1"/>
        <v>0</v>
      </c>
      <c r="BZ53" s="153">
        <f t="shared" si="2"/>
        <v>31.9</v>
      </c>
      <c r="CC53" s="210">
        <f t="shared" si="15"/>
        <v>0</v>
      </c>
      <c r="CD53" s="210">
        <f t="shared" si="16"/>
        <v>0</v>
      </c>
      <c r="CE53" s="210">
        <f t="shared" si="17"/>
        <v>28.9</v>
      </c>
      <c r="CF53" s="210">
        <f t="shared" si="18"/>
        <v>3</v>
      </c>
      <c r="CG53" s="213">
        <f t="shared" si="3"/>
        <v>0</v>
      </c>
      <c r="CH53" s="211">
        <f t="shared" si="19"/>
        <v>0</v>
      </c>
    </row>
    <row r="54" spans="1:86" ht="23.25" customHeight="1">
      <c r="A54" s="68" t="s">
        <v>125</v>
      </c>
      <c r="B54" s="4" t="s">
        <v>126</v>
      </c>
      <c r="C54" s="53">
        <v>279.5</v>
      </c>
      <c r="D54" s="29">
        <v>0</v>
      </c>
      <c r="E54" s="5">
        <v>0</v>
      </c>
      <c r="F54" s="5">
        <v>0</v>
      </c>
      <c r="G54" s="5">
        <v>0</v>
      </c>
      <c r="H54" s="6">
        <v>0</v>
      </c>
      <c r="I54" s="30"/>
      <c r="J54" s="37">
        <v>0</v>
      </c>
      <c r="K54" s="7">
        <v>0</v>
      </c>
      <c r="L54" s="7">
        <v>0</v>
      </c>
      <c r="M54" s="7">
        <v>0</v>
      </c>
      <c r="N54" s="7">
        <v>0</v>
      </c>
      <c r="O54" s="38"/>
      <c r="P54" s="46">
        <v>0</v>
      </c>
      <c r="Q54" s="8">
        <v>0</v>
      </c>
      <c r="R54" s="8">
        <v>0</v>
      </c>
      <c r="S54" s="8">
        <v>0</v>
      </c>
      <c r="T54" s="8">
        <v>0</v>
      </c>
      <c r="U54" s="47"/>
      <c r="V54" s="44">
        <v>0</v>
      </c>
      <c r="W54" s="9">
        <v>0</v>
      </c>
      <c r="X54" s="9">
        <v>0</v>
      </c>
      <c r="Y54" s="9">
        <v>0</v>
      </c>
      <c r="Z54" s="9">
        <v>0</v>
      </c>
      <c r="AA54" s="9"/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/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61"/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/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/>
      <c r="AZ54" s="65">
        <v>0</v>
      </c>
      <c r="BA54" s="65">
        <v>0</v>
      </c>
      <c r="BB54" s="65">
        <v>0</v>
      </c>
      <c r="BC54" s="65">
        <v>0</v>
      </c>
      <c r="BD54" s="65"/>
      <c r="BE54" s="143"/>
      <c r="BF54" s="172">
        <v>0</v>
      </c>
      <c r="BG54" s="162">
        <v>0</v>
      </c>
      <c r="BH54" s="162">
        <v>0</v>
      </c>
      <c r="BI54" s="162">
        <v>0</v>
      </c>
      <c r="BJ54" s="162"/>
      <c r="BK54" s="173"/>
      <c r="BL54" s="184">
        <v>60</v>
      </c>
      <c r="BM54" s="185">
        <v>2</v>
      </c>
      <c r="BN54" s="185">
        <v>248</v>
      </c>
      <c r="BO54" s="185">
        <v>3</v>
      </c>
      <c r="BP54" s="185"/>
      <c r="BQ54" s="186">
        <f>85+59</f>
        <v>144</v>
      </c>
      <c r="BR54" s="200">
        <v>60</v>
      </c>
      <c r="BS54" s="201">
        <v>2</v>
      </c>
      <c r="BT54" s="201">
        <v>268.10000000000002</v>
      </c>
      <c r="BU54" s="201">
        <v>3</v>
      </c>
      <c r="BV54" s="201"/>
      <c r="BW54" s="202"/>
      <c r="BX54" s="146">
        <f t="shared" si="9"/>
        <v>790.1</v>
      </c>
      <c r="BY54" s="151">
        <f t="shared" si="1"/>
        <v>279.5</v>
      </c>
      <c r="BZ54" s="153">
        <f t="shared" si="2"/>
        <v>1069.5999999999999</v>
      </c>
      <c r="CC54" s="210">
        <f t="shared" si="15"/>
        <v>120</v>
      </c>
      <c r="CD54" s="210">
        <f t="shared" si="16"/>
        <v>4</v>
      </c>
      <c r="CE54" s="210">
        <f t="shared" si="17"/>
        <v>516.1</v>
      </c>
      <c r="CF54" s="210">
        <f t="shared" si="18"/>
        <v>6</v>
      </c>
      <c r="CG54" s="213">
        <f t="shared" si="3"/>
        <v>0</v>
      </c>
      <c r="CH54" s="211">
        <f t="shared" si="19"/>
        <v>144</v>
      </c>
    </row>
    <row r="55" spans="1:86" ht="23.25" customHeight="1">
      <c r="A55" s="3" t="s">
        <v>127</v>
      </c>
      <c r="B55" s="12" t="s">
        <v>128</v>
      </c>
      <c r="C55" s="53">
        <v>5300.9</v>
      </c>
      <c r="D55" s="29">
        <v>0</v>
      </c>
      <c r="E55" s="5">
        <v>0</v>
      </c>
      <c r="F55" s="5">
        <v>0</v>
      </c>
      <c r="G55" s="5">
        <v>0</v>
      </c>
      <c r="H55" s="6">
        <v>0</v>
      </c>
      <c r="I55" s="30"/>
      <c r="J55" s="37">
        <v>0</v>
      </c>
      <c r="K55" s="7">
        <v>0</v>
      </c>
      <c r="L55" s="7">
        <v>0</v>
      </c>
      <c r="M55" s="7">
        <v>0</v>
      </c>
      <c r="N55" s="7">
        <v>0</v>
      </c>
      <c r="O55" s="38"/>
      <c r="P55" s="46">
        <v>0</v>
      </c>
      <c r="Q55" s="8">
        <v>0</v>
      </c>
      <c r="R55" s="8">
        <v>0</v>
      </c>
      <c r="S55" s="8">
        <v>0</v>
      </c>
      <c r="T55" s="8">
        <v>0</v>
      </c>
      <c r="U55" s="47"/>
      <c r="V55" s="44">
        <v>0</v>
      </c>
      <c r="W55" s="9">
        <v>0</v>
      </c>
      <c r="X55" s="9">
        <v>0</v>
      </c>
      <c r="Y55" s="9">
        <v>0</v>
      </c>
      <c r="Z55" s="9">
        <v>0</v>
      </c>
      <c r="AA55" s="9"/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/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61"/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/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/>
      <c r="AZ55" s="65">
        <v>0</v>
      </c>
      <c r="BA55" s="65">
        <v>0</v>
      </c>
      <c r="BB55" s="65">
        <v>0</v>
      </c>
      <c r="BC55" s="65">
        <v>0</v>
      </c>
      <c r="BD55" s="65"/>
      <c r="BE55" s="143"/>
      <c r="BF55" s="172">
        <v>0</v>
      </c>
      <c r="BG55" s="162">
        <v>0</v>
      </c>
      <c r="BH55" s="162">
        <v>0</v>
      </c>
      <c r="BI55" s="162">
        <v>0</v>
      </c>
      <c r="BJ55" s="162"/>
      <c r="BK55" s="173"/>
      <c r="BL55" s="184">
        <v>0</v>
      </c>
      <c r="BM55" s="185">
        <v>0</v>
      </c>
      <c r="BN55" s="185">
        <v>0</v>
      </c>
      <c r="BO55" s="185">
        <v>0</v>
      </c>
      <c r="BP55" s="185"/>
      <c r="BQ55" s="186"/>
      <c r="BR55" s="200">
        <v>20</v>
      </c>
      <c r="BS55" s="201">
        <v>2</v>
      </c>
      <c r="BT55" s="201">
        <v>61.6</v>
      </c>
      <c r="BU55" s="201">
        <v>35</v>
      </c>
      <c r="BV55" s="201"/>
      <c r="BW55" s="202">
        <v>80</v>
      </c>
      <c r="BX55" s="146">
        <f t="shared" si="9"/>
        <v>198.6</v>
      </c>
      <c r="BY55" s="151">
        <f t="shared" si="1"/>
        <v>5300.9</v>
      </c>
      <c r="BZ55" s="153">
        <f t="shared" si="2"/>
        <v>5499.5</v>
      </c>
      <c r="CC55" s="210">
        <f t="shared" si="15"/>
        <v>20</v>
      </c>
      <c r="CD55" s="210">
        <f t="shared" si="16"/>
        <v>2</v>
      </c>
      <c r="CE55" s="210">
        <f t="shared" si="17"/>
        <v>61.6</v>
      </c>
      <c r="CF55" s="210">
        <f t="shared" si="18"/>
        <v>35</v>
      </c>
      <c r="CG55" s="213">
        <f t="shared" si="3"/>
        <v>0</v>
      </c>
      <c r="CH55" s="211">
        <f t="shared" si="19"/>
        <v>80</v>
      </c>
    </row>
    <row r="56" spans="1:86" ht="23.25" customHeight="1">
      <c r="A56" s="3" t="s">
        <v>129</v>
      </c>
      <c r="B56" s="224" t="s">
        <v>130</v>
      </c>
      <c r="C56" s="53">
        <v>0</v>
      </c>
      <c r="D56" s="29">
        <v>0</v>
      </c>
      <c r="E56" s="5">
        <v>0</v>
      </c>
      <c r="F56" s="5">
        <v>0</v>
      </c>
      <c r="G56" s="5">
        <v>0</v>
      </c>
      <c r="H56" s="6">
        <v>0</v>
      </c>
      <c r="I56" s="30"/>
      <c r="J56" s="37">
        <v>0</v>
      </c>
      <c r="K56" s="7">
        <v>0</v>
      </c>
      <c r="L56" s="7">
        <v>0</v>
      </c>
      <c r="M56" s="7">
        <v>0</v>
      </c>
      <c r="N56" s="7">
        <v>0</v>
      </c>
      <c r="O56" s="38"/>
      <c r="P56" s="46">
        <v>0</v>
      </c>
      <c r="Q56" s="8">
        <v>0</v>
      </c>
      <c r="R56" s="8">
        <v>0</v>
      </c>
      <c r="S56" s="8">
        <v>0</v>
      </c>
      <c r="T56" s="8">
        <v>0</v>
      </c>
      <c r="U56" s="47"/>
      <c r="V56" s="44">
        <v>0</v>
      </c>
      <c r="W56" s="9">
        <v>0</v>
      </c>
      <c r="X56" s="9">
        <v>0</v>
      </c>
      <c r="Y56" s="9">
        <v>0</v>
      </c>
      <c r="Z56" s="9">
        <v>0</v>
      </c>
      <c r="AA56" s="9"/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/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61"/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/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/>
      <c r="AZ56" s="65">
        <v>0</v>
      </c>
      <c r="BA56" s="65">
        <v>0</v>
      </c>
      <c r="BB56" s="65">
        <v>0</v>
      </c>
      <c r="BC56" s="65">
        <v>0</v>
      </c>
      <c r="BD56" s="65"/>
      <c r="BE56" s="143"/>
      <c r="BF56" s="172">
        <v>0</v>
      </c>
      <c r="BG56" s="162">
        <v>0</v>
      </c>
      <c r="BH56" s="162">
        <v>0</v>
      </c>
      <c r="BI56" s="162">
        <v>0</v>
      </c>
      <c r="BJ56" s="162"/>
      <c r="BK56" s="173"/>
      <c r="BL56" s="184">
        <v>0</v>
      </c>
      <c r="BM56" s="185">
        <v>0</v>
      </c>
      <c r="BN56" s="185">
        <v>49</v>
      </c>
      <c r="BO56" s="185">
        <v>3</v>
      </c>
      <c r="BP56" s="185"/>
      <c r="BQ56" s="186"/>
      <c r="BR56" s="200">
        <v>0</v>
      </c>
      <c r="BS56" s="201">
        <v>0</v>
      </c>
      <c r="BT56" s="201"/>
      <c r="BU56" s="201"/>
      <c r="BV56" s="201"/>
      <c r="BW56" s="202"/>
      <c r="BX56" s="146">
        <f t="shared" si="9"/>
        <v>52</v>
      </c>
      <c r="BY56" s="151">
        <f t="shared" si="1"/>
        <v>0</v>
      </c>
      <c r="BZ56" s="153">
        <f t="shared" si="2"/>
        <v>52</v>
      </c>
      <c r="CC56" s="210">
        <f t="shared" si="15"/>
        <v>0</v>
      </c>
      <c r="CD56" s="210">
        <f t="shared" si="16"/>
        <v>0</v>
      </c>
      <c r="CE56" s="210">
        <f t="shared" si="17"/>
        <v>49</v>
      </c>
      <c r="CF56" s="210">
        <f t="shared" si="18"/>
        <v>3</v>
      </c>
      <c r="CG56" s="213">
        <f t="shared" si="3"/>
        <v>0</v>
      </c>
      <c r="CH56" s="211">
        <f t="shared" si="19"/>
        <v>0</v>
      </c>
    </row>
    <row r="57" spans="1:86" ht="23.25" customHeight="1">
      <c r="A57" s="68" t="s">
        <v>131</v>
      </c>
      <c r="B57" s="168" t="s">
        <v>132</v>
      </c>
      <c r="C57" s="55">
        <v>0</v>
      </c>
      <c r="D57" s="29">
        <v>0</v>
      </c>
      <c r="E57" s="5">
        <v>0</v>
      </c>
      <c r="F57" s="5">
        <v>0</v>
      </c>
      <c r="G57" s="5">
        <v>0</v>
      </c>
      <c r="H57" s="6">
        <v>0</v>
      </c>
      <c r="I57" s="30"/>
      <c r="J57" s="37">
        <v>0</v>
      </c>
      <c r="K57" s="7">
        <v>0</v>
      </c>
      <c r="L57" s="7">
        <v>0</v>
      </c>
      <c r="M57" s="7">
        <v>0</v>
      </c>
      <c r="N57" s="7">
        <v>0</v>
      </c>
      <c r="O57" s="38"/>
      <c r="P57" s="46">
        <v>0</v>
      </c>
      <c r="Q57" s="8">
        <v>0</v>
      </c>
      <c r="R57" s="8">
        <v>0</v>
      </c>
      <c r="S57" s="8">
        <v>0</v>
      </c>
      <c r="T57" s="8">
        <v>0</v>
      </c>
      <c r="U57" s="47"/>
      <c r="V57" s="44">
        <v>0</v>
      </c>
      <c r="W57" s="9">
        <v>0</v>
      </c>
      <c r="X57" s="9">
        <v>0</v>
      </c>
      <c r="Y57" s="9">
        <v>0</v>
      </c>
      <c r="Z57" s="9">
        <v>0</v>
      </c>
      <c r="AA57" s="9"/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/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61"/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/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/>
      <c r="AZ57" s="65">
        <v>0</v>
      </c>
      <c r="BA57" s="65">
        <v>0</v>
      </c>
      <c r="BB57" s="65">
        <v>0</v>
      </c>
      <c r="BC57" s="65">
        <v>0</v>
      </c>
      <c r="BD57" s="65"/>
      <c r="BE57" s="143"/>
      <c r="BF57" s="172">
        <v>0</v>
      </c>
      <c r="BG57" s="162">
        <v>0</v>
      </c>
      <c r="BH57" s="162">
        <v>0</v>
      </c>
      <c r="BI57" s="162">
        <v>0</v>
      </c>
      <c r="BJ57" s="162"/>
      <c r="BK57" s="173"/>
      <c r="BL57" s="184">
        <v>0</v>
      </c>
      <c r="BM57" s="185">
        <v>0</v>
      </c>
      <c r="BN57" s="185">
        <v>0</v>
      </c>
      <c r="BO57" s="185">
        <v>0</v>
      </c>
      <c r="BP57" s="185"/>
      <c r="BQ57" s="186"/>
      <c r="BR57" s="200">
        <v>60</v>
      </c>
      <c r="BS57" s="201">
        <v>2</v>
      </c>
      <c r="BT57" s="201">
        <v>76.8</v>
      </c>
      <c r="BU57" s="201">
        <v>35</v>
      </c>
      <c r="BV57" s="201"/>
      <c r="BW57" s="202">
        <v>80</v>
      </c>
      <c r="BX57" s="146">
        <f t="shared" si="9"/>
        <v>253.8</v>
      </c>
      <c r="BY57" s="151">
        <f t="shared" si="1"/>
        <v>0</v>
      </c>
      <c r="BZ57" s="153">
        <f t="shared" si="2"/>
        <v>253.8</v>
      </c>
      <c r="CC57" s="210">
        <f t="shared" si="15"/>
        <v>60</v>
      </c>
      <c r="CD57" s="210">
        <f t="shared" si="16"/>
        <v>2</v>
      </c>
      <c r="CE57" s="210">
        <f t="shared" si="17"/>
        <v>76.8</v>
      </c>
      <c r="CF57" s="210">
        <f t="shared" si="18"/>
        <v>35</v>
      </c>
      <c r="CG57" s="213">
        <f t="shared" si="3"/>
        <v>0</v>
      </c>
      <c r="CH57" s="211">
        <f t="shared" si="19"/>
        <v>80</v>
      </c>
    </row>
    <row r="58" spans="1:86" ht="23.25" customHeight="1">
      <c r="A58" s="3" t="s">
        <v>133</v>
      </c>
      <c r="B58" s="4" t="s">
        <v>134</v>
      </c>
      <c r="C58" s="53">
        <v>371</v>
      </c>
      <c r="D58" s="29">
        <v>42</v>
      </c>
      <c r="E58" s="5">
        <v>2</v>
      </c>
      <c r="F58" s="5">
        <v>0</v>
      </c>
      <c r="G58" s="5">
        <v>0</v>
      </c>
      <c r="H58" s="6">
        <v>0</v>
      </c>
      <c r="I58" s="30"/>
      <c r="J58" s="37">
        <v>48</v>
      </c>
      <c r="K58" s="7">
        <v>2</v>
      </c>
      <c r="L58" s="7">
        <v>0</v>
      </c>
      <c r="M58" s="7">
        <v>0</v>
      </c>
      <c r="N58" s="7">
        <v>0</v>
      </c>
      <c r="O58" s="38"/>
      <c r="P58" s="46">
        <v>60</v>
      </c>
      <c r="Q58" s="8">
        <v>2</v>
      </c>
      <c r="R58" s="8">
        <v>0</v>
      </c>
      <c r="S58" s="8">
        <v>0</v>
      </c>
      <c r="T58" s="8">
        <v>0</v>
      </c>
      <c r="U58" s="47"/>
      <c r="V58" s="44">
        <v>46</v>
      </c>
      <c r="W58" s="9">
        <v>2</v>
      </c>
      <c r="X58" s="9">
        <v>0</v>
      </c>
      <c r="Y58" s="9">
        <v>0</v>
      </c>
      <c r="Z58" s="9">
        <v>0</v>
      </c>
      <c r="AA58" s="9"/>
      <c r="AB58" s="10">
        <v>50</v>
      </c>
      <c r="AC58" s="10">
        <v>2</v>
      </c>
      <c r="AD58" s="10">
        <v>0</v>
      </c>
      <c r="AE58" s="10">
        <v>0</v>
      </c>
      <c r="AF58" s="10">
        <v>0</v>
      </c>
      <c r="AG58" s="10"/>
      <c r="AH58" s="11">
        <v>49</v>
      </c>
      <c r="AI58" s="11">
        <v>2</v>
      </c>
      <c r="AJ58" s="11">
        <v>0</v>
      </c>
      <c r="AK58" s="11">
        <v>0</v>
      </c>
      <c r="AL58" s="11">
        <v>0</v>
      </c>
      <c r="AM58" s="61"/>
      <c r="AN58" s="15">
        <v>36</v>
      </c>
      <c r="AO58" s="15">
        <v>2</v>
      </c>
      <c r="AP58" s="15">
        <v>0</v>
      </c>
      <c r="AQ58" s="15">
        <v>0</v>
      </c>
      <c r="AR58" s="15">
        <v>0</v>
      </c>
      <c r="AS58" s="15"/>
      <c r="AT58" s="64">
        <v>36</v>
      </c>
      <c r="AU58" s="64">
        <v>2</v>
      </c>
      <c r="AV58" s="64">
        <v>0</v>
      </c>
      <c r="AW58" s="64">
        <v>0</v>
      </c>
      <c r="AX58" s="64">
        <v>0</v>
      </c>
      <c r="AY58" s="64"/>
      <c r="AZ58" s="65">
        <v>26</v>
      </c>
      <c r="BA58" s="65">
        <v>2</v>
      </c>
      <c r="BB58" s="65">
        <v>0</v>
      </c>
      <c r="BC58" s="65">
        <v>0</v>
      </c>
      <c r="BD58" s="65"/>
      <c r="BE58" s="143"/>
      <c r="BF58" s="172">
        <v>32</v>
      </c>
      <c r="BG58" s="162">
        <v>2</v>
      </c>
      <c r="BH58" s="162">
        <v>0</v>
      </c>
      <c r="BI58" s="162">
        <v>0</v>
      </c>
      <c r="BJ58" s="162"/>
      <c r="BK58" s="173"/>
      <c r="BL58" s="184">
        <v>38</v>
      </c>
      <c r="BM58" s="185">
        <v>2</v>
      </c>
      <c r="BN58" s="185">
        <v>27.5</v>
      </c>
      <c r="BO58" s="185">
        <v>73</v>
      </c>
      <c r="BP58" s="185"/>
      <c r="BQ58" s="186"/>
      <c r="BR58" s="200">
        <v>46</v>
      </c>
      <c r="BS58" s="201">
        <v>2</v>
      </c>
      <c r="BT58" s="201">
        <v>28.9</v>
      </c>
      <c r="BU58" s="201">
        <v>73</v>
      </c>
      <c r="BV58" s="201"/>
      <c r="BW58" s="202">
        <v>180</v>
      </c>
      <c r="BX58" s="146">
        <f t="shared" si="9"/>
        <v>915.4</v>
      </c>
      <c r="BY58" s="151">
        <f t="shared" si="1"/>
        <v>371</v>
      </c>
      <c r="BZ58" s="153">
        <f t="shared" si="2"/>
        <v>1286.4000000000001</v>
      </c>
      <c r="CC58" s="210">
        <f t="shared" si="15"/>
        <v>509</v>
      </c>
      <c r="CD58" s="210">
        <f t="shared" si="16"/>
        <v>24</v>
      </c>
      <c r="CE58" s="210">
        <f t="shared" si="17"/>
        <v>56.4</v>
      </c>
      <c r="CF58" s="210">
        <f t="shared" si="18"/>
        <v>146</v>
      </c>
      <c r="CG58" s="213">
        <f t="shared" si="3"/>
        <v>0</v>
      </c>
      <c r="CH58" s="211">
        <f t="shared" si="19"/>
        <v>180</v>
      </c>
    </row>
    <row r="59" spans="1:86" ht="23.25" customHeight="1">
      <c r="A59" s="3" t="s">
        <v>135</v>
      </c>
      <c r="B59" s="4" t="s">
        <v>136</v>
      </c>
      <c r="C59" s="53">
        <v>0</v>
      </c>
      <c r="D59" s="29">
        <v>0</v>
      </c>
      <c r="E59" s="5">
        <v>0</v>
      </c>
      <c r="F59" s="5">
        <v>0</v>
      </c>
      <c r="G59" s="5">
        <v>0</v>
      </c>
      <c r="H59" s="6">
        <v>0</v>
      </c>
      <c r="I59" s="30"/>
      <c r="J59" s="37">
        <v>0</v>
      </c>
      <c r="K59" s="7">
        <v>0</v>
      </c>
      <c r="L59" s="7">
        <v>0</v>
      </c>
      <c r="M59" s="7">
        <v>0</v>
      </c>
      <c r="N59" s="7">
        <v>0</v>
      </c>
      <c r="O59" s="38"/>
      <c r="P59" s="46">
        <v>0</v>
      </c>
      <c r="Q59" s="8">
        <v>0</v>
      </c>
      <c r="R59" s="8">
        <v>0</v>
      </c>
      <c r="S59" s="8">
        <v>0</v>
      </c>
      <c r="T59" s="8">
        <v>0</v>
      </c>
      <c r="U59" s="47"/>
      <c r="V59" s="44">
        <v>0</v>
      </c>
      <c r="W59" s="9">
        <v>0</v>
      </c>
      <c r="X59" s="9">
        <v>0</v>
      </c>
      <c r="Y59" s="9">
        <v>0</v>
      </c>
      <c r="Z59" s="9">
        <v>0</v>
      </c>
      <c r="AA59" s="9"/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/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61"/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/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/>
      <c r="AZ59" s="65">
        <v>0</v>
      </c>
      <c r="BA59" s="65">
        <v>0</v>
      </c>
      <c r="BB59" s="65">
        <v>0</v>
      </c>
      <c r="BC59" s="65">
        <v>0</v>
      </c>
      <c r="BD59" s="65">
        <v>0</v>
      </c>
      <c r="BE59" s="143"/>
      <c r="BF59" s="172">
        <v>0</v>
      </c>
      <c r="BG59" s="162">
        <v>0</v>
      </c>
      <c r="BH59" s="162">
        <v>0</v>
      </c>
      <c r="BI59" s="162">
        <v>0</v>
      </c>
      <c r="BJ59" s="162">
        <v>0</v>
      </c>
      <c r="BK59" s="173"/>
      <c r="BL59" s="184">
        <v>0</v>
      </c>
      <c r="BM59" s="185">
        <v>0</v>
      </c>
      <c r="BN59" s="185">
        <v>0</v>
      </c>
      <c r="BO59" s="185">
        <v>0</v>
      </c>
      <c r="BP59" s="185">
        <v>0</v>
      </c>
      <c r="BQ59" s="186"/>
      <c r="BR59" s="200">
        <v>0</v>
      </c>
      <c r="BS59" s="201">
        <v>0</v>
      </c>
      <c r="BT59" s="201">
        <v>77.3</v>
      </c>
      <c r="BU59" s="201">
        <v>3</v>
      </c>
      <c r="BV59" s="201">
        <v>0</v>
      </c>
      <c r="BW59" s="202"/>
      <c r="BX59" s="146">
        <f t="shared" si="9"/>
        <v>80.3</v>
      </c>
      <c r="BY59" s="151">
        <f t="shared" si="1"/>
        <v>0</v>
      </c>
      <c r="BZ59" s="153">
        <f t="shared" si="2"/>
        <v>80.3</v>
      </c>
      <c r="CC59" s="210">
        <f t="shared" si="15"/>
        <v>0</v>
      </c>
      <c r="CD59" s="210">
        <f t="shared" si="16"/>
        <v>0</v>
      </c>
      <c r="CE59" s="210">
        <f t="shared" si="17"/>
        <v>77.3</v>
      </c>
      <c r="CF59" s="210">
        <f t="shared" si="18"/>
        <v>3</v>
      </c>
      <c r="CG59" s="213">
        <f t="shared" si="3"/>
        <v>0</v>
      </c>
      <c r="CH59" s="211">
        <f t="shared" si="19"/>
        <v>0</v>
      </c>
    </row>
    <row r="60" spans="1:86" ht="23.25" customHeight="1">
      <c r="A60" s="68" t="s">
        <v>137</v>
      </c>
      <c r="B60" s="12" t="s">
        <v>138</v>
      </c>
      <c r="C60" s="53">
        <v>0</v>
      </c>
      <c r="D60" s="29">
        <v>0</v>
      </c>
      <c r="E60" s="5">
        <v>0</v>
      </c>
      <c r="F60" s="5">
        <v>0</v>
      </c>
      <c r="G60" s="5">
        <v>0</v>
      </c>
      <c r="H60" s="6">
        <v>0</v>
      </c>
      <c r="I60" s="30"/>
      <c r="J60" s="37">
        <v>0</v>
      </c>
      <c r="K60" s="7">
        <v>0</v>
      </c>
      <c r="L60" s="7">
        <v>0</v>
      </c>
      <c r="M60" s="7">
        <v>0</v>
      </c>
      <c r="N60" s="7">
        <v>0</v>
      </c>
      <c r="O60" s="38"/>
      <c r="P60" s="46">
        <v>0</v>
      </c>
      <c r="Q60" s="8">
        <v>0</v>
      </c>
      <c r="R60" s="8">
        <v>0</v>
      </c>
      <c r="S60" s="8">
        <v>0</v>
      </c>
      <c r="T60" s="8">
        <v>0</v>
      </c>
      <c r="U60" s="47"/>
      <c r="V60" s="44">
        <v>0</v>
      </c>
      <c r="W60" s="9">
        <v>0</v>
      </c>
      <c r="X60" s="9">
        <v>0</v>
      </c>
      <c r="Y60" s="9">
        <v>0</v>
      </c>
      <c r="Z60" s="9">
        <v>0</v>
      </c>
      <c r="AA60" s="9"/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/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61"/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/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/>
      <c r="AZ60" s="65">
        <v>0</v>
      </c>
      <c r="BA60" s="65">
        <v>0</v>
      </c>
      <c r="BB60" s="65">
        <v>0</v>
      </c>
      <c r="BC60" s="65">
        <v>0</v>
      </c>
      <c r="BD60" s="65"/>
      <c r="BE60" s="143"/>
      <c r="BF60" s="172">
        <v>0</v>
      </c>
      <c r="BG60" s="162">
        <v>0</v>
      </c>
      <c r="BH60" s="162">
        <v>0</v>
      </c>
      <c r="BI60" s="162">
        <v>0</v>
      </c>
      <c r="BJ60" s="162"/>
      <c r="BK60" s="173"/>
      <c r="BL60" s="184">
        <v>0</v>
      </c>
      <c r="BM60" s="185">
        <v>0</v>
      </c>
      <c r="BN60" s="185">
        <v>17.5</v>
      </c>
      <c r="BO60" s="185">
        <v>35</v>
      </c>
      <c r="BP60" s="185"/>
      <c r="BQ60" s="186"/>
      <c r="BR60" s="200">
        <v>0</v>
      </c>
      <c r="BS60" s="201">
        <v>0</v>
      </c>
      <c r="BT60" s="201">
        <v>0.6</v>
      </c>
      <c r="BU60" s="201">
        <v>35</v>
      </c>
      <c r="BV60" s="201"/>
      <c r="BW60" s="202">
        <v>80</v>
      </c>
      <c r="BX60" s="146">
        <f t="shared" si="9"/>
        <v>168.1</v>
      </c>
      <c r="BY60" s="151">
        <f t="shared" si="1"/>
        <v>0</v>
      </c>
      <c r="BZ60" s="153">
        <f t="shared" si="2"/>
        <v>168.1</v>
      </c>
      <c r="CC60" s="210">
        <f t="shared" si="15"/>
        <v>0</v>
      </c>
      <c r="CD60" s="210">
        <f t="shared" si="16"/>
        <v>0</v>
      </c>
      <c r="CE60" s="210">
        <f t="shared" si="17"/>
        <v>18.100000000000001</v>
      </c>
      <c r="CF60" s="210">
        <f t="shared" si="18"/>
        <v>70</v>
      </c>
      <c r="CG60" s="213">
        <f t="shared" si="3"/>
        <v>0</v>
      </c>
      <c r="CH60" s="211">
        <f t="shared" si="19"/>
        <v>80</v>
      </c>
    </row>
    <row r="61" spans="1:86" ht="23.25" customHeight="1">
      <c r="A61" s="3" t="s">
        <v>139</v>
      </c>
      <c r="B61" s="12" t="s">
        <v>140</v>
      </c>
      <c r="C61" s="53">
        <v>0</v>
      </c>
      <c r="D61" s="29">
        <v>0</v>
      </c>
      <c r="E61" s="5">
        <v>0</v>
      </c>
      <c r="F61" s="5">
        <v>0</v>
      </c>
      <c r="G61" s="5">
        <v>0</v>
      </c>
      <c r="H61" s="6">
        <v>0</v>
      </c>
      <c r="I61" s="30"/>
      <c r="J61" s="37">
        <v>0</v>
      </c>
      <c r="K61" s="7">
        <v>0</v>
      </c>
      <c r="L61" s="7">
        <v>0</v>
      </c>
      <c r="M61" s="7">
        <v>0</v>
      </c>
      <c r="N61" s="7">
        <v>0</v>
      </c>
      <c r="O61" s="38"/>
      <c r="P61" s="46">
        <v>0</v>
      </c>
      <c r="Q61" s="8">
        <v>0</v>
      </c>
      <c r="R61" s="8">
        <v>0</v>
      </c>
      <c r="S61" s="8">
        <v>0</v>
      </c>
      <c r="T61" s="8">
        <v>0</v>
      </c>
      <c r="U61" s="47"/>
      <c r="V61" s="44">
        <v>0</v>
      </c>
      <c r="W61" s="9">
        <v>0</v>
      </c>
      <c r="X61" s="9">
        <v>0</v>
      </c>
      <c r="Y61" s="9">
        <v>0</v>
      </c>
      <c r="Z61" s="9">
        <v>0</v>
      </c>
      <c r="AA61" s="9"/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/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61"/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/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/>
      <c r="AZ61" s="65">
        <v>0</v>
      </c>
      <c r="BA61" s="65">
        <v>0</v>
      </c>
      <c r="BB61" s="65">
        <v>0</v>
      </c>
      <c r="BC61" s="65">
        <v>0</v>
      </c>
      <c r="BD61" s="65"/>
      <c r="BE61" s="143"/>
      <c r="BF61" s="172">
        <v>0</v>
      </c>
      <c r="BG61" s="162">
        <v>0</v>
      </c>
      <c r="BH61" s="162">
        <v>0</v>
      </c>
      <c r="BI61" s="162">
        <v>0</v>
      </c>
      <c r="BJ61" s="162"/>
      <c r="BK61" s="173"/>
      <c r="BL61" s="184">
        <v>0</v>
      </c>
      <c r="BM61" s="185">
        <v>0</v>
      </c>
      <c r="BN61" s="185">
        <v>0</v>
      </c>
      <c r="BO61" s="185">
        <v>19.5</v>
      </c>
      <c r="BP61" s="185"/>
      <c r="BQ61" s="186"/>
      <c r="BR61" s="200">
        <v>0</v>
      </c>
      <c r="BS61" s="201">
        <v>0</v>
      </c>
      <c r="BT61" s="201">
        <v>0</v>
      </c>
      <c r="BU61" s="201">
        <v>0</v>
      </c>
      <c r="BV61" s="201">
        <v>0</v>
      </c>
      <c r="BW61" s="202">
        <v>80</v>
      </c>
      <c r="BX61" s="146">
        <f t="shared" si="9"/>
        <v>99.5</v>
      </c>
      <c r="BY61" s="151">
        <f t="shared" si="1"/>
        <v>0</v>
      </c>
      <c r="BZ61" s="153">
        <f t="shared" si="2"/>
        <v>99.5</v>
      </c>
      <c r="CC61" s="210">
        <f t="shared" si="15"/>
        <v>0</v>
      </c>
      <c r="CD61" s="210">
        <f t="shared" si="16"/>
        <v>0</v>
      </c>
      <c r="CE61" s="210">
        <f t="shared" si="17"/>
        <v>0</v>
      </c>
      <c r="CF61" s="210">
        <f t="shared" si="18"/>
        <v>19.5</v>
      </c>
      <c r="CG61" s="213">
        <f t="shared" si="3"/>
        <v>0</v>
      </c>
      <c r="CH61" s="211">
        <f t="shared" si="19"/>
        <v>80</v>
      </c>
    </row>
    <row r="62" spans="1:86" ht="23.25" customHeight="1">
      <c r="A62" s="3" t="s">
        <v>141</v>
      </c>
      <c r="B62" s="4" t="s">
        <v>142</v>
      </c>
      <c r="C62" s="53">
        <v>361</v>
      </c>
      <c r="D62" s="29">
        <v>0</v>
      </c>
      <c r="E62" s="5">
        <v>0</v>
      </c>
      <c r="F62" s="5">
        <v>0</v>
      </c>
      <c r="G62" s="5">
        <v>0</v>
      </c>
      <c r="H62" s="6">
        <v>0</v>
      </c>
      <c r="I62" s="30"/>
      <c r="J62" s="37">
        <v>0</v>
      </c>
      <c r="K62" s="7">
        <v>0</v>
      </c>
      <c r="L62" s="7">
        <v>0</v>
      </c>
      <c r="M62" s="7">
        <v>0</v>
      </c>
      <c r="N62" s="7">
        <v>0</v>
      </c>
      <c r="O62" s="38"/>
      <c r="P62" s="46">
        <v>0</v>
      </c>
      <c r="Q62" s="8">
        <v>0</v>
      </c>
      <c r="R62" s="8">
        <v>0</v>
      </c>
      <c r="S62" s="8">
        <v>0</v>
      </c>
      <c r="T62" s="8">
        <v>0</v>
      </c>
      <c r="U62" s="47"/>
      <c r="V62" s="44">
        <v>0</v>
      </c>
      <c r="W62" s="9">
        <v>0</v>
      </c>
      <c r="X62" s="9">
        <v>0</v>
      </c>
      <c r="Y62" s="9">
        <v>0</v>
      </c>
      <c r="Z62" s="9">
        <v>0</v>
      </c>
      <c r="AA62" s="9"/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/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61"/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/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/>
      <c r="AZ62" s="65">
        <v>0</v>
      </c>
      <c r="BA62" s="65">
        <v>0</v>
      </c>
      <c r="BB62" s="65">
        <v>0</v>
      </c>
      <c r="BC62" s="65">
        <v>0</v>
      </c>
      <c r="BD62" s="65"/>
      <c r="BE62" s="143">
        <v>15</v>
      </c>
      <c r="BF62" s="172">
        <v>0</v>
      </c>
      <c r="BG62" s="162">
        <v>0</v>
      </c>
      <c r="BH62" s="162">
        <v>0</v>
      </c>
      <c r="BI62" s="162">
        <v>0</v>
      </c>
      <c r="BJ62" s="162"/>
      <c r="BK62" s="173"/>
      <c r="BL62" s="184">
        <v>0</v>
      </c>
      <c r="BM62" s="185">
        <v>0</v>
      </c>
      <c r="BN62" s="185">
        <v>70.5</v>
      </c>
      <c r="BO62" s="185">
        <v>39</v>
      </c>
      <c r="BP62" s="185"/>
      <c r="BQ62" s="186"/>
      <c r="BR62" s="200">
        <v>0</v>
      </c>
      <c r="BS62" s="201">
        <v>0</v>
      </c>
      <c r="BT62" s="201">
        <v>75.7</v>
      </c>
      <c r="BU62" s="201">
        <v>39</v>
      </c>
      <c r="BV62" s="201"/>
      <c r="BW62" s="202">
        <v>80</v>
      </c>
      <c r="BX62" s="146">
        <f t="shared" si="9"/>
        <v>319.2</v>
      </c>
      <c r="BY62" s="151">
        <f t="shared" si="1"/>
        <v>361</v>
      </c>
      <c r="BZ62" s="153">
        <f t="shared" si="2"/>
        <v>680.2</v>
      </c>
      <c r="CC62" s="210">
        <f t="shared" si="15"/>
        <v>0</v>
      </c>
      <c r="CD62" s="210">
        <f t="shared" si="16"/>
        <v>0</v>
      </c>
      <c r="CE62" s="210">
        <f t="shared" si="17"/>
        <v>146.19999999999999</v>
      </c>
      <c r="CF62" s="210">
        <f t="shared" si="18"/>
        <v>78</v>
      </c>
      <c r="CG62" s="213">
        <f t="shared" si="3"/>
        <v>0</v>
      </c>
      <c r="CH62" s="211">
        <f t="shared" si="19"/>
        <v>95</v>
      </c>
    </row>
    <row r="63" spans="1:86" ht="23.25" customHeight="1">
      <c r="A63" s="68" t="s">
        <v>143</v>
      </c>
      <c r="B63" s="4" t="s">
        <v>144</v>
      </c>
      <c r="C63" s="53">
        <v>675</v>
      </c>
      <c r="D63" s="29">
        <v>0</v>
      </c>
      <c r="E63" s="5">
        <v>0</v>
      </c>
      <c r="F63" s="5">
        <v>0</v>
      </c>
      <c r="G63" s="5">
        <v>0</v>
      </c>
      <c r="H63" s="6">
        <v>0</v>
      </c>
      <c r="I63" s="30"/>
      <c r="J63" s="37">
        <v>20</v>
      </c>
      <c r="K63" s="7">
        <v>0</v>
      </c>
      <c r="L63" s="7">
        <v>0</v>
      </c>
      <c r="M63" s="7">
        <v>0</v>
      </c>
      <c r="N63" s="7">
        <v>0</v>
      </c>
      <c r="O63" s="38"/>
      <c r="P63" s="46">
        <v>60</v>
      </c>
      <c r="Q63" s="8">
        <v>0</v>
      </c>
      <c r="R63" s="8">
        <v>0</v>
      </c>
      <c r="S63" s="8">
        <v>0</v>
      </c>
      <c r="T63" s="8">
        <v>0</v>
      </c>
      <c r="U63" s="47">
        <v>75</v>
      </c>
      <c r="V63" s="44">
        <v>0</v>
      </c>
      <c r="W63" s="9">
        <v>0</v>
      </c>
      <c r="X63" s="9">
        <v>0</v>
      </c>
      <c r="Y63" s="9">
        <v>0</v>
      </c>
      <c r="Z63" s="9">
        <v>0</v>
      </c>
      <c r="AA63" s="9"/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/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61">
        <v>75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85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/>
      <c r="AZ63" s="65">
        <v>0</v>
      </c>
      <c r="BA63" s="65">
        <v>0</v>
      </c>
      <c r="BB63" s="65">
        <v>0</v>
      </c>
      <c r="BC63" s="65">
        <v>0</v>
      </c>
      <c r="BD63" s="65"/>
      <c r="BE63" s="143"/>
      <c r="BF63" s="172">
        <v>60</v>
      </c>
      <c r="BG63" s="162">
        <v>0</v>
      </c>
      <c r="BH63" s="162">
        <v>0</v>
      </c>
      <c r="BI63" s="162">
        <v>0</v>
      </c>
      <c r="BJ63" s="162"/>
      <c r="BK63" s="173"/>
      <c r="BL63" s="184">
        <v>60</v>
      </c>
      <c r="BM63" s="185">
        <v>0</v>
      </c>
      <c r="BN63" s="185">
        <v>27.5</v>
      </c>
      <c r="BO63" s="185">
        <v>3</v>
      </c>
      <c r="BP63" s="185"/>
      <c r="BQ63" s="186">
        <f>85+59</f>
        <v>144</v>
      </c>
      <c r="BR63" s="200">
        <v>60</v>
      </c>
      <c r="BS63" s="201">
        <v>2</v>
      </c>
      <c r="BT63" s="201">
        <v>28.9</v>
      </c>
      <c r="BU63" s="201">
        <v>3</v>
      </c>
      <c r="BV63" s="201"/>
      <c r="BW63" s="202"/>
      <c r="BX63" s="146">
        <f t="shared" si="9"/>
        <v>703.4</v>
      </c>
      <c r="BY63" s="151">
        <f t="shared" si="1"/>
        <v>675</v>
      </c>
      <c r="BZ63" s="153">
        <f t="shared" si="2"/>
        <v>1378.4</v>
      </c>
      <c r="CC63" s="210">
        <f t="shared" si="15"/>
        <v>260</v>
      </c>
      <c r="CD63" s="210">
        <f t="shared" si="16"/>
        <v>2</v>
      </c>
      <c r="CE63" s="210">
        <f t="shared" si="17"/>
        <v>56.4</v>
      </c>
      <c r="CF63" s="210">
        <f t="shared" si="18"/>
        <v>6</v>
      </c>
      <c r="CG63" s="213">
        <f t="shared" si="3"/>
        <v>0</v>
      </c>
      <c r="CH63" s="211">
        <f t="shared" si="19"/>
        <v>379</v>
      </c>
    </row>
    <row r="64" spans="1:86" ht="23.25" customHeight="1">
      <c r="A64" s="3" t="s">
        <v>145</v>
      </c>
      <c r="B64" s="4" t="s">
        <v>146</v>
      </c>
      <c r="C64" s="53">
        <v>0</v>
      </c>
      <c r="D64" s="29">
        <v>0</v>
      </c>
      <c r="E64" s="5">
        <v>0</v>
      </c>
      <c r="F64" s="5">
        <v>0</v>
      </c>
      <c r="G64" s="5">
        <v>0</v>
      </c>
      <c r="H64" s="6">
        <v>0</v>
      </c>
      <c r="I64" s="30"/>
      <c r="J64" s="37">
        <v>0</v>
      </c>
      <c r="K64" s="7">
        <v>0</v>
      </c>
      <c r="L64" s="7">
        <v>0</v>
      </c>
      <c r="M64" s="7">
        <v>0</v>
      </c>
      <c r="N64" s="7">
        <v>0</v>
      </c>
      <c r="O64" s="38"/>
      <c r="P64" s="46">
        <v>0</v>
      </c>
      <c r="Q64" s="8">
        <v>0</v>
      </c>
      <c r="R64" s="8">
        <v>0</v>
      </c>
      <c r="S64" s="8">
        <v>0</v>
      </c>
      <c r="T64" s="8">
        <v>0</v>
      </c>
      <c r="U64" s="47"/>
      <c r="V64" s="44">
        <v>0</v>
      </c>
      <c r="W64" s="9">
        <v>0</v>
      </c>
      <c r="X64" s="9">
        <v>0</v>
      </c>
      <c r="Y64" s="9">
        <v>0</v>
      </c>
      <c r="Z64" s="9">
        <v>0</v>
      </c>
      <c r="AA64" s="9"/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/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61"/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/>
      <c r="AT64" s="64">
        <v>0</v>
      </c>
      <c r="AU64" s="64">
        <v>0</v>
      </c>
      <c r="AV64" s="64">
        <v>0</v>
      </c>
      <c r="AW64" s="64">
        <v>0</v>
      </c>
      <c r="AX64" s="64">
        <v>0</v>
      </c>
      <c r="AY64" s="64"/>
      <c r="AZ64" s="65">
        <v>0</v>
      </c>
      <c r="BA64" s="65">
        <v>0</v>
      </c>
      <c r="BB64" s="65">
        <v>0</v>
      </c>
      <c r="BC64" s="65">
        <v>0</v>
      </c>
      <c r="BD64" s="65"/>
      <c r="BE64" s="143"/>
      <c r="BF64" s="172">
        <v>0</v>
      </c>
      <c r="BG64" s="162">
        <v>0</v>
      </c>
      <c r="BH64" s="162">
        <v>0</v>
      </c>
      <c r="BI64" s="162">
        <v>0</v>
      </c>
      <c r="BJ64" s="162"/>
      <c r="BK64" s="173"/>
      <c r="BL64" s="184">
        <v>60</v>
      </c>
      <c r="BM64" s="185">
        <v>2</v>
      </c>
      <c r="BN64" s="185">
        <v>195</v>
      </c>
      <c r="BO64" s="185">
        <v>3</v>
      </c>
      <c r="BP64" s="185"/>
      <c r="BQ64" s="186">
        <v>59</v>
      </c>
      <c r="BR64" s="200">
        <v>60</v>
      </c>
      <c r="BS64" s="201">
        <v>2</v>
      </c>
      <c r="BT64" s="201">
        <v>210.3</v>
      </c>
      <c r="BU64" s="201">
        <v>3</v>
      </c>
      <c r="BV64" s="201"/>
      <c r="BW64" s="202"/>
      <c r="BX64" s="146">
        <f t="shared" si="9"/>
        <v>594.29999999999995</v>
      </c>
      <c r="BY64" s="151">
        <f t="shared" si="1"/>
        <v>0</v>
      </c>
      <c r="BZ64" s="153">
        <f t="shared" si="2"/>
        <v>594.29999999999995</v>
      </c>
      <c r="CC64" s="210">
        <f t="shared" si="15"/>
        <v>120</v>
      </c>
      <c r="CD64" s="210">
        <f t="shared" si="16"/>
        <v>4</v>
      </c>
      <c r="CE64" s="210">
        <f t="shared" si="17"/>
        <v>405.3</v>
      </c>
      <c r="CF64" s="210">
        <f t="shared" si="18"/>
        <v>6</v>
      </c>
      <c r="CG64" s="213">
        <f t="shared" si="3"/>
        <v>0</v>
      </c>
      <c r="CH64" s="211">
        <f t="shared" si="19"/>
        <v>59</v>
      </c>
    </row>
    <row r="65" spans="1:86" ht="23.25" customHeight="1">
      <c r="A65" s="3" t="s">
        <v>147</v>
      </c>
      <c r="B65" s="4" t="s">
        <v>148</v>
      </c>
      <c r="C65" s="53">
        <v>12061.13</v>
      </c>
      <c r="D65" s="29">
        <v>0</v>
      </c>
      <c r="E65" s="5">
        <v>0</v>
      </c>
      <c r="F65" s="5">
        <v>0</v>
      </c>
      <c r="G65" s="5">
        <v>0</v>
      </c>
      <c r="H65" s="6">
        <v>0</v>
      </c>
      <c r="I65" s="30"/>
      <c r="J65" s="37">
        <v>0</v>
      </c>
      <c r="K65" s="7">
        <v>0</v>
      </c>
      <c r="L65" s="7">
        <v>0</v>
      </c>
      <c r="M65" s="7">
        <v>0</v>
      </c>
      <c r="N65" s="7">
        <v>0</v>
      </c>
      <c r="O65" s="38"/>
      <c r="P65" s="46">
        <v>0</v>
      </c>
      <c r="Q65" s="8">
        <v>0</v>
      </c>
      <c r="R65" s="8">
        <v>0</v>
      </c>
      <c r="S65" s="8">
        <v>0</v>
      </c>
      <c r="T65" s="8">
        <v>0</v>
      </c>
      <c r="U65" s="47">
        <v>75</v>
      </c>
      <c r="V65" s="44">
        <v>0</v>
      </c>
      <c r="W65" s="9">
        <v>0</v>
      </c>
      <c r="X65" s="9">
        <v>0</v>
      </c>
      <c r="Y65" s="9">
        <v>0</v>
      </c>
      <c r="Z65" s="9">
        <v>0</v>
      </c>
      <c r="AA65" s="9"/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/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61">
        <v>75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85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/>
      <c r="AZ65" s="65">
        <v>0</v>
      </c>
      <c r="BA65" s="65">
        <v>0</v>
      </c>
      <c r="BB65" s="65">
        <v>0</v>
      </c>
      <c r="BC65" s="65">
        <v>0</v>
      </c>
      <c r="BD65" s="65"/>
      <c r="BE65" s="143"/>
      <c r="BF65" s="172">
        <v>0</v>
      </c>
      <c r="BG65" s="162">
        <v>0</v>
      </c>
      <c r="BH65" s="162">
        <v>0</v>
      </c>
      <c r="BI65" s="162">
        <v>0</v>
      </c>
      <c r="BJ65" s="162"/>
      <c r="BK65" s="173"/>
      <c r="BL65" s="184">
        <v>0</v>
      </c>
      <c r="BM65" s="185">
        <v>0</v>
      </c>
      <c r="BN65" s="185">
        <v>132.5</v>
      </c>
      <c r="BO65" s="185">
        <v>39</v>
      </c>
      <c r="BP65" s="185"/>
      <c r="BQ65" s="186">
        <v>85</v>
      </c>
      <c r="BR65" s="200">
        <v>0</v>
      </c>
      <c r="BS65" s="201">
        <v>0</v>
      </c>
      <c r="BT65" s="201">
        <v>143.30000000000001</v>
      </c>
      <c r="BU65" s="201">
        <v>39</v>
      </c>
      <c r="BV65" s="201"/>
      <c r="BW65" s="202">
        <v>80</v>
      </c>
      <c r="BX65" s="146">
        <f t="shared" si="9"/>
        <v>753.8</v>
      </c>
      <c r="BY65" s="151">
        <f t="shared" si="1"/>
        <v>12061.13</v>
      </c>
      <c r="BZ65" s="153">
        <f t="shared" si="2"/>
        <v>12814.929999999998</v>
      </c>
      <c r="CC65" s="210">
        <f t="shared" si="15"/>
        <v>0</v>
      </c>
      <c r="CD65" s="210">
        <f t="shared" si="16"/>
        <v>0</v>
      </c>
      <c r="CE65" s="210">
        <f t="shared" si="17"/>
        <v>275.8</v>
      </c>
      <c r="CF65" s="210">
        <f t="shared" si="18"/>
        <v>78</v>
      </c>
      <c r="CG65" s="213">
        <f t="shared" si="3"/>
        <v>0</v>
      </c>
      <c r="CH65" s="211">
        <f t="shared" si="19"/>
        <v>400</v>
      </c>
    </row>
    <row r="66" spans="1:86" ht="23.25" customHeight="1">
      <c r="A66" s="68" t="s">
        <v>149</v>
      </c>
      <c r="B66" s="13" t="s">
        <v>150</v>
      </c>
      <c r="C66" s="53">
        <v>260</v>
      </c>
      <c r="D66" s="29">
        <v>0</v>
      </c>
      <c r="E66" s="5">
        <v>0</v>
      </c>
      <c r="F66" s="5">
        <v>0</v>
      </c>
      <c r="G66" s="5">
        <v>0</v>
      </c>
      <c r="H66" s="6">
        <v>0</v>
      </c>
      <c r="I66" s="30"/>
      <c r="J66" s="37">
        <v>0</v>
      </c>
      <c r="K66" s="7">
        <v>0</v>
      </c>
      <c r="L66" s="7">
        <v>0</v>
      </c>
      <c r="M66" s="7">
        <v>0</v>
      </c>
      <c r="N66" s="7">
        <v>0</v>
      </c>
      <c r="O66" s="38"/>
      <c r="P66" s="46">
        <v>0</v>
      </c>
      <c r="Q66" s="8">
        <v>0</v>
      </c>
      <c r="R66" s="8">
        <v>0</v>
      </c>
      <c r="S66" s="8">
        <v>0</v>
      </c>
      <c r="T66" s="8">
        <v>0</v>
      </c>
      <c r="U66" s="47">
        <v>75</v>
      </c>
      <c r="V66" s="44">
        <v>0</v>
      </c>
      <c r="W66" s="9">
        <v>0</v>
      </c>
      <c r="X66" s="9">
        <v>0</v>
      </c>
      <c r="Y66" s="9">
        <v>0</v>
      </c>
      <c r="Z66" s="9">
        <v>0</v>
      </c>
      <c r="AA66" s="9"/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200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61">
        <v>75</v>
      </c>
      <c r="AN66" s="15">
        <v>60</v>
      </c>
      <c r="AO66" s="15">
        <v>2</v>
      </c>
      <c r="AP66" s="15">
        <v>0</v>
      </c>
      <c r="AQ66" s="15">
        <v>0</v>
      </c>
      <c r="AR66" s="15">
        <v>0</v>
      </c>
      <c r="AS66" s="15">
        <v>85</v>
      </c>
      <c r="AT66" s="64">
        <v>60</v>
      </c>
      <c r="AU66" s="64">
        <v>2</v>
      </c>
      <c r="AV66" s="64">
        <v>0</v>
      </c>
      <c r="AW66" s="64">
        <v>0</v>
      </c>
      <c r="AX66" s="64">
        <v>0</v>
      </c>
      <c r="AY66" s="64">
        <v>25</v>
      </c>
      <c r="AZ66" s="65">
        <v>60</v>
      </c>
      <c r="BA66" s="65">
        <v>2</v>
      </c>
      <c r="BB66" s="65">
        <v>0</v>
      </c>
      <c r="BC66" s="65">
        <v>0</v>
      </c>
      <c r="BD66" s="65"/>
      <c r="BE66" s="143"/>
      <c r="BF66" s="172">
        <v>60</v>
      </c>
      <c r="BG66" s="162">
        <v>2</v>
      </c>
      <c r="BH66" s="162">
        <v>0</v>
      </c>
      <c r="BI66" s="162">
        <v>0</v>
      </c>
      <c r="BJ66" s="162"/>
      <c r="BK66" s="173"/>
      <c r="BL66" s="184">
        <v>60</v>
      </c>
      <c r="BM66" s="185">
        <v>2</v>
      </c>
      <c r="BN66" s="185">
        <v>0</v>
      </c>
      <c r="BO66" s="185">
        <v>0</v>
      </c>
      <c r="BP66" s="185"/>
      <c r="BQ66" s="186">
        <v>85</v>
      </c>
      <c r="BR66" s="200">
        <v>60</v>
      </c>
      <c r="BS66" s="201">
        <v>2</v>
      </c>
      <c r="BT66" s="201">
        <v>20.100000000000001</v>
      </c>
      <c r="BU66" s="201">
        <v>55</v>
      </c>
      <c r="BV66" s="201"/>
      <c r="BW66" s="202">
        <v>80</v>
      </c>
      <c r="BX66" s="146">
        <f>SUM(D66:BW66)</f>
        <v>1072.0999999999999</v>
      </c>
      <c r="BY66" s="151">
        <f t="shared" si="1"/>
        <v>260</v>
      </c>
      <c r="BZ66" s="153">
        <f t="shared" si="2"/>
        <v>1332.1</v>
      </c>
      <c r="CC66" s="210">
        <f t="shared" si="15"/>
        <v>360</v>
      </c>
      <c r="CD66" s="210">
        <f t="shared" si="16"/>
        <v>12</v>
      </c>
      <c r="CE66" s="210">
        <f t="shared" si="17"/>
        <v>20.100000000000001</v>
      </c>
      <c r="CF66" s="210">
        <f t="shared" si="18"/>
        <v>55</v>
      </c>
      <c r="CG66" s="213">
        <f t="shared" si="3"/>
        <v>0</v>
      </c>
      <c r="CH66" s="211">
        <f t="shared" si="19"/>
        <v>625</v>
      </c>
    </row>
    <row r="67" spans="1:86" ht="23.25" customHeight="1">
      <c r="A67" s="3" t="s">
        <v>151</v>
      </c>
      <c r="B67" s="12" t="s">
        <v>152</v>
      </c>
      <c r="C67" s="53">
        <v>1580.7</v>
      </c>
      <c r="D67" s="29">
        <v>22</v>
      </c>
      <c r="E67" s="5">
        <v>2</v>
      </c>
      <c r="F67" s="5">
        <v>0</v>
      </c>
      <c r="G67" s="5">
        <v>0</v>
      </c>
      <c r="H67" s="6">
        <v>0</v>
      </c>
      <c r="I67" s="30"/>
      <c r="J67" s="37">
        <v>2</v>
      </c>
      <c r="K67" s="7">
        <v>2</v>
      </c>
      <c r="L67" s="7">
        <v>0</v>
      </c>
      <c r="M67" s="7">
        <v>0</v>
      </c>
      <c r="N67" s="7">
        <v>0</v>
      </c>
      <c r="O67" s="38"/>
      <c r="P67" s="46">
        <v>0</v>
      </c>
      <c r="Q67" s="8">
        <v>0</v>
      </c>
      <c r="R67" s="8">
        <v>0</v>
      </c>
      <c r="S67" s="8">
        <v>0</v>
      </c>
      <c r="T67" s="8">
        <v>0</v>
      </c>
      <c r="U67" s="47"/>
      <c r="V67" s="44">
        <v>36</v>
      </c>
      <c r="W67" s="9">
        <v>2</v>
      </c>
      <c r="X67" s="9">
        <v>12</v>
      </c>
      <c r="Y67" s="9">
        <v>3.5</v>
      </c>
      <c r="Z67" s="9">
        <v>0</v>
      </c>
      <c r="AA67" s="9"/>
      <c r="AB67" s="10">
        <v>60</v>
      </c>
      <c r="AC67" s="10">
        <v>2</v>
      </c>
      <c r="AD67" s="10">
        <v>11</v>
      </c>
      <c r="AE67" s="10">
        <v>4</v>
      </c>
      <c r="AF67" s="10">
        <v>0</v>
      </c>
      <c r="AG67" s="10"/>
      <c r="AH67" s="11">
        <v>22</v>
      </c>
      <c r="AI67" s="11">
        <v>2</v>
      </c>
      <c r="AJ67" s="11">
        <v>0</v>
      </c>
      <c r="AK67" s="11"/>
      <c r="AL67" s="11">
        <v>0</v>
      </c>
      <c r="AM67" s="61"/>
      <c r="AN67" s="15">
        <v>32</v>
      </c>
      <c r="AO67" s="15">
        <v>2</v>
      </c>
      <c r="AP67" s="15">
        <v>0</v>
      </c>
      <c r="AQ67" s="15"/>
      <c r="AR67" s="15">
        <v>0</v>
      </c>
      <c r="AS67" s="15"/>
      <c r="AT67" s="64">
        <v>0</v>
      </c>
      <c r="AU67" s="64">
        <v>2</v>
      </c>
      <c r="AV67" s="64">
        <v>0</v>
      </c>
      <c r="AW67" s="64"/>
      <c r="AX67" s="64">
        <v>0</v>
      </c>
      <c r="AY67" s="64"/>
      <c r="AZ67" s="65">
        <v>44</v>
      </c>
      <c r="BA67" s="65">
        <v>2</v>
      </c>
      <c r="BB67" s="65">
        <v>0</v>
      </c>
      <c r="BC67" s="65"/>
      <c r="BD67" s="65"/>
      <c r="BE67" s="143"/>
      <c r="BF67" s="172">
        <v>60</v>
      </c>
      <c r="BG67" s="162">
        <v>2</v>
      </c>
      <c r="BH67" s="162">
        <v>0</v>
      </c>
      <c r="BI67" s="162"/>
      <c r="BJ67" s="162"/>
      <c r="BK67" s="173"/>
      <c r="BL67" s="184">
        <v>60</v>
      </c>
      <c r="BM67" s="185">
        <v>2</v>
      </c>
      <c r="BN67" s="185">
        <v>21.5</v>
      </c>
      <c r="BO67" s="185">
        <v>3</v>
      </c>
      <c r="BP67" s="185"/>
      <c r="BQ67" s="186">
        <v>59</v>
      </c>
      <c r="BR67" s="200">
        <v>60</v>
      </c>
      <c r="BS67" s="201">
        <v>2</v>
      </c>
      <c r="BT67" s="201">
        <v>22.3</v>
      </c>
      <c r="BU67" s="201">
        <v>3</v>
      </c>
      <c r="BV67" s="201"/>
      <c r="BW67" s="202">
        <v>320</v>
      </c>
      <c r="BX67" s="146">
        <f t="shared" si="9"/>
        <v>879.3</v>
      </c>
      <c r="BY67" s="151">
        <f t="shared" si="1"/>
        <v>1580.7</v>
      </c>
      <c r="BZ67" s="153">
        <f t="shared" si="2"/>
        <v>2460</v>
      </c>
      <c r="CC67" s="210">
        <f t="shared" si="15"/>
        <v>398</v>
      </c>
      <c r="CD67" s="210">
        <f t="shared" si="16"/>
        <v>22</v>
      </c>
      <c r="CE67" s="210">
        <f t="shared" si="17"/>
        <v>66.8</v>
      </c>
      <c r="CF67" s="210">
        <f t="shared" si="18"/>
        <v>13.5</v>
      </c>
      <c r="CG67" s="213">
        <f t="shared" si="3"/>
        <v>0</v>
      </c>
      <c r="CH67" s="211">
        <f t="shared" si="19"/>
        <v>379</v>
      </c>
    </row>
    <row r="68" spans="1:86" ht="23.25" customHeight="1">
      <c r="A68" s="3" t="s">
        <v>153</v>
      </c>
      <c r="B68" s="12" t="s">
        <v>154</v>
      </c>
      <c r="C68" s="53">
        <v>0</v>
      </c>
      <c r="D68" s="29">
        <v>0</v>
      </c>
      <c r="E68" s="5">
        <v>0</v>
      </c>
      <c r="F68" s="5">
        <v>0</v>
      </c>
      <c r="G68" s="5">
        <v>0</v>
      </c>
      <c r="H68" s="6">
        <v>0</v>
      </c>
      <c r="I68" s="30"/>
      <c r="J68" s="37">
        <v>0</v>
      </c>
      <c r="K68" s="7">
        <v>0</v>
      </c>
      <c r="L68" s="7">
        <v>0</v>
      </c>
      <c r="M68" s="7">
        <v>0</v>
      </c>
      <c r="N68" s="7">
        <v>0</v>
      </c>
      <c r="O68" s="38"/>
      <c r="P68" s="46">
        <v>0</v>
      </c>
      <c r="Q68" s="8">
        <v>0</v>
      </c>
      <c r="R68" s="8">
        <v>0</v>
      </c>
      <c r="S68" s="8">
        <v>0</v>
      </c>
      <c r="T68" s="8">
        <v>0</v>
      </c>
      <c r="U68" s="47"/>
      <c r="V68" s="44">
        <v>0</v>
      </c>
      <c r="W68" s="9">
        <v>0</v>
      </c>
      <c r="X68" s="9">
        <v>0</v>
      </c>
      <c r="Y68" s="9">
        <v>0</v>
      </c>
      <c r="Z68" s="9">
        <v>0</v>
      </c>
      <c r="AA68" s="9"/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/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61"/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/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/>
      <c r="AZ68" s="65">
        <v>0</v>
      </c>
      <c r="BA68" s="65">
        <v>0</v>
      </c>
      <c r="BB68" s="65">
        <v>0</v>
      </c>
      <c r="BC68" s="65">
        <v>0</v>
      </c>
      <c r="BD68" s="65"/>
      <c r="BE68" s="143"/>
      <c r="BF68" s="172">
        <v>0</v>
      </c>
      <c r="BG68" s="162">
        <v>0</v>
      </c>
      <c r="BH68" s="162">
        <v>0</v>
      </c>
      <c r="BI68" s="162">
        <v>0</v>
      </c>
      <c r="BJ68" s="162"/>
      <c r="BK68" s="173"/>
      <c r="BL68" s="184">
        <v>0</v>
      </c>
      <c r="BM68" s="185">
        <v>0</v>
      </c>
      <c r="BN68" s="185">
        <v>21.5</v>
      </c>
      <c r="BO68" s="185">
        <v>3</v>
      </c>
      <c r="BP68" s="185"/>
      <c r="BQ68" s="186">
        <v>59</v>
      </c>
      <c r="BR68" s="200">
        <v>0</v>
      </c>
      <c r="BS68" s="201">
        <v>0</v>
      </c>
      <c r="BT68" s="201">
        <v>22.3</v>
      </c>
      <c r="BU68" s="201">
        <v>3</v>
      </c>
      <c r="BV68" s="201"/>
      <c r="BW68" s="202"/>
      <c r="BX68" s="146">
        <f t="shared" si="9"/>
        <v>108.8</v>
      </c>
      <c r="BY68" s="151">
        <f t="shared" ref="BY68:BY132" si="20">C68</f>
        <v>0</v>
      </c>
      <c r="BZ68" s="153">
        <f t="shared" ref="BZ68:BZ132" si="21">BX68+BY68</f>
        <v>108.8</v>
      </c>
      <c r="CC68" s="210">
        <f t="shared" si="15"/>
        <v>0</v>
      </c>
      <c r="CD68" s="210">
        <f t="shared" si="16"/>
        <v>0</v>
      </c>
      <c r="CE68" s="210">
        <f t="shared" si="17"/>
        <v>43.8</v>
      </c>
      <c r="CF68" s="210">
        <f t="shared" si="18"/>
        <v>6</v>
      </c>
      <c r="CG68" s="213">
        <f t="shared" ref="CG68:CG131" si="22">H68+N68+T68+Z68+AF68+AL68+AR68+AX68+BJ68+BP68+BV68+BD68</f>
        <v>0</v>
      </c>
      <c r="CH68" s="211">
        <f t="shared" si="19"/>
        <v>59</v>
      </c>
    </row>
    <row r="69" spans="1:86" ht="23.25" customHeight="1">
      <c r="A69" s="68" t="s">
        <v>155</v>
      </c>
      <c r="B69" s="12" t="s">
        <v>156</v>
      </c>
      <c r="C69" s="53">
        <v>0</v>
      </c>
      <c r="D69" s="29">
        <v>0</v>
      </c>
      <c r="E69" s="5">
        <v>0</v>
      </c>
      <c r="F69" s="5">
        <v>0</v>
      </c>
      <c r="G69" s="5">
        <v>0</v>
      </c>
      <c r="H69" s="6">
        <v>0</v>
      </c>
      <c r="I69" s="30"/>
      <c r="J69" s="37">
        <v>0</v>
      </c>
      <c r="K69" s="7">
        <v>0</v>
      </c>
      <c r="L69" s="7">
        <v>0</v>
      </c>
      <c r="M69" s="7">
        <v>0</v>
      </c>
      <c r="N69" s="7">
        <v>0</v>
      </c>
      <c r="O69" s="38"/>
      <c r="P69" s="46">
        <v>0</v>
      </c>
      <c r="Q69" s="8">
        <v>0</v>
      </c>
      <c r="R69" s="8">
        <v>0</v>
      </c>
      <c r="S69" s="8">
        <v>0</v>
      </c>
      <c r="T69" s="8">
        <v>0</v>
      </c>
      <c r="U69" s="47"/>
      <c r="V69" s="44">
        <v>0</v>
      </c>
      <c r="W69" s="9">
        <v>0</v>
      </c>
      <c r="X69" s="9">
        <v>0</v>
      </c>
      <c r="Y69" s="9">
        <v>0</v>
      </c>
      <c r="Z69" s="9">
        <v>0</v>
      </c>
      <c r="AA69" s="9"/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/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61"/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/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/>
      <c r="AZ69" s="65">
        <v>0</v>
      </c>
      <c r="BA69" s="65">
        <v>0</v>
      </c>
      <c r="BB69" s="65">
        <v>0</v>
      </c>
      <c r="BC69" s="65">
        <v>0</v>
      </c>
      <c r="BD69" s="65"/>
      <c r="BE69" s="143"/>
      <c r="BF69" s="172">
        <v>0</v>
      </c>
      <c r="BG69" s="162">
        <v>0</v>
      </c>
      <c r="BH69" s="162">
        <v>0</v>
      </c>
      <c r="BI69" s="162">
        <v>0</v>
      </c>
      <c r="BJ69" s="162"/>
      <c r="BK69" s="173"/>
      <c r="BL69" s="184">
        <v>0</v>
      </c>
      <c r="BM69" s="185">
        <v>0</v>
      </c>
      <c r="BN69" s="185">
        <v>75.5</v>
      </c>
      <c r="BO69" s="185">
        <v>3</v>
      </c>
      <c r="BP69" s="185"/>
      <c r="BQ69" s="186"/>
      <c r="BR69" s="200">
        <v>0</v>
      </c>
      <c r="BS69" s="201">
        <v>0</v>
      </c>
      <c r="BT69" s="201">
        <v>81.2</v>
      </c>
      <c r="BU69" s="201">
        <v>3</v>
      </c>
      <c r="BV69" s="201"/>
      <c r="BW69" s="202"/>
      <c r="BX69" s="146">
        <f t="shared" si="9"/>
        <v>162.69999999999999</v>
      </c>
      <c r="BY69" s="151">
        <f t="shared" si="20"/>
        <v>0</v>
      </c>
      <c r="BZ69" s="153">
        <f t="shared" si="21"/>
        <v>162.69999999999999</v>
      </c>
      <c r="CC69" s="210">
        <f t="shared" si="15"/>
        <v>0</v>
      </c>
      <c r="CD69" s="210">
        <f t="shared" si="16"/>
        <v>0</v>
      </c>
      <c r="CE69" s="210">
        <f t="shared" si="17"/>
        <v>156.69999999999999</v>
      </c>
      <c r="CF69" s="210">
        <f t="shared" si="18"/>
        <v>6</v>
      </c>
      <c r="CG69" s="213">
        <f t="shared" si="22"/>
        <v>0</v>
      </c>
      <c r="CH69" s="211">
        <f t="shared" si="19"/>
        <v>0</v>
      </c>
    </row>
    <row r="70" spans="1:86" ht="23.25" customHeight="1">
      <c r="A70" s="3" t="s">
        <v>157</v>
      </c>
      <c r="B70" s="12" t="s">
        <v>158</v>
      </c>
      <c r="C70" s="53">
        <v>0</v>
      </c>
      <c r="D70" s="29">
        <v>0</v>
      </c>
      <c r="E70" s="5">
        <v>0</v>
      </c>
      <c r="F70" s="5">
        <v>0</v>
      </c>
      <c r="G70" s="5">
        <v>0</v>
      </c>
      <c r="H70" s="6">
        <v>0</v>
      </c>
      <c r="I70" s="30"/>
      <c r="J70" s="37">
        <v>0</v>
      </c>
      <c r="K70" s="7">
        <v>0</v>
      </c>
      <c r="L70" s="7">
        <v>0</v>
      </c>
      <c r="M70" s="7">
        <v>0</v>
      </c>
      <c r="N70" s="7">
        <v>0</v>
      </c>
      <c r="O70" s="38"/>
      <c r="P70" s="46">
        <v>0</v>
      </c>
      <c r="Q70" s="8">
        <v>0</v>
      </c>
      <c r="R70" s="8">
        <v>0</v>
      </c>
      <c r="S70" s="8">
        <v>0</v>
      </c>
      <c r="T70" s="8">
        <v>0</v>
      </c>
      <c r="U70" s="47"/>
      <c r="V70" s="44">
        <v>0</v>
      </c>
      <c r="W70" s="9">
        <v>0</v>
      </c>
      <c r="X70" s="9">
        <v>0</v>
      </c>
      <c r="Y70" s="9">
        <v>0</v>
      </c>
      <c r="Z70" s="9">
        <v>0</v>
      </c>
      <c r="AA70" s="9"/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/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61"/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/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/>
      <c r="AZ70" s="65">
        <v>0</v>
      </c>
      <c r="BA70" s="65">
        <v>0</v>
      </c>
      <c r="BB70" s="65">
        <v>0</v>
      </c>
      <c r="BC70" s="65">
        <v>0</v>
      </c>
      <c r="BD70" s="65"/>
      <c r="BE70" s="143"/>
      <c r="BF70" s="172">
        <v>0</v>
      </c>
      <c r="BG70" s="162">
        <v>0</v>
      </c>
      <c r="BH70" s="162">
        <v>0</v>
      </c>
      <c r="BI70" s="162">
        <v>0</v>
      </c>
      <c r="BJ70" s="162"/>
      <c r="BK70" s="173"/>
      <c r="BL70" s="184">
        <v>0</v>
      </c>
      <c r="BM70" s="185">
        <v>0</v>
      </c>
      <c r="BN70" s="185">
        <v>93.5</v>
      </c>
      <c r="BO70" s="185">
        <v>57</v>
      </c>
      <c r="BP70" s="185"/>
      <c r="BQ70" s="186"/>
      <c r="BR70" s="200">
        <v>0</v>
      </c>
      <c r="BS70" s="201">
        <v>0</v>
      </c>
      <c r="BT70" s="201">
        <v>99.1</v>
      </c>
      <c r="BU70" s="201">
        <v>57</v>
      </c>
      <c r="BV70" s="201"/>
      <c r="BW70" s="202">
        <v>80</v>
      </c>
      <c r="BX70" s="146">
        <f t="shared" ref="BX70:BX133" si="23">SUM(D70:BW70)</f>
        <v>386.6</v>
      </c>
      <c r="BY70" s="151">
        <f t="shared" si="20"/>
        <v>0</v>
      </c>
      <c r="BZ70" s="153">
        <f t="shared" si="21"/>
        <v>386.6</v>
      </c>
      <c r="CC70" s="210">
        <f t="shared" si="15"/>
        <v>0</v>
      </c>
      <c r="CD70" s="210">
        <f t="shared" si="16"/>
        <v>0</v>
      </c>
      <c r="CE70" s="210">
        <f t="shared" si="17"/>
        <v>192.6</v>
      </c>
      <c r="CF70" s="210">
        <f t="shared" si="18"/>
        <v>114</v>
      </c>
      <c r="CG70" s="213">
        <f t="shared" si="22"/>
        <v>0</v>
      </c>
      <c r="CH70" s="211">
        <f t="shared" si="19"/>
        <v>80</v>
      </c>
    </row>
    <row r="71" spans="1:86" ht="23.25" customHeight="1">
      <c r="A71" s="3" t="s">
        <v>159</v>
      </c>
      <c r="B71" s="12" t="s">
        <v>160</v>
      </c>
      <c r="C71" s="53">
        <v>3757</v>
      </c>
      <c r="D71" s="29">
        <v>0</v>
      </c>
      <c r="E71" s="5">
        <v>0</v>
      </c>
      <c r="F71" s="5">
        <v>0</v>
      </c>
      <c r="G71" s="5">
        <v>0</v>
      </c>
      <c r="H71" s="6">
        <v>0</v>
      </c>
      <c r="I71" s="30"/>
      <c r="J71" s="37">
        <v>58</v>
      </c>
      <c r="K71" s="7">
        <v>0</v>
      </c>
      <c r="L71" s="7">
        <v>0</v>
      </c>
      <c r="M71" s="7">
        <v>0</v>
      </c>
      <c r="N71" s="7">
        <v>0</v>
      </c>
      <c r="O71" s="38"/>
      <c r="P71" s="46">
        <v>60</v>
      </c>
      <c r="Q71" s="8">
        <v>0</v>
      </c>
      <c r="R71" s="8">
        <v>0</v>
      </c>
      <c r="S71" s="8">
        <v>0</v>
      </c>
      <c r="T71" s="8">
        <v>0</v>
      </c>
      <c r="U71" s="47"/>
      <c r="V71" s="44">
        <v>0</v>
      </c>
      <c r="W71" s="9">
        <v>0</v>
      </c>
      <c r="X71" s="9">
        <v>0</v>
      </c>
      <c r="Y71" s="9">
        <v>0</v>
      </c>
      <c r="Z71" s="9">
        <v>0</v>
      </c>
      <c r="AA71" s="9"/>
      <c r="AB71" s="10">
        <v>60</v>
      </c>
      <c r="AC71" s="10">
        <v>0</v>
      </c>
      <c r="AD71" s="10">
        <v>0</v>
      </c>
      <c r="AE71" s="10">
        <v>0</v>
      </c>
      <c r="AF71" s="10">
        <v>0</v>
      </c>
      <c r="AG71" s="10"/>
      <c r="AH71" s="11">
        <v>60</v>
      </c>
      <c r="AI71" s="11">
        <v>0</v>
      </c>
      <c r="AJ71" s="11">
        <v>0</v>
      </c>
      <c r="AK71" s="11">
        <v>0</v>
      </c>
      <c r="AL71" s="11">
        <v>0</v>
      </c>
      <c r="AM71" s="61"/>
      <c r="AN71" s="15">
        <v>60</v>
      </c>
      <c r="AO71" s="15">
        <v>0</v>
      </c>
      <c r="AP71" s="15">
        <v>0</v>
      </c>
      <c r="AQ71" s="15">
        <v>0</v>
      </c>
      <c r="AR71" s="15">
        <v>0</v>
      </c>
      <c r="AS71" s="15"/>
      <c r="AT71" s="64">
        <v>60</v>
      </c>
      <c r="AU71" s="64">
        <v>0</v>
      </c>
      <c r="AV71" s="64">
        <v>0</v>
      </c>
      <c r="AW71" s="64">
        <v>0</v>
      </c>
      <c r="AX71" s="64">
        <v>0</v>
      </c>
      <c r="AY71" s="64">
        <v>25</v>
      </c>
      <c r="AZ71" s="65">
        <v>60</v>
      </c>
      <c r="BA71" s="65">
        <v>0</v>
      </c>
      <c r="BB71" s="65">
        <v>0</v>
      </c>
      <c r="BC71" s="65">
        <v>0</v>
      </c>
      <c r="BD71" s="65"/>
      <c r="BE71" s="143"/>
      <c r="BF71" s="172">
        <v>60</v>
      </c>
      <c r="BG71" s="162">
        <v>2</v>
      </c>
      <c r="BH71" s="162">
        <v>0</v>
      </c>
      <c r="BI71" s="162">
        <v>0</v>
      </c>
      <c r="BJ71" s="162"/>
      <c r="BK71" s="173"/>
      <c r="BL71" s="184">
        <v>0</v>
      </c>
      <c r="BM71" s="185">
        <v>0</v>
      </c>
      <c r="BN71" s="185">
        <v>43.5</v>
      </c>
      <c r="BO71" s="185">
        <v>3</v>
      </c>
      <c r="BP71" s="185"/>
      <c r="BQ71" s="186">
        <v>59</v>
      </c>
      <c r="BR71" s="200">
        <v>0</v>
      </c>
      <c r="BS71" s="201">
        <v>0</v>
      </c>
      <c r="BT71" s="201">
        <v>46.3</v>
      </c>
      <c r="BU71" s="201">
        <v>3</v>
      </c>
      <c r="BV71" s="201"/>
      <c r="BW71" s="202"/>
      <c r="BX71" s="146">
        <f t="shared" si="23"/>
        <v>659.8</v>
      </c>
      <c r="BY71" s="151">
        <f t="shared" si="20"/>
        <v>3757</v>
      </c>
      <c r="BZ71" s="153">
        <f t="shared" si="21"/>
        <v>4416.8</v>
      </c>
      <c r="CC71" s="210">
        <f t="shared" si="15"/>
        <v>478</v>
      </c>
      <c r="CD71" s="210">
        <f t="shared" si="16"/>
        <v>2</v>
      </c>
      <c r="CE71" s="210">
        <f t="shared" si="17"/>
        <v>89.8</v>
      </c>
      <c r="CF71" s="210">
        <f t="shared" si="18"/>
        <v>6</v>
      </c>
      <c r="CG71" s="213">
        <f t="shared" si="22"/>
        <v>0</v>
      </c>
      <c r="CH71" s="211">
        <f t="shared" si="19"/>
        <v>84</v>
      </c>
    </row>
    <row r="72" spans="1:86" ht="23.25" customHeight="1">
      <c r="A72" s="68" t="s">
        <v>161</v>
      </c>
      <c r="B72" s="12" t="s">
        <v>162</v>
      </c>
      <c r="C72" s="53">
        <v>0</v>
      </c>
      <c r="D72" s="29">
        <v>0</v>
      </c>
      <c r="E72" s="5">
        <v>0</v>
      </c>
      <c r="F72" s="5">
        <v>0</v>
      </c>
      <c r="G72" s="5">
        <v>0</v>
      </c>
      <c r="H72" s="6">
        <v>0</v>
      </c>
      <c r="I72" s="30"/>
      <c r="J72" s="37">
        <v>0</v>
      </c>
      <c r="K72" s="7">
        <v>0</v>
      </c>
      <c r="L72" s="7">
        <v>0</v>
      </c>
      <c r="M72" s="7">
        <v>0</v>
      </c>
      <c r="N72" s="7">
        <v>0</v>
      </c>
      <c r="O72" s="38"/>
      <c r="P72" s="46">
        <v>0</v>
      </c>
      <c r="Q72" s="8">
        <v>0</v>
      </c>
      <c r="R72" s="8">
        <v>0</v>
      </c>
      <c r="S72" s="8">
        <v>0</v>
      </c>
      <c r="T72" s="8">
        <v>0</v>
      </c>
      <c r="U72" s="47"/>
      <c r="V72" s="44">
        <v>0</v>
      </c>
      <c r="W72" s="9">
        <v>0</v>
      </c>
      <c r="X72" s="9">
        <v>0</v>
      </c>
      <c r="Y72" s="9">
        <v>0</v>
      </c>
      <c r="Z72" s="9">
        <v>0</v>
      </c>
      <c r="AA72" s="9"/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/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61"/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/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/>
      <c r="AZ72" s="65">
        <v>0</v>
      </c>
      <c r="BA72" s="65">
        <v>0</v>
      </c>
      <c r="BB72" s="65">
        <v>0</v>
      </c>
      <c r="BC72" s="65">
        <v>0</v>
      </c>
      <c r="BD72" s="65"/>
      <c r="BE72" s="143"/>
      <c r="BF72" s="172">
        <v>0</v>
      </c>
      <c r="BG72" s="162">
        <v>0</v>
      </c>
      <c r="BH72" s="162">
        <v>0</v>
      </c>
      <c r="BI72" s="162">
        <v>0</v>
      </c>
      <c r="BJ72" s="162"/>
      <c r="BK72" s="173"/>
      <c r="BL72" s="184">
        <v>0</v>
      </c>
      <c r="BM72" s="185">
        <v>0</v>
      </c>
      <c r="BN72" s="185">
        <v>130</v>
      </c>
      <c r="BO72" s="185">
        <v>3</v>
      </c>
      <c r="BP72" s="185"/>
      <c r="BQ72" s="186"/>
      <c r="BR72" s="200">
        <v>0</v>
      </c>
      <c r="BS72" s="201">
        <v>0</v>
      </c>
      <c r="BT72" s="201">
        <v>156.9</v>
      </c>
      <c r="BU72" s="201">
        <v>3</v>
      </c>
      <c r="BV72" s="201"/>
      <c r="BW72" s="202"/>
      <c r="BX72" s="146">
        <f t="shared" si="23"/>
        <v>292.89999999999998</v>
      </c>
      <c r="BY72" s="151">
        <f t="shared" si="20"/>
        <v>0</v>
      </c>
      <c r="BZ72" s="153">
        <f t="shared" si="21"/>
        <v>292.89999999999998</v>
      </c>
      <c r="CC72" s="210">
        <f t="shared" si="15"/>
        <v>0</v>
      </c>
      <c r="CD72" s="210">
        <f t="shared" si="16"/>
        <v>0</v>
      </c>
      <c r="CE72" s="210">
        <f t="shared" si="17"/>
        <v>286.89999999999998</v>
      </c>
      <c r="CF72" s="210">
        <f t="shared" si="18"/>
        <v>6</v>
      </c>
      <c r="CG72" s="213">
        <f t="shared" si="22"/>
        <v>0</v>
      </c>
      <c r="CH72" s="211">
        <f t="shared" si="19"/>
        <v>0</v>
      </c>
    </row>
    <row r="73" spans="1:86" ht="23.25" customHeight="1">
      <c r="A73" s="3" t="s">
        <v>163</v>
      </c>
      <c r="B73" s="4" t="s">
        <v>164</v>
      </c>
      <c r="C73" s="53">
        <v>0</v>
      </c>
      <c r="D73" s="29">
        <v>0</v>
      </c>
      <c r="E73" s="5">
        <v>0</v>
      </c>
      <c r="F73" s="5">
        <v>0</v>
      </c>
      <c r="G73" s="5">
        <v>0</v>
      </c>
      <c r="H73" s="6">
        <v>0</v>
      </c>
      <c r="I73" s="30"/>
      <c r="J73" s="37">
        <v>0</v>
      </c>
      <c r="K73" s="7">
        <v>0</v>
      </c>
      <c r="L73" s="7">
        <v>0</v>
      </c>
      <c r="M73" s="7">
        <v>0</v>
      </c>
      <c r="N73" s="7">
        <v>0</v>
      </c>
      <c r="O73" s="38"/>
      <c r="P73" s="46">
        <v>0</v>
      </c>
      <c r="Q73" s="8">
        <v>0</v>
      </c>
      <c r="R73" s="8">
        <v>0</v>
      </c>
      <c r="S73" s="8">
        <v>0</v>
      </c>
      <c r="T73" s="8">
        <v>0</v>
      </c>
      <c r="U73" s="47"/>
      <c r="V73" s="44">
        <v>0</v>
      </c>
      <c r="W73" s="9">
        <v>0</v>
      </c>
      <c r="X73" s="9">
        <v>0</v>
      </c>
      <c r="Y73" s="9">
        <v>0</v>
      </c>
      <c r="Z73" s="9">
        <v>0</v>
      </c>
      <c r="AA73" s="9"/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/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61"/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/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/>
      <c r="AZ73" s="65">
        <v>0</v>
      </c>
      <c r="BA73" s="65">
        <v>0</v>
      </c>
      <c r="BB73" s="65">
        <v>0</v>
      </c>
      <c r="BC73" s="65">
        <v>0</v>
      </c>
      <c r="BD73" s="65"/>
      <c r="BE73" s="143"/>
      <c r="BF73" s="172">
        <v>0</v>
      </c>
      <c r="BG73" s="162">
        <v>0</v>
      </c>
      <c r="BH73" s="162">
        <v>0</v>
      </c>
      <c r="BI73" s="162">
        <v>0</v>
      </c>
      <c r="BJ73" s="162"/>
      <c r="BK73" s="173"/>
      <c r="BL73" s="184">
        <v>0</v>
      </c>
      <c r="BM73" s="185">
        <v>0</v>
      </c>
      <c r="BN73" s="185">
        <v>49</v>
      </c>
      <c r="BO73" s="185">
        <v>3</v>
      </c>
      <c r="BP73" s="185"/>
      <c r="BQ73" s="186"/>
      <c r="BR73" s="200">
        <v>60</v>
      </c>
      <c r="BS73" s="201">
        <v>2</v>
      </c>
      <c r="BT73" s="201">
        <v>51.2</v>
      </c>
      <c r="BU73" s="201">
        <v>3</v>
      </c>
      <c r="BV73" s="201"/>
      <c r="BW73" s="202"/>
      <c r="BX73" s="146">
        <f t="shared" si="23"/>
        <v>168.2</v>
      </c>
      <c r="BY73" s="151">
        <f t="shared" si="20"/>
        <v>0</v>
      </c>
      <c r="BZ73" s="153">
        <f t="shared" si="21"/>
        <v>168.2</v>
      </c>
      <c r="CC73" s="210">
        <f t="shared" si="15"/>
        <v>60</v>
      </c>
      <c r="CD73" s="210">
        <f t="shared" si="16"/>
        <v>2</v>
      </c>
      <c r="CE73" s="210">
        <f t="shared" si="17"/>
        <v>100.2</v>
      </c>
      <c r="CF73" s="210">
        <f t="shared" si="18"/>
        <v>6</v>
      </c>
      <c r="CG73" s="213">
        <f t="shared" si="22"/>
        <v>0</v>
      </c>
      <c r="CH73" s="211">
        <f t="shared" si="19"/>
        <v>0</v>
      </c>
    </row>
    <row r="74" spans="1:86" ht="23.25" customHeight="1">
      <c r="A74" s="3" t="s">
        <v>165</v>
      </c>
      <c r="B74" s="4" t="s">
        <v>166</v>
      </c>
      <c r="C74" s="53">
        <v>0</v>
      </c>
      <c r="D74" s="29">
        <v>0</v>
      </c>
      <c r="E74" s="5">
        <v>0</v>
      </c>
      <c r="F74" s="5">
        <v>0</v>
      </c>
      <c r="G74" s="5">
        <v>0</v>
      </c>
      <c r="H74" s="6">
        <v>0</v>
      </c>
      <c r="I74" s="30"/>
      <c r="J74" s="37">
        <v>0</v>
      </c>
      <c r="K74" s="7">
        <v>0</v>
      </c>
      <c r="L74" s="7">
        <v>0</v>
      </c>
      <c r="M74" s="7">
        <v>0</v>
      </c>
      <c r="N74" s="7">
        <v>0</v>
      </c>
      <c r="O74" s="38"/>
      <c r="P74" s="46">
        <v>0</v>
      </c>
      <c r="Q74" s="8">
        <v>0</v>
      </c>
      <c r="R74" s="8">
        <v>0</v>
      </c>
      <c r="S74" s="8">
        <v>0</v>
      </c>
      <c r="T74" s="8">
        <v>0</v>
      </c>
      <c r="U74" s="47"/>
      <c r="V74" s="44">
        <v>0</v>
      </c>
      <c r="W74" s="9">
        <v>0</v>
      </c>
      <c r="X74" s="9">
        <v>0</v>
      </c>
      <c r="Y74" s="9">
        <v>0</v>
      </c>
      <c r="Z74" s="9">
        <v>0</v>
      </c>
      <c r="AA74" s="9"/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/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61"/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/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/>
      <c r="AZ74" s="65">
        <v>0</v>
      </c>
      <c r="BA74" s="65">
        <v>0</v>
      </c>
      <c r="BB74" s="65">
        <v>0</v>
      </c>
      <c r="BC74" s="65">
        <v>0</v>
      </c>
      <c r="BD74" s="65"/>
      <c r="BE74" s="143"/>
      <c r="BF74" s="172">
        <v>0</v>
      </c>
      <c r="BG74" s="162">
        <v>0</v>
      </c>
      <c r="BH74" s="162">
        <v>0</v>
      </c>
      <c r="BI74" s="162">
        <v>0</v>
      </c>
      <c r="BJ74" s="162"/>
      <c r="BK74" s="173"/>
      <c r="BL74" s="184">
        <v>0</v>
      </c>
      <c r="BM74" s="185">
        <v>0</v>
      </c>
      <c r="BN74" s="185">
        <v>0</v>
      </c>
      <c r="BO74" s="185">
        <v>0</v>
      </c>
      <c r="BP74" s="185"/>
      <c r="BQ74" s="186"/>
      <c r="BR74" s="200">
        <v>60</v>
      </c>
      <c r="BS74" s="201">
        <v>2</v>
      </c>
      <c r="BT74" s="201">
        <v>61.6</v>
      </c>
      <c r="BU74" s="201">
        <v>35</v>
      </c>
      <c r="BV74" s="201"/>
      <c r="BW74" s="202">
        <v>80</v>
      </c>
      <c r="BX74" s="146">
        <f t="shared" si="23"/>
        <v>238.6</v>
      </c>
      <c r="BY74" s="151">
        <f t="shared" si="20"/>
        <v>0</v>
      </c>
      <c r="BZ74" s="153">
        <f t="shared" si="21"/>
        <v>238.6</v>
      </c>
      <c r="CC74" s="210">
        <f t="shared" si="15"/>
        <v>60</v>
      </c>
      <c r="CD74" s="210">
        <f t="shared" si="16"/>
        <v>2</v>
      </c>
      <c r="CE74" s="210">
        <f t="shared" si="17"/>
        <v>61.6</v>
      </c>
      <c r="CF74" s="210">
        <f t="shared" si="18"/>
        <v>35</v>
      </c>
      <c r="CG74" s="213">
        <f t="shared" si="22"/>
        <v>0</v>
      </c>
      <c r="CH74" s="211">
        <f t="shared" si="19"/>
        <v>80</v>
      </c>
    </row>
    <row r="75" spans="1:86" ht="23.25" customHeight="1">
      <c r="A75" s="68" t="s">
        <v>167</v>
      </c>
      <c r="B75" s="4" t="s">
        <v>168</v>
      </c>
      <c r="C75" s="53">
        <v>0</v>
      </c>
      <c r="D75" s="29">
        <v>0</v>
      </c>
      <c r="E75" s="5">
        <v>0</v>
      </c>
      <c r="F75" s="5">
        <v>0</v>
      </c>
      <c r="G75" s="5">
        <v>0</v>
      </c>
      <c r="H75" s="6">
        <v>0</v>
      </c>
      <c r="I75" s="30"/>
      <c r="J75" s="37">
        <v>0</v>
      </c>
      <c r="K75" s="7">
        <v>0</v>
      </c>
      <c r="L75" s="7">
        <v>0</v>
      </c>
      <c r="M75" s="7">
        <v>0</v>
      </c>
      <c r="N75" s="7">
        <v>0</v>
      </c>
      <c r="O75" s="38"/>
      <c r="P75" s="46">
        <v>0</v>
      </c>
      <c r="Q75" s="8">
        <v>0</v>
      </c>
      <c r="R75" s="8">
        <v>0</v>
      </c>
      <c r="S75" s="8">
        <v>0</v>
      </c>
      <c r="T75" s="8">
        <v>0</v>
      </c>
      <c r="U75" s="47"/>
      <c r="V75" s="44">
        <v>0</v>
      </c>
      <c r="W75" s="9">
        <v>0</v>
      </c>
      <c r="X75" s="9">
        <v>0</v>
      </c>
      <c r="Y75" s="9">
        <v>0</v>
      </c>
      <c r="Z75" s="9">
        <v>0</v>
      </c>
      <c r="AA75" s="9"/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/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61"/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/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/>
      <c r="AZ75" s="65">
        <v>0</v>
      </c>
      <c r="BA75" s="65">
        <v>0</v>
      </c>
      <c r="BB75" s="65">
        <v>0</v>
      </c>
      <c r="BC75" s="65">
        <v>0</v>
      </c>
      <c r="BD75" s="65"/>
      <c r="BE75" s="143"/>
      <c r="BF75" s="172">
        <v>0</v>
      </c>
      <c r="BG75" s="162">
        <v>0</v>
      </c>
      <c r="BH75" s="162">
        <v>0</v>
      </c>
      <c r="BI75" s="162">
        <v>0</v>
      </c>
      <c r="BJ75" s="162"/>
      <c r="BK75" s="173"/>
      <c r="BL75" s="184">
        <v>0</v>
      </c>
      <c r="BM75" s="185">
        <v>0</v>
      </c>
      <c r="BN75" s="185">
        <v>73.5</v>
      </c>
      <c r="BO75" s="185">
        <v>3</v>
      </c>
      <c r="BP75" s="185"/>
      <c r="BQ75" s="186"/>
      <c r="BR75" s="200">
        <v>0</v>
      </c>
      <c r="BS75" s="201">
        <v>0</v>
      </c>
      <c r="BT75" s="201">
        <v>79</v>
      </c>
      <c r="BU75" s="201">
        <v>3</v>
      </c>
      <c r="BV75" s="201"/>
      <c r="BW75" s="202"/>
      <c r="BX75" s="146">
        <f t="shared" si="23"/>
        <v>158.5</v>
      </c>
      <c r="BY75" s="151">
        <f t="shared" si="20"/>
        <v>0</v>
      </c>
      <c r="BZ75" s="153">
        <f t="shared" si="21"/>
        <v>158.5</v>
      </c>
      <c r="CC75" s="210">
        <f t="shared" si="15"/>
        <v>0</v>
      </c>
      <c r="CD75" s="210">
        <f t="shared" si="16"/>
        <v>0</v>
      </c>
      <c r="CE75" s="210">
        <f t="shared" si="17"/>
        <v>152.5</v>
      </c>
      <c r="CF75" s="210">
        <f t="shared" si="18"/>
        <v>6</v>
      </c>
      <c r="CG75" s="213">
        <f t="shared" si="22"/>
        <v>0</v>
      </c>
      <c r="CH75" s="211">
        <f t="shared" si="19"/>
        <v>0</v>
      </c>
    </row>
    <row r="76" spans="1:86" ht="23.25" customHeight="1">
      <c r="A76" s="3" t="s">
        <v>169</v>
      </c>
      <c r="B76" s="12" t="s">
        <v>170</v>
      </c>
      <c r="C76" s="53">
        <v>0</v>
      </c>
      <c r="D76" s="29">
        <v>0</v>
      </c>
      <c r="E76" s="5">
        <v>0</v>
      </c>
      <c r="F76" s="5">
        <v>0</v>
      </c>
      <c r="G76" s="5">
        <v>0</v>
      </c>
      <c r="H76" s="6">
        <v>0</v>
      </c>
      <c r="I76" s="30"/>
      <c r="J76" s="37">
        <v>0</v>
      </c>
      <c r="K76" s="7">
        <v>0</v>
      </c>
      <c r="L76" s="7">
        <v>0</v>
      </c>
      <c r="M76" s="7">
        <v>0</v>
      </c>
      <c r="N76" s="7">
        <v>0</v>
      </c>
      <c r="O76" s="38"/>
      <c r="P76" s="46">
        <v>0</v>
      </c>
      <c r="Q76" s="8">
        <v>0</v>
      </c>
      <c r="R76" s="8">
        <v>0</v>
      </c>
      <c r="S76" s="8">
        <v>0</v>
      </c>
      <c r="T76" s="8">
        <v>0</v>
      </c>
      <c r="U76" s="47"/>
      <c r="V76" s="44">
        <v>0</v>
      </c>
      <c r="W76" s="9">
        <v>0</v>
      </c>
      <c r="X76" s="9">
        <v>0</v>
      </c>
      <c r="Y76" s="9">
        <v>0</v>
      </c>
      <c r="Z76" s="9">
        <v>0</v>
      </c>
      <c r="AA76" s="9"/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/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61"/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/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/>
      <c r="AZ76" s="65">
        <v>0</v>
      </c>
      <c r="BA76" s="65">
        <v>0</v>
      </c>
      <c r="BB76" s="65">
        <v>0</v>
      </c>
      <c r="BC76" s="65">
        <v>0</v>
      </c>
      <c r="BD76" s="65"/>
      <c r="BE76" s="143"/>
      <c r="BF76" s="172">
        <v>0</v>
      </c>
      <c r="BG76" s="162">
        <v>0</v>
      </c>
      <c r="BH76" s="162">
        <v>0</v>
      </c>
      <c r="BI76" s="162">
        <v>0</v>
      </c>
      <c r="BJ76" s="162"/>
      <c r="BK76" s="173"/>
      <c r="BL76" s="184">
        <v>60</v>
      </c>
      <c r="BM76" s="185">
        <v>2</v>
      </c>
      <c r="BN76" s="185">
        <v>81</v>
      </c>
      <c r="BO76" s="185">
        <v>3</v>
      </c>
      <c r="BP76" s="185"/>
      <c r="BQ76" s="186"/>
      <c r="BR76" s="200">
        <v>60</v>
      </c>
      <c r="BS76" s="201">
        <v>2</v>
      </c>
      <c r="BT76" s="201">
        <v>86.1</v>
      </c>
      <c r="BU76" s="201">
        <v>3</v>
      </c>
      <c r="BV76" s="201"/>
      <c r="BW76" s="202"/>
      <c r="BX76" s="146">
        <f t="shared" si="23"/>
        <v>297.10000000000002</v>
      </c>
      <c r="BY76" s="151">
        <f t="shared" si="20"/>
        <v>0</v>
      </c>
      <c r="BZ76" s="153">
        <f t="shared" si="21"/>
        <v>297.10000000000002</v>
      </c>
      <c r="CC76" s="210">
        <f t="shared" si="15"/>
        <v>120</v>
      </c>
      <c r="CD76" s="210">
        <f t="shared" si="16"/>
        <v>4</v>
      </c>
      <c r="CE76" s="210">
        <f t="shared" si="17"/>
        <v>167.1</v>
      </c>
      <c r="CF76" s="210">
        <f t="shared" si="18"/>
        <v>6</v>
      </c>
      <c r="CG76" s="213">
        <f t="shared" si="22"/>
        <v>0</v>
      </c>
      <c r="CH76" s="211">
        <f t="shared" si="19"/>
        <v>0</v>
      </c>
    </row>
    <row r="77" spans="1:86" ht="23.25" customHeight="1">
      <c r="A77" s="3" t="s">
        <v>171</v>
      </c>
      <c r="B77" s="4" t="s">
        <v>172</v>
      </c>
      <c r="C77" s="53">
        <v>0</v>
      </c>
      <c r="D77" s="29">
        <v>0</v>
      </c>
      <c r="E77" s="5">
        <v>0</v>
      </c>
      <c r="F77" s="5">
        <v>0</v>
      </c>
      <c r="G77" s="5">
        <v>0</v>
      </c>
      <c r="H77" s="6">
        <v>0</v>
      </c>
      <c r="I77" s="30"/>
      <c r="J77" s="37">
        <v>0</v>
      </c>
      <c r="K77" s="7">
        <v>0</v>
      </c>
      <c r="L77" s="7">
        <v>0</v>
      </c>
      <c r="M77" s="7">
        <v>0</v>
      </c>
      <c r="N77" s="7">
        <v>0</v>
      </c>
      <c r="O77" s="38"/>
      <c r="P77" s="46">
        <v>0</v>
      </c>
      <c r="Q77" s="8">
        <v>0</v>
      </c>
      <c r="R77" s="8">
        <v>0</v>
      </c>
      <c r="S77" s="8">
        <v>0</v>
      </c>
      <c r="T77" s="8">
        <v>0</v>
      </c>
      <c r="U77" s="47"/>
      <c r="V77" s="44">
        <v>0</v>
      </c>
      <c r="W77" s="9">
        <v>0</v>
      </c>
      <c r="X77" s="9">
        <v>0</v>
      </c>
      <c r="Y77" s="9">
        <v>0</v>
      </c>
      <c r="Z77" s="9">
        <v>0</v>
      </c>
      <c r="AA77" s="9"/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/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61"/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/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/>
      <c r="AZ77" s="65">
        <v>0</v>
      </c>
      <c r="BA77" s="65">
        <v>0</v>
      </c>
      <c r="BB77" s="65">
        <v>0</v>
      </c>
      <c r="BC77" s="65">
        <v>0</v>
      </c>
      <c r="BD77" s="65"/>
      <c r="BE77" s="143"/>
      <c r="BF77" s="172">
        <v>0</v>
      </c>
      <c r="BG77" s="162">
        <v>0</v>
      </c>
      <c r="BH77" s="162">
        <v>0</v>
      </c>
      <c r="BI77" s="162">
        <v>0</v>
      </c>
      <c r="BJ77" s="162"/>
      <c r="BK77" s="173"/>
      <c r="BL77" s="184">
        <v>0</v>
      </c>
      <c r="BM77" s="185">
        <v>0</v>
      </c>
      <c r="BN77" s="185">
        <v>0</v>
      </c>
      <c r="BO77" s="185">
        <v>0</v>
      </c>
      <c r="BP77" s="185"/>
      <c r="BQ77" s="186"/>
      <c r="BR77" s="200">
        <v>22</v>
      </c>
      <c r="BS77" s="201">
        <v>2</v>
      </c>
      <c r="BT77" s="201">
        <v>22.4</v>
      </c>
      <c r="BU77" s="201">
        <v>3</v>
      </c>
      <c r="BV77" s="201"/>
      <c r="BW77" s="202"/>
      <c r="BX77" s="146">
        <f t="shared" si="23"/>
        <v>49.4</v>
      </c>
      <c r="BY77" s="151">
        <f t="shared" si="20"/>
        <v>0</v>
      </c>
      <c r="BZ77" s="153">
        <f t="shared" si="21"/>
        <v>49.4</v>
      </c>
      <c r="CC77" s="210">
        <f t="shared" si="15"/>
        <v>22</v>
      </c>
      <c r="CD77" s="210">
        <f t="shared" si="16"/>
        <v>2</v>
      </c>
      <c r="CE77" s="210">
        <f t="shared" si="17"/>
        <v>22.4</v>
      </c>
      <c r="CF77" s="210">
        <f t="shared" si="18"/>
        <v>3</v>
      </c>
      <c r="CG77" s="213">
        <f t="shared" si="22"/>
        <v>0</v>
      </c>
      <c r="CH77" s="211">
        <f t="shared" si="19"/>
        <v>0</v>
      </c>
    </row>
    <row r="78" spans="1:86" ht="23.25" customHeight="1">
      <c r="A78" s="68" t="s">
        <v>173</v>
      </c>
      <c r="B78" s="4" t="s">
        <v>174</v>
      </c>
      <c r="C78" s="53">
        <v>0</v>
      </c>
      <c r="D78" s="29">
        <v>0</v>
      </c>
      <c r="E78" s="5">
        <v>0</v>
      </c>
      <c r="F78" s="5">
        <v>0</v>
      </c>
      <c r="G78" s="5">
        <v>0</v>
      </c>
      <c r="H78" s="6">
        <v>0</v>
      </c>
      <c r="I78" s="30"/>
      <c r="J78" s="37">
        <v>0</v>
      </c>
      <c r="K78" s="7">
        <v>0</v>
      </c>
      <c r="L78" s="7">
        <v>0</v>
      </c>
      <c r="M78" s="7">
        <v>0</v>
      </c>
      <c r="N78" s="7">
        <v>0</v>
      </c>
      <c r="O78" s="38"/>
      <c r="P78" s="46">
        <v>0</v>
      </c>
      <c r="Q78" s="8">
        <v>0</v>
      </c>
      <c r="R78" s="8">
        <v>0</v>
      </c>
      <c r="S78" s="8">
        <v>0</v>
      </c>
      <c r="T78" s="8">
        <v>0</v>
      </c>
      <c r="U78" s="47"/>
      <c r="V78" s="44">
        <v>0</v>
      </c>
      <c r="W78" s="9">
        <v>0</v>
      </c>
      <c r="X78" s="9">
        <v>0</v>
      </c>
      <c r="Y78" s="9">
        <v>0</v>
      </c>
      <c r="Z78" s="9">
        <v>0</v>
      </c>
      <c r="AA78" s="9"/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/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61"/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/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/>
      <c r="AZ78" s="65">
        <v>0</v>
      </c>
      <c r="BA78" s="65">
        <v>0</v>
      </c>
      <c r="BB78" s="65">
        <v>0</v>
      </c>
      <c r="BC78" s="167">
        <v>0</v>
      </c>
      <c r="BD78" s="65"/>
      <c r="BE78" s="143"/>
      <c r="BF78" s="172">
        <v>0</v>
      </c>
      <c r="BG78" s="162">
        <v>0</v>
      </c>
      <c r="BH78" s="162">
        <v>0</v>
      </c>
      <c r="BI78" s="162">
        <v>0</v>
      </c>
      <c r="BJ78" s="162"/>
      <c r="BK78" s="173"/>
      <c r="BL78" s="184">
        <v>0</v>
      </c>
      <c r="BM78" s="185">
        <v>0</v>
      </c>
      <c r="BN78" s="185">
        <v>58</v>
      </c>
      <c r="BO78" s="185">
        <v>3</v>
      </c>
      <c r="BP78" s="185"/>
      <c r="BQ78" s="186">
        <v>59</v>
      </c>
      <c r="BR78" s="200">
        <v>60</v>
      </c>
      <c r="BS78" s="201">
        <v>2</v>
      </c>
      <c r="BT78" s="201">
        <v>61</v>
      </c>
      <c r="BU78" s="201">
        <v>3</v>
      </c>
      <c r="BV78" s="201"/>
      <c r="BW78" s="202"/>
      <c r="BX78" s="146">
        <f t="shared" si="23"/>
        <v>246</v>
      </c>
      <c r="BY78" s="151">
        <f t="shared" si="20"/>
        <v>0</v>
      </c>
      <c r="BZ78" s="153">
        <f t="shared" si="21"/>
        <v>246</v>
      </c>
      <c r="CC78" s="210">
        <f t="shared" si="15"/>
        <v>60</v>
      </c>
      <c r="CD78" s="210">
        <f t="shared" si="16"/>
        <v>2</v>
      </c>
      <c r="CE78" s="210">
        <f t="shared" si="17"/>
        <v>119</v>
      </c>
      <c r="CF78" s="210">
        <f t="shared" si="18"/>
        <v>6</v>
      </c>
      <c r="CG78" s="213">
        <f t="shared" si="22"/>
        <v>0</v>
      </c>
      <c r="CH78" s="211">
        <f t="shared" si="19"/>
        <v>59</v>
      </c>
    </row>
    <row r="79" spans="1:86" ht="23.25" customHeight="1">
      <c r="A79" s="3" t="s">
        <v>175</v>
      </c>
      <c r="B79" s="226" t="s">
        <v>176</v>
      </c>
      <c r="C79" s="53">
        <v>1366.9</v>
      </c>
      <c r="D79" s="29">
        <v>22</v>
      </c>
      <c r="E79" s="5">
        <v>2</v>
      </c>
      <c r="F79" s="5">
        <v>41</v>
      </c>
      <c r="G79" s="5">
        <v>35</v>
      </c>
      <c r="H79" s="6">
        <v>0</v>
      </c>
      <c r="I79" s="30"/>
      <c r="J79" s="37">
        <v>8</v>
      </c>
      <c r="K79" s="7">
        <v>2</v>
      </c>
      <c r="L79" s="7">
        <v>20.5</v>
      </c>
      <c r="M79" s="7">
        <v>37</v>
      </c>
      <c r="N79" s="7">
        <v>0</v>
      </c>
      <c r="O79" s="38"/>
      <c r="P79" s="46">
        <v>20</v>
      </c>
      <c r="Q79" s="8">
        <v>2</v>
      </c>
      <c r="R79" s="8">
        <v>39</v>
      </c>
      <c r="S79" s="8">
        <v>37</v>
      </c>
      <c r="T79" s="8">
        <v>0</v>
      </c>
      <c r="U79" s="47"/>
      <c r="V79" s="44">
        <v>38</v>
      </c>
      <c r="W79" s="9">
        <v>2</v>
      </c>
      <c r="X79" s="9">
        <v>49</v>
      </c>
      <c r="Y79" s="9">
        <v>38</v>
      </c>
      <c r="Z79" s="9">
        <v>0</v>
      </c>
      <c r="AA79" s="9"/>
      <c r="AB79" s="10">
        <v>26</v>
      </c>
      <c r="AC79" s="10">
        <v>2</v>
      </c>
      <c r="AD79" s="10">
        <v>44</v>
      </c>
      <c r="AE79" s="10">
        <v>40</v>
      </c>
      <c r="AF79" s="10">
        <v>0</v>
      </c>
      <c r="AG79" s="10"/>
      <c r="AH79" s="11">
        <v>38</v>
      </c>
      <c r="AI79" s="11">
        <v>2</v>
      </c>
      <c r="AJ79" s="11">
        <v>67</v>
      </c>
      <c r="AK79" s="11">
        <v>39</v>
      </c>
      <c r="AL79" s="11">
        <v>0</v>
      </c>
      <c r="AM79" s="61"/>
      <c r="AN79" s="15">
        <v>20</v>
      </c>
      <c r="AO79" s="15">
        <v>2</v>
      </c>
      <c r="AP79" s="15">
        <v>30</v>
      </c>
      <c r="AQ79" s="15">
        <v>39</v>
      </c>
      <c r="AR79" s="15">
        <v>0</v>
      </c>
      <c r="AS79" s="15"/>
      <c r="AT79" s="64">
        <v>16</v>
      </c>
      <c r="AU79" s="64">
        <v>2</v>
      </c>
      <c r="AV79" s="64">
        <v>21</v>
      </c>
      <c r="AW79" s="64">
        <v>35.5</v>
      </c>
      <c r="AX79" s="64">
        <v>0</v>
      </c>
      <c r="AY79" s="64"/>
      <c r="AZ79" s="65">
        <v>36</v>
      </c>
      <c r="BA79" s="65">
        <v>2</v>
      </c>
      <c r="BB79" s="65">
        <v>65</v>
      </c>
      <c r="BC79" s="65">
        <v>36</v>
      </c>
      <c r="BD79" s="65"/>
      <c r="BE79" s="143"/>
      <c r="BF79" s="172">
        <v>30</v>
      </c>
      <c r="BG79" s="162">
        <v>2</v>
      </c>
      <c r="BH79" s="162">
        <v>53.5</v>
      </c>
      <c r="BI79" s="162">
        <v>42</v>
      </c>
      <c r="BJ79" s="162"/>
      <c r="BK79" s="173"/>
      <c r="BL79" s="184">
        <v>26</v>
      </c>
      <c r="BM79" s="185">
        <v>2</v>
      </c>
      <c r="BN79" s="185">
        <v>47.5</v>
      </c>
      <c r="BO79" s="185">
        <v>39</v>
      </c>
      <c r="BP79" s="185"/>
      <c r="BQ79" s="186"/>
      <c r="BR79" s="200">
        <v>28</v>
      </c>
      <c r="BS79" s="201">
        <v>2</v>
      </c>
      <c r="BT79" s="201"/>
      <c r="BU79" s="201"/>
      <c r="BV79" s="201"/>
      <c r="BW79" s="202"/>
      <c r="BX79" s="146">
        <f t="shared" si="23"/>
        <v>1227</v>
      </c>
      <c r="BY79" s="151">
        <f t="shared" si="20"/>
        <v>1366.9</v>
      </c>
      <c r="BZ79" s="153">
        <f t="shared" si="21"/>
        <v>2593.9</v>
      </c>
      <c r="CC79" s="210">
        <f t="shared" si="15"/>
        <v>308</v>
      </c>
      <c r="CD79" s="210">
        <f t="shared" si="16"/>
        <v>24</v>
      </c>
      <c r="CE79" s="210">
        <f t="shared" si="17"/>
        <v>477.5</v>
      </c>
      <c r="CF79" s="210">
        <f t="shared" si="18"/>
        <v>417.5</v>
      </c>
      <c r="CG79" s="213">
        <f t="shared" si="22"/>
        <v>0</v>
      </c>
      <c r="CH79" s="211">
        <f t="shared" si="19"/>
        <v>0</v>
      </c>
    </row>
    <row r="80" spans="1:86" ht="23.25" customHeight="1">
      <c r="A80" s="3" t="s">
        <v>177</v>
      </c>
      <c r="B80" s="4" t="s">
        <v>178</v>
      </c>
      <c r="C80" s="53">
        <v>0</v>
      </c>
      <c r="D80" s="29">
        <v>0</v>
      </c>
      <c r="E80" s="5">
        <v>0</v>
      </c>
      <c r="F80" s="5">
        <v>0</v>
      </c>
      <c r="G80" s="5">
        <v>0</v>
      </c>
      <c r="H80" s="6">
        <v>0</v>
      </c>
      <c r="I80" s="30"/>
      <c r="J80" s="37">
        <v>0</v>
      </c>
      <c r="K80" s="7">
        <v>0</v>
      </c>
      <c r="L80" s="7">
        <v>0</v>
      </c>
      <c r="M80" s="7">
        <v>0</v>
      </c>
      <c r="N80" s="7">
        <v>0</v>
      </c>
      <c r="O80" s="38"/>
      <c r="P80" s="46">
        <v>0</v>
      </c>
      <c r="Q80" s="8">
        <v>0</v>
      </c>
      <c r="R80" s="8">
        <v>0</v>
      </c>
      <c r="S80" s="8">
        <v>0</v>
      </c>
      <c r="T80" s="8">
        <v>0</v>
      </c>
      <c r="U80" s="47"/>
      <c r="V80" s="44">
        <v>0</v>
      </c>
      <c r="W80" s="9">
        <v>0</v>
      </c>
      <c r="X80" s="9">
        <v>0</v>
      </c>
      <c r="Y80" s="9">
        <v>0</v>
      </c>
      <c r="Z80" s="9">
        <v>0</v>
      </c>
      <c r="AA80" s="9"/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/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61"/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/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/>
      <c r="AZ80" s="65">
        <v>0</v>
      </c>
      <c r="BA80" s="65">
        <v>0</v>
      </c>
      <c r="BB80" s="65">
        <v>0</v>
      </c>
      <c r="BC80" s="65">
        <v>0</v>
      </c>
      <c r="BD80" s="65"/>
      <c r="BE80" s="143"/>
      <c r="BF80" s="172">
        <v>0</v>
      </c>
      <c r="BG80" s="162">
        <v>0</v>
      </c>
      <c r="BH80" s="162">
        <v>0</v>
      </c>
      <c r="BI80" s="162">
        <v>0</v>
      </c>
      <c r="BJ80" s="162"/>
      <c r="BK80" s="173"/>
      <c r="BL80" s="184">
        <v>0</v>
      </c>
      <c r="BM80" s="185">
        <v>0</v>
      </c>
      <c r="BN80" s="185">
        <v>0</v>
      </c>
      <c r="BO80" s="185">
        <v>0</v>
      </c>
      <c r="BP80" s="185"/>
      <c r="BQ80" s="186"/>
      <c r="BR80" s="200">
        <v>0</v>
      </c>
      <c r="BS80" s="201">
        <v>0</v>
      </c>
      <c r="BT80" s="201">
        <v>0</v>
      </c>
      <c r="BU80" s="201">
        <v>0</v>
      </c>
      <c r="BV80" s="201">
        <v>0</v>
      </c>
      <c r="BW80" s="202"/>
      <c r="BX80" s="146">
        <f t="shared" si="23"/>
        <v>0</v>
      </c>
      <c r="BY80" s="151">
        <f t="shared" si="20"/>
        <v>0</v>
      </c>
      <c r="BZ80" s="153">
        <f t="shared" si="21"/>
        <v>0</v>
      </c>
      <c r="CC80" s="210">
        <f t="shared" si="15"/>
        <v>0</v>
      </c>
      <c r="CD80" s="210">
        <f t="shared" si="16"/>
        <v>0</v>
      </c>
      <c r="CE80" s="210">
        <f t="shared" si="17"/>
        <v>0</v>
      </c>
      <c r="CF80" s="210">
        <f t="shared" si="18"/>
        <v>0</v>
      </c>
      <c r="CG80" s="213">
        <f t="shared" si="22"/>
        <v>0</v>
      </c>
      <c r="CH80" s="211">
        <f t="shared" si="19"/>
        <v>0</v>
      </c>
    </row>
    <row r="81" spans="1:86" ht="23.25" customHeight="1">
      <c r="A81" s="68" t="s">
        <v>179</v>
      </c>
      <c r="B81" s="12" t="s">
        <v>180</v>
      </c>
      <c r="C81" s="53">
        <v>0</v>
      </c>
      <c r="D81" s="29">
        <v>0</v>
      </c>
      <c r="E81" s="5">
        <v>0</v>
      </c>
      <c r="F81" s="5">
        <v>0</v>
      </c>
      <c r="G81" s="5">
        <v>0</v>
      </c>
      <c r="H81" s="6">
        <v>0</v>
      </c>
      <c r="I81" s="30"/>
      <c r="J81" s="37">
        <v>0</v>
      </c>
      <c r="K81" s="7">
        <v>0</v>
      </c>
      <c r="L81" s="7">
        <v>0</v>
      </c>
      <c r="M81" s="7">
        <v>0</v>
      </c>
      <c r="N81" s="7">
        <v>0</v>
      </c>
      <c r="O81" s="38"/>
      <c r="P81" s="46">
        <v>0</v>
      </c>
      <c r="Q81" s="8">
        <v>0</v>
      </c>
      <c r="R81" s="8">
        <v>0</v>
      </c>
      <c r="S81" s="8">
        <v>0</v>
      </c>
      <c r="T81" s="8">
        <v>0</v>
      </c>
      <c r="U81" s="47"/>
      <c r="V81" s="44">
        <v>0</v>
      </c>
      <c r="W81" s="9">
        <v>0</v>
      </c>
      <c r="X81" s="9">
        <v>0</v>
      </c>
      <c r="Y81" s="9">
        <v>0</v>
      </c>
      <c r="Z81" s="9">
        <v>0</v>
      </c>
      <c r="AA81" s="9"/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/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61"/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/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/>
      <c r="AZ81" s="65">
        <v>0</v>
      </c>
      <c r="BA81" s="65">
        <v>0</v>
      </c>
      <c r="BB81" s="65">
        <v>0</v>
      </c>
      <c r="BC81" s="65">
        <v>0</v>
      </c>
      <c r="BD81" s="65"/>
      <c r="BE81" s="143">
        <v>15</v>
      </c>
      <c r="BF81" s="172">
        <v>0</v>
      </c>
      <c r="BG81" s="162">
        <v>0</v>
      </c>
      <c r="BH81" s="162">
        <v>0</v>
      </c>
      <c r="BI81" s="162">
        <v>0</v>
      </c>
      <c r="BJ81" s="162"/>
      <c r="BK81" s="173"/>
      <c r="BL81" s="184">
        <v>60</v>
      </c>
      <c r="BM81" s="185">
        <v>2</v>
      </c>
      <c r="BN81" s="185">
        <v>62.5</v>
      </c>
      <c r="BO81" s="185">
        <v>35</v>
      </c>
      <c r="BP81" s="185"/>
      <c r="BQ81" s="186"/>
      <c r="BR81" s="200">
        <v>60</v>
      </c>
      <c r="BS81" s="201">
        <v>2</v>
      </c>
      <c r="BT81" s="201">
        <v>67</v>
      </c>
      <c r="BU81" s="201">
        <v>35</v>
      </c>
      <c r="BV81" s="201"/>
      <c r="BW81" s="202">
        <v>80</v>
      </c>
      <c r="BX81" s="146">
        <f t="shared" si="23"/>
        <v>418.5</v>
      </c>
      <c r="BY81" s="151">
        <f t="shared" si="20"/>
        <v>0</v>
      </c>
      <c r="BZ81" s="153">
        <f t="shared" si="21"/>
        <v>418.5</v>
      </c>
      <c r="CC81" s="210">
        <f t="shared" si="15"/>
        <v>120</v>
      </c>
      <c r="CD81" s="210">
        <f t="shared" si="16"/>
        <v>4</v>
      </c>
      <c r="CE81" s="210">
        <f t="shared" si="17"/>
        <v>129.5</v>
      </c>
      <c r="CF81" s="210">
        <f t="shared" si="18"/>
        <v>70</v>
      </c>
      <c r="CG81" s="213">
        <f t="shared" si="22"/>
        <v>0</v>
      </c>
      <c r="CH81" s="211">
        <f t="shared" si="19"/>
        <v>95</v>
      </c>
    </row>
    <row r="82" spans="1:86" ht="23.25" customHeight="1">
      <c r="A82" s="3" t="s">
        <v>181</v>
      </c>
      <c r="B82" s="12" t="s">
        <v>182</v>
      </c>
      <c r="C82" s="53">
        <v>0</v>
      </c>
      <c r="D82" s="29">
        <v>0</v>
      </c>
      <c r="E82" s="5">
        <v>0</v>
      </c>
      <c r="F82" s="5">
        <v>0</v>
      </c>
      <c r="G82" s="5">
        <v>0</v>
      </c>
      <c r="H82" s="6">
        <v>0</v>
      </c>
      <c r="I82" s="30"/>
      <c r="J82" s="37">
        <v>0</v>
      </c>
      <c r="K82" s="7">
        <v>0</v>
      </c>
      <c r="L82" s="7">
        <v>0</v>
      </c>
      <c r="M82" s="7">
        <v>0</v>
      </c>
      <c r="N82" s="7">
        <v>0</v>
      </c>
      <c r="O82" s="38"/>
      <c r="P82" s="46">
        <v>0</v>
      </c>
      <c r="Q82" s="8">
        <v>0</v>
      </c>
      <c r="R82" s="8">
        <v>0</v>
      </c>
      <c r="S82" s="8">
        <v>0</v>
      </c>
      <c r="T82" s="8">
        <v>0</v>
      </c>
      <c r="U82" s="47"/>
      <c r="V82" s="44">
        <v>0</v>
      </c>
      <c r="W82" s="9">
        <v>0</v>
      </c>
      <c r="X82" s="9">
        <v>0</v>
      </c>
      <c r="Y82" s="9">
        <v>0</v>
      </c>
      <c r="Z82" s="9">
        <v>0</v>
      </c>
      <c r="AA82" s="9"/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/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61"/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/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/>
      <c r="AZ82" s="65">
        <v>0</v>
      </c>
      <c r="BA82" s="65">
        <v>0</v>
      </c>
      <c r="BB82" s="65">
        <v>0</v>
      </c>
      <c r="BC82" s="65">
        <v>0</v>
      </c>
      <c r="BD82" s="65"/>
      <c r="BE82" s="143"/>
      <c r="BF82" s="172">
        <v>0</v>
      </c>
      <c r="BG82" s="162">
        <v>0</v>
      </c>
      <c r="BH82" s="162">
        <v>0</v>
      </c>
      <c r="BI82" s="162">
        <v>0</v>
      </c>
      <c r="BJ82" s="162"/>
      <c r="BK82" s="173"/>
      <c r="BL82" s="184">
        <v>60</v>
      </c>
      <c r="BM82" s="185">
        <v>2</v>
      </c>
      <c r="BN82" s="185">
        <v>50.5</v>
      </c>
      <c r="BO82" s="185">
        <v>35</v>
      </c>
      <c r="BP82" s="185"/>
      <c r="BQ82" s="186"/>
      <c r="BR82" s="200">
        <v>60</v>
      </c>
      <c r="BS82" s="201">
        <v>2</v>
      </c>
      <c r="BT82" s="201">
        <v>53.9</v>
      </c>
      <c r="BU82" s="201">
        <v>35</v>
      </c>
      <c r="BV82" s="201"/>
      <c r="BW82" s="202">
        <v>80</v>
      </c>
      <c r="BX82" s="146">
        <f t="shared" si="23"/>
        <v>378.4</v>
      </c>
      <c r="BY82" s="151">
        <f t="shared" si="20"/>
        <v>0</v>
      </c>
      <c r="BZ82" s="153">
        <f t="shared" si="21"/>
        <v>378.4</v>
      </c>
      <c r="CC82" s="210">
        <f t="shared" si="15"/>
        <v>120</v>
      </c>
      <c r="CD82" s="210">
        <f t="shared" si="16"/>
        <v>4</v>
      </c>
      <c r="CE82" s="210">
        <f t="shared" si="17"/>
        <v>104.4</v>
      </c>
      <c r="CF82" s="210">
        <f t="shared" si="18"/>
        <v>70</v>
      </c>
      <c r="CG82" s="213">
        <f t="shared" si="22"/>
        <v>0</v>
      </c>
      <c r="CH82" s="211">
        <f t="shared" si="19"/>
        <v>80</v>
      </c>
    </row>
    <row r="83" spans="1:86" ht="23.25" customHeight="1">
      <c r="A83" s="3" t="s">
        <v>183</v>
      </c>
      <c r="B83" s="12" t="s">
        <v>184</v>
      </c>
      <c r="C83" s="53">
        <v>0</v>
      </c>
      <c r="D83" s="29">
        <v>0</v>
      </c>
      <c r="E83" s="5">
        <v>0</v>
      </c>
      <c r="F83" s="5">
        <v>0</v>
      </c>
      <c r="G83" s="5">
        <v>0</v>
      </c>
      <c r="H83" s="6">
        <v>0</v>
      </c>
      <c r="I83" s="30"/>
      <c r="J83" s="37">
        <v>0</v>
      </c>
      <c r="K83" s="7">
        <v>0</v>
      </c>
      <c r="L83" s="7">
        <v>0</v>
      </c>
      <c r="M83" s="7">
        <v>0</v>
      </c>
      <c r="N83" s="7">
        <v>0</v>
      </c>
      <c r="O83" s="38"/>
      <c r="P83" s="46">
        <v>0</v>
      </c>
      <c r="Q83" s="8">
        <v>0</v>
      </c>
      <c r="R83" s="8">
        <v>0</v>
      </c>
      <c r="S83" s="8">
        <v>0</v>
      </c>
      <c r="T83" s="8">
        <v>0</v>
      </c>
      <c r="U83" s="47"/>
      <c r="V83" s="44">
        <v>0</v>
      </c>
      <c r="W83" s="9">
        <v>0</v>
      </c>
      <c r="X83" s="9">
        <v>0</v>
      </c>
      <c r="Y83" s="9">
        <v>0</v>
      </c>
      <c r="Z83" s="9">
        <v>0</v>
      </c>
      <c r="AA83" s="9"/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/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61"/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/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/>
      <c r="AZ83" s="65">
        <v>0</v>
      </c>
      <c r="BA83" s="65">
        <v>0</v>
      </c>
      <c r="BB83" s="65">
        <v>0</v>
      </c>
      <c r="BC83" s="65">
        <v>0</v>
      </c>
      <c r="BD83" s="65"/>
      <c r="BE83" s="143"/>
      <c r="BF83" s="172">
        <v>0</v>
      </c>
      <c r="BG83" s="162">
        <v>0</v>
      </c>
      <c r="BH83" s="162">
        <v>0</v>
      </c>
      <c r="BI83" s="162">
        <v>0</v>
      </c>
      <c r="BJ83" s="162"/>
      <c r="BK83" s="173"/>
      <c r="BL83" s="184">
        <v>60</v>
      </c>
      <c r="BM83" s="185">
        <v>2</v>
      </c>
      <c r="BN83" s="185">
        <v>61</v>
      </c>
      <c r="BO83" s="185">
        <v>3</v>
      </c>
      <c r="BP83" s="185"/>
      <c r="BQ83" s="186">
        <v>59</v>
      </c>
      <c r="BR83" s="200">
        <v>60</v>
      </c>
      <c r="BS83" s="201">
        <v>2</v>
      </c>
      <c r="BT83" s="201">
        <v>64</v>
      </c>
      <c r="BU83" s="201">
        <v>3</v>
      </c>
      <c r="BV83" s="201"/>
      <c r="BW83" s="202"/>
      <c r="BX83" s="146">
        <f t="shared" si="23"/>
        <v>314</v>
      </c>
      <c r="BY83" s="151">
        <f t="shared" si="20"/>
        <v>0</v>
      </c>
      <c r="BZ83" s="153">
        <f t="shared" si="21"/>
        <v>314</v>
      </c>
      <c r="CC83" s="210">
        <f t="shared" si="15"/>
        <v>120</v>
      </c>
      <c r="CD83" s="210">
        <f t="shared" si="16"/>
        <v>4</v>
      </c>
      <c r="CE83" s="210">
        <f t="shared" si="17"/>
        <v>125</v>
      </c>
      <c r="CF83" s="210">
        <f t="shared" si="18"/>
        <v>6</v>
      </c>
      <c r="CG83" s="213">
        <f t="shared" si="22"/>
        <v>0</v>
      </c>
      <c r="CH83" s="211">
        <f t="shared" si="19"/>
        <v>59</v>
      </c>
    </row>
    <row r="84" spans="1:86" ht="23.25" customHeight="1">
      <c r="A84" s="68" t="s">
        <v>185</v>
      </c>
      <c r="B84" s="12" t="s">
        <v>186</v>
      </c>
      <c r="C84" s="53">
        <v>0</v>
      </c>
      <c r="D84" s="29">
        <v>0</v>
      </c>
      <c r="E84" s="5">
        <v>0</v>
      </c>
      <c r="F84" s="5">
        <v>0</v>
      </c>
      <c r="G84" s="5">
        <v>0</v>
      </c>
      <c r="H84" s="6">
        <v>0</v>
      </c>
      <c r="I84" s="30"/>
      <c r="J84" s="37">
        <v>0</v>
      </c>
      <c r="K84" s="7">
        <v>0</v>
      </c>
      <c r="L84" s="7">
        <v>0</v>
      </c>
      <c r="M84" s="7">
        <v>0</v>
      </c>
      <c r="N84" s="7">
        <v>0</v>
      </c>
      <c r="O84" s="38"/>
      <c r="P84" s="46">
        <v>0</v>
      </c>
      <c r="Q84" s="8">
        <v>0</v>
      </c>
      <c r="R84" s="8">
        <v>0</v>
      </c>
      <c r="S84" s="8">
        <v>0</v>
      </c>
      <c r="T84" s="8">
        <v>0</v>
      </c>
      <c r="U84" s="47"/>
      <c r="V84" s="44">
        <v>0</v>
      </c>
      <c r="W84" s="9">
        <v>0</v>
      </c>
      <c r="X84" s="9">
        <v>0</v>
      </c>
      <c r="Y84" s="9">
        <v>0</v>
      </c>
      <c r="Z84" s="9">
        <v>0</v>
      </c>
      <c r="AA84" s="9"/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/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61"/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85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/>
      <c r="AZ84" s="65">
        <v>0</v>
      </c>
      <c r="BA84" s="65">
        <v>0</v>
      </c>
      <c r="BB84" s="65">
        <v>0</v>
      </c>
      <c r="BC84" s="65">
        <v>0</v>
      </c>
      <c r="BD84" s="65"/>
      <c r="BE84" s="143"/>
      <c r="BF84" s="172">
        <v>0</v>
      </c>
      <c r="BG84" s="162">
        <v>0</v>
      </c>
      <c r="BH84" s="162">
        <v>0</v>
      </c>
      <c r="BI84" s="162">
        <v>0</v>
      </c>
      <c r="BJ84" s="162"/>
      <c r="BK84" s="173"/>
      <c r="BL84" s="184">
        <v>60</v>
      </c>
      <c r="BM84" s="185">
        <v>2</v>
      </c>
      <c r="BN84" s="185">
        <v>49.5</v>
      </c>
      <c r="BO84" s="185">
        <v>35</v>
      </c>
      <c r="BP84" s="185"/>
      <c r="BQ84" s="186"/>
      <c r="BR84" s="200">
        <v>60</v>
      </c>
      <c r="BS84" s="201">
        <v>2</v>
      </c>
      <c r="BT84" s="201">
        <v>52.8</v>
      </c>
      <c r="BU84" s="201">
        <v>35</v>
      </c>
      <c r="BV84" s="201"/>
      <c r="BW84" s="202">
        <v>80</v>
      </c>
      <c r="BX84" s="146">
        <f t="shared" si="23"/>
        <v>461.3</v>
      </c>
      <c r="BY84" s="151">
        <f t="shared" si="20"/>
        <v>0</v>
      </c>
      <c r="BZ84" s="153">
        <f t="shared" si="21"/>
        <v>461.3</v>
      </c>
      <c r="CC84" s="210">
        <f t="shared" si="15"/>
        <v>120</v>
      </c>
      <c r="CD84" s="210">
        <f t="shared" si="16"/>
        <v>4</v>
      </c>
      <c r="CE84" s="210">
        <f t="shared" si="17"/>
        <v>102.3</v>
      </c>
      <c r="CF84" s="210">
        <f t="shared" si="18"/>
        <v>70</v>
      </c>
      <c r="CG84" s="213">
        <f t="shared" si="22"/>
        <v>0</v>
      </c>
      <c r="CH84" s="211">
        <f t="shared" si="19"/>
        <v>165</v>
      </c>
    </row>
    <row r="85" spans="1:86" ht="23.25" customHeight="1">
      <c r="A85" s="3" t="s">
        <v>187</v>
      </c>
      <c r="B85" s="4" t="s">
        <v>188</v>
      </c>
      <c r="C85" s="53">
        <v>1387</v>
      </c>
      <c r="D85" s="29">
        <v>0</v>
      </c>
      <c r="E85" s="5">
        <v>0</v>
      </c>
      <c r="F85" s="5">
        <v>0</v>
      </c>
      <c r="G85" s="5">
        <v>0</v>
      </c>
      <c r="H85" s="6">
        <v>0</v>
      </c>
      <c r="I85" s="30"/>
      <c r="J85" s="37">
        <v>0</v>
      </c>
      <c r="K85" s="7">
        <v>0</v>
      </c>
      <c r="L85" s="7">
        <v>0</v>
      </c>
      <c r="M85" s="7">
        <v>0</v>
      </c>
      <c r="N85" s="7">
        <v>0</v>
      </c>
      <c r="O85" s="38"/>
      <c r="P85" s="46">
        <v>0</v>
      </c>
      <c r="Q85" s="8">
        <v>0</v>
      </c>
      <c r="R85" s="8">
        <v>0</v>
      </c>
      <c r="S85" s="8">
        <v>0</v>
      </c>
      <c r="T85" s="8">
        <v>0</v>
      </c>
      <c r="U85" s="47"/>
      <c r="V85" s="44">
        <v>0</v>
      </c>
      <c r="W85" s="9">
        <v>0</v>
      </c>
      <c r="X85" s="9">
        <v>0</v>
      </c>
      <c r="Y85" s="9">
        <v>0</v>
      </c>
      <c r="Z85" s="9">
        <v>0</v>
      </c>
      <c r="AA85" s="9"/>
      <c r="AB85" s="10">
        <v>0</v>
      </c>
      <c r="AC85" s="10">
        <v>0</v>
      </c>
      <c r="AD85" s="10">
        <v>0</v>
      </c>
      <c r="AE85" s="10">
        <v>0</v>
      </c>
      <c r="AF85" s="10">
        <v>25</v>
      </c>
      <c r="AG85" s="10"/>
      <c r="AH85" s="11">
        <v>0</v>
      </c>
      <c r="AI85" s="11">
        <v>0</v>
      </c>
      <c r="AJ85" s="11">
        <v>0</v>
      </c>
      <c r="AK85" s="11">
        <v>0</v>
      </c>
      <c r="AL85" s="11">
        <v>25</v>
      </c>
      <c r="AM85" s="61"/>
      <c r="AN85" s="15">
        <v>0</v>
      </c>
      <c r="AO85" s="15">
        <v>0</v>
      </c>
      <c r="AP85" s="15">
        <v>0</v>
      </c>
      <c r="AQ85" s="15">
        <v>0</v>
      </c>
      <c r="AR85" s="15">
        <v>25</v>
      </c>
      <c r="AS85" s="15"/>
      <c r="AT85" s="64">
        <v>0</v>
      </c>
      <c r="AU85" s="64">
        <v>0</v>
      </c>
      <c r="AV85" s="64">
        <v>0</v>
      </c>
      <c r="AW85" s="64">
        <v>0</v>
      </c>
      <c r="AX85" s="64">
        <v>25</v>
      </c>
      <c r="AY85" s="64"/>
      <c r="AZ85" s="65">
        <v>60</v>
      </c>
      <c r="BA85" s="65">
        <v>2</v>
      </c>
      <c r="BB85" s="65">
        <v>0</v>
      </c>
      <c r="BC85" s="65">
        <v>0</v>
      </c>
      <c r="BD85" s="65">
        <v>25</v>
      </c>
      <c r="BE85" s="143">
        <v>45</v>
      </c>
      <c r="BF85" s="172">
        <v>60</v>
      </c>
      <c r="BG85" s="162">
        <v>2</v>
      </c>
      <c r="BH85" s="162">
        <v>0</v>
      </c>
      <c r="BI85" s="162">
        <v>0</v>
      </c>
      <c r="BJ85" s="162">
        <v>25</v>
      </c>
      <c r="BK85" s="173"/>
      <c r="BL85" s="184">
        <v>0</v>
      </c>
      <c r="BM85" s="185">
        <v>2</v>
      </c>
      <c r="BN85" s="185">
        <v>29.5</v>
      </c>
      <c r="BO85" s="185">
        <v>3</v>
      </c>
      <c r="BP85" s="185">
        <v>25</v>
      </c>
      <c r="BQ85" s="186">
        <v>59</v>
      </c>
      <c r="BR85" s="200">
        <v>0</v>
      </c>
      <c r="BS85" s="201">
        <v>2</v>
      </c>
      <c r="BT85" s="201">
        <v>81</v>
      </c>
      <c r="BU85" s="201">
        <v>3</v>
      </c>
      <c r="BV85" s="201">
        <v>25</v>
      </c>
      <c r="BW85" s="202"/>
      <c r="BX85" s="146">
        <f t="shared" si="23"/>
        <v>548.5</v>
      </c>
      <c r="BY85" s="151">
        <f t="shared" si="20"/>
        <v>1387</v>
      </c>
      <c r="BZ85" s="153">
        <f t="shared" si="21"/>
        <v>1935.5</v>
      </c>
      <c r="CC85" s="210">
        <f t="shared" si="15"/>
        <v>120</v>
      </c>
      <c r="CD85" s="210">
        <f t="shared" si="16"/>
        <v>8</v>
      </c>
      <c r="CE85" s="210">
        <f t="shared" si="17"/>
        <v>110.5</v>
      </c>
      <c r="CF85" s="210">
        <f t="shared" si="18"/>
        <v>6</v>
      </c>
      <c r="CG85" s="213">
        <f t="shared" si="22"/>
        <v>200</v>
      </c>
      <c r="CH85" s="211">
        <f t="shared" si="19"/>
        <v>104</v>
      </c>
    </row>
    <row r="86" spans="1:86" ht="23.25" customHeight="1">
      <c r="A86" s="3" t="s">
        <v>189</v>
      </c>
      <c r="B86" s="12" t="s">
        <v>190</v>
      </c>
      <c r="C86" s="53">
        <v>0</v>
      </c>
      <c r="D86" s="29">
        <v>0</v>
      </c>
      <c r="E86" s="5">
        <v>0</v>
      </c>
      <c r="F86" s="5">
        <v>0</v>
      </c>
      <c r="G86" s="5">
        <v>0</v>
      </c>
      <c r="H86" s="6">
        <v>0</v>
      </c>
      <c r="I86" s="30"/>
      <c r="J86" s="37">
        <v>0</v>
      </c>
      <c r="K86" s="7">
        <v>0</v>
      </c>
      <c r="L86" s="7">
        <v>0</v>
      </c>
      <c r="M86" s="7">
        <v>0</v>
      </c>
      <c r="N86" s="7">
        <v>0</v>
      </c>
      <c r="O86" s="38"/>
      <c r="P86" s="46">
        <v>0</v>
      </c>
      <c r="Q86" s="8">
        <v>0</v>
      </c>
      <c r="R86" s="8">
        <v>0</v>
      </c>
      <c r="S86" s="8">
        <v>0</v>
      </c>
      <c r="T86" s="8">
        <v>0</v>
      </c>
      <c r="U86" s="47"/>
      <c r="V86" s="44">
        <v>0</v>
      </c>
      <c r="W86" s="9">
        <v>0</v>
      </c>
      <c r="X86" s="9">
        <v>0</v>
      </c>
      <c r="Y86" s="9">
        <v>0</v>
      </c>
      <c r="Z86" s="9">
        <v>0</v>
      </c>
      <c r="AA86" s="9"/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/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61"/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/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/>
      <c r="AZ86" s="65">
        <v>0</v>
      </c>
      <c r="BA86" s="65">
        <v>0</v>
      </c>
      <c r="BB86" s="65">
        <v>0</v>
      </c>
      <c r="BC86" s="65">
        <v>0</v>
      </c>
      <c r="BD86" s="65"/>
      <c r="BE86" s="143"/>
      <c r="BF86" s="172">
        <v>0</v>
      </c>
      <c r="BG86" s="162">
        <v>0</v>
      </c>
      <c r="BH86" s="162">
        <v>0</v>
      </c>
      <c r="BI86" s="162">
        <v>0</v>
      </c>
      <c r="BJ86" s="162"/>
      <c r="BK86" s="173"/>
      <c r="BL86" s="184">
        <v>0</v>
      </c>
      <c r="BM86" s="185">
        <v>0</v>
      </c>
      <c r="BN86" s="185">
        <v>0</v>
      </c>
      <c r="BO86" s="185">
        <v>0</v>
      </c>
      <c r="BP86" s="185"/>
      <c r="BQ86" s="186"/>
      <c r="BR86" s="200"/>
      <c r="BS86" s="201"/>
      <c r="BT86" s="201">
        <v>153.6</v>
      </c>
      <c r="BU86" s="201">
        <v>25</v>
      </c>
      <c r="BV86" s="201"/>
      <c r="BW86" s="202"/>
      <c r="BX86" s="146">
        <f t="shared" si="23"/>
        <v>178.6</v>
      </c>
      <c r="BY86" s="151">
        <f t="shared" si="20"/>
        <v>0</v>
      </c>
      <c r="BZ86" s="153">
        <f t="shared" si="21"/>
        <v>178.6</v>
      </c>
      <c r="CC86" s="210">
        <f t="shared" si="15"/>
        <v>0</v>
      </c>
      <c r="CD86" s="210">
        <f t="shared" si="16"/>
        <v>0</v>
      </c>
      <c r="CE86" s="210">
        <f t="shared" si="17"/>
        <v>153.6</v>
      </c>
      <c r="CF86" s="210">
        <f t="shared" si="18"/>
        <v>25</v>
      </c>
      <c r="CG86" s="213">
        <f t="shared" si="22"/>
        <v>0</v>
      </c>
      <c r="CH86" s="211">
        <f t="shared" si="19"/>
        <v>0</v>
      </c>
    </row>
    <row r="87" spans="1:86" ht="23.25" customHeight="1">
      <c r="A87" s="68" t="s">
        <v>191</v>
      </c>
      <c r="B87" s="4" t="s">
        <v>192</v>
      </c>
      <c r="C87" s="53">
        <v>1754.3</v>
      </c>
      <c r="D87" s="29">
        <v>0</v>
      </c>
      <c r="E87" s="5">
        <v>0</v>
      </c>
      <c r="F87" s="5">
        <v>0</v>
      </c>
      <c r="G87" s="5">
        <v>0</v>
      </c>
      <c r="H87" s="6">
        <v>0</v>
      </c>
      <c r="I87" s="30"/>
      <c r="J87" s="37">
        <v>0</v>
      </c>
      <c r="K87" s="7">
        <v>0</v>
      </c>
      <c r="L87" s="7">
        <v>0</v>
      </c>
      <c r="M87" s="7">
        <v>0</v>
      </c>
      <c r="N87" s="7">
        <v>0</v>
      </c>
      <c r="O87" s="38"/>
      <c r="P87" s="46">
        <v>0</v>
      </c>
      <c r="Q87" s="8">
        <v>0</v>
      </c>
      <c r="R87" s="8">
        <v>0</v>
      </c>
      <c r="S87" s="8">
        <v>0</v>
      </c>
      <c r="T87" s="8">
        <v>0</v>
      </c>
      <c r="U87" s="47"/>
      <c r="V87" s="44">
        <v>0</v>
      </c>
      <c r="W87" s="9">
        <v>0</v>
      </c>
      <c r="X87" s="9">
        <v>0</v>
      </c>
      <c r="Y87" s="9">
        <v>0</v>
      </c>
      <c r="Z87" s="9">
        <v>0</v>
      </c>
      <c r="AA87" s="9"/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/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61"/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/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/>
      <c r="AZ87" s="65">
        <v>0</v>
      </c>
      <c r="BA87" s="65">
        <v>0</v>
      </c>
      <c r="BB87" s="65">
        <v>0</v>
      </c>
      <c r="BC87" s="65">
        <v>0</v>
      </c>
      <c r="BD87" s="65"/>
      <c r="BE87" s="143"/>
      <c r="BF87" s="172">
        <v>0</v>
      </c>
      <c r="BG87" s="162">
        <v>0</v>
      </c>
      <c r="BH87" s="162">
        <v>0</v>
      </c>
      <c r="BI87" s="162">
        <v>0</v>
      </c>
      <c r="BJ87" s="162"/>
      <c r="BK87" s="173"/>
      <c r="BL87" s="184">
        <v>0</v>
      </c>
      <c r="BM87" s="185">
        <v>0</v>
      </c>
      <c r="BN87" s="185">
        <v>0</v>
      </c>
      <c r="BO87" s="185">
        <v>0</v>
      </c>
      <c r="BP87" s="185"/>
      <c r="BQ87" s="186"/>
      <c r="BR87" s="200">
        <v>0</v>
      </c>
      <c r="BS87" s="201">
        <v>0</v>
      </c>
      <c r="BT87" s="201"/>
      <c r="BU87" s="201"/>
      <c r="BV87" s="201"/>
      <c r="BW87" s="202"/>
      <c r="BX87" s="146">
        <f t="shared" si="23"/>
        <v>0</v>
      </c>
      <c r="BY87" s="151">
        <f t="shared" si="20"/>
        <v>1754.3</v>
      </c>
      <c r="BZ87" s="153">
        <f t="shared" si="21"/>
        <v>1754.3</v>
      </c>
      <c r="CC87" s="210">
        <f t="shared" si="15"/>
        <v>0</v>
      </c>
      <c r="CD87" s="210">
        <f t="shared" si="16"/>
        <v>0</v>
      </c>
      <c r="CE87" s="210">
        <f t="shared" si="17"/>
        <v>0</v>
      </c>
      <c r="CF87" s="210">
        <f t="shared" si="18"/>
        <v>0</v>
      </c>
      <c r="CG87" s="213">
        <f t="shared" si="22"/>
        <v>0</v>
      </c>
      <c r="CH87" s="211">
        <f t="shared" si="19"/>
        <v>0</v>
      </c>
    </row>
    <row r="88" spans="1:86" ht="23.25" customHeight="1">
      <c r="A88" s="3" t="s">
        <v>193</v>
      </c>
      <c r="B88" s="4" t="s">
        <v>194</v>
      </c>
      <c r="C88" s="53">
        <v>0</v>
      </c>
      <c r="D88" s="29">
        <v>0</v>
      </c>
      <c r="E88" s="5">
        <v>0</v>
      </c>
      <c r="F88" s="5">
        <v>0</v>
      </c>
      <c r="G88" s="5">
        <v>0</v>
      </c>
      <c r="H88" s="6">
        <v>0</v>
      </c>
      <c r="I88" s="30"/>
      <c r="J88" s="37">
        <v>0</v>
      </c>
      <c r="K88" s="7">
        <v>0</v>
      </c>
      <c r="L88" s="7">
        <v>0</v>
      </c>
      <c r="M88" s="7">
        <v>0</v>
      </c>
      <c r="N88" s="7">
        <v>0</v>
      </c>
      <c r="O88" s="38"/>
      <c r="P88" s="46">
        <v>0</v>
      </c>
      <c r="Q88" s="8">
        <v>0</v>
      </c>
      <c r="R88" s="8">
        <v>0</v>
      </c>
      <c r="S88" s="8">
        <v>0</v>
      </c>
      <c r="T88" s="8">
        <v>0</v>
      </c>
      <c r="U88" s="47"/>
      <c r="V88" s="44">
        <v>0</v>
      </c>
      <c r="W88" s="9">
        <v>0</v>
      </c>
      <c r="X88" s="9">
        <v>0</v>
      </c>
      <c r="Y88" s="9">
        <v>0</v>
      </c>
      <c r="Z88" s="9">
        <v>0</v>
      </c>
      <c r="AA88" s="9"/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/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61"/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/>
      <c r="AT88" s="64">
        <v>0</v>
      </c>
      <c r="AU88" s="64">
        <v>0</v>
      </c>
      <c r="AV88" s="64">
        <v>0</v>
      </c>
      <c r="AW88" s="64">
        <v>0</v>
      </c>
      <c r="AX88" s="64">
        <v>0</v>
      </c>
      <c r="AY88" s="64"/>
      <c r="AZ88" s="65">
        <v>0</v>
      </c>
      <c r="BA88" s="65">
        <v>0</v>
      </c>
      <c r="BB88" s="65">
        <v>0</v>
      </c>
      <c r="BC88" s="65">
        <v>0</v>
      </c>
      <c r="BD88" s="65"/>
      <c r="BE88" s="143"/>
      <c r="BF88" s="172">
        <v>0</v>
      </c>
      <c r="BG88" s="162">
        <v>0</v>
      </c>
      <c r="BH88" s="162">
        <v>0</v>
      </c>
      <c r="BI88" s="162">
        <v>0</v>
      </c>
      <c r="BJ88" s="162"/>
      <c r="BK88" s="173"/>
      <c r="BL88" s="184">
        <v>0</v>
      </c>
      <c r="BM88" s="185">
        <v>0</v>
      </c>
      <c r="BN88" s="185">
        <v>0</v>
      </c>
      <c r="BO88" s="185">
        <v>0</v>
      </c>
      <c r="BP88" s="185"/>
      <c r="BQ88" s="186"/>
      <c r="BR88" s="200">
        <v>0</v>
      </c>
      <c r="BS88" s="201">
        <v>0</v>
      </c>
      <c r="BT88" s="201"/>
      <c r="BU88" s="201"/>
      <c r="BV88" s="201"/>
      <c r="BW88" s="202"/>
      <c r="BX88" s="146">
        <f t="shared" si="23"/>
        <v>0</v>
      </c>
      <c r="BY88" s="151">
        <f t="shared" si="20"/>
        <v>0</v>
      </c>
      <c r="BZ88" s="153">
        <f t="shared" si="21"/>
        <v>0</v>
      </c>
      <c r="CC88" s="210">
        <f t="shared" si="15"/>
        <v>0</v>
      </c>
      <c r="CD88" s="210">
        <f t="shared" si="16"/>
        <v>0</v>
      </c>
      <c r="CE88" s="210">
        <f t="shared" si="17"/>
        <v>0</v>
      </c>
      <c r="CF88" s="210">
        <f t="shared" si="18"/>
        <v>0</v>
      </c>
      <c r="CG88" s="213">
        <f t="shared" si="22"/>
        <v>0</v>
      </c>
      <c r="CH88" s="211">
        <f t="shared" si="19"/>
        <v>0</v>
      </c>
    </row>
    <row r="89" spans="1:86" ht="23.25" customHeight="1">
      <c r="A89" s="3" t="s">
        <v>195</v>
      </c>
      <c r="B89" s="12" t="s">
        <v>196</v>
      </c>
      <c r="C89" s="53">
        <v>0</v>
      </c>
      <c r="D89" s="29">
        <v>0</v>
      </c>
      <c r="E89" s="5">
        <v>0</v>
      </c>
      <c r="F89" s="5">
        <v>0</v>
      </c>
      <c r="G89" s="5">
        <v>0</v>
      </c>
      <c r="H89" s="6">
        <v>0</v>
      </c>
      <c r="I89" s="30"/>
      <c r="J89" s="37">
        <v>0</v>
      </c>
      <c r="K89" s="7">
        <v>0</v>
      </c>
      <c r="L89" s="7">
        <v>0</v>
      </c>
      <c r="M89" s="7">
        <v>0</v>
      </c>
      <c r="N89" s="7">
        <v>0</v>
      </c>
      <c r="O89" s="38"/>
      <c r="P89" s="46">
        <v>0</v>
      </c>
      <c r="Q89" s="8">
        <v>0</v>
      </c>
      <c r="R89" s="8">
        <v>0</v>
      </c>
      <c r="S89" s="8">
        <v>0</v>
      </c>
      <c r="T89" s="8">
        <v>0</v>
      </c>
      <c r="U89" s="47"/>
      <c r="V89" s="44">
        <v>0</v>
      </c>
      <c r="W89" s="9">
        <v>0</v>
      </c>
      <c r="X89" s="9">
        <v>0</v>
      </c>
      <c r="Y89" s="9">
        <v>0</v>
      </c>
      <c r="Z89" s="9">
        <v>0</v>
      </c>
      <c r="AA89" s="9"/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/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61"/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/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/>
      <c r="AZ89" s="65">
        <v>0</v>
      </c>
      <c r="BA89" s="65">
        <v>0</v>
      </c>
      <c r="BB89" s="65">
        <v>0</v>
      </c>
      <c r="BC89" s="65">
        <v>0</v>
      </c>
      <c r="BD89" s="65"/>
      <c r="BE89" s="143"/>
      <c r="BF89" s="172">
        <v>0</v>
      </c>
      <c r="BG89" s="162">
        <v>0</v>
      </c>
      <c r="BH89" s="162">
        <v>0</v>
      </c>
      <c r="BI89" s="162">
        <v>0</v>
      </c>
      <c r="BJ89" s="162"/>
      <c r="BK89" s="173"/>
      <c r="BL89" s="184">
        <v>0</v>
      </c>
      <c r="BM89" s="185">
        <v>0</v>
      </c>
      <c r="BN89" s="185">
        <v>0</v>
      </c>
      <c r="BO89" s="185">
        <v>0</v>
      </c>
      <c r="BP89" s="185"/>
      <c r="BQ89" s="186"/>
      <c r="BR89" s="200">
        <v>0</v>
      </c>
      <c r="BS89" s="201">
        <v>0</v>
      </c>
      <c r="BT89" s="201"/>
      <c r="BU89" s="201"/>
      <c r="BV89" s="201"/>
      <c r="BW89" s="202"/>
      <c r="BX89" s="146">
        <f t="shared" si="23"/>
        <v>0</v>
      </c>
      <c r="BY89" s="151">
        <f t="shared" si="20"/>
        <v>0</v>
      </c>
      <c r="BZ89" s="153">
        <f t="shared" si="21"/>
        <v>0</v>
      </c>
      <c r="CC89" s="210">
        <f t="shared" si="15"/>
        <v>0</v>
      </c>
      <c r="CD89" s="210">
        <f t="shared" si="16"/>
        <v>0</v>
      </c>
      <c r="CE89" s="210">
        <f t="shared" si="17"/>
        <v>0</v>
      </c>
      <c r="CF89" s="210">
        <f t="shared" si="18"/>
        <v>0</v>
      </c>
      <c r="CG89" s="213">
        <f t="shared" si="22"/>
        <v>0</v>
      </c>
      <c r="CH89" s="211">
        <f t="shared" si="19"/>
        <v>0</v>
      </c>
    </row>
    <row r="90" spans="1:86" ht="23.25" customHeight="1">
      <c r="A90" s="68" t="s">
        <v>197</v>
      </c>
      <c r="B90" s="12" t="s">
        <v>198</v>
      </c>
      <c r="C90" s="53">
        <v>0</v>
      </c>
      <c r="D90" s="29">
        <v>0</v>
      </c>
      <c r="E90" s="5">
        <v>0</v>
      </c>
      <c r="F90" s="5">
        <v>0</v>
      </c>
      <c r="G90" s="5">
        <v>0</v>
      </c>
      <c r="H90" s="6">
        <v>0</v>
      </c>
      <c r="I90" s="30"/>
      <c r="J90" s="37">
        <v>0</v>
      </c>
      <c r="K90" s="7">
        <v>0</v>
      </c>
      <c r="L90" s="7">
        <v>0</v>
      </c>
      <c r="M90" s="7">
        <v>0</v>
      </c>
      <c r="N90" s="7">
        <v>0</v>
      </c>
      <c r="O90" s="38"/>
      <c r="P90" s="46">
        <v>0</v>
      </c>
      <c r="Q90" s="8">
        <v>0</v>
      </c>
      <c r="R90" s="8">
        <v>0</v>
      </c>
      <c r="S90" s="8">
        <v>0</v>
      </c>
      <c r="T90" s="8">
        <v>0</v>
      </c>
      <c r="U90" s="47"/>
      <c r="V90" s="44">
        <v>0</v>
      </c>
      <c r="W90" s="9">
        <v>0</v>
      </c>
      <c r="X90" s="9">
        <v>0</v>
      </c>
      <c r="Y90" s="9">
        <v>0</v>
      </c>
      <c r="Z90" s="9">
        <v>0</v>
      </c>
      <c r="AA90" s="9"/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/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61"/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/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/>
      <c r="AZ90" s="65">
        <v>0</v>
      </c>
      <c r="BA90" s="65">
        <v>0</v>
      </c>
      <c r="BB90" s="65">
        <v>0</v>
      </c>
      <c r="BC90" s="65">
        <v>0</v>
      </c>
      <c r="BD90" s="65"/>
      <c r="BE90" s="143"/>
      <c r="BF90" s="172">
        <v>0</v>
      </c>
      <c r="BG90" s="162">
        <v>0</v>
      </c>
      <c r="BH90" s="162">
        <v>0</v>
      </c>
      <c r="BI90" s="162">
        <v>0</v>
      </c>
      <c r="BJ90" s="162"/>
      <c r="BK90" s="173"/>
      <c r="BL90" s="184">
        <v>0</v>
      </c>
      <c r="BM90" s="185">
        <v>0</v>
      </c>
      <c r="BN90" s="185">
        <v>67.5</v>
      </c>
      <c r="BO90" s="185">
        <v>3</v>
      </c>
      <c r="BP90" s="185"/>
      <c r="BQ90" s="186">
        <v>59</v>
      </c>
      <c r="BR90" s="200">
        <v>0</v>
      </c>
      <c r="BS90" s="201">
        <v>0</v>
      </c>
      <c r="BT90" s="201"/>
      <c r="BU90" s="201"/>
      <c r="BV90" s="201"/>
      <c r="BW90" s="202"/>
      <c r="BX90" s="146">
        <f t="shared" si="23"/>
        <v>129.5</v>
      </c>
      <c r="BY90" s="151">
        <f t="shared" si="20"/>
        <v>0</v>
      </c>
      <c r="BZ90" s="153">
        <f t="shared" si="21"/>
        <v>129.5</v>
      </c>
      <c r="CC90" s="210">
        <f t="shared" ref="CC90:CC113" si="24">D90+J90+P90+V90+AB90+AH90+AN90+AT90+AZ90+BF90+BL90+BR90</f>
        <v>0</v>
      </c>
      <c r="CD90" s="210">
        <f t="shared" ref="CD90:CD113" si="25">E90+K90+Q90+W90+AC90+AI90+AO90+AU90+BA90+BG90+BM90+BS90</f>
        <v>0</v>
      </c>
      <c r="CE90" s="210">
        <f t="shared" ref="CE90:CE113" si="26">F90+L90+R90+X90+AD90+AJ90+AP90+AV90+BB90+BH90+BN90+BT90</f>
        <v>67.5</v>
      </c>
      <c r="CF90" s="210">
        <f t="shared" ref="CF90:CF113" si="27">G90+M90+S90+Y90+AE90+AK90+AQ90+AW90+BC90+BI90+BO90+BU90</f>
        <v>3</v>
      </c>
      <c r="CG90" s="213">
        <f t="shared" si="22"/>
        <v>0</v>
      </c>
      <c r="CH90" s="211">
        <f t="shared" ref="CH90:CH113" si="28">I90+O90+U90+AA90+AG90+AM90+AS90+AY90+BE90+BK90+BQ90+BW90</f>
        <v>59</v>
      </c>
    </row>
    <row r="91" spans="1:86" ht="23.25" customHeight="1">
      <c r="A91" s="3" t="s">
        <v>199</v>
      </c>
      <c r="B91" s="12" t="s">
        <v>200</v>
      </c>
      <c r="C91" s="53">
        <v>0</v>
      </c>
      <c r="D91" s="29">
        <v>0</v>
      </c>
      <c r="E91" s="5">
        <v>0</v>
      </c>
      <c r="F91" s="5">
        <v>0</v>
      </c>
      <c r="G91" s="5">
        <v>0</v>
      </c>
      <c r="H91" s="6">
        <v>0</v>
      </c>
      <c r="I91" s="30"/>
      <c r="J91" s="37">
        <v>0</v>
      </c>
      <c r="K91" s="7">
        <v>0</v>
      </c>
      <c r="L91" s="7">
        <v>0</v>
      </c>
      <c r="M91" s="7">
        <v>0</v>
      </c>
      <c r="N91" s="7">
        <v>0</v>
      </c>
      <c r="O91" s="38"/>
      <c r="P91" s="46">
        <v>0</v>
      </c>
      <c r="Q91" s="8">
        <v>0</v>
      </c>
      <c r="R91" s="8">
        <v>0</v>
      </c>
      <c r="S91" s="8">
        <v>0</v>
      </c>
      <c r="T91" s="8">
        <v>0</v>
      </c>
      <c r="U91" s="47"/>
      <c r="V91" s="44">
        <v>0</v>
      </c>
      <c r="W91" s="9">
        <v>0</v>
      </c>
      <c r="X91" s="9">
        <v>0</v>
      </c>
      <c r="Y91" s="9">
        <v>0</v>
      </c>
      <c r="Z91" s="9">
        <v>0</v>
      </c>
      <c r="AA91" s="9"/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/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61"/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/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/>
      <c r="AZ91" s="65">
        <v>0</v>
      </c>
      <c r="BA91" s="65">
        <v>0</v>
      </c>
      <c r="BB91" s="65">
        <v>0</v>
      </c>
      <c r="BC91" s="65">
        <v>0</v>
      </c>
      <c r="BD91" s="65">
        <v>0</v>
      </c>
      <c r="BE91" s="143">
        <v>30</v>
      </c>
      <c r="BF91" s="172">
        <v>0</v>
      </c>
      <c r="BG91" s="162">
        <v>0</v>
      </c>
      <c r="BH91" s="162">
        <v>0</v>
      </c>
      <c r="BI91" s="162">
        <v>0</v>
      </c>
      <c r="BJ91" s="162">
        <v>0</v>
      </c>
      <c r="BK91" s="173"/>
      <c r="BL91" s="184">
        <v>0</v>
      </c>
      <c r="BM91" s="185">
        <v>0</v>
      </c>
      <c r="BN91" s="185">
        <v>37.5</v>
      </c>
      <c r="BO91" s="185">
        <v>3</v>
      </c>
      <c r="BP91" s="185"/>
      <c r="BQ91" s="186">
        <v>59</v>
      </c>
      <c r="BR91" s="200">
        <v>0</v>
      </c>
      <c r="BS91" s="201">
        <v>0</v>
      </c>
      <c r="BT91" s="201"/>
      <c r="BU91" s="201"/>
      <c r="BV91" s="201"/>
      <c r="BW91" s="202"/>
      <c r="BX91" s="146">
        <f t="shared" si="23"/>
        <v>129.5</v>
      </c>
      <c r="BY91" s="151">
        <f t="shared" si="20"/>
        <v>0</v>
      </c>
      <c r="BZ91" s="153">
        <f t="shared" si="21"/>
        <v>129.5</v>
      </c>
      <c r="CC91" s="210">
        <f t="shared" si="24"/>
        <v>0</v>
      </c>
      <c r="CD91" s="210">
        <f t="shared" si="25"/>
        <v>0</v>
      </c>
      <c r="CE91" s="210">
        <f t="shared" si="26"/>
        <v>37.5</v>
      </c>
      <c r="CF91" s="210">
        <f t="shared" si="27"/>
        <v>3</v>
      </c>
      <c r="CG91" s="213">
        <f t="shared" si="22"/>
        <v>0</v>
      </c>
      <c r="CH91" s="211">
        <f t="shared" si="28"/>
        <v>89</v>
      </c>
    </row>
    <row r="92" spans="1:86" ht="23.25" customHeight="1">
      <c r="A92" s="3" t="s">
        <v>201</v>
      </c>
      <c r="B92" s="4" t="s">
        <v>202</v>
      </c>
      <c r="C92" s="53">
        <v>0</v>
      </c>
      <c r="D92" s="29">
        <v>0</v>
      </c>
      <c r="E92" s="5">
        <v>0</v>
      </c>
      <c r="F92" s="5">
        <v>0</v>
      </c>
      <c r="G92" s="5">
        <v>0</v>
      </c>
      <c r="H92" s="6">
        <v>0</v>
      </c>
      <c r="I92" s="30"/>
      <c r="J92" s="37">
        <v>0</v>
      </c>
      <c r="K92" s="7">
        <v>0</v>
      </c>
      <c r="L92" s="7">
        <v>0</v>
      </c>
      <c r="M92" s="7">
        <v>0</v>
      </c>
      <c r="N92" s="7">
        <v>0</v>
      </c>
      <c r="O92" s="38"/>
      <c r="P92" s="46">
        <v>0</v>
      </c>
      <c r="Q92" s="8">
        <v>0</v>
      </c>
      <c r="R92" s="8">
        <v>0</v>
      </c>
      <c r="S92" s="8">
        <v>0</v>
      </c>
      <c r="T92" s="8">
        <v>0</v>
      </c>
      <c r="U92" s="47"/>
      <c r="V92" s="44">
        <v>0</v>
      </c>
      <c r="W92" s="9">
        <v>0</v>
      </c>
      <c r="X92" s="9">
        <v>0</v>
      </c>
      <c r="Y92" s="9">
        <v>0</v>
      </c>
      <c r="Z92" s="9">
        <v>0</v>
      </c>
      <c r="AA92" s="9"/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/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61"/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/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/>
      <c r="AZ92" s="65">
        <v>0</v>
      </c>
      <c r="BA92" s="65">
        <v>0</v>
      </c>
      <c r="BB92" s="65">
        <v>0</v>
      </c>
      <c r="BC92" s="65">
        <v>0</v>
      </c>
      <c r="BD92" s="65"/>
      <c r="BE92" s="143"/>
      <c r="BF92" s="172">
        <v>0</v>
      </c>
      <c r="BG92" s="162">
        <v>0</v>
      </c>
      <c r="BH92" s="162">
        <v>0</v>
      </c>
      <c r="BI92" s="162">
        <v>0</v>
      </c>
      <c r="BJ92" s="162"/>
      <c r="BK92" s="173"/>
      <c r="BL92" s="184">
        <v>0</v>
      </c>
      <c r="BM92" s="185">
        <v>0</v>
      </c>
      <c r="BN92" s="185">
        <v>0</v>
      </c>
      <c r="BO92" s="185">
        <v>0</v>
      </c>
      <c r="BP92" s="185"/>
      <c r="BQ92" s="186"/>
      <c r="BR92" s="200">
        <v>0</v>
      </c>
      <c r="BS92" s="201">
        <v>0</v>
      </c>
      <c r="BT92" s="201"/>
      <c r="BU92" s="201"/>
      <c r="BV92" s="201"/>
      <c r="BW92" s="202"/>
      <c r="BX92" s="146">
        <f t="shared" si="23"/>
        <v>0</v>
      </c>
      <c r="BY92" s="151">
        <f t="shared" si="20"/>
        <v>0</v>
      </c>
      <c r="BZ92" s="153">
        <f t="shared" si="21"/>
        <v>0</v>
      </c>
      <c r="CC92" s="210">
        <f t="shared" si="24"/>
        <v>0</v>
      </c>
      <c r="CD92" s="210">
        <f t="shared" si="25"/>
        <v>0</v>
      </c>
      <c r="CE92" s="210">
        <f t="shared" si="26"/>
        <v>0</v>
      </c>
      <c r="CF92" s="210">
        <f t="shared" si="27"/>
        <v>0</v>
      </c>
      <c r="CG92" s="213">
        <f t="shared" si="22"/>
        <v>0</v>
      </c>
      <c r="CH92" s="211">
        <f t="shared" si="28"/>
        <v>0</v>
      </c>
    </row>
    <row r="93" spans="1:86" ht="23.25" customHeight="1">
      <c r="A93" s="68" t="s">
        <v>203</v>
      </c>
      <c r="B93" s="4" t="s">
        <v>204</v>
      </c>
      <c r="C93" s="53">
        <v>6192.18</v>
      </c>
      <c r="D93" s="29">
        <v>34</v>
      </c>
      <c r="E93" s="5">
        <v>2</v>
      </c>
      <c r="F93" s="5">
        <v>0</v>
      </c>
      <c r="G93" s="5">
        <v>0</v>
      </c>
      <c r="H93" s="6">
        <v>0</v>
      </c>
      <c r="I93" s="30"/>
      <c r="J93" s="37">
        <v>42</v>
      </c>
      <c r="K93" s="7">
        <v>2</v>
      </c>
      <c r="L93" s="7">
        <v>0</v>
      </c>
      <c r="M93" s="7">
        <v>0</v>
      </c>
      <c r="N93" s="7">
        <v>0</v>
      </c>
      <c r="O93" s="38"/>
      <c r="P93" s="46">
        <v>32</v>
      </c>
      <c r="Q93" s="8">
        <v>2</v>
      </c>
      <c r="R93" s="8">
        <v>0</v>
      </c>
      <c r="S93" s="8">
        <v>0</v>
      </c>
      <c r="T93" s="8">
        <v>0</v>
      </c>
      <c r="U93" s="47">
        <v>75</v>
      </c>
      <c r="V93" s="44">
        <v>34</v>
      </c>
      <c r="W93" s="9">
        <v>2</v>
      </c>
      <c r="X93" s="9">
        <v>0</v>
      </c>
      <c r="Y93" s="9">
        <v>0</v>
      </c>
      <c r="Z93" s="9">
        <v>0</v>
      </c>
      <c r="AA93" s="9"/>
      <c r="AB93" s="10">
        <v>40</v>
      </c>
      <c r="AC93" s="10">
        <v>2</v>
      </c>
      <c r="AD93" s="10">
        <v>0</v>
      </c>
      <c r="AE93" s="10">
        <v>0</v>
      </c>
      <c r="AF93" s="10">
        <v>0</v>
      </c>
      <c r="AG93" s="10"/>
      <c r="AH93" s="11">
        <v>40</v>
      </c>
      <c r="AI93" s="11">
        <v>2</v>
      </c>
      <c r="AJ93" s="11">
        <v>0</v>
      </c>
      <c r="AK93" s="11">
        <v>0</v>
      </c>
      <c r="AL93" s="11">
        <v>0</v>
      </c>
      <c r="AM93" s="61">
        <v>75</v>
      </c>
      <c r="AN93" s="15">
        <v>28</v>
      </c>
      <c r="AO93" s="15">
        <v>2</v>
      </c>
      <c r="AP93" s="15">
        <v>0</v>
      </c>
      <c r="AQ93" s="15">
        <v>0</v>
      </c>
      <c r="AR93" s="15">
        <v>0</v>
      </c>
      <c r="AS93" s="15">
        <v>85</v>
      </c>
      <c r="AT93" s="64">
        <v>36</v>
      </c>
      <c r="AU93" s="64">
        <v>2</v>
      </c>
      <c r="AV93" s="64">
        <v>0</v>
      </c>
      <c r="AW93" s="64">
        <v>0</v>
      </c>
      <c r="AX93" s="64">
        <v>0</v>
      </c>
      <c r="AY93" s="64"/>
      <c r="AZ93" s="65">
        <v>28</v>
      </c>
      <c r="BA93" s="65">
        <v>2</v>
      </c>
      <c r="BB93" s="65">
        <v>0</v>
      </c>
      <c r="BC93" s="65">
        <v>0</v>
      </c>
      <c r="BD93" s="65"/>
      <c r="BE93" s="143"/>
      <c r="BF93" s="172">
        <v>18</v>
      </c>
      <c r="BG93" s="162">
        <v>2</v>
      </c>
      <c r="BH93" s="162">
        <v>0</v>
      </c>
      <c r="BI93" s="162">
        <v>0</v>
      </c>
      <c r="BJ93" s="162"/>
      <c r="BK93" s="173"/>
      <c r="BL93" s="184">
        <v>30</v>
      </c>
      <c r="BM93" s="185">
        <v>2</v>
      </c>
      <c r="BN93" s="185">
        <v>93.5</v>
      </c>
      <c r="BO93" s="185">
        <v>25</v>
      </c>
      <c r="BP93" s="185"/>
      <c r="BQ93" s="186">
        <v>85</v>
      </c>
      <c r="BR93" s="200">
        <v>6</v>
      </c>
      <c r="BS93" s="201">
        <v>2</v>
      </c>
      <c r="BT93" s="201"/>
      <c r="BU93" s="201"/>
      <c r="BV93" s="201"/>
      <c r="BW93" s="202"/>
      <c r="BX93" s="146">
        <f t="shared" si="23"/>
        <v>830.5</v>
      </c>
      <c r="BY93" s="151">
        <f t="shared" si="20"/>
        <v>6192.18</v>
      </c>
      <c r="BZ93" s="153">
        <f t="shared" si="21"/>
        <v>7022.68</v>
      </c>
      <c r="CC93" s="210">
        <f t="shared" si="24"/>
        <v>368</v>
      </c>
      <c r="CD93" s="210">
        <f t="shared" si="25"/>
        <v>24</v>
      </c>
      <c r="CE93" s="210">
        <f t="shared" si="26"/>
        <v>93.5</v>
      </c>
      <c r="CF93" s="210">
        <f t="shared" si="27"/>
        <v>25</v>
      </c>
      <c r="CG93" s="213">
        <f t="shared" si="22"/>
        <v>0</v>
      </c>
      <c r="CH93" s="211">
        <f t="shared" si="28"/>
        <v>320</v>
      </c>
    </row>
    <row r="94" spans="1:86" ht="23.25" customHeight="1">
      <c r="A94" s="3" t="s">
        <v>205</v>
      </c>
      <c r="B94" s="12" t="s">
        <v>206</v>
      </c>
      <c r="C94" s="53">
        <v>0</v>
      </c>
      <c r="D94" s="29">
        <v>0</v>
      </c>
      <c r="E94" s="5">
        <v>0</v>
      </c>
      <c r="F94" s="5">
        <v>0</v>
      </c>
      <c r="G94" s="5">
        <v>0</v>
      </c>
      <c r="H94" s="6">
        <v>0</v>
      </c>
      <c r="I94" s="30"/>
      <c r="J94" s="37">
        <v>0</v>
      </c>
      <c r="K94" s="7">
        <v>0</v>
      </c>
      <c r="L94" s="7">
        <v>0</v>
      </c>
      <c r="M94" s="7">
        <v>0</v>
      </c>
      <c r="N94" s="7">
        <v>0</v>
      </c>
      <c r="O94" s="38"/>
      <c r="P94" s="46">
        <v>0</v>
      </c>
      <c r="Q94" s="8">
        <v>0</v>
      </c>
      <c r="R94" s="8">
        <v>0</v>
      </c>
      <c r="S94" s="8">
        <v>0</v>
      </c>
      <c r="T94" s="8">
        <v>0</v>
      </c>
      <c r="U94" s="47"/>
      <c r="V94" s="44">
        <v>0</v>
      </c>
      <c r="W94" s="9">
        <v>0</v>
      </c>
      <c r="X94" s="9">
        <v>0</v>
      </c>
      <c r="Y94" s="9">
        <v>0</v>
      </c>
      <c r="Z94" s="9">
        <v>0</v>
      </c>
      <c r="AA94" s="9"/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/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61"/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/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/>
      <c r="AZ94" s="65">
        <v>0</v>
      </c>
      <c r="BA94" s="65">
        <v>0</v>
      </c>
      <c r="BB94" s="65">
        <v>0</v>
      </c>
      <c r="BC94" s="65">
        <v>0</v>
      </c>
      <c r="BD94" s="65"/>
      <c r="BE94" s="143"/>
      <c r="BF94" s="172">
        <v>0</v>
      </c>
      <c r="BG94" s="162">
        <v>0</v>
      </c>
      <c r="BH94" s="162">
        <v>0</v>
      </c>
      <c r="BI94" s="162">
        <v>0</v>
      </c>
      <c r="BJ94" s="162"/>
      <c r="BK94" s="173"/>
      <c r="BL94" s="184">
        <v>0</v>
      </c>
      <c r="BM94" s="185">
        <v>0</v>
      </c>
      <c r="BN94" s="185">
        <v>62.5</v>
      </c>
      <c r="BO94" s="185">
        <v>25</v>
      </c>
      <c r="BP94" s="185"/>
      <c r="BQ94" s="186">
        <v>85</v>
      </c>
      <c r="BR94" s="200">
        <v>0</v>
      </c>
      <c r="BS94" s="201">
        <v>0</v>
      </c>
      <c r="BT94" s="201"/>
      <c r="BU94" s="201"/>
      <c r="BV94" s="201"/>
      <c r="BW94" s="202"/>
      <c r="BX94" s="146">
        <f t="shared" si="23"/>
        <v>172.5</v>
      </c>
      <c r="BY94" s="151">
        <f t="shared" si="20"/>
        <v>0</v>
      </c>
      <c r="BZ94" s="153">
        <f t="shared" si="21"/>
        <v>172.5</v>
      </c>
      <c r="CC94" s="210">
        <f t="shared" si="24"/>
        <v>0</v>
      </c>
      <c r="CD94" s="210">
        <f t="shared" si="25"/>
        <v>0</v>
      </c>
      <c r="CE94" s="210">
        <f t="shared" si="26"/>
        <v>62.5</v>
      </c>
      <c r="CF94" s="210">
        <f t="shared" si="27"/>
        <v>25</v>
      </c>
      <c r="CG94" s="213">
        <f t="shared" si="22"/>
        <v>0</v>
      </c>
      <c r="CH94" s="211">
        <f t="shared" si="28"/>
        <v>85</v>
      </c>
    </row>
    <row r="95" spans="1:86" ht="23.25" customHeight="1">
      <c r="A95" s="3" t="s">
        <v>207</v>
      </c>
      <c r="B95" s="4" t="s">
        <v>208</v>
      </c>
      <c r="C95" s="53">
        <v>0</v>
      </c>
      <c r="D95" s="29">
        <v>0</v>
      </c>
      <c r="E95" s="5">
        <v>0</v>
      </c>
      <c r="F95" s="5">
        <v>0</v>
      </c>
      <c r="G95" s="5">
        <v>0</v>
      </c>
      <c r="H95" s="6">
        <v>0</v>
      </c>
      <c r="I95" s="30"/>
      <c r="J95" s="37">
        <v>0</v>
      </c>
      <c r="K95" s="7">
        <v>0</v>
      </c>
      <c r="L95" s="7">
        <v>0</v>
      </c>
      <c r="M95" s="7">
        <v>0</v>
      </c>
      <c r="N95" s="7">
        <v>0</v>
      </c>
      <c r="O95" s="38"/>
      <c r="P95" s="46">
        <v>0</v>
      </c>
      <c r="Q95" s="8">
        <v>0</v>
      </c>
      <c r="R95" s="8">
        <v>0</v>
      </c>
      <c r="S95" s="8">
        <v>0</v>
      </c>
      <c r="T95" s="8">
        <v>0</v>
      </c>
      <c r="U95" s="47"/>
      <c r="V95" s="44">
        <v>0</v>
      </c>
      <c r="W95" s="9">
        <v>0</v>
      </c>
      <c r="X95" s="9">
        <v>0</v>
      </c>
      <c r="Y95" s="9">
        <v>0</v>
      </c>
      <c r="Z95" s="9">
        <v>0</v>
      </c>
      <c r="AA95" s="9"/>
      <c r="AB95" s="10">
        <v>4</v>
      </c>
      <c r="AC95" s="10">
        <v>2</v>
      </c>
      <c r="AD95" s="10">
        <v>0</v>
      </c>
      <c r="AE95" s="10">
        <v>0</v>
      </c>
      <c r="AF95" s="10">
        <v>0</v>
      </c>
      <c r="AG95" s="10"/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61"/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85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5">
        <v>0</v>
      </c>
      <c r="BA95" s="65">
        <v>0</v>
      </c>
      <c r="BB95" s="65">
        <v>0</v>
      </c>
      <c r="BC95" s="65">
        <v>0</v>
      </c>
      <c r="BD95" s="65"/>
      <c r="BE95" s="143"/>
      <c r="BF95" s="172">
        <v>0</v>
      </c>
      <c r="BG95" s="162">
        <v>0</v>
      </c>
      <c r="BH95" s="162">
        <v>0</v>
      </c>
      <c r="BI95" s="162">
        <v>0</v>
      </c>
      <c r="BJ95" s="162"/>
      <c r="BK95" s="173"/>
      <c r="BL95" s="184">
        <v>0</v>
      </c>
      <c r="BM95" s="185">
        <v>0</v>
      </c>
      <c r="BN95" s="185">
        <v>42.5</v>
      </c>
      <c r="BO95" s="185">
        <v>35</v>
      </c>
      <c r="BP95" s="185"/>
      <c r="BQ95" s="186">
        <v>85</v>
      </c>
      <c r="BR95" s="200">
        <v>0</v>
      </c>
      <c r="BS95" s="201">
        <v>0</v>
      </c>
      <c r="BT95" s="201"/>
      <c r="BU95" s="201"/>
      <c r="BV95" s="201"/>
      <c r="BW95" s="202"/>
      <c r="BX95" s="146">
        <f t="shared" si="23"/>
        <v>253.5</v>
      </c>
      <c r="BY95" s="151">
        <f t="shared" si="20"/>
        <v>0</v>
      </c>
      <c r="BZ95" s="153">
        <f t="shared" si="21"/>
        <v>253.5</v>
      </c>
      <c r="CC95" s="210">
        <f t="shared" si="24"/>
        <v>4</v>
      </c>
      <c r="CD95" s="210">
        <f t="shared" si="25"/>
        <v>2</v>
      </c>
      <c r="CE95" s="210">
        <f t="shared" si="26"/>
        <v>42.5</v>
      </c>
      <c r="CF95" s="210">
        <f t="shared" si="27"/>
        <v>35</v>
      </c>
      <c r="CG95" s="213">
        <f t="shared" si="22"/>
        <v>0</v>
      </c>
      <c r="CH95" s="211">
        <f t="shared" si="28"/>
        <v>170</v>
      </c>
    </row>
    <row r="96" spans="1:86" ht="24" customHeight="1">
      <c r="A96" s="68" t="s">
        <v>209</v>
      </c>
      <c r="B96" s="12" t="s">
        <v>210</v>
      </c>
      <c r="C96" s="53">
        <v>0</v>
      </c>
      <c r="D96" s="29">
        <v>0</v>
      </c>
      <c r="E96" s="5">
        <v>0</v>
      </c>
      <c r="F96" s="5">
        <v>0</v>
      </c>
      <c r="G96" s="5">
        <v>0</v>
      </c>
      <c r="H96" s="6">
        <v>0</v>
      </c>
      <c r="I96" s="30"/>
      <c r="J96" s="37">
        <v>0</v>
      </c>
      <c r="K96" s="7">
        <v>0</v>
      </c>
      <c r="L96" s="7">
        <v>0</v>
      </c>
      <c r="M96" s="7">
        <v>0</v>
      </c>
      <c r="N96" s="7">
        <v>0</v>
      </c>
      <c r="O96" s="38"/>
      <c r="P96" s="46">
        <v>0</v>
      </c>
      <c r="Q96" s="8">
        <v>0</v>
      </c>
      <c r="R96" s="8">
        <v>0</v>
      </c>
      <c r="S96" s="8">
        <v>0</v>
      </c>
      <c r="T96" s="8">
        <v>0</v>
      </c>
      <c r="U96" s="47"/>
      <c r="V96" s="44">
        <v>0</v>
      </c>
      <c r="W96" s="9">
        <v>0</v>
      </c>
      <c r="X96" s="9">
        <v>0</v>
      </c>
      <c r="Y96" s="9">
        <v>0</v>
      </c>
      <c r="Z96" s="9">
        <v>0</v>
      </c>
      <c r="AA96" s="9"/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/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61"/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/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/>
      <c r="AZ96" s="65">
        <v>0</v>
      </c>
      <c r="BA96" s="65">
        <v>0</v>
      </c>
      <c r="BB96" s="65">
        <v>0</v>
      </c>
      <c r="BC96" s="65">
        <v>0</v>
      </c>
      <c r="BD96" s="65"/>
      <c r="BE96" s="143"/>
      <c r="BF96" s="172">
        <v>0</v>
      </c>
      <c r="BG96" s="162">
        <v>0</v>
      </c>
      <c r="BH96" s="162">
        <v>0</v>
      </c>
      <c r="BI96" s="162">
        <v>0</v>
      </c>
      <c r="BJ96" s="162"/>
      <c r="BK96" s="173"/>
      <c r="BL96" s="184">
        <v>0</v>
      </c>
      <c r="BM96" s="185">
        <v>0</v>
      </c>
      <c r="BN96" s="185">
        <v>0</v>
      </c>
      <c r="BO96" s="185">
        <v>0</v>
      </c>
      <c r="BP96" s="185"/>
      <c r="BQ96" s="186"/>
      <c r="BR96" s="200">
        <v>0</v>
      </c>
      <c r="BS96" s="201">
        <v>0</v>
      </c>
      <c r="BT96" s="201"/>
      <c r="BU96" s="201"/>
      <c r="BV96" s="201"/>
      <c r="BW96" s="202"/>
      <c r="BX96" s="146">
        <f t="shared" si="23"/>
        <v>0</v>
      </c>
      <c r="BY96" s="151">
        <f t="shared" si="20"/>
        <v>0</v>
      </c>
      <c r="BZ96" s="153">
        <f t="shared" si="21"/>
        <v>0</v>
      </c>
      <c r="CC96" s="210">
        <f t="shared" si="24"/>
        <v>0</v>
      </c>
      <c r="CD96" s="210">
        <f t="shared" si="25"/>
        <v>0</v>
      </c>
      <c r="CE96" s="210">
        <f t="shared" si="26"/>
        <v>0</v>
      </c>
      <c r="CF96" s="210">
        <f t="shared" si="27"/>
        <v>0</v>
      </c>
      <c r="CG96" s="213">
        <f t="shared" si="22"/>
        <v>0</v>
      </c>
      <c r="CH96" s="211">
        <f t="shared" si="28"/>
        <v>0</v>
      </c>
    </row>
    <row r="97" spans="1:86" ht="23.25" customHeight="1">
      <c r="A97" s="3" t="s">
        <v>211</v>
      </c>
      <c r="B97" s="4" t="s">
        <v>212</v>
      </c>
      <c r="C97" s="53">
        <v>0</v>
      </c>
      <c r="D97" s="29">
        <v>0</v>
      </c>
      <c r="E97" s="5">
        <v>0</v>
      </c>
      <c r="F97" s="5">
        <v>0</v>
      </c>
      <c r="G97" s="5">
        <v>0</v>
      </c>
      <c r="H97" s="6">
        <v>0</v>
      </c>
      <c r="I97" s="30"/>
      <c r="J97" s="37">
        <v>0</v>
      </c>
      <c r="K97" s="7">
        <v>0</v>
      </c>
      <c r="L97" s="7">
        <v>0</v>
      </c>
      <c r="M97" s="7">
        <v>0</v>
      </c>
      <c r="N97" s="7">
        <v>0</v>
      </c>
      <c r="O97" s="38"/>
      <c r="P97" s="46">
        <v>0</v>
      </c>
      <c r="Q97" s="8">
        <v>0</v>
      </c>
      <c r="R97" s="8">
        <v>0</v>
      </c>
      <c r="S97" s="8">
        <v>0</v>
      </c>
      <c r="T97" s="8">
        <v>0</v>
      </c>
      <c r="U97" s="47"/>
      <c r="V97" s="44">
        <v>0</v>
      </c>
      <c r="W97" s="9">
        <v>0</v>
      </c>
      <c r="X97" s="9">
        <v>0</v>
      </c>
      <c r="Y97" s="9">
        <v>0</v>
      </c>
      <c r="Z97" s="9">
        <v>0</v>
      </c>
      <c r="AA97" s="9"/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/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61"/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/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/>
      <c r="AZ97" s="65">
        <v>0</v>
      </c>
      <c r="BA97" s="65">
        <v>0</v>
      </c>
      <c r="BB97" s="65">
        <v>0</v>
      </c>
      <c r="BC97" s="65">
        <v>0</v>
      </c>
      <c r="BD97" s="65"/>
      <c r="BE97" s="143"/>
      <c r="BF97" s="172">
        <v>0</v>
      </c>
      <c r="BG97" s="162">
        <v>0</v>
      </c>
      <c r="BH97" s="162">
        <v>0</v>
      </c>
      <c r="BI97" s="162">
        <v>0</v>
      </c>
      <c r="BJ97" s="162"/>
      <c r="BK97" s="173"/>
      <c r="BL97" s="184">
        <v>0</v>
      </c>
      <c r="BM97" s="185">
        <v>0</v>
      </c>
      <c r="BN97" s="185">
        <v>0</v>
      </c>
      <c r="BO97" s="185">
        <v>0</v>
      </c>
      <c r="BP97" s="185"/>
      <c r="BQ97" s="186"/>
      <c r="BR97" s="200">
        <v>6</v>
      </c>
      <c r="BS97" s="201">
        <v>2</v>
      </c>
      <c r="BT97" s="201"/>
      <c r="BU97" s="201"/>
      <c r="BV97" s="201"/>
      <c r="BW97" s="202"/>
      <c r="BX97" s="146">
        <f t="shared" si="23"/>
        <v>8</v>
      </c>
      <c r="BY97" s="151">
        <f t="shared" si="20"/>
        <v>0</v>
      </c>
      <c r="BZ97" s="153">
        <f t="shared" si="21"/>
        <v>8</v>
      </c>
      <c r="CC97" s="210">
        <f t="shared" si="24"/>
        <v>6</v>
      </c>
      <c r="CD97" s="210">
        <f t="shared" si="25"/>
        <v>2</v>
      </c>
      <c r="CE97" s="210">
        <f t="shared" si="26"/>
        <v>0</v>
      </c>
      <c r="CF97" s="210">
        <f t="shared" si="27"/>
        <v>0</v>
      </c>
      <c r="CG97" s="213">
        <f t="shared" si="22"/>
        <v>0</v>
      </c>
      <c r="CH97" s="211">
        <f t="shared" si="28"/>
        <v>0</v>
      </c>
    </row>
    <row r="98" spans="1:86" ht="23.25" customHeight="1">
      <c r="A98" s="3" t="s">
        <v>213</v>
      </c>
      <c r="B98" s="12" t="s">
        <v>214</v>
      </c>
      <c r="C98" s="53">
        <v>41</v>
      </c>
      <c r="D98" s="29">
        <v>0</v>
      </c>
      <c r="E98" s="5">
        <v>0</v>
      </c>
      <c r="F98" s="5">
        <v>0</v>
      </c>
      <c r="G98" s="5">
        <v>0</v>
      </c>
      <c r="H98" s="6">
        <v>0</v>
      </c>
      <c r="I98" s="30"/>
      <c r="J98" s="37">
        <v>0</v>
      </c>
      <c r="K98" s="7">
        <v>0</v>
      </c>
      <c r="L98" s="7">
        <v>0</v>
      </c>
      <c r="M98" s="7">
        <v>0</v>
      </c>
      <c r="N98" s="7">
        <v>0</v>
      </c>
      <c r="O98" s="38"/>
      <c r="P98" s="46">
        <v>0</v>
      </c>
      <c r="Q98" s="8">
        <v>0</v>
      </c>
      <c r="R98" s="8">
        <v>0</v>
      </c>
      <c r="S98" s="8">
        <v>0</v>
      </c>
      <c r="T98" s="8">
        <v>0</v>
      </c>
      <c r="U98" s="47"/>
      <c r="V98" s="44">
        <v>0</v>
      </c>
      <c r="W98" s="9">
        <v>0</v>
      </c>
      <c r="X98" s="9">
        <v>0</v>
      </c>
      <c r="Y98" s="9">
        <v>0</v>
      </c>
      <c r="Z98" s="9">
        <v>0</v>
      </c>
      <c r="AA98" s="9"/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/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61"/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/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25</v>
      </c>
      <c r="AZ98" s="65">
        <v>0</v>
      </c>
      <c r="BA98" s="65">
        <v>0</v>
      </c>
      <c r="BB98" s="65">
        <v>0</v>
      </c>
      <c r="BC98" s="65">
        <v>0</v>
      </c>
      <c r="BD98" s="65"/>
      <c r="BE98" s="143"/>
      <c r="BF98" s="172">
        <v>0</v>
      </c>
      <c r="BG98" s="162">
        <v>0</v>
      </c>
      <c r="BH98" s="162">
        <v>0</v>
      </c>
      <c r="BI98" s="162">
        <v>0</v>
      </c>
      <c r="BJ98" s="162"/>
      <c r="BK98" s="173"/>
      <c r="BL98" s="184">
        <v>0</v>
      </c>
      <c r="BM98" s="185">
        <v>0</v>
      </c>
      <c r="BN98" s="185">
        <v>79.5</v>
      </c>
      <c r="BO98" s="185">
        <v>57</v>
      </c>
      <c r="BP98" s="185"/>
      <c r="BQ98" s="186"/>
      <c r="BR98" s="200">
        <v>0</v>
      </c>
      <c r="BS98" s="201">
        <v>0</v>
      </c>
      <c r="BT98" s="201"/>
      <c r="BU98" s="201"/>
      <c r="BV98" s="201"/>
      <c r="BW98" s="202"/>
      <c r="BX98" s="146">
        <f t="shared" si="23"/>
        <v>161.5</v>
      </c>
      <c r="BY98" s="151">
        <f t="shared" si="20"/>
        <v>41</v>
      </c>
      <c r="BZ98" s="153">
        <f t="shared" si="21"/>
        <v>202.5</v>
      </c>
      <c r="CC98" s="210">
        <f t="shared" si="24"/>
        <v>0</v>
      </c>
      <c r="CD98" s="210">
        <f t="shared" si="25"/>
        <v>0</v>
      </c>
      <c r="CE98" s="210">
        <f t="shared" si="26"/>
        <v>79.5</v>
      </c>
      <c r="CF98" s="210">
        <f t="shared" si="27"/>
        <v>57</v>
      </c>
      <c r="CG98" s="213">
        <f t="shared" si="22"/>
        <v>0</v>
      </c>
      <c r="CH98" s="211">
        <f t="shared" si="28"/>
        <v>25</v>
      </c>
    </row>
    <row r="99" spans="1:86" ht="23.25" customHeight="1">
      <c r="A99" s="68" t="s">
        <v>215</v>
      </c>
      <c r="B99" s="12" t="s">
        <v>216</v>
      </c>
      <c r="C99" s="53">
        <v>2173.1</v>
      </c>
      <c r="D99" s="29">
        <v>0</v>
      </c>
      <c r="E99" s="5">
        <v>0</v>
      </c>
      <c r="F99" s="5">
        <v>0</v>
      </c>
      <c r="G99" s="5">
        <v>0</v>
      </c>
      <c r="H99" s="6">
        <v>0</v>
      </c>
      <c r="I99" s="30"/>
      <c r="J99" s="37">
        <v>0</v>
      </c>
      <c r="K99" s="7">
        <v>0</v>
      </c>
      <c r="L99" s="7">
        <v>0</v>
      </c>
      <c r="M99" s="7">
        <v>0</v>
      </c>
      <c r="N99" s="7">
        <v>0</v>
      </c>
      <c r="O99" s="38"/>
      <c r="P99" s="46">
        <v>0</v>
      </c>
      <c r="Q99" s="8">
        <v>0</v>
      </c>
      <c r="R99" s="8">
        <v>0</v>
      </c>
      <c r="S99" s="8">
        <v>0</v>
      </c>
      <c r="T99" s="8">
        <v>0</v>
      </c>
      <c r="U99" s="47"/>
      <c r="V99" s="44">
        <v>0</v>
      </c>
      <c r="W99" s="9">
        <v>0</v>
      </c>
      <c r="X99" s="9">
        <v>0</v>
      </c>
      <c r="Y99" s="9">
        <v>0</v>
      </c>
      <c r="Z99" s="9">
        <v>0</v>
      </c>
      <c r="AA99" s="9"/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/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61"/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/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/>
      <c r="AZ99" s="65">
        <v>0</v>
      </c>
      <c r="BA99" s="65">
        <v>0</v>
      </c>
      <c r="BB99" s="65">
        <v>0</v>
      </c>
      <c r="BC99" s="65">
        <v>0</v>
      </c>
      <c r="BD99" s="65"/>
      <c r="BE99" s="143"/>
      <c r="BF99" s="172">
        <v>0</v>
      </c>
      <c r="BG99" s="162">
        <v>0</v>
      </c>
      <c r="BH99" s="162">
        <v>0</v>
      </c>
      <c r="BI99" s="162">
        <v>0</v>
      </c>
      <c r="BJ99" s="162"/>
      <c r="BK99" s="173"/>
      <c r="BL99" s="184">
        <v>0</v>
      </c>
      <c r="BM99" s="185">
        <v>0</v>
      </c>
      <c r="BN99" s="185">
        <v>199.5</v>
      </c>
      <c r="BO99" s="185">
        <v>21</v>
      </c>
      <c r="BP99" s="185"/>
      <c r="BQ99" s="186">
        <v>59</v>
      </c>
      <c r="BR99" s="200">
        <v>0</v>
      </c>
      <c r="BS99" s="201">
        <v>0</v>
      </c>
      <c r="BT99" s="201"/>
      <c r="BU99" s="201"/>
      <c r="BV99" s="201"/>
      <c r="BW99" s="202"/>
      <c r="BX99" s="146">
        <f t="shared" si="23"/>
        <v>279.5</v>
      </c>
      <c r="BY99" s="151">
        <f t="shared" si="20"/>
        <v>2173.1</v>
      </c>
      <c r="BZ99" s="153">
        <f t="shared" si="21"/>
        <v>2452.6</v>
      </c>
      <c r="CC99" s="210">
        <f t="shared" si="24"/>
        <v>0</v>
      </c>
      <c r="CD99" s="210">
        <f t="shared" si="25"/>
        <v>0</v>
      </c>
      <c r="CE99" s="210">
        <f t="shared" si="26"/>
        <v>199.5</v>
      </c>
      <c r="CF99" s="210">
        <f t="shared" si="27"/>
        <v>21</v>
      </c>
      <c r="CG99" s="213">
        <f t="shared" si="22"/>
        <v>0</v>
      </c>
      <c r="CH99" s="211">
        <f t="shared" si="28"/>
        <v>59</v>
      </c>
    </row>
    <row r="100" spans="1:86" ht="23.25" customHeight="1">
      <c r="A100" s="3" t="s">
        <v>217</v>
      </c>
      <c r="B100" s="4" t="s">
        <v>218</v>
      </c>
      <c r="C100" s="53">
        <v>1243</v>
      </c>
      <c r="D100" s="29">
        <v>0</v>
      </c>
      <c r="E100" s="5">
        <v>0</v>
      </c>
      <c r="F100" s="5">
        <v>0</v>
      </c>
      <c r="G100" s="5">
        <v>0</v>
      </c>
      <c r="H100" s="6">
        <v>0</v>
      </c>
      <c r="I100" s="30"/>
      <c r="J100" s="37">
        <v>0</v>
      </c>
      <c r="K100" s="7">
        <v>0</v>
      </c>
      <c r="L100" s="7">
        <v>0</v>
      </c>
      <c r="M100" s="7">
        <v>0</v>
      </c>
      <c r="N100" s="7">
        <v>0</v>
      </c>
      <c r="O100" s="38"/>
      <c r="P100" s="46">
        <v>0</v>
      </c>
      <c r="Q100" s="8">
        <v>0</v>
      </c>
      <c r="R100" s="8">
        <v>0</v>
      </c>
      <c r="S100" s="8">
        <v>0</v>
      </c>
      <c r="T100" s="8">
        <v>0</v>
      </c>
      <c r="U100" s="47">
        <v>75</v>
      </c>
      <c r="V100" s="44">
        <v>0</v>
      </c>
      <c r="W100" s="9">
        <v>0</v>
      </c>
      <c r="X100" s="9">
        <v>0</v>
      </c>
      <c r="Y100" s="9">
        <v>0</v>
      </c>
      <c r="Z100" s="9">
        <v>0</v>
      </c>
      <c r="AA100" s="9"/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/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61">
        <v>75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85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/>
      <c r="AZ100" s="65">
        <v>0</v>
      </c>
      <c r="BA100" s="65">
        <v>0</v>
      </c>
      <c r="BB100" s="65">
        <v>0</v>
      </c>
      <c r="BC100" s="65">
        <v>0</v>
      </c>
      <c r="BD100" s="65"/>
      <c r="BE100" s="143"/>
      <c r="BF100" s="172">
        <v>0</v>
      </c>
      <c r="BG100" s="162">
        <v>0</v>
      </c>
      <c r="BH100" s="162">
        <v>0</v>
      </c>
      <c r="BI100" s="162">
        <v>0</v>
      </c>
      <c r="BJ100" s="162"/>
      <c r="BK100" s="173"/>
      <c r="BL100" s="184">
        <v>0</v>
      </c>
      <c r="BM100" s="185">
        <v>0</v>
      </c>
      <c r="BN100" s="185">
        <v>97.5</v>
      </c>
      <c r="BO100" s="185">
        <v>43</v>
      </c>
      <c r="BP100" s="185"/>
      <c r="BQ100" s="186">
        <v>85</v>
      </c>
      <c r="BR100" s="200">
        <v>0</v>
      </c>
      <c r="BS100" s="201">
        <v>0</v>
      </c>
      <c r="BT100" s="201"/>
      <c r="BU100" s="201"/>
      <c r="BV100" s="201"/>
      <c r="BW100" s="202"/>
      <c r="BX100" s="146">
        <f t="shared" si="23"/>
        <v>460.5</v>
      </c>
      <c r="BY100" s="151">
        <f t="shared" si="20"/>
        <v>1243</v>
      </c>
      <c r="BZ100" s="153">
        <f t="shared" si="21"/>
        <v>1703.5</v>
      </c>
      <c r="CC100" s="210">
        <f t="shared" si="24"/>
        <v>0</v>
      </c>
      <c r="CD100" s="210">
        <f t="shared" si="25"/>
        <v>0</v>
      </c>
      <c r="CE100" s="210">
        <f t="shared" si="26"/>
        <v>97.5</v>
      </c>
      <c r="CF100" s="210">
        <f t="shared" si="27"/>
        <v>43</v>
      </c>
      <c r="CG100" s="213">
        <f t="shared" si="22"/>
        <v>0</v>
      </c>
      <c r="CH100" s="211">
        <f t="shared" si="28"/>
        <v>320</v>
      </c>
    </row>
    <row r="101" spans="1:86" ht="23.25" customHeight="1">
      <c r="A101" s="3" t="s">
        <v>219</v>
      </c>
      <c r="B101" s="4" t="s">
        <v>220</v>
      </c>
      <c r="C101" s="53">
        <v>5690.2</v>
      </c>
      <c r="D101" s="29">
        <v>0</v>
      </c>
      <c r="E101" s="5">
        <v>0</v>
      </c>
      <c r="F101" s="5">
        <v>0</v>
      </c>
      <c r="G101" s="5">
        <v>0</v>
      </c>
      <c r="H101" s="6">
        <v>0</v>
      </c>
      <c r="I101" s="30"/>
      <c r="J101" s="37">
        <v>0</v>
      </c>
      <c r="K101" s="7">
        <v>0</v>
      </c>
      <c r="L101" s="7">
        <v>0</v>
      </c>
      <c r="M101" s="7">
        <v>0</v>
      </c>
      <c r="N101" s="7">
        <v>0</v>
      </c>
      <c r="O101" s="38"/>
      <c r="P101" s="46">
        <v>0</v>
      </c>
      <c r="Q101" s="8">
        <v>0</v>
      </c>
      <c r="R101" s="8">
        <v>0</v>
      </c>
      <c r="S101" s="8">
        <v>0</v>
      </c>
      <c r="T101" s="8">
        <v>0</v>
      </c>
      <c r="U101" s="47">
        <v>75</v>
      </c>
      <c r="V101" s="44">
        <v>0</v>
      </c>
      <c r="W101" s="9">
        <v>0</v>
      </c>
      <c r="X101" s="9">
        <v>0</v>
      </c>
      <c r="Y101" s="9">
        <v>0</v>
      </c>
      <c r="Z101" s="9">
        <v>0</v>
      </c>
      <c r="AA101" s="9"/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/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61">
        <v>75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85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/>
      <c r="AZ101" s="65">
        <v>0</v>
      </c>
      <c r="BA101" s="65">
        <v>0</v>
      </c>
      <c r="BB101" s="65">
        <v>0</v>
      </c>
      <c r="BC101" s="65">
        <v>0</v>
      </c>
      <c r="BD101" s="65"/>
      <c r="BE101" s="143"/>
      <c r="BF101" s="172">
        <v>0</v>
      </c>
      <c r="BG101" s="162">
        <v>0</v>
      </c>
      <c r="BH101" s="162">
        <v>0</v>
      </c>
      <c r="BI101" s="162">
        <v>0</v>
      </c>
      <c r="BJ101" s="162"/>
      <c r="BK101" s="173"/>
      <c r="BL101" s="184">
        <v>0</v>
      </c>
      <c r="BM101" s="185">
        <v>0</v>
      </c>
      <c r="BN101" s="185">
        <v>0</v>
      </c>
      <c r="BO101" s="185">
        <v>0</v>
      </c>
      <c r="BP101" s="185"/>
      <c r="BQ101" s="186">
        <v>85</v>
      </c>
      <c r="BR101" s="200">
        <v>0</v>
      </c>
      <c r="BS101" s="201">
        <v>0</v>
      </c>
      <c r="BT101" s="201"/>
      <c r="BU101" s="201"/>
      <c r="BV101" s="201"/>
      <c r="BW101" s="202"/>
      <c r="BX101" s="146">
        <f t="shared" si="23"/>
        <v>320</v>
      </c>
      <c r="BY101" s="151">
        <f t="shared" si="20"/>
        <v>5690.2</v>
      </c>
      <c r="BZ101" s="153">
        <f t="shared" si="21"/>
        <v>6010.2</v>
      </c>
      <c r="CC101" s="210">
        <f t="shared" si="24"/>
        <v>0</v>
      </c>
      <c r="CD101" s="210">
        <f t="shared" si="25"/>
        <v>0</v>
      </c>
      <c r="CE101" s="210">
        <f t="shared" si="26"/>
        <v>0</v>
      </c>
      <c r="CF101" s="210">
        <f t="shared" si="27"/>
        <v>0</v>
      </c>
      <c r="CG101" s="213">
        <f t="shared" si="22"/>
        <v>0</v>
      </c>
      <c r="CH101" s="211">
        <f t="shared" si="28"/>
        <v>320</v>
      </c>
    </row>
    <row r="102" spans="1:86" ht="23.25" customHeight="1">
      <c r="A102" s="68" t="s">
        <v>221</v>
      </c>
      <c r="B102" s="12" t="s">
        <v>222</v>
      </c>
      <c r="C102" s="53">
        <v>0</v>
      </c>
      <c r="D102" s="29">
        <v>0</v>
      </c>
      <c r="E102" s="5">
        <v>0</v>
      </c>
      <c r="F102" s="5">
        <v>0</v>
      </c>
      <c r="G102" s="5">
        <v>0</v>
      </c>
      <c r="H102" s="6">
        <v>0</v>
      </c>
      <c r="I102" s="30"/>
      <c r="J102" s="37">
        <v>0</v>
      </c>
      <c r="K102" s="7">
        <v>0</v>
      </c>
      <c r="L102" s="7">
        <v>0</v>
      </c>
      <c r="M102" s="7">
        <v>0</v>
      </c>
      <c r="N102" s="7">
        <v>0</v>
      </c>
      <c r="O102" s="38"/>
      <c r="P102" s="46">
        <v>0</v>
      </c>
      <c r="Q102" s="8">
        <v>0</v>
      </c>
      <c r="R102" s="8">
        <v>0</v>
      </c>
      <c r="S102" s="8">
        <v>0</v>
      </c>
      <c r="T102" s="8">
        <v>0</v>
      </c>
      <c r="U102" s="47"/>
      <c r="V102" s="44">
        <v>0</v>
      </c>
      <c r="W102" s="9">
        <v>0</v>
      </c>
      <c r="X102" s="9">
        <v>0</v>
      </c>
      <c r="Y102" s="9">
        <v>0</v>
      </c>
      <c r="Z102" s="9">
        <v>0</v>
      </c>
      <c r="AA102" s="9"/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/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61"/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/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/>
      <c r="AZ102" s="65">
        <v>0</v>
      </c>
      <c r="BA102" s="65">
        <v>0</v>
      </c>
      <c r="BB102" s="65">
        <v>0</v>
      </c>
      <c r="BC102" s="65">
        <v>0</v>
      </c>
      <c r="BD102" s="65"/>
      <c r="BE102" s="143"/>
      <c r="BF102" s="172">
        <v>0</v>
      </c>
      <c r="BG102" s="162">
        <v>0</v>
      </c>
      <c r="BH102" s="162">
        <v>0</v>
      </c>
      <c r="BI102" s="162">
        <v>0</v>
      </c>
      <c r="BJ102" s="162"/>
      <c r="BK102" s="173"/>
      <c r="BL102" s="184">
        <v>0</v>
      </c>
      <c r="BM102" s="185">
        <v>0</v>
      </c>
      <c r="BN102" s="185">
        <v>0</v>
      </c>
      <c r="BO102" s="185">
        <v>0</v>
      </c>
      <c r="BP102" s="185"/>
      <c r="BQ102" s="186"/>
      <c r="BR102" s="200">
        <v>0</v>
      </c>
      <c r="BS102" s="201">
        <v>0</v>
      </c>
      <c r="BT102" s="201"/>
      <c r="BU102" s="201"/>
      <c r="BV102" s="201"/>
      <c r="BW102" s="202"/>
      <c r="BX102" s="146">
        <f t="shared" si="23"/>
        <v>0</v>
      </c>
      <c r="BY102" s="151">
        <f t="shared" si="20"/>
        <v>0</v>
      </c>
      <c r="BZ102" s="153">
        <f t="shared" si="21"/>
        <v>0</v>
      </c>
      <c r="CC102" s="210">
        <f t="shared" si="24"/>
        <v>0</v>
      </c>
      <c r="CD102" s="210">
        <f t="shared" si="25"/>
        <v>0</v>
      </c>
      <c r="CE102" s="210">
        <f t="shared" si="26"/>
        <v>0</v>
      </c>
      <c r="CF102" s="210">
        <f t="shared" si="27"/>
        <v>0</v>
      </c>
      <c r="CG102" s="213">
        <f t="shared" si="22"/>
        <v>0</v>
      </c>
      <c r="CH102" s="211">
        <f t="shared" si="28"/>
        <v>0</v>
      </c>
    </row>
    <row r="103" spans="1:86" ht="23.25" customHeight="1">
      <c r="A103" s="3" t="s">
        <v>223</v>
      </c>
      <c r="B103" s="12" t="s">
        <v>224</v>
      </c>
      <c r="C103" s="53">
        <v>0</v>
      </c>
      <c r="D103" s="29">
        <v>0</v>
      </c>
      <c r="E103" s="5">
        <v>0</v>
      </c>
      <c r="F103" s="5">
        <v>0</v>
      </c>
      <c r="G103" s="5">
        <v>0</v>
      </c>
      <c r="H103" s="6">
        <v>0</v>
      </c>
      <c r="I103" s="30"/>
      <c r="J103" s="37">
        <v>0</v>
      </c>
      <c r="K103" s="7">
        <v>0</v>
      </c>
      <c r="L103" s="7">
        <v>0</v>
      </c>
      <c r="M103" s="7">
        <v>0</v>
      </c>
      <c r="N103" s="7">
        <v>0</v>
      </c>
      <c r="O103" s="38"/>
      <c r="P103" s="46">
        <v>0</v>
      </c>
      <c r="Q103" s="8">
        <v>0</v>
      </c>
      <c r="R103" s="8">
        <v>0</v>
      </c>
      <c r="S103" s="8">
        <v>0</v>
      </c>
      <c r="T103" s="8">
        <v>0</v>
      </c>
      <c r="U103" s="47"/>
      <c r="V103" s="44">
        <v>0</v>
      </c>
      <c r="W103" s="9">
        <v>0</v>
      </c>
      <c r="X103" s="9">
        <v>0</v>
      </c>
      <c r="Y103" s="9">
        <v>0</v>
      </c>
      <c r="Z103" s="9">
        <v>0</v>
      </c>
      <c r="AA103" s="9"/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/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61"/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/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/>
      <c r="AZ103" s="65">
        <v>0</v>
      </c>
      <c r="BA103" s="65">
        <v>0</v>
      </c>
      <c r="BB103" s="65">
        <v>0</v>
      </c>
      <c r="BC103" s="65">
        <v>0</v>
      </c>
      <c r="BD103" s="65"/>
      <c r="BE103" s="143"/>
      <c r="BF103" s="172">
        <v>0</v>
      </c>
      <c r="BG103" s="162">
        <v>0</v>
      </c>
      <c r="BH103" s="162">
        <v>0</v>
      </c>
      <c r="BI103" s="162">
        <v>0</v>
      </c>
      <c r="BJ103" s="162"/>
      <c r="BK103" s="173"/>
      <c r="BL103" s="184">
        <v>0</v>
      </c>
      <c r="BM103" s="185">
        <v>0</v>
      </c>
      <c r="BN103" s="185">
        <v>92.5</v>
      </c>
      <c r="BO103" s="185">
        <v>21</v>
      </c>
      <c r="BP103" s="185"/>
      <c r="BQ103" s="186"/>
      <c r="BR103" s="200">
        <v>0</v>
      </c>
      <c r="BS103" s="201">
        <v>0</v>
      </c>
      <c r="BT103" s="201"/>
      <c r="BU103" s="201"/>
      <c r="BV103" s="201"/>
      <c r="BW103" s="202"/>
      <c r="BX103" s="146">
        <f t="shared" si="23"/>
        <v>113.5</v>
      </c>
      <c r="BY103" s="151">
        <f>C103</f>
        <v>0</v>
      </c>
      <c r="BZ103" s="153">
        <f t="shared" si="21"/>
        <v>113.5</v>
      </c>
      <c r="CC103" s="210">
        <f t="shared" si="24"/>
        <v>0</v>
      </c>
      <c r="CD103" s="210">
        <f t="shared" si="25"/>
        <v>0</v>
      </c>
      <c r="CE103" s="210">
        <f t="shared" si="26"/>
        <v>92.5</v>
      </c>
      <c r="CF103" s="210">
        <f t="shared" si="27"/>
        <v>21</v>
      </c>
      <c r="CG103" s="213">
        <f t="shared" si="22"/>
        <v>0</v>
      </c>
      <c r="CH103" s="211">
        <f t="shared" si="28"/>
        <v>0</v>
      </c>
    </row>
    <row r="104" spans="1:86" ht="23.25" customHeight="1">
      <c r="A104" s="3" t="s">
        <v>225</v>
      </c>
      <c r="B104" s="12" t="s">
        <v>226</v>
      </c>
      <c r="C104" s="53">
        <v>0</v>
      </c>
      <c r="D104" s="29">
        <v>0</v>
      </c>
      <c r="E104" s="5">
        <v>0</v>
      </c>
      <c r="F104" s="5">
        <v>0</v>
      </c>
      <c r="G104" s="5">
        <v>0</v>
      </c>
      <c r="H104" s="6">
        <v>0</v>
      </c>
      <c r="I104" s="30"/>
      <c r="J104" s="37">
        <v>0</v>
      </c>
      <c r="K104" s="7">
        <v>0</v>
      </c>
      <c r="L104" s="7">
        <v>0</v>
      </c>
      <c r="M104" s="7">
        <v>0</v>
      </c>
      <c r="N104" s="7">
        <v>0</v>
      </c>
      <c r="O104" s="38"/>
      <c r="P104" s="46">
        <v>0</v>
      </c>
      <c r="Q104" s="8">
        <v>0</v>
      </c>
      <c r="R104" s="8">
        <v>0</v>
      </c>
      <c r="S104" s="8">
        <v>0</v>
      </c>
      <c r="T104" s="8">
        <v>0</v>
      </c>
      <c r="U104" s="47"/>
      <c r="V104" s="44">
        <v>0</v>
      </c>
      <c r="W104" s="9">
        <v>0</v>
      </c>
      <c r="X104" s="9">
        <v>0</v>
      </c>
      <c r="Y104" s="9">
        <v>0</v>
      </c>
      <c r="Z104" s="9">
        <v>0</v>
      </c>
      <c r="AA104" s="9"/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/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61"/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/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/>
      <c r="AZ104" s="65">
        <v>0</v>
      </c>
      <c r="BA104" s="65">
        <v>0</v>
      </c>
      <c r="BB104" s="65">
        <v>0</v>
      </c>
      <c r="BC104" s="65">
        <v>0</v>
      </c>
      <c r="BD104" s="65"/>
      <c r="BE104" s="143"/>
      <c r="BF104" s="172">
        <v>0</v>
      </c>
      <c r="BG104" s="162">
        <v>0</v>
      </c>
      <c r="BH104" s="162">
        <v>0</v>
      </c>
      <c r="BI104" s="162">
        <v>0</v>
      </c>
      <c r="BJ104" s="162"/>
      <c r="BK104" s="173"/>
      <c r="BL104" s="184">
        <v>60</v>
      </c>
      <c r="BM104" s="185">
        <v>2</v>
      </c>
      <c r="BN104" s="185">
        <v>57</v>
      </c>
      <c r="BO104" s="185">
        <v>3</v>
      </c>
      <c r="BP104" s="185"/>
      <c r="BQ104" s="186"/>
      <c r="BR104" s="200">
        <v>60</v>
      </c>
      <c r="BS104" s="201">
        <v>2</v>
      </c>
      <c r="BT104" s="201"/>
      <c r="BU104" s="201"/>
      <c r="BV104" s="201"/>
      <c r="BW104" s="202"/>
      <c r="BX104" s="146">
        <f t="shared" si="23"/>
        <v>184</v>
      </c>
      <c r="BY104" s="151">
        <f t="shared" si="20"/>
        <v>0</v>
      </c>
      <c r="BZ104" s="153">
        <f t="shared" si="21"/>
        <v>184</v>
      </c>
      <c r="CC104" s="210">
        <f t="shared" si="24"/>
        <v>120</v>
      </c>
      <c r="CD104" s="210">
        <f t="shared" si="25"/>
        <v>4</v>
      </c>
      <c r="CE104" s="210">
        <f t="shared" si="26"/>
        <v>57</v>
      </c>
      <c r="CF104" s="210">
        <f t="shared" si="27"/>
        <v>3</v>
      </c>
      <c r="CG104" s="213">
        <f t="shared" si="22"/>
        <v>0</v>
      </c>
      <c r="CH104" s="211">
        <f t="shared" si="28"/>
        <v>0</v>
      </c>
    </row>
    <row r="105" spans="1:86" ht="23.25" customHeight="1">
      <c r="A105" s="68" t="s">
        <v>227</v>
      </c>
      <c r="B105" s="12" t="s">
        <v>228</v>
      </c>
      <c r="C105" s="53">
        <v>481</v>
      </c>
      <c r="D105" s="29">
        <v>60</v>
      </c>
      <c r="E105" s="5">
        <v>2</v>
      </c>
      <c r="F105" s="5">
        <v>0</v>
      </c>
      <c r="G105" s="5">
        <v>0</v>
      </c>
      <c r="H105" s="6">
        <v>0</v>
      </c>
      <c r="I105" s="30"/>
      <c r="J105" s="37">
        <v>58</v>
      </c>
      <c r="K105" s="7">
        <v>2</v>
      </c>
      <c r="L105" s="7">
        <v>0</v>
      </c>
      <c r="M105" s="7">
        <v>0</v>
      </c>
      <c r="N105" s="7">
        <v>0</v>
      </c>
      <c r="O105" s="38"/>
      <c r="P105" s="46">
        <v>60</v>
      </c>
      <c r="Q105" s="8">
        <v>2</v>
      </c>
      <c r="R105" s="8">
        <v>0</v>
      </c>
      <c r="S105" s="8">
        <v>0</v>
      </c>
      <c r="T105" s="8">
        <v>0</v>
      </c>
      <c r="U105" s="47">
        <v>75</v>
      </c>
      <c r="V105" s="44">
        <v>0</v>
      </c>
      <c r="W105" s="9">
        <v>0</v>
      </c>
      <c r="X105" s="9">
        <v>0</v>
      </c>
      <c r="Y105" s="9">
        <v>0</v>
      </c>
      <c r="Z105" s="9">
        <v>0</v>
      </c>
      <c r="AA105" s="9"/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/>
      <c r="AH105" s="11">
        <v>28</v>
      </c>
      <c r="AI105" s="11">
        <v>2</v>
      </c>
      <c r="AJ105" s="11">
        <v>0</v>
      </c>
      <c r="AK105" s="11">
        <v>0</v>
      </c>
      <c r="AL105" s="11">
        <v>0</v>
      </c>
      <c r="AM105" s="61">
        <v>75</v>
      </c>
      <c r="AN105" s="15">
        <v>14</v>
      </c>
      <c r="AO105" s="15">
        <v>2</v>
      </c>
      <c r="AP105" s="15">
        <v>0</v>
      </c>
      <c r="AQ105" s="15">
        <v>0</v>
      </c>
      <c r="AR105" s="15">
        <v>0</v>
      </c>
      <c r="AS105" s="15">
        <v>85</v>
      </c>
      <c r="AT105" s="64">
        <v>8</v>
      </c>
      <c r="AU105" s="64">
        <v>2</v>
      </c>
      <c r="AV105" s="64">
        <v>0</v>
      </c>
      <c r="AW105" s="64">
        <v>0</v>
      </c>
      <c r="AX105" s="64">
        <v>0</v>
      </c>
      <c r="AY105" s="64"/>
      <c r="AZ105" s="65">
        <v>8</v>
      </c>
      <c r="BA105" s="65">
        <v>2</v>
      </c>
      <c r="BB105" s="65">
        <v>0</v>
      </c>
      <c r="BC105" s="65">
        <v>0</v>
      </c>
      <c r="BD105" s="65"/>
      <c r="BE105" s="143"/>
      <c r="BF105" s="172">
        <v>14</v>
      </c>
      <c r="BG105" s="162">
        <v>2</v>
      </c>
      <c r="BH105" s="162">
        <v>0</v>
      </c>
      <c r="BI105" s="162">
        <v>0</v>
      </c>
      <c r="BJ105" s="162"/>
      <c r="BK105" s="173"/>
      <c r="BL105" s="184">
        <v>12</v>
      </c>
      <c r="BM105" s="185">
        <v>2</v>
      </c>
      <c r="BN105" s="185">
        <v>0</v>
      </c>
      <c r="BO105" s="185">
        <v>0</v>
      </c>
      <c r="BP105" s="185"/>
      <c r="BQ105" s="186">
        <v>85</v>
      </c>
      <c r="BR105" s="200">
        <v>14</v>
      </c>
      <c r="BS105" s="201">
        <v>2</v>
      </c>
      <c r="BT105" s="201"/>
      <c r="BU105" s="201"/>
      <c r="BV105" s="201"/>
      <c r="BW105" s="202"/>
      <c r="BX105" s="146">
        <f t="shared" si="23"/>
        <v>616</v>
      </c>
      <c r="BY105" s="151">
        <f t="shared" si="20"/>
        <v>481</v>
      </c>
      <c r="BZ105" s="153">
        <f t="shared" si="21"/>
        <v>1097</v>
      </c>
      <c r="CC105" s="210">
        <f t="shared" si="24"/>
        <v>276</v>
      </c>
      <c r="CD105" s="210">
        <f t="shared" si="25"/>
        <v>20</v>
      </c>
      <c r="CE105" s="210">
        <f t="shared" si="26"/>
        <v>0</v>
      </c>
      <c r="CF105" s="210">
        <f t="shared" si="27"/>
        <v>0</v>
      </c>
      <c r="CG105" s="213">
        <f t="shared" si="22"/>
        <v>0</v>
      </c>
      <c r="CH105" s="211">
        <f t="shared" si="28"/>
        <v>320</v>
      </c>
    </row>
    <row r="106" spans="1:86" ht="23.25" customHeight="1">
      <c r="A106" s="3" t="s">
        <v>229</v>
      </c>
      <c r="B106" s="12" t="s">
        <v>230</v>
      </c>
      <c r="C106" s="53">
        <v>0</v>
      </c>
      <c r="D106" s="29">
        <v>0</v>
      </c>
      <c r="E106" s="5">
        <v>0</v>
      </c>
      <c r="F106" s="5">
        <v>0</v>
      </c>
      <c r="G106" s="5">
        <v>0</v>
      </c>
      <c r="H106" s="6">
        <v>0</v>
      </c>
      <c r="I106" s="30"/>
      <c r="J106" s="37">
        <v>0</v>
      </c>
      <c r="K106" s="7">
        <v>0</v>
      </c>
      <c r="L106" s="7">
        <v>0</v>
      </c>
      <c r="M106" s="7">
        <v>0</v>
      </c>
      <c r="N106" s="7">
        <v>0</v>
      </c>
      <c r="O106" s="38"/>
      <c r="P106" s="46">
        <v>0</v>
      </c>
      <c r="Q106" s="8">
        <v>0</v>
      </c>
      <c r="R106" s="8">
        <v>0</v>
      </c>
      <c r="S106" s="8">
        <v>0</v>
      </c>
      <c r="T106" s="8">
        <v>0</v>
      </c>
      <c r="U106" s="47"/>
      <c r="V106" s="44">
        <v>0</v>
      </c>
      <c r="W106" s="9">
        <v>0</v>
      </c>
      <c r="X106" s="9">
        <v>0</v>
      </c>
      <c r="Y106" s="9">
        <v>0</v>
      </c>
      <c r="Z106" s="9">
        <v>0</v>
      </c>
      <c r="AA106" s="9"/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/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61"/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/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/>
      <c r="AZ106" s="65">
        <v>0</v>
      </c>
      <c r="BA106" s="65">
        <v>0</v>
      </c>
      <c r="BB106" s="65">
        <v>0</v>
      </c>
      <c r="BC106" s="65">
        <v>0</v>
      </c>
      <c r="BD106" s="65"/>
      <c r="BE106" s="143">
        <v>30</v>
      </c>
      <c r="BF106" s="172">
        <v>0</v>
      </c>
      <c r="BG106" s="162">
        <v>0</v>
      </c>
      <c r="BH106" s="162">
        <v>0</v>
      </c>
      <c r="BI106" s="162">
        <v>0</v>
      </c>
      <c r="BJ106" s="162"/>
      <c r="BK106" s="173"/>
      <c r="BL106" s="184">
        <v>0</v>
      </c>
      <c r="BM106" s="185">
        <v>0</v>
      </c>
      <c r="BN106" s="185">
        <v>33.5</v>
      </c>
      <c r="BO106" s="185">
        <v>3</v>
      </c>
      <c r="BP106" s="185"/>
      <c r="BQ106" s="186"/>
      <c r="BR106" s="200">
        <v>0</v>
      </c>
      <c r="BS106" s="201">
        <v>0</v>
      </c>
      <c r="BT106" s="201"/>
      <c r="BU106" s="201"/>
      <c r="BV106" s="201"/>
      <c r="BW106" s="202"/>
      <c r="BX106" s="146">
        <f t="shared" si="23"/>
        <v>66.5</v>
      </c>
      <c r="BY106" s="151">
        <f t="shared" si="20"/>
        <v>0</v>
      </c>
      <c r="BZ106" s="153">
        <f t="shared" si="21"/>
        <v>66.5</v>
      </c>
      <c r="CC106" s="210">
        <f t="shared" si="24"/>
        <v>0</v>
      </c>
      <c r="CD106" s="210">
        <f t="shared" si="25"/>
        <v>0</v>
      </c>
      <c r="CE106" s="210">
        <f t="shared" si="26"/>
        <v>33.5</v>
      </c>
      <c r="CF106" s="210">
        <f t="shared" si="27"/>
        <v>3</v>
      </c>
      <c r="CG106" s="213">
        <f t="shared" si="22"/>
        <v>0</v>
      </c>
      <c r="CH106" s="211">
        <f t="shared" si="28"/>
        <v>30</v>
      </c>
    </row>
    <row r="107" spans="1:86" ht="23.25" customHeight="1">
      <c r="A107" s="3" t="s">
        <v>231</v>
      </c>
      <c r="B107" s="12" t="s">
        <v>232</v>
      </c>
      <c r="C107" s="53">
        <v>0</v>
      </c>
      <c r="D107" s="29">
        <v>0</v>
      </c>
      <c r="E107" s="5">
        <v>0</v>
      </c>
      <c r="F107" s="5">
        <v>0</v>
      </c>
      <c r="G107" s="5">
        <v>0</v>
      </c>
      <c r="H107" s="6">
        <v>0</v>
      </c>
      <c r="I107" s="30"/>
      <c r="J107" s="37">
        <v>0</v>
      </c>
      <c r="K107" s="7">
        <v>0</v>
      </c>
      <c r="L107" s="7">
        <v>0</v>
      </c>
      <c r="M107" s="7">
        <v>0</v>
      </c>
      <c r="N107" s="7">
        <v>0</v>
      </c>
      <c r="O107" s="38"/>
      <c r="P107" s="46">
        <v>0</v>
      </c>
      <c r="Q107" s="8">
        <v>0</v>
      </c>
      <c r="R107" s="8">
        <v>0</v>
      </c>
      <c r="S107" s="8">
        <v>0</v>
      </c>
      <c r="T107" s="8">
        <v>0</v>
      </c>
      <c r="U107" s="47"/>
      <c r="V107" s="44">
        <v>0</v>
      </c>
      <c r="W107" s="9">
        <v>0</v>
      </c>
      <c r="X107" s="9">
        <v>0</v>
      </c>
      <c r="Y107" s="9">
        <v>0</v>
      </c>
      <c r="Z107" s="9">
        <v>0</v>
      </c>
      <c r="AA107" s="9"/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/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61"/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/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/>
      <c r="AZ107" s="65">
        <v>0</v>
      </c>
      <c r="BA107" s="65">
        <v>0</v>
      </c>
      <c r="BB107" s="65">
        <v>0</v>
      </c>
      <c r="BC107" s="65">
        <v>0</v>
      </c>
      <c r="BD107" s="65"/>
      <c r="BE107" s="143"/>
      <c r="BF107" s="172">
        <v>0</v>
      </c>
      <c r="BG107" s="162">
        <v>0</v>
      </c>
      <c r="BH107" s="162">
        <v>0</v>
      </c>
      <c r="BI107" s="162">
        <v>0</v>
      </c>
      <c r="BJ107" s="162"/>
      <c r="BK107" s="173"/>
      <c r="BL107" s="184">
        <v>0</v>
      </c>
      <c r="BM107" s="185">
        <v>0</v>
      </c>
      <c r="BN107" s="185">
        <v>13.5</v>
      </c>
      <c r="BO107" s="185">
        <v>3</v>
      </c>
      <c r="BP107" s="185"/>
      <c r="BQ107" s="186"/>
      <c r="BR107" s="200">
        <v>0</v>
      </c>
      <c r="BS107" s="201">
        <v>0</v>
      </c>
      <c r="BT107" s="201"/>
      <c r="BU107" s="201"/>
      <c r="BV107" s="201"/>
      <c r="BW107" s="202"/>
      <c r="BX107" s="146">
        <f t="shared" si="23"/>
        <v>16.5</v>
      </c>
      <c r="BY107" s="151">
        <f t="shared" si="20"/>
        <v>0</v>
      </c>
      <c r="BZ107" s="153">
        <f t="shared" si="21"/>
        <v>16.5</v>
      </c>
      <c r="CC107" s="210">
        <f t="shared" si="24"/>
        <v>0</v>
      </c>
      <c r="CD107" s="210">
        <f t="shared" si="25"/>
        <v>0</v>
      </c>
      <c r="CE107" s="210">
        <f t="shared" si="26"/>
        <v>13.5</v>
      </c>
      <c r="CF107" s="210">
        <f t="shared" si="27"/>
        <v>3</v>
      </c>
      <c r="CG107" s="213">
        <f t="shared" si="22"/>
        <v>0</v>
      </c>
      <c r="CH107" s="211">
        <f t="shared" si="28"/>
        <v>0</v>
      </c>
    </row>
    <row r="108" spans="1:86" ht="23.25" customHeight="1">
      <c r="A108" s="68" t="s">
        <v>233</v>
      </c>
      <c r="B108" s="12" t="s">
        <v>234</v>
      </c>
      <c r="C108" s="53">
        <v>0</v>
      </c>
      <c r="D108" s="29">
        <v>22</v>
      </c>
      <c r="E108" s="5">
        <v>2</v>
      </c>
      <c r="F108" s="5">
        <v>0</v>
      </c>
      <c r="G108" s="5">
        <v>0</v>
      </c>
      <c r="H108" s="6">
        <v>0</v>
      </c>
      <c r="I108" s="30"/>
      <c r="J108" s="37">
        <v>18</v>
      </c>
      <c r="K108" s="7">
        <v>2</v>
      </c>
      <c r="L108" s="7">
        <v>0</v>
      </c>
      <c r="M108" s="7">
        <v>0</v>
      </c>
      <c r="N108" s="7">
        <v>0</v>
      </c>
      <c r="O108" s="38"/>
      <c r="P108" s="46">
        <v>16</v>
      </c>
      <c r="Q108" s="8">
        <v>2</v>
      </c>
      <c r="R108" s="8">
        <v>0</v>
      </c>
      <c r="S108" s="8">
        <v>0</v>
      </c>
      <c r="T108" s="8">
        <v>0</v>
      </c>
      <c r="U108" s="47">
        <v>75</v>
      </c>
      <c r="V108" s="44">
        <v>20</v>
      </c>
      <c r="W108" s="9">
        <v>2</v>
      </c>
      <c r="X108" s="9">
        <v>0</v>
      </c>
      <c r="Y108" s="9">
        <v>0</v>
      </c>
      <c r="Z108" s="9">
        <v>0</v>
      </c>
      <c r="AA108" s="9"/>
      <c r="AB108" s="10">
        <v>40</v>
      </c>
      <c r="AC108" s="10">
        <v>2</v>
      </c>
      <c r="AD108" s="10">
        <v>0</v>
      </c>
      <c r="AE108" s="10">
        <v>0</v>
      </c>
      <c r="AF108" s="10">
        <v>0</v>
      </c>
      <c r="AG108" s="10"/>
      <c r="AH108" s="11">
        <v>38</v>
      </c>
      <c r="AI108" s="11">
        <v>2</v>
      </c>
      <c r="AJ108" s="11">
        <v>0</v>
      </c>
      <c r="AK108" s="11">
        <v>0</v>
      </c>
      <c r="AL108" s="11">
        <v>0</v>
      </c>
      <c r="AM108" s="61">
        <v>75</v>
      </c>
      <c r="AN108" s="15">
        <v>34</v>
      </c>
      <c r="AO108" s="15">
        <v>2</v>
      </c>
      <c r="AP108" s="15">
        <v>0</v>
      </c>
      <c r="AQ108" s="15">
        <v>0</v>
      </c>
      <c r="AR108" s="15">
        <v>0</v>
      </c>
      <c r="AS108" s="15">
        <v>85</v>
      </c>
      <c r="AT108" s="64">
        <v>40</v>
      </c>
      <c r="AU108" s="64">
        <v>2</v>
      </c>
      <c r="AV108" s="64">
        <v>0</v>
      </c>
      <c r="AW108" s="64">
        <v>0</v>
      </c>
      <c r="AX108" s="64">
        <v>0</v>
      </c>
      <c r="AY108" s="64"/>
      <c r="AZ108" s="65">
        <v>48</v>
      </c>
      <c r="BA108" s="65">
        <v>2</v>
      </c>
      <c r="BB108" s="65">
        <v>0</v>
      </c>
      <c r="BC108" s="65">
        <v>0</v>
      </c>
      <c r="BD108" s="65"/>
      <c r="BE108" s="143">
        <v>15</v>
      </c>
      <c r="BF108" s="172">
        <v>54</v>
      </c>
      <c r="BG108" s="162">
        <v>2</v>
      </c>
      <c r="BH108" s="162">
        <v>0</v>
      </c>
      <c r="BI108" s="162">
        <v>0</v>
      </c>
      <c r="BJ108" s="162"/>
      <c r="BK108" s="173"/>
      <c r="BL108" s="184">
        <v>36</v>
      </c>
      <c r="BM108" s="185">
        <v>2</v>
      </c>
      <c r="BN108" s="185">
        <v>109.5</v>
      </c>
      <c r="BO108" s="185">
        <v>167.9</v>
      </c>
      <c r="BP108" s="185"/>
      <c r="BQ108" s="186">
        <v>85</v>
      </c>
      <c r="BR108" s="200">
        <v>34</v>
      </c>
      <c r="BS108" s="201">
        <v>2</v>
      </c>
      <c r="BT108" s="201"/>
      <c r="BU108" s="201"/>
      <c r="BV108" s="201"/>
      <c r="BW108" s="202"/>
      <c r="BX108" s="146">
        <f t="shared" si="23"/>
        <v>1036.4000000000001</v>
      </c>
      <c r="BY108" s="151">
        <f t="shared" si="20"/>
        <v>0</v>
      </c>
      <c r="BZ108" s="153">
        <f t="shared" si="21"/>
        <v>1036.4000000000001</v>
      </c>
      <c r="CC108" s="210">
        <f t="shared" si="24"/>
        <v>400</v>
      </c>
      <c r="CD108" s="210">
        <f t="shared" si="25"/>
        <v>24</v>
      </c>
      <c r="CE108" s="210">
        <f t="shared" si="26"/>
        <v>109.5</v>
      </c>
      <c r="CF108" s="210">
        <f t="shared" si="27"/>
        <v>167.9</v>
      </c>
      <c r="CG108" s="213">
        <f t="shared" si="22"/>
        <v>0</v>
      </c>
      <c r="CH108" s="211">
        <f t="shared" si="28"/>
        <v>335</v>
      </c>
    </row>
    <row r="109" spans="1:86" ht="23.25" customHeight="1">
      <c r="A109" s="3" t="s">
        <v>235</v>
      </c>
      <c r="B109" s="12" t="s">
        <v>236</v>
      </c>
      <c r="C109" s="53">
        <v>1877.5</v>
      </c>
      <c r="D109" s="29">
        <v>0</v>
      </c>
      <c r="E109" s="5">
        <v>0</v>
      </c>
      <c r="F109" s="5">
        <v>0</v>
      </c>
      <c r="G109" s="5">
        <v>0</v>
      </c>
      <c r="H109" s="6">
        <v>0</v>
      </c>
      <c r="I109" s="30"/>
      <c r="J109" s="37">
        <v>0</v>
      </c>
      <c r="K109" s="7">
        <v>0</v>
      </c>
      <c r="L109" s="7">
        <v>0</v>
      </c>
      <c r="M109" s="7">
        <v>0</v>
      </c>
      <c r="N109" s="7">
        <v>0</v>
      </c>
      <c r="O109" s="38"/>
      <c r="P109" s="46">
        <v>0</v>
      </c>
      <c r="Q109" s="8">
        <v>0</v>
      </c>
      <c r="R109" s="8">
        <v>0</v>
      </c>
      <c r="S109" s="8">
        <v>0</v>
      </c>
      <c r="T109" s="8">
        <v>0</v>
      </c>
      <c r="U109" s="47">
        <v>75</v>
      </c>
      <c r="V109" s="44">
        <v>0</v>
      </c>
      <c r="W109" s="9">
        <v>0</v>
      </c>
      <c r="X109" s="9">
        <v>0</v>
      </c>
      <c r="Y109" s="9">
        <v>0</v>
      </c>
      <c r="Z109" s="9">
        <v>0</v>
      </c>
      <c r="AA109" s="9"/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/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61">
        <v>75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85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/>
      <c r="AZ109" s="65">
        <v>0</v>
      </c>
      <c r="BA109" s="65">
        <v>0</v>
      </c>
      <c r="BB109" s="65">
        <v>0</v>
      </c>
      <c r="BC109" s="65">
        <v>0</v>
      </c>
      <c r="BD109" s="65"/>
      <c r="BE109" s="143"/>
      <c r="BF109" s="172">
        <v>0</v>
      </c>
      <c r="BG109" s="162">
        <v>0</v>
      </c>
      <c r="BH109" s="162">
        <v>0</v>
      </c>
      <c r="BI109" s="162">
        <v>0</v>
      </c>
      <c r="BJ109" s="162"/>
      <c r="BK109" s="173"/>
      <c r="BL109" s="184">
        <v>0</v>
      </c>
      <c r="BM109" s="185">
        <v>0</v>
      </c>
      <c r="BN109" s="185">
        <v>0</v>
      </c>
      <c r="BO109" s="185">
        <v>0</v>
      </c>
      <c r="BP109" s="185"/>
      <c r="BQ109" s="186">
        <v>85</v>
      </c>
      <c r="BR109" s="200">
        <v>0</v>
      </c>
      <c r="BS109" s="201">
        <v>0</v>
      </c>
      <c r="BT109" s="201"/>
      <c r="BU109" s="201"/>
      <c r="BV109" s="201"/>
      <c r="BW109" s="202"/>
      <c r="BX109" s="146">
        <f t="shared" si="23"/>
        <v>320</v>
      </c>
      <c r="BY109" s="151">
        <f t="shared" si="20"/>
        <v>1877.5</v>
      </c>
      <c r="BZ109" s="153">
        <f t="shared" si="21"/>
        <v>2197.5</v>
      </c>
      <c r="CC109" s="210">
        <f t="shared" si="24"/>
        <v>0</v>
      </c>
      <c r="CD109" s="210">
        <f t="shared" si="25"/>
        <v>0</v>
      </c>
      <c r="CE109" s="210">
        <f t="shared" si="26"/>
        <v>0</v>
      </c>
      <c r="CF109" s="210">
        <f t="shared" si="27"/>
        <v>0</v>
      </c>
      <c r="CG109" s="213">
        <f t="shared" si="22"/>
        <v>0</v>
      </c>
      <c r="CH109" s="211">
        <f t="shared" si="28"/>
        <v>320</v>
      </c>
    </row>
    <row r="110" spans="1:86" ht="23.25" customHeight="1">
      <c r="A110" s="3" t="s">
        <v>237</v>
      </c>
      <c r="B110" s="12" t="s">
        <v>238</v>
      </c>
      <c r="C110" s="53">
        <v>0</v>
      </c>
      <c r="D110" s="29">
        <v>0</v>
      </c>
      <c r="E110" s="5">
        <v>0</v>
      </c>
      <c r="F110" s="5">
        <v>0</v>
      </c>
      <c r="G110" s="5">
        <v>0</v>
      </c>
      <c r="H110" s="6">
        <v>0</v>
      </c>
      <c r="I110" s="30"/>
      <c r="J110" s="37">
        <v>0</v>
      </c>
      <c r="K110" s="7">
        <v>0</v>
      </c>
      <c r="L110" s="7">
        <v>0</v>
      </c>
      <c r="M110" s="7">
        <v>0</v>
      </c>
      <c r="N110" s="7">
        <v>0</v>
      </c>
      <c r="O110" s="38"/>
      <c r="P110" s="46">
        <v>0</v>
      </c>
      <c r="Q110" s="8">
        <v>0</v>
      </c>
      <c r="R110" s="8">
        <v>0</v>
      </c>
      <c r="S110" s="8">
        <v>0</v>
      </c>
      <c r="T110" s="8">
        <v>0</v>
      </c>
      <c r="U110" s="47"/>
      <c r="V110" s="44">
        <v>0</v>
      </c>
      <c r="W110" s="9">
        <v>0</v>
      </c>
      <c r="X110" s="9">
        <v>0</v>
      </c>
      <c r="Y110" s="9">
        <v>0</v>
      </c>
      <c r="Z110" s="9">
        <v>0</v>
      </c>
      <c r="AA110" s="9"/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/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61"/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/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/>
      <c r="AZ110" s="65">
        <v>0</v>
      </c>
      <c r="BA110" s="65">
        <v>0</v>
      </c>
      <c r="BB110" s="65">
        <v>0</v>
      </c>
      <c r="BC110" s="65">
        <v>0</v>
      </c>
      <c r="BD110" s="65"/>
      <c r="BE110" s="143"/>
      <c r="BF110" s="172">
        <v>0</v>
      </c>
      <c r="BG110" s="162">
        <v>0</v>
      </c>
      <c r="BH110" s="162">
        <v>0</v>
      </c>
      <c r="BI110" s="162">
        <v>0</v>
      </c>
      <c r="BJ110" s="162"/>
      <c r="BK110" s="173"/>
      <c r="BL110" s="184">
        <v>0</v>
      </c>
      <c r="BM110" s="185">
        <v>0</v>
      </c>
      <c r="BN110" s="185">
        <v>0</v>
      </c>
      <c r="BO110" s="185">
        <v>0</v>
      </c>
      <c r="BP110" s="185"/>
      <c r="BQ110" s="186"/>
      <c r="BR110" s="200">
        <v>0</v>
      </c>
      <c r="BS110" s="201">
        <v>0</v>
      </c>
      <c r="BT110" s="201"/>
      <c r="BU110" s="201"/>
      <c r="BV110" s="201"/>
      <c r="BW110" s="202"/>
      <c r="BX110" s="146">
        <f t="shared" si="23"/>
        <v>0</v>
      </c>
      <c r="BY110" s="151">
        <f t="shared" si="20"/>
        <v>0</v>
      </c>
      <c r="BZ110" s="153">
        <f t="shared" si="21"/>
        <v>0</v>
      </c>
      <c r="CC110" s="210">
        <f t="shared" si="24"/>
        <v>0</v>
      </c>
      <c r="CD110" s="210">
        <f t="shared" si="25"/>
        <v>0</v>
      </c>
      <c r="CE110" s="210">
        <f t="shared" si="26"/>
        <v>0</v>
      </c>
      <c r="CF110" s="210">
        <f t="shared" si="27"/>
        <v>0</v>
      </c>
      <c r="CG110" s="213">
        <f t="shared" si="22"/>
        <v>0</v>
      </c>
      <c r="CH110" s="211">
        <f t="shared" si="28"/>
        <v>0</v>
      </c>
    </row>
    <row r="111" spans="1:86" ht="23.25" customHeight="1">
      <c r="A111" s="68" t="s">
        <v>239</v>
      </c>
      <c r="B111" s="12" t="s">
        <v>240</v>
      </c>
      <c r="C111" s="53">
        <v>0</v>
      </c>
      <c r="D111" s="29">
        <v>0</v>
      </c>
      <c r="E111" s="5">
        <v>0</v>
      </c>
      <c r="F111" s="5">
        <v>0</v>
      </c>
      <c r="G111" s="5">
        <v>0</v>
      </c>
      <c r="H111" s="6">
        <v>0</v>
      </c>
      <c r="I111" s="30"/>
      <c r="J111" s="37">
        <v>0</v>
      </c>
      <c r="K111" s="7">
        <v>0</v>
      </c>
      <c r="L111" s="7">
        <v>0</v>
      </c>
      <c r="M111" s="7">
        <v>0</v>
      </c>
      <c r="N111" s="7">
        <v>0</v>
      </c>
      <c r="O111" s="38"/>
      <c r="P111" s="46">
        <v>0</v>
      </c>
      <c r="Q111" s="8">
        <v>0</v>
      </c>
      <c r="R111" s="8">
        <v>0</v>
      </c>
      <c r="S111" s="8">
        <v>0</v>
      </c>
      <c r="T111" s="8">
        <v>0</v>
      </c>
      <c r="U111" s="47"/>
      <c r="V111" s="44">
        <v>0</v>
      </c>
      <c r="W111" s="9">
        <v>0</v>
      </c>
      <c r="X111" s="9">
        <v>0</v>
      </c>
      <c r="Y111" s="9">
        <v>0</v>
      </c>
      <c r="Z111" s="9">
        <v>0</v>
      </c>
      <c r="AA111" s="9"/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/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61"/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/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/>
      <c r="AZ111" s="65">
        <v>0</v>
      </c>
      <c r="BA111" s="65">
        <v>0</v>
      </c>
      <c r="BB111" s="65">
        <v>0</v>
      </c>
      <c r="BC111" s="65">
        <v>0</v>
      </c>
      <c r="BD111" s="65"/>
      <c r="BE111" s="143"/>
      <c r="BF111" s="172">
        <v>0</v>
      </c>
      <c r="BG111" s="162">
        <v>0</v>
      </c>
      <c r="BH111" s="162">
        <v>0</v>
      </c>
      <c r="BI111" s="162">
        <v>0</v>
      </c>
      <c r="BJ111" s="162"/>
      <c r="BK111" s="173"/>
      <c r="BL111" s="184">
        <v>0</v>
      </c>
      <c r="BM111" s="185">
        <v>0</v>
      </c>
      <c r="BN111" s="185">
        <v>67.5</v>
      </c>
      <c r="BO111" s="185">
        <v>67</v>
      </c>
      <c r="BP111" s="185"/>
      <c r="BQ111" s="186"/>
      <c r="BR111" s="200">
        <v>0</v>
      </c>
      <c r="BS111" s="201">
        <v>0</v>
      </c>
      <c r="BT111" s="201"/>
      <c r="BU111" s="201"/>
      <c r="BV111" s="201"/>
      <c r="BW111" s="202"/>
      <c r="BX111" s="146">
        <f t="shared" si="23"/>
        <v>134.5</v>
      </c>
      <c r="BY111" s="151">
        <f t="shared" si="20"/>
        <v>0</v>
      </c>
      <c r="BZ111" s="153">
        <f t="shared" si="21"/>
        <v>134.5</v>
      </c>
      <c r="CC111" s="210">
        <f t="shared" si="24"/>
        <v>0</v>
      </c>
      <c r="CD111" s="210">
        <f t="shared" si="25"/>
        <v>0</v>
      </c>
      <c r="CE111" s="210">
        <f t="shared" si="26"/>
        <v>67.5</v>
      </c>
      <c r="CF111" s="210">
        <f t="shared" si="27"/>
        <v>67</v>
      </c>
      <c r="CG111" s="213">
        <f t="shared" si="22"/>
        <v>0</v>
      </c>
      <c r="CH111" s="211">
        <f t="shared" si="28"/>
        <v>0</v>
      </c>
    </row>
    <row r="112" spans="1:86" ht="23.25" customHeight="1">
      <c r="A112" s="3" t="s">
        <v>241</v>
      </c>
      <c r="B112" s="12" t="s">
        <v>242</v>
      </c>
      <c r="C112" s="53">
        <v>0</v>
      </c>
      <c r="D112" s="29">
        <v>0</v>
      </c>
      <c r="E112" s="5">
        <v>0</v>
      </c>
      <c r="F112" s="5">
        <v>0</v>
      </c>
      <c r="G112" s="5">
        <v>0</v>
      </c>
      <c r="H112" s="6">
        <v>0</v>
      </c>
      <c r="I112" s="30"/>
      <c r="J112" s="37">
        <v>0</v>
      </c>
      <c r="K112" s="7">
        <v>0</v>
      </c>
      <c r="L112" s="7">
        <v>0</v>
      </c>
      <c r="M112" s="7">
        <v>0</v>
      </c>
      <c r="N112" s="7">
        <v>0</v>
      </c>
      <c r="O112" s="38"/>
      <c r="P112" s="46">
        <v>0</v>
      </c>
      <c r="Q112" s="8">
        <v>0</v>
      </c>
      <c r="R112" s="8">
        <v>0</v>
      </c>
      <c r="S112" s="8">
        <v>0</v>
      </c>
      <c r="T112" s="8">
        <v>0</v>
      </c>
      <c r="U112" s="47"/>
      <c r="V112" s="44">
        <v>0</v>
      </c>
      <c r="W112" s="9">
        <v>0</v>
      </c>
      <c r="X112" s="9">
        <v>0</v>
      </c>
      <c r="Y112" s="9">
        <v>0</v>
      </c>
      <c r="Z112" s="9">
        <v>0</v>
      </c>
      <c r="AA112" s="9"/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/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61"/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/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/>
      <c r="AZ112" s="65">
        <v>0</v>
      </c>
      <c r="BA112" s="65">
        <v>0</v>
      </c>
      <c r="BB112" s="65">
        <v>0</v>
      </c>
      <c r="BC112" s="65">
        <v>0</v>
      </c>
      <c r="BD112" s="65"/>
      <c r="BE112" s="143"/>
      <c r="BF112" s="172">
        <v>0</v>
      </c>
      <c r="BG112" s="162">
        <v>0</v>
      </c>
      <c r="BH112" s="162">
        <v>0</v>
      </c>
      <c r="BI112" s="162">
        <v>0</v>
      </c>
      <c r="BJ112" s="162"/>
      <c r="BK112" s="173"/>
      <c r="BL112" s="184">
        <v>40</v>
      </c>
      <c r="BM112" s="185">
        <v>2</v>
      </c>
      <c r="BN112" s="185">
        <v>136.5</v>
      </c>
      <c r="BO112" s="185">
        <v>21</v>
      </c>
      <c r="BP112" s="185"/>
      <c r="BQ112" s="186"/>
      <c r="BR112" s="200">
        <v>0</v>
      </c>
      <c r="BS112" s="201">
        <v>0</v>
      </c>
      <c r="BT112" s="201"/>
      <c r="BU112" s="201"/>
      <c r="BV112" s="201"/>
      <c r="BW112" s="202"/>
      <c r="BX112" s="146">
        <f t="shared" si="23"/>
        <v>199.5</v>
      </c>
      <c r="BY112" s="151">
        <f t="shared" si="20"/>
        <v>0</v>
      </c>
      <c r="BZ112" s="153">
        <f t="shared" si="21"/>
        <v>199.5</v>
      </c>
      <c r="CC112" s="210">
        <f t="shared" si="24"/>
        <v>40</v>
      </c>
      <c r="CD112" s="210">
        <f t="shared" si="25"/>
        <v>2</v>
      </c>
      <c r="CE112" s="210">
        <f t="shared" si="26"/>
        <v>136.5</v>
      </c>
      <c r="CF112" s="210">
        <f t="shared" si="27"/>
        <v>21</v>
      </c>
      <c r="CG112" s="213">
        <f t="shared" si="22"/>
        <v>0</v>
      </c>
      <c r="CH112" s="211">
        <f t="shared" si="28"/>
        <v>0</v>
      </c>
    </row>
    <row r="113" spans="1:86" ht="23.25" customHeight="1">
      <c r="A113" s="3" t="s">
        <v>243</v>
      </c>
      <c r="B113" s="12" t="s">
        <v>244</v>
      </c>
      <c r="C113" s="53">
        <v>0</v>
      </c>
      <c r="D113" s="29">
        <v>0</v>
      </c>
      <c r="E113" s="5">
        <v>0</v>
      </c>
      <c r="F113" s="5">
        <v>0</v>
      </c>
      <c r="G113" s="5">
        <v>0</v>
      </c>
      <c r="H113" s="6">
        <v>0</v>
      </c>
      <c r="I113" s="30"/>
      <c r="J113" s="37">
        <v>0</v>
      </c>
      <c r="K113" s="7">
        <v>0</v>
      </c>
      <c r="L113" s="7">
        <v>0</v>
      </c>
      <c r="M113" s="7">
        <v>0</v>
      </c>
      <c r="N113" s="7">
        <v>0</v>
      </c>
      <c r="O113" s="38"/>
      <c r="P113" s="46">
        <v>0</v>
      </c>
      <c r="Q113" s="8">
        <v>0</v>
      </c>
      <c r="R113" s="8">
        <v>0</v>
      </c>
      <c r="S113" s="8">
        <v>0</v>
      </c>
      <c r="T113" s="8">
        <v>0</v>
      </c>
      <c r="U113" s="47"/>
      <c r="V113" s="44">
        <v>0</v>
      </c>
      <c r="W113" s="9">
        <v>0</v>
      </c>
      <c r="X113" s="9">
        <v>0</v>
      </c>
      <c r="Y113" s="9">
        <v>0</v>
      </c>
      <c r="Z113" s="9">
        <v>0</v>
      </c>
      <c r="AA113" s="9"/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/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61"/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/>
      <c r="AT113" s="64">
        <v>0</v>
      </c>
      <c r="AU113" s="64">
        <v>0</v>
      </c>
      <c r="AV113" s="64">
        <v>0</v>
      </c>
      <c r="AW113" s="64">
        <v>0</v>
      </c>
      <c r="AX113" s="64">
        <v>0</v>
      </c>
      <c r="AY113" s="64"/>
      <c r="AZ113" s="65">
        <v>0</v>
      </c>
      <c r="BA113" s="65">
        <v>0</v>
      </c>
      <c r="BB113" s="65">
        <v>0</v>
      </c>
      <c r="BC113" s="65">
        <v>0</v>
      </c>
      <c r="BD113" s="65"/>
      <c r="BE113" s="143"/>
      <c r="BF113" s="172">
        <v>0</v>
      </c>
      <c r="BG113" s="162">
        <v>0</v>
      </c>
      <c r="BH113" s="162">
        <v>0</v>
      </c>
      <c r="BI113" s="162">
        <v>0</v>
      </c>
      <c r="BJ113" s="162"/>
      <c r="BK113" s="173"/>
      <c r="BL113" s="184">
        <v>0</v>
      </c>
      <c r="BM113" s="185">
        <v>0</v>
      </c>
      <c r="BN113" s="185">
        <v>0</v>
      </c>
      <c r="BO113" s="185">
        <v>0</v>
      </c>
      <c r="BP113" s="185"/>
      <c r="BQ113" s="186"/>
      <c r="BR113" s="200">
        <v>60</v>
      </c>
      <c r="BS113" s="201">
        <v>2</v>
      </c>
      <c r="BT113" s="201"/>
      <c r="BU113" s="201"/>
      <c r="BV113" s="201"/>
      <c r="BW113" s="202"/>
      <c r="BX113" s="146">
        <f t="shared" si="23"/>
        <v>62</v>
      </c>
      <c r="BY113" s="151">
        <f t="shared" si="20"/>
        <v>0</v>
      </c>
      <c r="BZ113" s="153">
        <f t="shared" si="21"/>
        <v>62</v>
      </c>
      <c r="CC113" s="210">
        <f t="shared" si="24"/>
        <v>60</v>
      </c>
      <c r="CD113" s="210">
        <f t="shared" si="25"/>
        <v>2</v>
      </c>
      <c r="CE113" s="210">
        <f t="shared" si="26"/>
        <v>0</v>
      </c>
      <c r="CF113" s="210">
        <f t="shared" si="27"/>
        <v>0</v>
      </c>
      <c r="CG113" s="213">
        <f t="shared" si="22"/>
        <v>0</v>
      </c>
      <c r="CH113" s="211">
        <f t="shared" si="28"/>
        <v>0</v>
      </c>
    </row>
    <row r="114" spans="1:86" ht="23.25" customHeight="1">
      <c r="A114" s="68" t="s">
        <v>245</v>
      </c>
      <c r="B114" s="12" t="s">
        <v>246</v>
      </c>
      <c r="C114" s="53">
        <v>0</v>
      </c>
      <c r="D114" s="29">
        <v>0</v>
      </c>
      <c r="E114" s="5">
        <v>0</v>
      </c>
      <c r="F114" s="5">
        <v>0</v>
      </c>
      <c r="G114" s="5">
        <v>0</v>
      </c>
      <c r="H114" s="6">
        <v>0</v>
      </c>
      <c r="I114" s="30"/>
      <c r="J114" s="37">
        <v>0</v>
      </c>
      <c r="K114" s="7">
        <v>0</v>
      </c>
      <c r="L114" s="7">
        <v>0</v>
      </c>
      <c r="M114" s="7">
        <v>0</v>
      </c>
      <c r="N114" s="7">
        <v>0</v>
      </c>
      <c r="O114" s="38"/>
      <c r="P114" s="46">
        <v>0</v>
      </c>
      <c r="Q114" s="8">
        <v>0</v>
      </c>
      <c r="R114" s="8">
        <v>0</v>
      </c>
      <c r="S114" s="8">
        <v>0</v>
      </c>
      <c r="T114" s="8">
        <v>0</v>
      </c>
      <c r="U114" s="47"/>
      <c r="V114" s="44">
        <v>0</v>
      </c>
      <c r="W114" s="9">
        <v>0</v>
      </c>
      <c r="X114" s="9">
        <v>0</v>
      </c>
      <c r="Y114" s="9">
        <v>0</v>
      </c>
      <c r="Z114" s="9">
        <v>0</v>
      </c>
      <c r="AA114" s="9"/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/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61"/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/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/>
      <c r="AZ114" s="65">
        <v>0</v>
      </c>
      <c r="BA114" s="65">
        <v>0</v>
      </c>
      <c r="BB114" s="65">
        <v>0</v>
      </c>
      <c r="BC114" s="65">
        <v>0</v>
      </c>
      <c r="BD114" s="65"/>
      <c r="BE114" s="143"/>
      <c r="BF114" s="172">
        <v>0</v>
      </c>
      <c r="BG114" s="162">
        <v>0</v>
      </c>
      <c r="BH114" s="162">
        <v>0</v>
      </c>
      <c r="BI114" s="162">
        <v>0</v>
      </c>
      <c r="BJ114" s="162"/>
      <c r="BK114" s="173"/>
      <c r="BL114" s="184">
        <v>60</v>
      </c>
      <c r="BM114" s="185">
        <v>2</v>
      </c>
      <c r="BN114" s="185">
        <v>121</v>
      </c>
      <c r="BO114" s="185">
        <v>3</v>
      </c>
      <c r="BP114" s="185"/>
      <c r="BQ114" s="186"/>
      <c r="BR114" s="200">
        <v>60</v>
      </c>
      <c r="BS114" s="201">
        <v>2</v>
      </c>
      <c r="BT114" s="201"/>
      <c r="BU114" s="201"/>
      <c r="BV114" s="201"/>
      <c r="BW114" s="202"/>
      <c r="BX114" s="146">
        <f t="shared" si="23"/>
        <v>248</v>
      </c>
      <c r="BY114" s="151">
        <f t="shared" si="20"/>
        <v>0</v>
      </c>
      <c r="BZ114" s="153">
        <f t="shared" si="21"/>
        <v>248</v>
      </c>
      <c r="CC114" s="210">
        <f t="shared" ref="CC114:CC177" si="29">D114+J114+P114+V114+AB114+AH114+AN114+AT114+AZ114+BF114+BL114+BR114</f>
        <v>120</v>
      </c>
      <c r="CD114" s="210">
        <f t="shared" ref="CD114:CD177" si="30">E114+K114+Q114+W114+AC114+AI114+AO114+AU114+BA114+BG114+BM114+BS114</f>
        <v>4</v>
      </c>
      <c r="CE114" s="210">
        <f t="shared" ref="CE114:CE177" si="31">F114+L114+R114+X114+AD114+AJ114+AP114+AV114+BB114+BH114+BN114+BT114</f>
        <v>121</v>
      </c>
      <c r="CF114" s="210">
        <f t="shared" ref="CF114:CF177" si="32">G114+M114+S114+Y114+AE114+AK114+AQ114+AW114+BC114+BI114+BO114+BU114</f>
        <v>3</v>
      </c>
      <c r="CG114" s="213">
        <f t="shared" si="22"/>
        <v>0</v>
      </c>
      <c r="CH114" s="211">
        <f t="shared" ref="CH114:CH177" si="33">I114+O114+U114+AA114+AG114+AM114+AS114+AY114+BE114+BK114+BQ114+BW114</f>
        <v>0</v>
      </c>
    </row>
    <row r="115" spans="1:86" ht="23.25" customHeight="1">
      <c r="A115" s="3" t="s">
        <v>247</v>
      </c>
      <c r="B115" s="12" t="s">
        <v>248</v>
      </c>
      <c r="C115" s="53">
        <v>0</v>
      </c>
      <c r="D115" s="31">
        <v>0</v>
      </c>
      <c r="E115" s="16">
        <v>0</v>
      </c>
      <c r="F115" s="5">
        <v>0</v>
      </c>
      <c r="G115" s="5">
        <v>0</v>
      </c>
      <c r="H115" s="6">
        <v>0</v>
      </c>
      <c r="I115" s="30"/>
      <c r="J115" s="37">
        <v>0</v>
      </c>
      <c r="K115" s="7">
        <v>0</v>
      </c>
      <c r="L115" s="7">
        <v>0</v>
      </c>
      <c r="M115" s="7">
        <v>0</v>
      </c>
      <c r="N115" s="7">
        <v>0</v>
      </c>
      <c r="O115" s="38"/>
      <c r="P115" s="46">
        <v>0</v>
      </c>
      <c r="Q115" s="8">
        <v>0</v>
      </c>
      <c r="R115" s="8">
        <v>0</v>
      </c>
      <c r="S115" s="8">
        <v>0</v>
      </c>
      <c r="T115" s="8">
        <v>0</v>
      </c>
      <c r="U115" s="47"/>
      <c r="V115" s="44">
        <v>0</v>
      </c>
      <c r="W115" s="9">
        <v>0</v>
      </c>
      <c r="X115" s="9">
        <v>0</v>
      </c>
      <c r="Y115" s="9">
        <v>0</v>
      </c>
      <c r="Z115" s="9">
        <v>0</v>
      </c>
      <c r="AA115" s="9"/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/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61"/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/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/>
      <c r="AZ115" s="65">
        <v>0</v>
      </c>
      <c r="BA115" s="65">
        <v>0</v>
      </c>
      <c r="BB115" s="65">
        <v>0</v>
      </c>
      <c r="BC115" s="65">
        <v>0</v>
      </c>
      <c r="BD115" s="65"/>
      <c r="BE115" s="143"/>
      <c r="BF115" s="172">
        <v>0</v>
      </c>
      <c r="BG115" s="162">
        <v>0</v>
      </c>
      <c r="BH115" s="162">
        <v>0</v>
      </c>
      <c r="BI115" s="162">
        <v>0</v>
      </c>
      <c r="BJ115" s="162"/>
      <c r="BK115" s="173"/>
      <c r="BL115" s="184">
        <v>60</v>
      </c>
      <c r="BM115" s="185">
        <v>2</v>
      </c>
      <c r="BN115" s="185">
        <v>91</v>
      </c>
      <c r="BO115" s="185">
        <v>3</v>
      </c>
      <c r="BP115" s="185"/>
      <c r="BQ115" s="186"/>
      <c r="BR115" s="200">
        <v>60</v>
      </c>
      <c r="BS115" s="201">
        <v>2</v>
      </c>
      <c r="BT115" s="201"/>
      <c r="BU115" s="201"/>
      <c r="BV115" s="201"/>
      <c r="BW115" s="202"/>
      <c r="BX115" s="146">
        <f t="shared" si="23"/>
        <v>218</v>
      </c>
      <c r="BY115" s="151">
        <f t="shared" si="20"/>
        <v>0</v>
      </c>
      <c r="BZ115" s="153">
        <f t="shared" si="21"/>
        <v>218</v>
      </c>
      <c r="CC115" s="210">
        <f t="shared" si="29"/>
        <v>120</v>
      </c>
      <c r="CD115" s="210">
        <f t="shared" si="30"/>
        <v>4</v>
      </c>
      <c r="CE115" s="210">
        <f t="shared" si="31"/>
        <v>91</v>
      </c>
      <c r="CF115" s="210">
        <f t="shared" si="32"/>
        <v>3</v>
      </c>
      <c r="CG115" s="213">
        <f t="shared" si="22"/>
        <v>0</v>
      </c>
      <c r="CH115" s="211">
        <f t="shared" si="33"/>
        <v>0</v>
      </c>
    </row>
    <row r="116" spans="1:86" ht="23.25" customHeight="1">
      <c r="A116" s="3" t="s">
        <v>249</v>
      </c>
      <c r="B116" s="12" t="s">
        <v>250</v>
      </c>
      <c r="C116" s="53">
        <v>0</v>
      </c>
      <c r="D116" s="29">
        <v>0</v>
      </c>
      <c r="E116" s="5">
        <v>0</v>
      </c>
      <c r="F116" s="5">
        <v>0</v>
      </c>
      <c r="G116" s="5">
        <v>0</v>
      </c>
      <c r="H116" s="6">
        <v>0</v>
      </c>
      <c r="I116" s="30"/>
      <c r="J116" s="37">
        <v>0</v>
      </c>
      <c r="K116" s="7">
        <v>0</v>
      </c>
      <c r="L116" s="7">
        <v>0</v>
      </c>
      <c r="M116" s="7">
        <v>0</v>
      </c>
      <c r="N116" s="7">
        <v>0</v>
      </c>
      <c r="O116" s="38"/>
      <c r="P116" s="46">
        <v>0</v>
      </c>
      <c r="Q116" s="8">
        <v>0</v>
      </c>
      <c r="R116" s="8">
        <v>0</v>
      </c>
      <c r="S116" s="8">
        <v>0</v>
      </c>
      <c r="T116" s="8">
        <v>0</v>
      </c>
      <c r="U116" s="47"/>
      <c r="V116" s="44">
        <v>0</v>
      </c>
      <c r="W116" s="9">
        <v>0</v>
      </c>
      <c r="X116" s="9">
        <v>0</v>
      </c>
      <c r="Y116" s="9">
        <v>0</v>
      </c>
      <c r="Z116" s="9">
        <v>0</v>
      </c>
      <c r="AA116" s="9"/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/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61"/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/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/>
      <c r="AZ116" s="65">
        <v>0</v>
      </c>
      <c r="BA116" s="65">
        <v>0</v>
      </c>
      <c r="BB116" s="65">
        <v>0</v>
      </c>
      <c r="BC116" s="65">
        <v>0</v>
      </c>
      <c r="BD116" s="65"/>
      <c r="BE116" s="143"/>
      <c r="BF116" s="172">
        <v>0</v>
      </c>
      <c r="BG116" s="162">
        <v>0</v>
      </c>
      <c r="BH116" s="162">
        <v>0</v>
      </c>
      <c r="BI116" s="162">
        <v>0</v>
      </c>
      <c r="BJ116" s="162"/>
      <c r="BK116" s="173"/>
      <c r="BL116" s="184">
        <v>0</v>
      </c>
      <c r="BM116" s="185">
        <v>0</v>
      </c>
      <c r="BN116" s="185">
        <v>53.5</v>
      </c>
      <c r="BO116" s="185">
        <v>3</v>
      </c>
      <c r="BP116" s="185"/>
      <c r="BQ116" s="186">
        <v>59</v>
      </c>
      <c r="BR116" s="200">
        <v>0</v>
      </c>
      <c r="BS116" s="201">
        <v>0</v>
      </c>
      <c r="BT116" s="201"/>
      <c r="BU116" s="201"/>
      <c r="BV116" s="201"/>
      <c r="BW116" s="202"/>
      <c r="BX116" s="146">
        <f t="shared" si="23"/>
        <v>115.5</v>
      </c>
      <c r="BY116" s="151">
        <f t="shared" si="20"/>
        <v>0</v>
      </c>
      <c r="BZ116" s="153">
        <f t="shared" si="21"/>
        <v>115.5</v>
      </c>
      <c r="CC116" s="210">
        <f t="shared" si="29"/>
        <v>0</v>
      </c>
      <c r="CD116" s="210">
        <f t="shared" si="30"/>
        <v>0</v>
      </c>
      <c r="CE116" s="210">
        <f t="shared" si="31"/>
        <v>53.5</v>
      </c>
      <c r="CF116" s="210">
        <f t="shared" si="32"/>
        <v>3</v>
      </c>
      <c r="CG116" s="213">
        <f t="shared" si="22"/>
        <v>0</v>
      </c>
      <c r="CH116" s="211">
        <f t="shared" si="33"/>
        <v>59</v>
      </c>
    </row>
    <row r="117" spans="1:86" ht="23.25" customHeight="1">
      <c r="A117" s="68" t="s">
        <v>251</v>
      </c>
      <c r="B117" s="12" t="s">
        <v>252</v>
      </c>
      <c r="C117" s="53">
        <v>20</v>
      </c>
      <c r="D117" s="29">
        <v>0</v>
      </c>
      <c r="E117" s="5">
        <v>0</v>
      </c>
      <c r="F117" s="5">
        <v>0</v>
      </c>
      <c r="G117" s="5">
        <v>0</v>
      </c>
      <c r="H117" s="6">
        <v>0</v>
      </c>
      <c r="I117" s="30"/>
      <c r="J117" s="37">
        <v>0</v>
      </c>
      <c r="K117" s="7">
        <v>0</v>
      </c>
      <c r="L117" s="7">
        <v>0</v>
      </c>
      <c r="M117" s="7">
        <v>0</v>
      </c>
      <c r="N117" s="7">
        <v>0</v>
      </c>
      <c r="O117" s="38"/>
      <c r="P117" s="46">
        <v>0</v>
      </c>
      <c r="Q117" s="8">
        <v>0</v>
      </c>
      <c r="R117" s="8">
        <v>0</v>
      </c>
      <c r="S117" s="8">
        <v>0</v>
      </c>
      <c r="T117" s="8">
        <v>0</v>
      </c>
      <c r="U117" s="47"/>
      <c r="V117" s="44">
        <v>0</v>
      </c>
      <c r="W117" s="9">
        <v>0</v>
      </c>
      <c r="X117" s="9">
        <v>0</v>
      </c>
      <c r="Y117" s="9">
        <v>0</v>
      </c>
      <c r="Z117" s="9">
        <v>0</v>
      </c>
      <c r="AA117" s="9"/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/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61"/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/>
      <c r="AT117" s="64">
        <v>0</v>
      </c>
      <c r="AU117" s="64">
        <v>0</v>
      </c>
      <c r="AV117" s="64">
        <v>0</v>
      </c>
      <c r="AW117" s="64">
        <v>0</v>
      </c>
      <c r="AX117" s="64">
        <v>0</v>
      </c>
      <c r="AY117" s="64"/>
      <c r="AZ117" s="65">
        <v>0</v>
      </c>
      <c r="BA117" s="65">
        <v>0</v>
      </c>
      <c r="BB117" s="65">
        <v>0</v>
      </c>
      <c r="BC117" s="65">
        <v>0</v>
      </c>
      <c r="BD117" s="65"/>
      <c r="BE117" s="143"/>
      <c r="BF117" s="172">
        <v>0</v>
      </c>
      <c r="BG117" s="162">
        <v>0</v>
      </c>
      <c r="BH117" s="162">
        <v>0</v>
      </c>
      <c r="BI117" s="162">
        <v>0</v>
      </c>
      <c r="BJ117" s="162"/>
      <c r="BK117" s="173"/>
      <c r="BL117" s="184">
        <v>0</v>
      </c>
      <c r="BM117" s="185">
        <v>0</v>
      </c>
      <c r="BN117" s="185">
        <v>0</v>
      </c>
      <c r="BO117" s="185">
        <v>0</v>
      </c>
      <c r="BP117" s="185"/>
      <c r="BQ117" s="186">
        <v>59</v>
      </c>
      <c r="BR117" s="200">
        <v>60</v>
      </c>
      <c r="BS117" s="201">
        <v>2</v>
      </c>
      <c r="BT117" s="201"/>
      <c r="BU117" s="201"/>
      <c r="BV117" s="201"/>
      <c r="BW117" s="202"/>
      <c r="BX117" s="146">
        <f t="shared" si="23"/>
        <v>121</v>
      </c>
      <c r="BY117" s="151">
        <f t="shared" si="20"/>
        <v>20</v>
      </c>
      <c r="BZ117" s="153">
        <f t="shared" si="21"/>
        <v>141</v>
      </c>
      <c r="CC117" s="210">
        <f t="shared" si="29"/>
        <v>60</v>
      </c>
      <c r="CD117" s="210">
        <f t="shared" si="30"/>
        <v>2</v>
      </c>
      <c r="CE117" s="210">
        <f t="shared" si="31"/>
        <v>0</v>
      </c>
      <c r="CF117" s="210">
        <f t="shared" si="32"/>
        <v>0</v>
      </c>
      <c r="CG117" s="213">
        <f t="shared" si="22"/>
        <v>0</v>
      </c>
      <c r="CH117" s="211">
        <f t="shared" si="33"/>
        <v>59</v>
      </c>
    </row>
    <row r="118" spans="1:86" ht="23.25" customHeight="1">
      <c r="A118" s="3" t="s">
        <v>253</v>
      </c>
      <c r="B118" s="12" t="s">
        <v>254</v>
      </c>
      <c r="C118" s="53">
        <v>25</v>
      </c>
      <c r="D118" s="29">
        <v>0</v>
      </c>
      <c r="E118" s="5">
        <v>0</v>
      </c>
      <c r="F118" s="5">
        <v>0</v>
      </c>
      <c r="G118" s="5">
        <v>0</v>
      </c>
      <c r="H118" s="6">
        <v>0</v>
      </c>
      <c r="I118" s="30"/>
      <c r="J118" s="37">
        <v>0</v>
      </c>
      <c r="K118" s="7">
        <v>0</v>
      </c>
      <c r="L118" s="7">
        <v>0</v>
      </c>
      <c r="M118" s="7">
        <v>0</v>
      </c>
      <c r="N118" s="7">
        <v>0</v>
      </c>
      <c r="O118" s="38"/>
      <c r="P118" s="46">
        <v>0</v>
      </c>
      <c r="Q118" s="8">
        <v>0</v>
      </c>
      <c r="R118" s="8">
        <v>0</v>
      </c>
      <c r="S118" s="8">
        <v>0</v>
      </c>
      <c r="T118" s="8">
        <v>0</v>
      </c>
      <c r="U118" s="47"/>
      <c r="V118" s="44">
        <v>0</v>
      </c>
      <c r="W118" s="9">
        <v>0</v>
      </c>
      <c r="X118" s="9">
        <v>0</v>
      </c>
      <c r="Y118" s="9">
        <v>0</v>
      </c>
      <c r="Z118" s="9">
        <v>0</v>
      </c>
      <c r="AA118" s="9"/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/>
      <c r="AH118" s="11">
        <v>60</v>
      </c>
      <c r="AI118" s="11">
        <v>2</v>
      </c>
      <c r="AJ118" s="11">
        <v>0</v>
      </c>
      <c r="AK118" s="11">
        <v>0</v>
      </c>
      <c r="AL118" s="11">
        <v>0</v>
      </c>
      <c r="AM118" s="61"/>
      <c r="AN118" s="15">
        <v>60</v>
      </c>
      <c r="AO118" s="15">
        <v>2</v>
      </c>
      <c r="AP118" s="15">
        <v>0</v>
      </c>
      <c r="AQ118" s="15">
        <v>0</v>
      </c>
      <c r="AR118" s="15">
        <v>0</v>
      </c>
      <c r="AS118" s="15"/>
      <c r="AT118" s="64">
        <v>60</v>
      </c>
      <c r="AU118" s="64">
        <v>2</v>
      </c>
      <c r="AV118" s="64">
        <v>0</v>
      </c>
      <c r="AW118" s="64">
        <v>0</v>
      </c>
      <c r="AX118" s="64">
        <v>0</v>
      </c>
      <c r="AY118" s="64">
        <v>25</v>
      </c>
      <c r="AZ118" s="65">
        <v>60</v>
      </c>
      <c r="BA118" s="65">
        <v>2</v>
      </c>
      <c r="BB118" s="65">
        <v>0</v>
      </c>
      <c r="BC118" s="65">
        <v>0</v>
      </c>
      <c r="BD118" s="65"/>
      <c r="BE118" s="143"/>
      <c r="BF118" s="172">
        <v>60</v>
      </c>
      <c r="BG118" s="162">
        <v>2</v>
      </c>
      <c r="BH118" s="162">
        <v>0</v>
      </c>
      <c r="BI118" s="162">
        <v>0</v>
      </c>
      <c r="BJ118" s="162"/>
      <c r="BK118" s="173"/>
      <c r="BL118" s="184">
        <v>60</v>
      </c>
      <c r="BM118" s="185">
        <v>2</v>
      </c>
      <c r="BN118" s="185">
        <v>116</v>
      </c>
      <c r="BO118" s="185">
        <v>3</v>
      </c>
      <c r="BP118" s="185"/>
      <c r="BQ118" s="186"/>
      <c r="BR118" s="200">
        <v>60</v>
      </c>
      <c r="BS118" s="201">
        <v>2</v>
      </c>
      <c r="BT118" s="201"/>
      <c r="BU118" s="201"/>
      <c r="BV118" s="201"/>
      <c r="BW118" s="202"/>
      <c r="BX118" s="146">
        <f t="shared" si="23"/>
        <v>578</v>
      </c>
      <c r="BY118" s="151">
        <f t="shared" si="20"/>
        <v>25</v>
      </c>
      <c r="BZ118" s="153">
        <f t="shared" si="21"/>
        <v>603</v>
      </c>
      <c r="CC118" s="210">
        <f t="shared" si="29"/>
        <v>420</v>
      </c>
      <c r="CD118" s="210">
        <f t="shared" si="30"/>
        <v>14</v>
      </c>
      <c r="CE118" s="210">
        <f t="shared" si="31"/>
        <v>116</v>
      </c>
      <c r="CF118" s="210">
        <f t="shared" si="32"/>
        <v>3</v>
      </c>
      <c r="CG118" s="213">
        <f t="shared" si="22"/>
        <v>0</v>
      </c>
      <c r="CH118" s="211">
        <f t="shared" si="33"/>
        <v>25</v>
      </c>
    </row>
    <row r="119" spans="1:86" ht="23.25" customHeight="1">
      <c r="A119" s="3" t="s">
        <v>255</v>
      </c>
      <c r="B119" s="12" t="s">
        <v>256</v>
      </c>
      <c r="C119" s="53">
        <v>4229.46</v>
      </c>
      <c r="D119" s="29">
        <v>0</v>
      </c>
      <c r="E119" s="5">
        <v>0</v>
      </c>
      <c r="F119" s="5">
        <v>16</v>
      </c>
      <c r="G119" s="5">
        <v>3</v>
      </c>
      <c r="H119" s="6">
        <v>0</v>
      </c>
      <c r="I119" s="30"/>
      <c r="J119" s="37">
        <v>0</v>
      </c>
      <c r="K119" s="7">
        <v>0</v>
      </c>
      <c r="L119" s="7">
        <v>19.5</v>
      </c>
      <c r="M119" s="7">
        <v>3.5</v>
      </c>
      <c r="N119" s="7">
        <v>0</v>
      </c>
      <c r="O119" s="38"/>
      <c r="P119" s="46">
        <v>0</v>
      </c>
      <c r="Q119" s="8">
        <v>0</v>
      </c>
      <c r="R119" s="8">
        <v>18</v>
      </c>
      <c r="S119" s="8">
        <v>3</v>
      </c>
      <c r="T119" s="8">
        <v>0</v>
      </c>
      <c r="U119" s="47"/>
      <c r="V119" s="44">
        <v>0</v>
      </c>
      <c r="W119" s="9">
        <v>0</v>
      </c>
      <c r="X119" s="9">
        <v>12</v>
      </c>
      <c r="Y119" s="9">
        <v>3.5</v>
      </c>
      <c r="Z119" s="9">
        <v>0</v>
      </c>
      <c r="AA119" s="9"/>
      <c r="AB119" s="10">
        <v>0</v>
      </c>
      <c r="AC119" s="10">
        <v>0</v>
      </c>
      <c r="AD119" s="10">
        <v>11</v>
      </c>
      <c r="AE119" s="10">
        <v>4</v>
      </c>
      <c r="AF119" s="10">
        <v>0</v>
      </c>
      <c r="AG119" s="10"/>
      <c r="AH119" s="11">
        <v>0</v>
      </c>
      <c r="AI119" s="11">
        <v>0</v>
      </c>
      <c r="AJ119" s="11">
        <v>10</v>
      </c>
      <c r="AK119" s="11">
        <v>3</v>
      </c>
      <c r="AL119" s="11">
        <v>0</v>
      </c>
      <c r="AM119" s="61"/>
      <c r="AN119" s="15">
        <v>0</v>
      </c>
      <c r="AO119" s="15">
        <v>0</v>
      </c>
      <c r="AP119" s="15">
        <v>8.5</v>
      </c>
      <c r="AQ119" s="15">
        <v>3</v>
      </c>
      <c r="AR119" s="15">
        <v>0</v>
      </c>
      <c r="AS119" s="15"/>
      <c r="AT119" s="64">
        <v>0</v>
      </c>
      <c r="AU119" s="64">
        <v>0</v>
      </c>
      <c r="AV119" s="64">
        <v>7.5</v>
      </c>
      <c r="AW119" s="64">
        <v>2.5</v>
      </c>
      <c r="AX119" s="64">
        <v>0</v>
      </c>
      <c r="AY119" s="64"/>
      <c r="AZ119" s="65">
        <v>0</v>
      </c>
      <c r="BA119" s="65">
        <v>0</v>
      </c>
      <c r="BB119" s="65">
        <v>10.5</v>
      </c>
      <c r="BC119" s="65">
        <v>2</v>
      </c>
      <c r="BD119" s="65"/>
      <c r="BE119" s="143"/>
      <c r="BF119" s="172">
        <v>0</v>
      </c>
      <c r="BG119" s="162">
        <v>0</v>
      </c>
      <c r="BH119" s="162">
        <v>9.5</v>
      </c>
      <c r="BI119" s="162">
        <v>6</v>
      </c>
      <c r="BJ119" s="162"/>
      <c r="BK119" s="173"/>
      <c r="BL119" s="184">
        <v>0</v>
      </c>
      <c r="BM119" s="185">
        <v>0</v>
      </c>
      <c r="BN119" s="185">
        <v>13.5</v>
      </c>
      <c r="BO119" s="185">
        <v>3</v>
      </c>
      <c r="BP119" s="185"/>
      <c r="BQ119" s="186"/>
      <c r="BR119" s="200">
        <v>0</v>
      </c>
      <c r="BS119" s="201">
        <v>0</v>
      </c>
      <c r="BT119" s="201"/>
      <c r="BU119" s="201"/>
      <c r="BV119" s="201"/>
      <c r="BW119" s="202"/>
      <c r="BX119" s="146">
        <f t="shared" si="23"/>
        <v>172.5</v>
      </c>
      <c r="BY119" s="151">
        <f t="shared" si="20"/>
        <v>4229.46</v>
      </c>
      <c r="BZ119" s="153">
        <f t="shared" si="21"/>
        <v>4401.96</v>
      </c>
      <c r="CC119" s="210">
        <f t="shared" si="29"/>
        <v>0</v>
      </c>
      <c r="CD119" s="210">
        <f t="shared" si="30"/>
        <v>0</v>
      </c>
      <c r="CE119" s="210">
        <f t="shared" si="31"/>
        <v>136</v>
      </c>
      <c r="CF119" s="210">
        <f t="shared" si="32"/>
        <v>36.5</v>
      </c>
      <c r="CG119" s="213">
        <f t="shared" si="22"/>
        <v>0</v>
      </c>
      <c r="CH119" s="211">
        <f t="shared" si="33"/>
        <v>0</v>
      </c>
    </row>
    <row r="120" spans="1:86" ht="23.25" customHeight="1">
      <c r="A120" s="68" t="s">
        <v>257</v>
      </c>
      <c r="B120" s="12" t="s">
        <v>258</v>
      </c>
      <c r="C120" s="53">
        <v>4317.2</v>
      </c>
      <c r="D120" s="29">
        <v>0</v>
      </c>
      <c r="E120" s="5">
        <v>0</v>
      </c>
      <c r="F120" s="5">
        <v>46</v>
      </c>
      <c r="G120" s="5">
        <v>3</v>
      </c>
      <c r="H120" s="6">
        <v>0</v>
      </c>
      <c r="I120" s="30"/>
      <c r="J120" s="37">
        <v>0</v>
      </c>
      <c r="K120" s="7">
        <v>0</v>
      </c>
      <c r="L120" s="7">
        <v>74.5</v>
      </c>
      <c r="M120" s="7">
        <v>3.5</v>
      </c>
      <c r="N120" s="7">
        <v>0</v>
      </c>
      <c r="O120" s="38"/>
      <c r="P120" s="46">
        <v>0</v>
      </c>
      <c r="Q120" s="8">
        <v>0</v>
      </c>
      <c r="R120" s="8">
        <v>18</v>
      </c>
      <c r="S120" s="8">
        <v>3</v>
      </c>
      <c r="T120" s="8">
        <v>0</v>
      </c>
      <c r="U120" s="47">
        <v>75</v>
      </c>
      <c r="V120" s="44">
        <v>0</v>
      </c>
      <c r="W120" s="9">
        <v>0</v>
      </c>
      <c r="X120" s="9">
        <v>72</v>
      </c>
      <c r="Y120" s="9">
        <v>3.5</v>
      </c>
      <c r="Z120" s="9">
        <v>0</v>
      </c>
      <c r="AA120" s="9"/>
      <c r="AB120" s="10">
        <v>0</v>
      </c>
      <c r="AC120" s="10">
        <v>0</v>
      </c>
      <c r="AD120" s="10">
        <v>73</v>
      </c>
      <c r="AE120" s="10">
        <v>4</v>
      </c>
      <c r="AF120" s="10">
        <v>0</v>
      </c>
      <c r="AG120" s="10"/>
      <c r="AH120" s="11">
        <v>0</v>
      </c>
      <c r="AI120" s="11">
        <v>0</v>
      </c>
      <c r="AJ120" s="11">
        <v>85</v>
      </c>
      <c r="AK120" s="11">
        <v>3</v>
      </c>
      <c r="AL120" s="11">
        <v>0</v>
      </c>
      <c r="AM120" s="61">
        <v>75</v>
      </c>
      <c r="AN120" s="15">
        <v>0</v>
      </c>
      <c r="AO120" s="15">
        <v>0</v>
      </c>
      <c r="AP120" s="15">
        <v>73.5</v>
      </c>
      <c r="AQ120" s="15">
        <v>3</v>
      </c>
      <c r="AR120" s="15">
        <v>0</v>
      </c>
      <c r="AS120" s="15">
        <v>85</v>
      </c>
      <c r="AT120" s="64">
        <v>0</v>
      </c>
      <c r="AU120" s="64">
        <v>0</v>
      </c>
      <c r="AV120" s="64">
        <v>74.5</v>
      </c>
      <c r="AW120" s="64">
        <v>2.5</v>
      </c>
      <c r="AX120" s="64">
        <v>0</v>
      </c>
      <c r="AY120" s="64"/>
      <c r="AZ120" s="65">
        <v>0</v>
      </c>
      <c r="BA120" s="65">
        <v>0</v>
      </c>
      <c r="BB120" s="65">
        <v>95.5</v>
      </c>
      <c r="BC120" s="65">
        <v>2</v>
      </c>
      <c r="BD120" s="65"/>
      <c r="BE120" s="143"/>
      <c r="BF120" s="172">
        <v>0</v>
      </c>
      <c r="BG120" s="162">
        <v>0</v>
      </c>
      <c r="BH120" s="162">
        <v>94.5</v>
      </c>
      <c r="BI120" s="162">
        <v>6</v>
      </c>
      <c r="BJ120" s="162"/>
      <c r="BK120" s="173"/>
      <c r="BL120" s="184">
        <v>3</v>
      </c>
      <c r="BM120" s="185">
        <v>2</v>
      </c>
      <c r="BN120" s="185">
        <v>84</v>
      </c>
      <c r="BO120" s="185">
        <v>3</v>
      </c>
      <c r="BP120" s="185"/>
      <c r="BQ120" s="186">
        <f>85+59</f>
        <v>144</v>
      </c>
      <c r="BR120" s="200">
        <v>60</v>
      </c>
      <c r="BS120" s="201">
        <v>2</v>
      </c>
      <c r="BT120" s="201"/>
      <c r="BU120" s="201"/>
      <c r="BV120" s="201"/>
      <c r="BW120" s="202"/>
      <c r="BX120" s="146">
        <f t="shared" si="23"/>
        <v>1273</v>
      </c>
      <c r="BY120" s="151">
        <f t="shared" si="20"/>
        <v>4317.2</v>
      </c>
      <c r="BZ120" s="153">
        <f t="shared" si="21"/>
        <v>5590.2</v>
      </c>
      <c r="CC120" s="210">
        <f t="shared" si="29"/>
        <v>63</v>
      </c>
      <c r="CD120" s="210">
        <f t="shared" si="30"/>
        <v>4</v>
      </c>
      <c r="CE120" s="210">
        <f t="shared" si="31"/>
        <v>790.5</v>
      </c>
      <c r="CF120" s="210">
        <f t="shared" si="32"/>
        <v>36.5</v>
      </c>
      <c r="CG120" s="213">
        <f t="shared" si="22"/>
        <v>0</v>
      </c>
      <c r="CH120" s="211">
        <f t="shared" si="33"/>
        <v>379</v>
      </c>
    </row>
    <row r="121" spans="1:86" ht="23.25" customHeight="1">
      <c r="A121" s="3" t="s">
        <v>259</v>
      </c>
      <c r="B121" s="12" t="s">
        <v>260</v>
      </c>
      <c r="C121" s="53">
        <v>117.5</v>
      </c>
      <c r="D121" s="29">
        <v>0</v>
      </c>
      <c r="E121" s="5">
        <v>0</v>
      </c>
      <c r="F121" s="5">
        <v>0</v>
      </c>
      <c r="G121" s="5">
        <v>0</v>
      </c>
      <c r="H121" s="6">
        <v>0</v>
      </c>
      <c r="I121" s="30"/>
      <c r="J121" s="37">
        <v>0</v>
      </c>
      <c r="K121" s="7">
        <v>0</v>
      </c>
      <c r="L121" s="7">
        <v>0</v>
      </c>
      <c r="M121" s="7">
        <v>0</v>
      </c>
      <c r="N121" s="7">
        <v>0</v>
      </c>
      <c r="O121" s="38"/>
      <c r="P121" s="46">
        <v>0</v>
      </c>
      <c r="Q121" s="8">
        <v>0</v>
      </c>
      <c r="R121" s="8">
        <v>0</v>
      </c>
      <c r="S121" s="8">
        <v>0</v>
      </c>
      <c r="T121" s="8">
        <v>0</v>
      </c>
      <c r="U121" s="47"/>
      <c r="V121" s="44">
        <v>0</v>
      </c>
      <c r="W121" s="9">
        <v>0</v>
      </c>
      <c r="X121" s="9">
        <v>0</v>
      </c>
      <c r="Y121" s="9">
        <v>0</v>
      </c>
      <c r="Z121" s="9">
        <v>0</v>
      </c>
      <c r="AA121" s="9"/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/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61"/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/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/>
      <c r="AZ121" s="65">
        <v>0</v>
      </c>
      <c r="BA121" s="65">
        <v>0</v>
      </c>
      <c r="BB121" s="65">
        <v>0</v>
      </c>
      <c r="BC121" s="65">
        <v>0</v>
      </c>
      <c r="BD121" s="65"/>
      <c r="BE121" s="143"/>
      <c r="BF121" s="172">
        <v>0</v>
      </c>
      <c r="BG121" s="162">
        <v>0</v>
      </c>
      <c r="BH121" s="162">
        <v>0</v>
      </c>
      <c r="BI121" s="162">
        <v>0</v>
      </c>
      <c r="BJ121" s="162"/>
      <c r="BK121" s="173"/>
      <c r="BL121" s="184">
        <v>0</v>
      </c>
      <c r="BM121" s="220">
        <v>0</v>
      </c>
      <c r="BN121" s="185">
        <v>33.5</v>
      </c>
      <c r="BO121" s="185">
        <v>3</v>
      </c>
      <c r="BP121" s="185"/>
      <c r="BQ121" s="186"/>
      <c r="BR121" s="200">
        <v>60</v>
      </c>
      <c r="BS121" s="201">
        <v>2</v>
      </c>
      <c r="BT121" s="201"/>
      <c r="BU121" s="201"/>
      <c r="BV121" s="201"/>
      <c r="BW121" s="202"/>
      <c r="BX121" s="146">
        <f t="shared" si="23"/>
        <v>98.5</v>
      </c>
      <c r="BY121" s="151">
        <f t="shared" si="20"/>
        <v>117.5</v>
      </c>
      <c r="BZ121" s="153">
        <f t="shared" si="21"/>
        <v>216</v>
      </c>
      <c r="CC121" s="210">
        <f t="shared" si="29"/>
        <v>60</v>
      </c>
      <c r="CD121" s="210">
        <f t="shared" si="30"/>
        <v>2</v>
      </c>
      <c r="CE121" s="210">
        <f t="shared" si="31"/>
        <v>33.5</v>
      </c>
      <c r="CF121" s="210">
        <f t="shared" si="32"/>
        <v>3</v>
      </c>
      <c r="CG121" s="213">
        <f t="shared" si="22"/>
        <v>0</v>
      </c>
      <c r="CH121" s="211">
        <f t="shared" si="33"/>
        <v>0</v>
      </c>
    </row>
    <row r="122" spans="1:86" ht="23.25" customHeight="1">
      <c r="A122" s="3" t="s">
        <v>261</v>
      </c>
      <c r="B122" s="12" t="s">
        <v>262</v>
      </c>
      <c r="C122" s="53">
        <v>0</v>
      </c>
      <c r="D122" s="29">
        <v>0</v>
      </c>
      <c r="E122" s="5">
        <v>0</v>
      </c>
      <c r="F122" s="5">
        <v>0</v>
      </c>
      <c r="G122" s="5">
        <v>0</v>
      </c>
      <c r="H122" s="6">
        <v>0</v>
      </c>
      <c r="I122" s="30"/>
      <c r="J122" s="37">
        <v>0</v>
      </c>
      <c r="K122" s="7">
        <v>0</v>
      </c>
      <c r="L122" s="7">
        <v>0</v>
      </c>
      <c r="M122" s="7">
        <v>0</v>
      </c>
      <c r="N122" s="7">
        <v>0</v>
      </c>
      <c r="O122" s="38"/>
      <c r="P122" s="46">
        <v>0</v>
      </c>
      <c r="Q122" s="8">
        <v>0</v>
      </c>
      <c r="R122" s="8">
        <v>0</v>
      </c>
      <c r="S122" s="8">
        <v>0</v>
      </c>
      <c r="T122" s="8">
        <v>0</v>
      </c>
      <c r="U122" s="47"/>
      <c r="V122" s="44">
        <v>0</v>
      </c>
      <c r="W122" s="9">
        <v>0</v>
      </c>
      <c r="X122" s="9">
        <v>0</v>
      </c>
      <c r="Y122" s="9">
        <v>0</v>
      </c>
      <c r="Z122" s="9">
        <v>0</v>
      </c>
      <c r="AA122" s="9"/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/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61"/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/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/>
      <c r="AZ122" s="65">
        <v>0</v>
      </c>
      <c r="BA122" s="65">
        <v>0</v>
      </c>
      <c r="BB122" s="65">
        <v>0</v>
      </c>
      <c r="BC122" s="65">
        <v>0</v>
      </c>
      <c r="BD122" s="65"/>
      <c r="BE122" s="143"/>
      <c r="BF122" s="172">
        <v>0</v>
      </c>
      <c r="BG122" s="162">
        <v>0</v>
      </c>
      <c r="BH122" s="162">
        <v>0</v>
      </c>
      <c r="BI122" s="162">
        <v>0</v>
      </c>
      <c r="BJ122" s="162"/>
      <c r="BK122" s="173"/>
      <c r="BL122" s="184">
        <v>0</v>
      </c>
      <c r="BM122" s="185">
        <v>0</v>
      </c>
      <c r="BN122" s="185">
        <v>0</v>
      </c>
      <c r="BO122" s="185">
        <v>21</v>
      </c>
      <c r="BP122" s="185"/>
      <c r="BQ122" s="186"/>
      <c r="BR122" s="200">
        <v>0</v>
      </c>
      <c r="BS122" s="201">
        <v>0</v>
      </c>
      <c r="BT122" s="201"/>
      <c r="BU122" s="201"/>
      <c r="BV122" s="201"/>
      <c r="BW122" s="202"/>
      <c r="BX122" s="146">
        <f t="shared" si="23"/>
        <v>21</v>
      </c>
      <c r="BY122" s="151">
        <f t="shared" si="20"/>
        <v>0</v>
      </c>
      <c r="BZ122" s="153">
        <f t="shared" si="21"/>
        <v>21</v>
      </c>
      <c r="CC122" s="210">
        <f t="shared" si="29"/>
        <v>0</v>
      </c>
      <c r="CD122" s="210">
        <f t="shared" si="30"/>
        <v>0</v>
      </c>
      <c r="CE122" s="210">
        <f t="shared" si="31"/>
        <v>0</v>
      </c>
      <c r="CF122" s="210">
        <f t="shared" si="32"/>
        <v>21</v>
      </c>
      <c r="CG122" s="213">
        <f t="shared" si="22"/>
        <v>0</v>
      </c>
      <c r="CH122" s="211">
        <f t="shared" si="33"/>
        <v>0</v>
      </c>
    </row>
    <row r="123" spans="1:86" ht="23.25" customHeight="1">
      <c r="A123" s="68" t="s">
        <v>263</v>
      </c>
      <c r="B123" s="12" t="s">
        <v>264</v>
      </c>
      <c r="C123" s="53">
        <v>0</v>
      </c>
      <c r="D123" s="29">
        <v>0</v>
      </c>
      <c r="E123" s="5">
        <v>0</v>
      </c>
      <c r="F123" s="5">
        <v>0</v>
      </c>
      <c r="G123" s="5">
        <v>0</v>
      </c>
      <c r="H123" s="6">
        <v>0</v>
      </c>
      <c r="I123" s="30"/>
      <c r="J123" s="37">
        <v>0</v>
      </c>
      <c r="K123" s="7">
        <v>0</v>
      </c>
      <c r="L123" s="7">
        <v>0</v>
      </c>
      <c r="M123" s="7">
        <v>0</v>
      </c>
      <c r="N123" s="7">
        <v>0</v>
      </c>
      <c r="O123" s="38"/>
      <c r="P123" s="46">
        <v>0</v>
      </c>
      <c r="Q123" s="8">
        <v>0</v>
      </c>
      <c r="R123" s="8">
        <v>0</v>
      </c>
      <c r="S123" s="8">
        <v>0</v>
      </c>
      <c r="T123" s="8">
        <v>0</v>
      </c>
      <c r="U123" s="47"/>
      <c r="V123" s="44">
        <v>0</v>
      </c>
      <c r="W123" s="9">
        <v>0</v>
      </c>
      <c r="X123" s="9">
        <v>0</v>
      </c>
      <c r="Y123" s="9">
        <v>0</v>
      </c>
      <c r="Z123" s="9">
        <v>0</v>
      </c>
      <c r="AA123" s="9"/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/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61"/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/>
      <c r="AT123" s="64">
        <v>0</v>
      </c>
      <c r="AU123" s="64">
        <v>0</v>
      </c>
      <c r="AV123" s="64">
        <v>0</v>
      </c>
      <c r="AW123" s="64">
        <v>0</v>
      </c>
      <c r="AX123" s="64">
        <v>0</v>
      </c>
      <c r="AY123" s="64"/>
      <c r="AZ123" s="65">
        <v>0</v>
      </c>
      <c r="BA123" s="65">
        <v>0</v>
      </c>
      <c r="BB123" s="65">
        <v>0</v>
      </c>
      <c r="BC123" s="65">
        <v>0</v>
      </c>
      <c r="BD123" s="65"/>
      <c r="BE123" s="143"/>
      <c r="BF123" s="172">
        <v>0</v>
      </c>
      <c r="BG123" s="162">
        <v>0</v>
      </c>
      <c r="BH123" s="162">
        <v>0</v>
      </c>
      <c r="BI123" s="162">
        <v>0</v>
      </c>
      <c r="BJ123" s="162"/>
      <c r="BK123" s="173"/>
      <c r="BL123" s="184">
        <v>0</v>
      </c>
      <c r="BM123" s="185">
        <v>0</v>
      </c>
      <c r="BN123" s="185">
        <v>0</v>
      </c>
      <c r="BO123" s="185">
        <v>0</v>
      </c>
      <c r="BP123" s="185"/>
      <c r="BQ123" s="186"/>
      <c r="BR123" s="200">
        <v>0</v>
      </c>
      <c r="BS123" s="201">
        <v>0</v>
      </c>
      <c r="BT123" s="201"/>
      <c r="BU123" s="201"/>
      <c r="BV123" s="201"/>
      <c r="BW123" s="202"/>
      <c r="BX123" s="146">
        <f t="shared" si="23"/>
        <v>0</v>
      </c>
      <c r="BY123" s="151">
        <f t="shared" si="20"/>
        <v>0</v>
      </c>
      <c r="BZ123" s="153">
        <f t="shared" si="21"/>
        <v>0</v>
      </c>
      <c r="CC123" s="210">
        <f t="shared" si="29"/>
        <v>0</v>
      </c>
      <c r="CD123" s="210">
        <f t="shared" si="30"/>
        <v>0</v>
      </c>
      <c r="CE123" s="210">
        <f t="shared" si="31"/>
        <v>0</v>
      </c>
      <c r="CF123" s="210">
        <f t="shared" si="32"/>
        <v>0</v>
      </c>
      <c r="CG123" s="213">
        <f t="shared" si="22"/>
        <v>0</v>
      </c>
      <c r="CH123" s="211">
        <f t="shared" si="33"/>
        <v>0</v>
      </c>
    </row>
    <row r="124" spans="1:86" ht="23.25" customHeight="1">
      <c r="A124" s="3" t="s">
        <v>265</v>
      </c>
      <c r="B124" s="12" t="s">
        <v>266</v>
      </c>
      <c r="C124" s="53">
        <v>0</v>
      </c>
      <c r="D124" s="29">
        <v>0</v>
      </c>
      <c r="E124" s="5">
        <v>0</v>
      </c>
      <c r="F124" s="5">
        <v>0</v>
      </c>
      <c r="G124" s="5">
        <v>15</v>
      </c>
      <c r="H124" s="6">
        <v>0</v>
      </c>
      <c r="I124" s="30"/>
      <c r="J124" s="37">
        <v>0</v>
      </c>
      <c r="K124" s="7">
        <v>0</v>
      </c>
      <c r="L124" s="7">
        <v>0</v>
      </c>
      <c r="M124" s="7">
        <v>17</v>
      </c>
      <c r="N124" s="7">
        <v>0</v>
      </c>
      <c r="O124" s="38"/>
      <c r="P124" s="46">
        <v>0</v>
      </c>
      <c r="Q124" s="8">
        <v>0</v>
      </c>
      <c r="R124" s="8">
        <v>0</v>
      </c>
      <c r="S124" s="8">
        <v>17</v>
      </c>
      <c r="T124" s="8">
        <v>0</v>
      </c>
      <c r="U124" s="47"/>
      <c r="V124" s="44">
        <v>0</v>
      </c>
      <c r="W124" s="9">
        <v>0</v>
      </c>
      <c r="X124" s="9">
        <v>0</v>
      </c>
      <c r="Y124" s="9">
        <v>18</v>
      </c>
      <c r="Z124" s="9">
        <v>0</v>
      </c>
      <c r="AA124" s="9"/>
      <c r="AB124" s="10">
        <v>0</v>
      </c>
      <c r="AC124" s="10">
        <v>0</v>
      </c>
      <c r="AD124" s="10">
        <v>0</v>
      </c>
      <c r="AE124" s="10">
        <v>20</v>
      </c>
      <c r="AF124" s="10">
        <v>0</v>
      </c>
      <c r="AG124" s="10"/>
      <c r="AH124" s="11">
        <v>0</v>
      </c>
      <c r="AI124" s="11">
        <v>0</v>
      </c>
      <c r="AJ124" s="11">
        <v>5.5</v>
      </c>
      <c r="AK124" s="11">
        <v>19</v>
      </c>
      <c r="AL124" s="11">
        <v>0</v>
      </c>
      <c r="AM124" s="61"/>
      <c r="AN124" s="15">
        <v>0</v>
      </c>
      <c r="AO124" s="15">
        <v>0</v>
      </c>
      <c r="AP124" s="15">
        <v>35.5</v>
      </c>
      <c r="AQ124" s="15">
        <v>19</v>
      </c>
      <c r="AR124" s="15">
        <v>0</v>
      </c>
      <c r="AS124" s="15"/>
      <c r="AT124" s="64">
        <v>0</v>
      </c>
      <c r="AU124" s="64">
        <v>0</v>
      </c>
      <c r="AV124" s="64">
        <v>44.5</v>
      </c>
      <c r="AW124" s="64">
        <v>18.5</v>
      </c>
      <c r="AX124" s="64">
        <v>0</v>
      </c>
      <c r="AY124" s="64"/>
      <c r="AZ124" s="65">
        <v>0</v>
      </c>
      <c r="BA124" s="65">
        <v>0</v>
      </c>
      <c r="BB124" s="65">
        <v>37.5</v>
      </c>
      <c r="BC124" s="65">
        <v>18</v>
      </c>
      <c r="BD124" s="65"/>
      <c r="BE124" s="143"/>
      <c r="BF124" s="172">
        <v>0</v>
      </c>
      <c r="BG124" s="162">
        <v>0</v>
      </c>
      <c r="BH124" s="162">
        <v>31.5</v>
      </c>
      <c r="BI124" s="162">
        <v>24</v>
      </c>
      <c r="BJ124" s="162"/>
      <c r="BK124" s="173"/>
      <c r="BL124" s="184">
        <v>0</v>
      </c>
      <c r="BM124" s="185">
        <v>0</v>
      </c>
      <c r="BN124" s="185">
        <v>105.5</v>
      </c>
      <c r="BO124" s="185">
        <v>21</v>
      </c>
      <c r="BP124" s="185"/>
      <c r="BQ124" s="186">
        <f>85+59</f>
        <v>144</v>
      </c>
      <c r="BR124" s="200">
        <v>60</v>
      </c>
      <c r="BS124" s="201">
        <v>2</v>
      </c>
      <c r="BT124" s="201"/>
      <c r="BU124" s="201"/>
      <c r="BV124" s="201"/>
      <c r="BW124" s="202"/>
      <c r="BX124" s="146">
        <f t="shared" si="23"/>
        <v>672.5</v>
      </c>
      <c r="BY124" s="151">
        <f t="shared" si="20"/>
        <v>0</v>
      </c>
      <c r="BZ124" s="153">
        <f t="shared" si="21"/>
        <v>672.5</v>
      </c>
      <c r="CC124" s="210">
        <f t="shared" si="29"/>
        <v>60</v>
      </c>
      <c r="CD124" s="210">
        <f t="shared" si="30"/>
        <v>2</v>
      </c>
      <c r="CE124" s="210">
        <f t="shared" si="31"/>
        <v>260</v>
      </c>
      <c r="CF124" s="210">
        <f t="shared" si="32"/>
        <v>206.5</v>
      </c>
      <c r="CG124" s="213">
        <f t="shared" si="22"/>
        <v>0</v>
      </c>
      <c r="CH124" s="211">
        <f t="shared" si="33"/>
        <v>144</v>
      </c>
    </row>
    <row r="125" spans="1:86" ht="23.25" customHeight="1">
      <c r="A125" s="3" t="s">
        <v>267</v>
      </c>
      <c r="B125" s="12" t="s">
        <v>268</v>
      </c>
      <c r="C125" s="53">
        <v>0</v>
      </c>
      <c r="D125" s="29">
        <v>0</v>
      </c>
      <c r="E125" s="5">
        <v>0</v>
      </c>
      <c r="F125" s="5">
        <v>0</v>
      </c>
      <c r="G125" s="5">
        <v>0</v>
      </c>
      <c r="H125" s="6">
        <v>0</v>
      </c>
      <c r="I125" s="30"/>
      <c r="J125" s="37">
        <v>0</v>
      </c>
      <c r="K125" s="7">
        <v>0</v>
      </c>
      <c r="L125" s="7">
        <v>0</v>
      </c>
      <c r="M125" s="7">
        <v>0</v>
      </c>
      <c r="N125" s="7">
        <v>0</v>
      </c>
      <c r="O125" s="38"/>
      <c r="P125" s="46">
        <v>0</v>
      </c>
      <c r="Q125" s="8">
        <v>0</v>
      </c>
      <c r="R125" s="8">
        <v>0</v>
      </c>
      <c r="S125" s="8">
        <v>0</v>
      </c>
      <c r="T125" s="8">
        <v>0</v>
      </c>
      <c r="U125" s="47"/>
      <c r="V125" s="44">
        <v>0</v>
      </c>
      <c r="W125" s="9">
        <v>0</v>
      </c>
      <c r="X125" s="9">
        <v>0</v>
      </c>
      <c r="Y125" s="9">
        <v>0</v>
      </c>
      <c r="Z125" s="9">
        <v>0</v>
      </c>
      <c r="AA125" s="9"/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/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61"/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/>
      <c r="AT125" s="64">
        <v>0</v>
      </c>
      <c r="AU125" s="64">
        <v>0</v>
      </c>
      <c r="AV125" s="64">
        <v>0</v>
      </c>
      <c r="AW125" s="64">
        <v>0</v>
      </c>
      <c r="AX125" s="64">
        <v>0</v>
      </c>
      <c r="AY125" s="64"/>
      <c r="AZ125" s="65">
        <v>0</v>
      </c>
      <c r="BA125" s="65">
        <v>0</v>
      </c>
      <c r="BB125" s="65">
        <v>0</v>
      </c>
      <c r="BC125" s="65">
        <v>0</v>
      </c>
      <c r="BD125" s="65"/>
      <c r="BE125" s="143"/>
      <c r="BF125" s="172">
        <v>0</v>
      </c>
      <c r="BG125" s="162">
        <v>0</v>
      </c>
      <c r="BH125" s="162">
        <v>0</v>
      </c>
      <c r="BI125" s="162">
        <v>0</v>
      </c>
      <c r="BJ125" s="162"/>
      <c r="BK125" s="173"/>
      <c r="BL125" s="184">
        <v>40</v>
      </c>
      <c r="BM125" s="185">
        <v>2</v>
      </c>
      <c r="BN125" s="185">
        <v>97.5</v>
      </c>
      <c r="BO125" s="185">
        <v>21</v>
      </c>
      <c r="BP125" s="185"/>
      <c r="BQ125" s="186"/>
      <c r="BR125" s="200">
        <v>0</v>
      </c>
      <c r="BS125" s="201">
        <v>0</v>
      </c>
      <c r="BT125" s="201"/>
      <c r="BU125" s="201"/>
      <c r="BV125" s="201"/>
      <c r="BW125" s="202"/>
      <c r="BX125" s="146">
        <f t="shared" si="23"/>
        <v>160.5</v>
      </c>
      <c r="BY125" s="151">
        <f t="shared" si="20"/>
        <v>0</v>
      </c>
      <c r="BZ125" s="153">
        <f t="shared" si="21"/>
        <v>160.5</v>
      </c>
      <c r="CC125" s="210">
        <f t="shared" si="29"/>
        <v>40</v>
      </c>
      <c r="CD125" s="210">
        <f t="shared" si="30"/>
        <v>2</v>
      </c>
      <c r="CE125" s="210">
        <f t="shared" si="31"/>
        <v>97.5</v>
      </c>
      <c r="CF125" s="210">
        <f t="shared" si="32"/>
        <v>21</v>
      </c>
      <c r="CG125" s="213">
        <f t="shared" si="22"/>
        <v>0</v>
      </c>
      <c r="CH125" s="211">
        <f t="shared" si="33"/>
        <v>0</v>
      </c>
    </row>
    <row r="126" spans="1:86" ht="23.25" customHeight="1">
      <c r="A126" s="68" t="s">
        <v>269</v>
      </c>
      <c r="B126" s="12" t="s">
        <v>270</v>
      </c>
      <c r="C126" s="53">
        <v>6</v>
      </c>
      <c r="D126" s="29">
        <v>0</v>
      </c>
      <c r="E126" s="5">
        <v>0</v>
      </c>
      <c r="F126" s="5">
        <v>0</v>
      </c>
      <c r="G126" s="5">
        <v>0</v>
      </c>
      <c r="H126" s="6">
        <v>0</v>
      </c>
      <c r="I126" s="30"/>
      <c r="J126" s="37">
        <v>0</v>
      </c>
      <c r="K126" s="7">
        <v>0</v>
      </c>
      <c r="L126" s="7">
        <v>0</v>
      </c>
      <c r="M126" s="7">
        <v>0</v>
      </c>
      <c r="N126" s="7">
        <v>0</v>
      </c>
      <c r="O126" s="38"/>
      <c r="P126" s="46">
        <v>0</v>
      </c>
      <c r="Q126" s="8">
        <v>0</v>
      </c>
      <c r="R126" s="8">
        <v>0</v>
      </c>
      <c r="S126" s="8">
        <v>0</v>
      </c>
      <c r="T126" s="8">
        <v>0</v>
      </c>
      <c r="U126" s="47"/>
      <c r="V126" s="44">
        <v>0</v>
      </c>
      <c r="W126" s="9">
        <v>0</v>
      </c>
      <c r="X126" s="9">
        <v>0</v>
      </c>
      <c r="Y126" s="9">
        <v>0</v>
      </c>
      <c r="Z126" s="9">
        <v>0</v>
      </c>
      <c r="AA126" s="9"/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/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61"/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/>
      <c r="AT126" s="64">
        <v>0</v>
      </c>
      <c r="AU126" s="64">
        <v>0</v>
      </c>
      <c r="AV126" s="64">
        <v>0</v>
      </c>
      <c r="AW126" s="64">
        <v>0</v>
      </c>
      <c r="AX126" s="64">
        <v>0</v>
      </c>
      <c r="AY126" s="64"/>
      <c r="AZ126" s="65">
        <v>0</v>
      </c>
      <c r="BA126" s="65">
        <v>0</v>
      </c>
      <c r="BB126" s="65">
        <v>0</v>
      </c>
      <c r="BC126" s="65">
        <v>0</v>
      </c>
      <c r="BD126" s="65"/>
      <c r="BE126" s="143"/>
      <c r="BF126" s="172">
        <v>0</v>
      </c>
      <c r="BG126" s="162">
        <v>0</v>
      </c>
      <c r="BH126" s="162">
        <v>0</v>
      </c>
      <c r="BI126" s="162">
        <v>0</v>
      </c>
      <c r="BJ126" s="162"/>
      <c r="BK126" s="173"/>
      <c r="BL126" s="184">
        <v>0</v>
      </c>
      <c r="BM126" s="185">
        <v>0</v>
      </c>
      <c r="BN126" s="185">
        <v>185.5</v>
      </c>
      <c r="BO126" s="185">
        <v>47</v>
      </c>
      <c r="BP126" s="185"/>
      <c r="BQ126" s="186"/>
      <c r="BR126" s="200">
        <v>0</v>
      </c>
      <c r="BS126" s="201">
        <v>0</v>
      </c>
      <c r="BT126" s="201"/>
      <c r="BU126" s="201"/>
      <c r="BV126" s="201"/>
      <c r="BW126" s="202"/>
      <c r="BX126" s="146">
        <f t="shared" si="23"/>
        <v>232.5</v>
      </c>
      <c r="BY126" s="151">
        <f t="shared" si="20"/>
        <v>6</v>
      </c>
      <c r="BZ126" s="153">
        <f t="shared" si="21"/>
        <v>238.5</v>
      </c>
      <c r="CC126" s="210">
        <f t="shared" si="29"/>
        <v>0</v>
      </c>
      <c r="CD126" s="210">
        <f t="shared" si="30"/>
        <v>0</v>
      </c>
      <c r="CE126" s="210">
        <f t="shared" si="31"/>
        <v>185.5</v>
      </c>
      <c r="CF126" s="210">
        <f t="shared" si="32"/>
        <v>47</v>
      </c>
      <c r="CG126" s="213">
        <f t="shared" si="22"/>
        <v>0</v>
      </c>
      <c r="CH126" s="211">
        <f t="shared" si="33"/>
        <v>0</v>
      </c>
    </row>
    <row r="127" spans="1:86" ht="23.25" customHeight="1">
      <c r="A127" s="3" t="s">
        <v>271</v>
      </c>
      <c r="B127" s="12" t="s">
        <v>272</v>
      </c>
      <c r="C127" s="53">
        <v>0</v>
      </c>
      <c r="D127" s="29">
        <v>0</v>
      </c>
      <c r="E127" s="5">
        <v>0</v>
      </c>
      <c r="F127" s="5">
        <v>0</v>
      </c>
      <c r="G127" s="5">
        <v>0</v>
      </c>
      <c r="H127" s="6">
        <v>0</v>
      </c>
      <c r="I127" s="30"/>
      <c r="J127" s="37">
        <v>0</v>
      </c>
      <c r="K127" s="7">
        <v>0</v>
      </c>
      <c r="L127" s="7">
        <v>0</v>
      </c>
      <c r="M127" s="7">
        <v>0</v>
      </c>
      <c r="N127" s="7">
        <v>0</v>
      </c>
      <c r="O127" s="38"/>
      <c r="P127" s="46">
        <v>0</v>
      </c>
      <c r="Q127" s="8">
        <v>0</v>
      </c>
      <c r="R127" s="8">
        <v>0</v>
      </c>
      <c r="S127" s="8">
        <v>0</v>
      </c>
      <c r="T127" s="8">
        <v>0</v>
      </c>
      <c r="U127" s="47"/>
      <c r="V127" s="44">
        <v>0</v>
      </c>
      <c r="W127" s="9">
        <v>0</v>
      </c>
      <c r="X127" s="9">
        <v>0</v>
      </c>
      <c r="Y127" s="9">
        <v>0</v>
      </c>
      <c r="Z127" s="9">
        <v>0</v>
      </c>
      <c r="AA127" s="9"/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/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61"/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/>
      <c r="AT127" s="64">
        <v>0</v>
      </c>
      <c r="AU127" s="64">
        <v>0</v>
      </c>
      <c r="AV127" s="64">
        <v>0</v>
      </c>
      <c r="AW127" s="64">
        <v>0</v>
      </c>
      <c r="AX127" s="64">
        <v>0</v>
      </c>
      <c r="AY127" s="64"/>
      <c r="AZ127" s="65">
        <v>0</v>
      </c>
      <c r="BA127" s="65">
        <v>0</v>
      </c>
      <c r="BB127" s="65">
        <v>0</v>
      </c>
      <c r="BC127" s="65">
        <v>0</v>
      </c>
      <c r="BD127" s="65"/>
      <c r="BE127" s="143"/>
      <c r="BF127" s="172">
        <v>0</v>
      </c>
      <c r="BG127" s="162">
        <v>0</v>
      </c>
      <c r="BH127" s="162">
        <v>0</v>
      </c>
      <c r="BI127" s="162">
        <v>0</v>
      </c>
      <c r="BJ127" s="162"/>
      <c r="BK127" s="173"/>
      <c r="BL127" s="184">
        <v>0</v>
      </c>
      <c r="BM127" s="185">
        <v>0</v>
      </c>
      <c r="BN127" s="185">
        <v>134.5</v>
      </c>
      <c r="BO127" s="185">
        <v>21</v>
      </c>
      <c r="BP127" s="185"/>
      <c r="BQ127" s="186">
        <v>59</v>
      </c>
      <c r="BR127" s="200">
        <v>0</v>
      </c>
      <c r="BS127" s="201">
        <v>0</v>
      </c>
      <c r="BT127" s="201"/>
      <c r="BU127" s="201"/>
      <c r="BV127" s="201"/>
      <c r="BW127" s="202"/>
      <c r="BX127" s="146">
        <f t="shared" si="23"/>
        <v>214.5</v>
      </c>
      <c r="BY127" s="151">
        <f t="shared" si="20"/>
        <v>0</v>
      </c>
      <c r="BZ127" s="153">
        <f t="shared" si="21"/>
        <v>214.5</v>
      </c>
      <c r="CC127" s="210">
        <f t="shared" si="29"/>
        <v>0</v>
      </c>
      <c r="CD127" s="210">
        <f t="shared" si="30"/>
        <v>0</v>
      </c>
      <c r="CE127" s="210">
        <f t="shared" si="31"/>
        <v>134.5</v>
      </c>
      <c r="CF127" s="210">
        <f t="shared" si="32"/>
        <v>21</v>
      </c>
      <c r="CG127" s="213">
        <f t="shared" si="22"/>
        <v>0</v>
      </c>
      <c r="CH127" s="211">
        <f t="shared" si="33"/>
        <v>59</v>
      </c>
    </row>
    <row r="128" spans="1:86" ht="23.25" customHeight="1">
      <c r="A128" s="3" t="s">
        <v>273</v>
      </c>
      <c r="B128" s="12" t="s">
        <v>274</v>
      </c>
      <c r="C128" s="53">
        <v>0</v>
      </c>
      <c r="D128" s="29">
        <v>0</v>
      </c>
      <c r="E128" s="5">
        <v>0</v>
      </c>
      <c r="F128" s="5">
        <v>0</v>
      </c>
      <c r="G128" s="5">
        <v>0</v>
      </c>
      <c r="H128" s="6">
        <v>0</v>
      </c>
      <c r="I128" s="30"/>
      <c r="J128" s="37">
        <v>0</v>
      </c>
      <c r="K128" s="7">
        <v>0</v>
      </c>
      <c r="L128" s="7">
        <v>0</v>
      </c>
      <c r="M128" s="7">
        <v>0</v>
      </c>
      <c r="N128" s="7">
        <v>0</v>
      </c>
      <c r="O128" s="38"/>
      <c r="P128" s="46">
        <v>0</v>
      </c>
      <c r="Q128" s="8">
        <v>0</v>
      </c>
      <c r="R128" s="8">
        <v>0</v>
      </c>
      <c r="S128" s="8">
        <v>0</v>
      </c>
      <c r="T128" s="8">
        <v>0</v>
      </c>
      <c r="U128" s="47"/>
      <c r="V128" s="44">
        <v>0</v>
      </c>
      <c r="W128" s="9">
        <v>0</v>
      </c>
      <c r="X128" s="9">
        <v>0</v>
      </c>
      <c r="Y128" s="9">
        <v>0</v>
      </c>
      <c r="Z128" s="9">
        <v>0</v>
      </c>
      <c r="AA128" s="9"/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/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61"/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/>
      <c r="AT128" s="64">
        <v>0</v>
      </c>
      <c r="AU128" s="64">
        <v>0</v>
      </c>
      <c r="AV128" s="64">
        <v>0</v>
      </c>
      <c r="AW128" s="64">
        <v>0</v>
      </c>
      <c r="AX128" s="64">
        <v>0</v>
      </c>
      <c r="AY128" s="64"/>
      <c r="AZ128" s="65">
        <v>0</v>
      </c>
      <c r="BA128" s="65">
        <v>0</v>
      </c>
      <c r="BB128" s="65">
        <v>0</v>
      </c>
      <c r="BC128" s="65">
        <v>0</v>
      </c>
      <c r="BD128" s="65"/>
      <c r="BE128" s="143"/>
      <c r="BF128" s="172">
        <v>0</v>
      </c>
      <c r="BG128" s="162">
        <v>0</v>
      </c>
      <c r="BH128" s="162">
        <v>0</v>
      </c>
      <c r="BI128" s="162">
        <v>0</v>
      </c>
      <c r="BJ128" s="162"/>
      <c r="BK128" s="173"/>
      <c r="BL128" s="184">
        <v>0</v>
      </c>
      <c r="BM128" s="185">
        <v>0</v>
      </c>
      <c r="BN128" s="185">
        <v>0</v>
      </c>
      <c r="BO128" s="185">
        <v>0</v>
      </c>
      <c r="BP128" s="185"/>
      <c r="BQ128" s="186"/>
      <c r="BR128" s="200">
        <v>0</v>
      </c>
      <c r="BS128" s="201">
        <v>0</v>
      </c>
      <c r="BT128" s="201"/>
      <c r="BU128" s="201"/>
      <c r="BV128" s="201"/>
      <c r="BW128" s="202"/>
      <c r="BX128" s="146">
        <f t="shared" si="23"/>
        <v>0</v>
      </c>
      <c r="BY128" s="151">
        <f t="shared" si="20"/>
        <v>0</v>
      </c>
      <c r="BZ128" s="153">
        <f t="shared" si="21"/>
        <v>0</v>
      </c>
      <c r="CC128" s="210">
        <f t="shared" si="29"/>
        <v>0</v>
      </c>
      <c r="CD128" s="210">
        <f t="shared" si="30"/>
        <v>0</v>
      </c>
      <c r="CE128" s="210">
        <f t="shared" si="31"/>
        <v>0</v>
      </c>
      <c r="CF128" s="210">
        <f t="shared" si="32"/>
        <v>0</v>
      </c>
      <c r="CG128" s="213">
        <f t="shared" si="22"/>
        <v>0</v>
      </c>
      <c r="CH128" s="211">
        <f t="shared" si="33"/>
        <v>0</v>
      </c>
    </row>
    <row r="129" spans="1:86" ht="23.25" customHeight="1">
      <c r="A129" s="68" t="s">
        <v>275</v>
      </c>
      <c r="B129" s="12" t="s">
        <v>276</v>
      </c>
      <c r="C129" s="53">
        <v>0</v>
      </c>
      <c r="D129" s="29">
        <v>0</v>
      </c>
      <c r="E129" s="5">
        <v>0</v>
      </c>
      <c r="F129" s="5">
        <v>0</v>
      </c>
      <c r="G129" s="5">
        <v>0</v>
      </c>
      <c r="H129" s="6">
        <v>0</v>
      </c>
      <c r="I129" s="30"/>
      <c r="J129" s="37">
        <v>0</v>
      </c>
      <c r="K129" s="7">
        <v>0</v>
      </c>
      <c r="L129" s="7">
        <v>0</v>
      </c>
      <c r="M129" s="7">
        <v>0</v>
      </c>
      <c r="N129" s="7">
        <v>0</v>
      </c>
      <c r="O129" s="38"/>
      <c r="P129" s="46">
        <v>0</v>
      </c>
      <c r="Q129" s="8">
        <v>0</v>
      </c>
      <c r="R129" s="8">
        <v>0</v>
      </c>
      <c r="S129" s="8">
        <v>0</v>
      </c>
      <c r="T129" s="8">
        <v>0</v>
      </c>
      <c r="U129" s="47"/>
      <c r="V129" s="44">
        <v>0</v>
      </c>
      <c r="W129" s="9">
        <v>0</v>
      </c>
      <c r="X129" s="9">
        <v>0</v>
      </c>
      <c r="Y129" s="9">
        <v>0</v>
      </c>
      <c r="Z129" s="9">
        <v>0</v>
      </c>
      <c r="AA129" s="9"/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/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61"/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/>
      <c r="AT129" s="64">
        <v>0</v>
      </c>
      <c r="AU129" s="64">
        <v>0</v>
      </c>
      <c r="AV129" s="64">
        <v>0</v>
      </c>
      <c r="AW129" s="64">
        <v>0</v>
      </c>
      <c r="AX129" s="64">
        <v>0</v>
      </c>
      <c r="AY129" s="64"/>
      <c r="AZ129" s="65">
        <v>0</v>
      </c>
      <c r="BA129" s="65">
        <v>0</v>
      </c>
      <c r="BB129" s="65">
        <v>0</v>
      </c>
      <c r="BC129" s="65">
        <v>0</v>
      </c>
      <c r="BD129" s="65"/>
      <c r="BE129" s="143"/>
      <c r="BF129" s="172">
        <v>0</v>
      </c>
      <c r="BG129" s="162">
        <v>0</v>
      </c>
      <c r="BH129" s="162">
        <v>0</v>
      </c>
      <c r="BI129" s="162">
        <v>0</v>
      </c>
      <c r="BJ129" s="162"/>
      <c r="BK129" s="173"/>
      <c r="BL129" s="184">
        <v>0</v>
      </c>
      <c r="BM129" s="185">
        <v>0</v>
      </c>
      <c r="BN129" s="185">
        <v>61.5</v>
      </c>
      <c r="BO129" s="185">
        <v>57</v>
      </c>
      <c r="BP129" s="185"/>
      <c r="BQ129" s="186">
        <v>85</v>
      </c>
      <c r="BR129" s="200">
        <v>0</v>
      </c>
      <c r="BS129" s="201">
        <v>0</v>
      </c>
      <c r="BT129" s="201"/>
      <c r="BU129" s="201"/>
      <c r="BV129" s="201"/>
      <c r="BW129" s="202"/>
      <c r="BX129" s="146">
        <f t="shared" si="23"/>
        <v>203.5</v>
      </c>
      <c r="BY129" s="151">
        <f t="shared" si="20"/>
        <v>0</v>
      </c>
      <c r="BZ129" s="153">
        <f t="shared" si="21"/>
        <v>203.5</v>
      </c>
      <c r="CC129" s="210">
        <f t="shared" si="29"/>
        <v>0</v>
      </c>
      <c r="CD129" s="210">
        <f t="shared" si="30"/>
        <v>0</v>
      </c>
      <c r="CE129" s="210">
        <f t="shared" si="31"/>
        <v>61.5</v>
      </c>
      <c r="CF129" s="210">
        <f t="shared" si="32"/>
        <v>57</v>
      </c>
      <c r="CG129" s="213">
        <f t="shared" si="22"/>
        <v>0</v>
      </c>
      <c r="CH129" s="211">
        <f t="shared" si="33"/>
        <v>85</v>
      </c>
    </row>
    <row r="130" spans="1:86" ht="23.25" customHeight="1">
      <c r="A130" s="3" t="s">
        <v>277</v>
      </c>
      <c r="B130" s="12" t="s">
        <v>278</v>
      </c>
      <c r="C130" s="53">
        <v>5759.1</v>
      </c>
      <c r="D130" s="29">
        <v>60</v>
      </c>
      <c r="E130" s="5">
        <v>2</v>
      </c>
      <c r="F130" s="5">
        <v>16</v>
      </c>
      <c r="G130" s="5">
        <v>3</v>
      </c>
      <c r="H130" s="6">
        <v>0</v>
      </c>
      <c r="I130" s="30"/>
      <c r="J130" s="37">
        <v>58</v>
      </c>
      <c r="K130" s="7">
        <v>2</v>
      </c>
      <c r="L130" s="7">
        <v>19.5</v>
      </c>
      <c r="M130" s="7">
        <v>3.5</v>
      </c>
      <c r="N130" s="7">
        <v>0</v>
      </c>
      <c r="O130" s="38"/>
      <c r="P130" s="46">
        <v>60</v>
      </c>
      <c r="Q130" s="8">
        <v>2</v>
      </c>
      <c r="R130" s="8">
        <v>18</v>
      </c>
      <c r="S130" s="8">
        <v>3</v>
      </c>
      <c r="T130" s="8">
        <v>0</v>
      </c>
      <c r="U130" s="47"/>
      <c r="V130" s="44">
        <v>60</v>
      </c>
      <c r="W130" s="9">
        <v>2</v>
      </c>
      <c r="X130" s="9">
        <v>24</v>
      </c>
      <c r="Y130" s="9">
        <v>3.5</v>
      </c>
      <c r="Z130" s="9">
        <v>0</v>
      </c>
      <c r="AA130" s="9"/>
      <c r="AB130" s="10">
        <v>60</v>
      </c>
      <c r="AC130" s="10">
        <v>2</v>
      </c>
      <c r="AD130" s="10">
        <v>23</v>
      </c>
      <c r="AE130" s="10">
        <v>4</v>
      </c>
      <c r="AF130" s="10">
        <v>0</v>
      </c>
      <c r="AG130" s="10"/>
      <c r="AH130" s="11">
        <v>60</v>
      </c>
      <c r="AI130" s="11">
        <v>2</v>
      </c>
      <c r="AJ130" s="11">
        <v>22</v>
      </c>
      <c r="AK130" s="11">
        <v>3</v>
      </c>
      <c r="AL130" s="11">
        <v>0</v>
      </c>
      <c r="AM130" s="61"/>
      <c r="AN130" s="15">
        <v>60</v>
      </c>
      <c r="AO130" s="15">
        <v>2</v>
      </c>
      <c r="AP130" s="15">
        <v>20.5</v>
      </c>
      <c r="AQ130" s="15">
        <v>3</v>
      </c>
      <c r="AR130" s="15">
        <v>0</v>
      </c>
      <c r="AS130" s="15"/>
      <c r="AT130" s="64">
        <v>60</v>
      </c>
      <c r="AU130" s="64">
        <v>2</v>
      </c>
      <c r="AV130" s="64">
        <v>19.5</v>
      </c>
      <c r="AW130" s="64">
        <v>2.5</v>
      </c>
      <c r="AX130" s="64">
        <v>0</v>
      </c>
      <c r="AY130" s="64"/>
      <c r="AZ130" s="65">
        <v>60</v>
      </c>
      <c r="BA130" s="65">
        <v>2</v>
      </c>
      <c r="BB130" s="65">
        <v>16.5</v>
      </c>
      <c r="BC130" s="65">
        <v>2</v>
      </c>
      <c r="BD130" s="65"/>
      <c r="BE130" s="143"/>
      <c r="BF130" s="172">
        <v>60</v>
      </c>
      <c r="BG130" s="162">
        <v>2</v>
      </c>
      <c r="BH130" s="162">
        <v>9.5</v>
      </c>
      <c r="BI130" s="162">
        <v>6</v>
      </c>
      <c r="BJ130" s="162"/>
      <c r="BK130" s="173"/>
      <c r="BL130" s="184">
        <v>60</v>
      </c>
      <c r="BM130" s="185">
        <v>2</v>
      </c>
      <c r="BN130" s="185">
        <v>13.5</v>
      </c>
      <c r="BO130" s="185">
        <v>3</v>
      </c>
      <c r="BP130" s="185"/>
      <c r="BQ130" s="186">
        <v>59</v>
      </c>
      <c r="BR130" s="200">
        <v>60</v>
      </c>
      <c r="BS130" s="201">
        <v>2</v>
      </c>
      <c r="BT130" s="201"/>
      <c r="BU130" s="201"/>
      <c r="BV130" s="201"/>
      <c r="BW130" s="202"/>
      <c r="BX130" s="146">
        <f t="shared" si="23"/>
        <v>1039.5</v>
      </c>
      <c r="BY130" s="151">
        <f t="shared" si="20"/>
        <v>5759.1</v>
      </c>
      <c r="BZ130" s="153">
        <f t="shared" si="21"/>
        <v>6798.6</v>
      </c>
      <c r="CC130" s="210">
        <f t="shared" si="29"/>
        <v>718</v>
      </c>
      <c r="CD130" s="210">
        <f t="shared" si="30"/>
        <v>24</v>
      </c>
      <c r="CE130" s="210">
        <f t="shared" si="31"/>
        <v>202</v>
      </c>
      <c r="CF130" s="210">
        <f t="shared" si="32"/>
        <v>36.5</v>
      </c>
      <c r="CG130" s="213">
        <f t="shared" si="22"/>
        <v>0</v>
      </c>
      <c r="CH130" s="211">
        <f t="shared" si="33"/>
        <v>59</v>
      </c>
    </row>
    <row r="131" spans="1:86" ht="23.25" customHeight="1">
      <c r="A131" s="3" t="s">
        <v>279</v>
      </c>
      <c r="B131" s="12" t="s">
        <v>280</v>
      </c>
      <c r="C131" s="53">
        <v>0</v>
      </c>
      <c r="D131" s="29">
        <v>0</v>
      </c>
      <c r="E131" s="5">
        <v>0</v>
      </c>
      <c r="F131" s="5">
        <v>0</v>
      </c>
      <c r="G131" s="5">
        <v>0</v>
      </c>
      <c r="H131" s="6">
        <v>0</v>
      </c>
      <c r="I131" s="30"/>
      <c r="J131" s="37">
        <v>0</v>
      </c>
      <c r="K131" s="7">
        <v>0</v>
      </c>
      <c r="L131" s="7">
        <v>0</v>
      </c>
      <c r="M131" s="7">
        <v>0</v>
      </c>
      <c r="N131" s="7">
        <v>0</v>
      </c>
      <c r="O131" s="38"/>
      <c r="P131" s="46">
        <v>0</v>
      </c>
      <c r="Q131" s="8">
        <v>0</v>
      </c>
      <c r="R131" s="8">
        <v>0</v>
      </c>
      <c r="S131" s="8">
        <v>0</v>
      </c>
      <c r="T131" s="8">
        <v>0</v>
      </c>
      <c r="U131" s="47"/>
      <c r="V131" s="44">
        <v>0</v>
      </c>
      <c r="W131" s="9">
        <v>0</v>
      </c>
      <c r="X131" s="9">
        <v>0</v>
      </c>
      <c r="Y131" s="9">
        <v>0</v>
      </c>
      <c r="Z131" s="9">
        <v>0</v>
      </c>
      <c r="AA131" s="9"/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/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61"/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/>
      <c r="AT131" s="64">
        <v>0</v>
      </c>
      <c r="AU131" s="64">
        <v>0</v>
      </c>
      <c r="AV131" s="64">
        <v>0</v>
      </c>
      <c r="AW131" s="64">
        <v>0</v>
      </c>
      <c r="AX131" s="64">
        <v>0</v>
      </c>
      <c r="AY131" s="64"/>
      <c r="AZ131" s="65">
        <v>0</v>
      </c>
      <c r="BA131" s="65">
        <v>0</v>
      </c>
      <c r="BB131" s="65">
        <v>0</v>
      </c>
      <c r="BC131" s="65">
        <v>0</v>
      </c>
      <c r="BD131" s="65"/>
      <c r="BE131" s="143">
        <v>15</v>
      </c>
      <c r="BF131" s="172">
        <v>0</v>
      </c>
      <c r="BG131" s="162">
        <v>0</v>
      </c>
      <c r="BH131" s="162">
        <v>0</v>
      </c>
      <c r="BI131" s="162">
        <v>0</v>
      </c>
      <c r="BJ131" s="162"/>
      <c r="BK131" s="173"/>
      <c r="BL131" s="184">
        <v>0</v>
      </c>
      <c r="BM131" s="185">
        <v>0</v>
      </c>
      <c r="BN131" s="185">
        <v>0</v>
      </c>
      <c r="BO131" s="185">
        <v>0</v>
      </c>
      <c r="BP131" s="185"/>
      <c r="BQ131" s="186"/>
      <c r="BR131" s="200">
        <v>0</v>
      </c>
      <c r="BS131" s="201">
        <v>0</v>
      </c>
      <c r="BT131" s="201"/>
      <c r="BU131" s="201"/>
      <c r="BV131" s="201"/>
      <c r="BW131" s="202"/>
      <c r="BX131" s="146">
        <f t="shared" si="23"/>
        <v>15</v>
      </c>
      <c r="BY131" s="151">
        <f t="shared" si="20"/>
        <v>0</v>
      </c>
      <c r="BZ131" s="153">
        <f t="shared" si="21"/>
        <v>15</v>
      </c>
      <c r="CC131" s="210">
        <f t="shared" si="29"/>
        <v>0</v>
      </c>
      <c r="CD131" s="210">
        <f t="shared" si="30"/>
        <v>0</v>
      </c>
      <c r="CE131" s="210">
        <f t="shared" si="31"/>
        <v>0</v>
      </c>
      <c r="CF131" s="210">
        <f t="shared" si="32"/>
        <v>0</v>
      </c>
      <c r="CG131" s="213">
        <f t="shared" si="22"/>
        <v>0</v>
      </c>
      <c r="CH131" s="211">
        <f t="shared" si="33"/>
        <v>15</v>
      </c>
    </row>
    <row r="132" spans="1:86" ht="23.25" customHeight="1">
      <c r="A132" s="68" t="s">
        <v>281</v>
      </c>
      <c r="B132" s="12" t="s">
        <v>282</v>
      </c>
      <c r="C132" s="53">
        <v>0</v>
      </c>
      <c r="D132" s="29">
        <v>0</v>
      </c>
      <c r="E132" s="5">
        <v>0</v>
      </c>
      <c r="F132" s="5">
        <v>0</v>
      </c>
      <c r="G132" s="5">
        <v>0</v>
      </c>
      <c r="H132" s="6">
        <v>0</v>
      </c>
      <c r="I132" s="30"/>
      <c r="J132" s="37">
        <v>0</v>
      </c>
      <c r="K132" s="7">
        <v>0</v>
      </c>
      <c r="L132" s="7">
        <v>0</v>
      </c>
      <c r="M132" s="7">
        <v>0</v>
      </c>
      <c r="N132" s="7">
        <v>0</v>
      </c>
      <c r="O132" s="38"/>
      <c r="P132" s="46">
        <v>0</v>
      </c>
      <c r="Q132" s="8">
        <v>0</v>
      </c>
      <c r="R132" s="8">
        <v>0</v>
      </c>
      <c r="S132" s="8">
        <v>0</v>
      </c>
      <c r="T132" s="8">
        <v>0</v>
      </c>
      <c r="U132" s="47"/>
      <c r="V132" s="44">
        <v>0</v>
      </c>
      <c r="W132" s="9">
        <v>0</v>
      </c>
      <c r="X132" s="9">
        <v>0</v>
      </c>
      <c r="Y132" s="9">
        <v>0</v>
      </c>
      <c r="Z132" s="9">
        <v>0</v>
      </c>
      <c r="AA132" s="9"/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/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61"/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/>
      <c r="AT132" s="64">
        <v>0</v>
      </c>
      <c r="AU132" s="64">
        <v>0</v>
      </c>
      <c r="AV132" s="64">
        <v>0</v>
      </c>
      <c r="AW132" s="64">
        <v>0</v>
      </c>
      <c r="AX132" s="64">
        <v>0</v>
      </c>
      <c r="AY132" s="64"/>
      <c r="AZ132" s="65">
        <v>0</v>
      </c>
      <c r="BA132" s="65">
        <v>0</v>
      </c>
      <c r="BB132" s="65">
        <v>0</v>
      </c>
      <c r="BC132" s="65">
        <v>0</v>
      </c>
      <c r="BD132" s="65"/>
      <c r="BE132" s="143"/>
      <c r="BF132" s="172">
        <v>0</v>
      </c>
      <c r="BG132" s="162">
        <v>0</v>
      </c>
      <c r="BH132" s="162">
        <v>0</v>
      </c>
      <c r="BI132" s="162">
        <v>0</v>
      </c>
      <c r="BJ132" s="162"/>
      <c r="BK132" s="173"/>
      <c r="BL132" s="184">
        <v>0</v>
      </c>
      <c r="BM132" s="185">
        <v>0</v>
      </c>
      <c r="BN132" s="185">
        <v>99.5</v>
      </c>
      <c r="BO132" s="185">
        <v>39</v>
      </c>
      <c r="BP132" s="185"/>
      <c r="BQ132" s="186"/>
      <c r="BR132" s="200">
        <v>0</v>
      </c>
      <c r="BS132" s="201">
        <v>0</v>
      </c>
      <c r="BT132" s="201"/>
      <c r="BU132" s="201"/>
      <c r="BV132" s="201"/>
      <c r="BW132" s="202"/>
      <c r="BX132" s="146">
        <f t="shared" si="23"/>
        <v>138.5</v>
      </c>
      <c r="BY132" s="151">
        <f t="shared" si="20"/>
        <v>0</v>
      </c>
      <c r="BZ132" s="153">
        <f t="shared" si="21"/>
        <v>138.5</v>
      </c>
      <c r="CC132" s="210">
        <f t="shared" si="29"/>
        <v>0</v>
      </c>
      <c r="CD132" s="210">
        <f t="shared" si="30"/>
        <v>0</v>
      </c>
      <c r="CE132" s="210">
        <f t="shared" si="31"/>
        <v>99.5</v>
      </c>
      <c r="CF132" s="210">
        <f t="shared" si="32"/>
        <v>39</v>
      </c>
      <c r="CG132" s="213">
        <f t="shared" ref="CG132:CG185" si="34">H132+N132+T132+Z132+AF132+AL132+AR132+AX132+BJ132+BP132+BV132+BD132</f>
        <v>0</v>
      </c>
      <c r="CH132" s="211">
        <f t="shared" si="33"/>
        <v>0</v>
      </c>
    </row>
    <row r="133" spans="1:86" ht="23.25" customHeight="1">
      <c r="A133" s="3" t="s">
        <v>283</v>
      </c>
      <c r="B133" s="12" t="s">
        <v>284</v>
      </c>
      <c r="C133" s="53">
        <v>20</v>
      </c>
      <c r="D133" s="29">
        <v>0</v>
      </c>
      <c r="E133" s="5">
        <v>0</v>
      </c>
      <c r="F133" s="5">
        <v>0</v>
      </c>
      <c r="G133" s="5">
        <v>0</v>
      </c>
      <c r="H133" s="6">
        <v>0</v>
      </c>
      <c r="I133" s="30"/>
      <c r="J133" s="37">
        <v>0</v>
      </c>
      <c r="K133" s="7">
        <v>0</v>
      </c>
      <c r="L133" s="7">
        <v>0</v>
      </c>
      <c r="M133" s="7">
        <v>0</v>
      </c>
      <c r="N133" s="7">
        <v>0</v>
      </c>
      <c r="O133" s="38"/>
      <c r="P133" s="46">
        <v>0</v>
      </c>
      <c r="Q133" s="8">
        <v>0</v>
      </c>
      <c r="R133" s="8">
        <v>0</v>
      </c>
      <c r="S133" s="8">
        <v>0</v>
      </c>
      <c r="T133" s="8">
        <v>0</v>
      </c>
      <c r="U133" s="47"/>
      <c r="V133" s="44">
        <v>0</v>
      </c>
      <c r="W133" s="9">
        <v>0</v>
      </c>
      <c r="X133" s="9">
        <v>0</v>
      </c>
      <c r="Y133" s="9">
        <v>0</v>
      </c>
      <c r="Z133" s="9">
        <v>0</v>
      </c>
      <c r="AA133" s="9"/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/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61"/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/>
      <c r="AT133" s="64">
        <v>0</v>
      </c>
      <c r="AU133" s="64">
        <v>0</v>
      </c>
      <c r="AV133" s="64">
        <v>0</v>
      </c>
      <c r="AW133" s="64">
        <v>0</v>
      </c>
      <c r="AX133" s="64">
        <v>0</v>
      </c>
      <c r="AY133" s="64"/>
      <c r="AZ133" s="65">
        <v>0</v>
      </c>
      <c r="BA133" s="65">
        <v>0</v>
      </c>
      <c r="BB133" s="65">
        <v>0</v>
      </c>
      <c r="BC133" s="65">
        <v>0</v>
      </c>
      <c r="BD133" s="65"/>
      <c r="BE133" s="143"/>
      <c r="BF133" s="172">
        <v>0</v>
      </c>
      <c r="BG133" s="162">
        <v>0</v>
      </c>
      <c r="BH133" s="162">
        <v>0</v>
      </c>
      <c r="BI133" s="162">
        <v>0</v>
      </c>
      <c r="BJ133" s="162"/>
      <c r="BK133" s="173"/>
      <c r="BL133" s="184">
        <v>0</v>
      </c>
      <c r="BM133" s="185">
        <v>0</v>
      </c>
      <c r="BN133" s="185">
        <v>0</v>
      </c>
      <c r="BO133" s="185">
        <v>0</v>
      </c>
      <c r="BP133" s="185"/>
      <c r="BQ133" s="186"/>
      <c r="BR133" s="200">
        <v>60</v>
      </c>
      <c r="BS133" s="201">
        <v>2</v>
      </c>
      <c r="BT133" s="201"/>
      <c r="BU133" s="201"/>
      <c r="BV133" s="201"/>
      <c r="BW133" s="202"/>
      <c r="BX133" s="146">
        <f t="shared" si="23"/>
        <v>62</v>
      </c>
      <c r="BY133" s="151">
        <f t="shared" ref="BY133:BY185" si="35">C133</f>
        <v>20</v>
      </c>
      <c r="BZ133" s="153">
        <f t="shared" ref="BZ133:BZ185" si="36">BX133+BY133</f>
        <v>82</v>
      </c>
      <c r="CC133" s="210">
        <f t="shared" si="29"/>
        <v>60</v>
      </c>
      <c r="CD133" s="210">
        <f t="shared" si="30"/>
        <v>2</v>
      </c>
      <c r="CE133" s="210">
        <f t="shared" si="31"/>
        <v>0</v>
      </c>
      <c r="CF133" s="210">
        <f t="shared" si="32"/>
        <v>0</v>
      </c>
      <c r="CG133" s="213">
        <f t="shared" si="34"/>
        <v>0</v>
      </c>
      <c r="CH133" s="211">
        <f t="shared" si="33"/>
        <v>0</v>
      </c>
    </row>
    <row r="134" spans="1:86" ht="23.25" customHeight="1">
      <c r="A134" s="3" t="s">
        <v>285</v>
      </c>
      <c r="B134" s="12" t="s">
        <v>286</v>
      </c>
      <c r="C134" s="53">
        <v>0</v>
      </c>
      <c r="D134" s="29">
        <v>0</v>
      </c>
      <c r="E134" s="5">
        <v>0</v>
      </c>
      <c r="F134" s="5">
        <v>0</v>
      </c>
      <c r="G134" s="5">
        <v>0</v>
      </c>
      <c r="H134" s="6">
        <v>0</v>
      </c>
      <c r="I134" s="30"/>
      <c r="J134" s="37">
        <v>0</v>
      </c>
      <c r="K134" s="7">
        <v>0</v>
      </c>
      <c r="L134" s="7">
        <v>0</v>
      </c>
      <c r="M134" s="7">
        <v>0</v>
      </c>
      <c r="N134" s="7">
        <v>0</v>
      </c>
      <c r="O134" s="38"/>
      <c r="P134" s="46">
        <v>0</v>
      </c>
      <c r="Q134" s="8">
        <v>0</v>
      </c>
      <c r="R134" s="8">
        <v>0</v>
      </c>
      <c r="S134" s="8">
        <v>0</v>
      </c>
      <c r="T134" s="8">
        <v>0</v>
      </c>
      <c r="U134" s="47"/>
      <c r="V134" s="44">
        <v>0</v>
      </c>
      <c r="W134" s="9">
        <v>0</v>
      </c>
      <c r="X134" s="9">
        <v>0</v>
      </c>
      <c r="Y134" s="9">
        <v>0</v>
      </c>
      <c r="Z134" s="9">
        <v>0</v>
      </c>
      <c r="AA134" s="9"/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/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61"/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/>
      <c r="AT134" s="64">
        <v>0</v>
      </c>
      <c r="AU134" s="64">
        <v>0</v>
      </c>
      <c r="AV134" s="64">
        <v>0</v>
      </c>
      <c r="AW134" s="64">
        <v>0</v>
      </c>
      <c r="AX134" s="64">
        <v>0</v>
      </c>
      <c r="AY134" s="64"/>
      <c r="AZ134" s="65">
        <v>0</v>
      </c>
      <c r="BA134" s="65">
        <v>0</v>
      </c>
      <c r="BB134" s="65">
        <v>0</v>
      </c>
      <c r="BC134" s="65">
        <v>0</v>
      </c>
      <c r="BD134" s="65"/>
      <c r="BE134" s="143"/>
      <c r="BF134" s="172">
        <v>0</v>
      </c>
      <c r="BG134" s="162">
        <v>0</v>
      </c>
      <c r="BH134" s="162">
        <v>0</v>
      </c>
      <c r="BI134" s="162">
        <v>0</v>
      </c>
      <c r="BJ134" s="162"/>
      <c r="BK134" s="173"/>
      <c r="BL134" s="184">
        <v>0</v>
      </c>
      <c r="BM134" s="185">
        <v>0</v>
      </c>
      <c r="BN134" s="185">
        <v>0</v>
      </c>
      <c r="BO134" s="185">
        <v>0</v>
      </c>
      <c r="BP134" s="185"/>
      <c r="BQ134" s="186"/>
      <c r="BR134" s="200">
        <v>0</v>
      </c>
      <c r="BS134" s="201">
        <v>0</v>
      </c>
      <c r="BT134" s="201"/>
      <c r="BU134" s="201"/>
      <c r="BV134" s="201"/>
      <c r="BW134" s="202"/>
      <c r="BX134" s="146">
        <f t="shared" ref="BX134:BX184" si="37">SUM(D134:BW134)</f>
        <v>0</v>
      </c>
      <c r="BY134" s="151">
        <f t="shared" si="35"/>
        <v>0</v>
      </c>
      <c r="BZ134" s="153">
        <f t="shared" si="36"/>
        <v>0</v>
      </c>
      <c r="CC134" s="210">
        <f t="shared" si="29"/>
        <v>0</v>
      </c>
      <c r="CD134" s="210">
        <f t="shared" si="30"/>
        <v>0</v>
      </c>
      <c r="CE134" s="210">
        <f t="shared" si="31"/>
        <v>0</v>
      </c>
      <c r="CF134" s="210">
        <f t="shared" si="32"/>
        <v>0</v>
      </c>
      <c r="CG134" s="213">
        <f t="shared" si="34"/>
        <v>0</v>
      </c>
      <c r="CH134" s="211">
        <f t="shared" si="33"/>
        <v>0</v>
      </c>
    </row>
    <row r="135" spans="1:86" ht="23.25" customHeight="1">
      <c r="A135" s="68" t="s">
        <v>287</v>
      </c>
      <c r="B135" s="12" t="s">
        <v>288</v>
      </c>
      <c r="C135" s="53">
        <v>0</v>
      </c>
      <c r="D135" s="29">
        <v>0</v>
      </c>
      <c r="E135" s="5">
        <v>0</v>
      </c>
      <c r="F135" s="5">
        <v>0</v>
      </c>
      <c r="G135" s="5">
        <v>0</v>
      </c>
      <c r="H135" s="6">
        <v>0</v>
      </c>
      <c r="I135" s="30"/>
      <c r="J135" s="37">
        <v>0</v>
      </c>
      <c r="K135" s="7">
        <v>0</v>
      </c>
      <c r="L135" s="7">
        <v>0</v>
      </c>
      <c r="M135" s="7">
        <v>0</v>
      </c>
      <c r="N135" s="7">
        <v>0</v>
      </c>
      <c r="O135" s="38"/>
      <c r="P135" s="46">
        <v>0</v>
      </c>
      <c r="Q135" s="8">
        <v>0</v>
      </c>
      <c r="R135" s="8">
        <v>0</v>
      </c>
      <c r="S135" s="8">
        <v>0</v>
      </c>
      <c r="T135" s="8">
        <v>0</v>
      </c>
      <c r="U135" s="47"/>
      <c r="V135" s="44">
        <v>0</v>
      </c>
      <c r="W135" s="9">
        <v>0</v>
      </c>
      <c r="X135" s="9">
        <v>0</v>
      </c>
      <c r="Y135" s="9">
        <v>0</v>
      </c>
      <c r="Z135" s="9">
        <v>0</v>
      </c>
      <c r="AA135" s="9"/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/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61"/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/>
      <c r="AT135" s="64">
        <v>0</v>
      </c>
      <c r="AU135" s="64">
        <v>0</v>
      </c>
      <c r="AV135" s="64">
        <v>0</v>
      </c>
      <c r="AW135" s="64">
        <v>0</v>
      </c>
      <c r="AX135" s="64">
        <v>0</v>
      </c>
      <c r="AY135" s="64"/>
      <c r="AZ135" s="65">
        <v>0</v>
      </c>
      <c r="BA135" s="65">
        <v>0</v>
      </c>
      <c r="BB135" s="65">
        <v>0</v>
      </c>
      <c r="BC135" s="65">
        <v>0</v>
      </c>
      <c r="BD135" s="65"/>
      <c r="BE135" s="143"/>
      <c r="BF135" s="172">
        <v>0</v>
      </c>
      <c r="BG135" s="162">
        <v>0</v>
      </c>
      <c r="BH135" s="162">
        <v>0</v>
      </c>
      <c r="BI135" s="162">
        <v>0</v>
      </c>
      <c r="BJ135" s="162"/>
      <c r="BK135" s="173"/>
      <c r="BL135" s="184">
        <v>60</v>
      </c>
      <c r="BM135" s="185">
        <v>2</v>
      </c>
      <c r="BN135" s="185">
        <v>57</v>
      </c>
      <c r="BO135" s="185">
        <v>3</v>
      </c>
      <c r="BP135" s="185"/>
      <c r="BQ135" s="186"/>
      <c r="BR135" s="200">
        <v>60</v>
      </c>
      <c r="BS135" s="201">
        <v>2</v>
      </c>
      <c r="BT135" s="201"/>
      <c r="BU135" s="201"/>
      <c r="BV135" s="201"/>
      <c r="BW135" s="202"/>
      <c r="BX135" s="146">
        <f t="shared" si="37"/>
        <v>184</v>
      </c>
      <c r="BY135" s="151">
        <f t="shared" si="35"/>
        <v>0</v>
      </c>
      <c r="BZ135" s="153">
        <f t="shared" si="36"/>
        <v>184</v>
      </c>
      <c r="CC135" s="210">
        <f t="shared" si="29"/>
        <v>120</v>
      </c>
      <c r="CD135" s="210">
        <f t="shared" si="30"/>
        <v>4</v>
      </c>
      <c r="CE135" s="210">
        <f t="shared" si="31"/>
        <v>57</v>
      </c>
      <c r="CF135" s="210">
        <f t="shared" si="32"/>
        <v>3</v>
      </c>
      <c r="CG135" s="213">
        <f t="shared" si="34"/>
        <v>0</v>
      </c>
      <c r="CH135" s="211">
        <f t="shared" si="33"/>
        <v>0</v>
      </c>
    </row>
    <row r="136" spans="1:86" ht="23.25" customHeight="1">
      <c r="A136" s="3" t="s">
        <v>289</v>
      </c>
      <c r="B136" s="12" t="s">
        <v>290</v>
      </c>
      <c r="C136" s="53">
        <v>0</v>
      </c>
      <c r="D136" s="29">
        <v>0</v>
      </c>
      <c r="E136" s="5">
        <v>0</v>
      </c>
      <c r="F136" s="5">
        <v>0</v>
      </c>
      <c r="G136" s="5">
        <v>0</v>
      </c>
      <c r="H136" s="6">
        <v>0</v>
      </c>
      <c r="I136" s="30"/>
      <c r="J136" s="37">
        <v>0</v>
      </c>
      <c r="K136" s="7">
        <v>0</v>
      </c>
      <c r="L136" s="7">
        <v>0</v>
      </c>
      <c r="M136" s="7">
        <v>0</v>
      </c>
      <c r="N136" s="7">
        <v>0</v>
      </c>
      <c r="O136" s="38"/>
      <c r="P136" s="46">
        <v>0</v>
      </c>
      <c r="Q136" s="8">
        <v>0</v>
      </c>
      <c r="R136" s="8">
        <v>0</v>
      </c>
      <c r="S136" s="8">
        <v>0</v>
      </c>
      <c r="T136" s="8">
        <v>0</v>
      </c>
      <c r="U136" s="47"/>
      <c r="V136" s="44">
        <v>0</v>
      </c>
      <c r="W136" s="9">
        <v>0</v>
      </c>
      <c r="X136" s="9">
        <v>0</v>
      </c>
      <c r="Y136" s="9">
        <v>0</v>
      </c>
      <c r="Z136" s="9">
        <v>0</v>
      </c>
      <c r="AA136" s="9"/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/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61"/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/>
      <c r="AT136" s="64">
        <v>0</v>
      </c>
      <c r="AU136" s="64">
        <v>0</v>
      </c>
      <c r="AV136" s="64">
        <v>0</v>
      </c>
      <c r="AW136" s="64">
        <v>0</v>
      </c>
      <c r="AX136" s="64">
        <v>0</v>
      </c>
      <c r="AY136" s="64"/>
      <c r="AZ136" s="65">
        <v>0</v>
      </c>
      <c r="BA136" s="65">
        <v>0</v>
      </c>
      <c r="BB136" s="65">
        <v>0</v>
      </c>
      <c r="BC136" s="65">
        <v>0</v>
      </c>
      <c r="BD136" s="65"/>
      <c r="BE136" s="143"/>
      <c r="BF136" s="172">
        <v>0</v>
      </c>
      <c r="BG136" s="162">
        <v>0</v>
      </c>
      <c r="BH136" s="162">
        <v>0</v>
      </c>
      <c r="BI136" s="162">
        <v>0</v>
      </c>
      <c r="BJ136" s="162"/>
      <c r="BK136" s="173"/>
      <c r="BL136" s="184">
        <v>0</v>
      </c>
      <c r="BM136" s="185">
        <v>0</v>
      </c>
      <c r="BN136" s="185">
        <v>0</v>
      </c>
      <c r="BO136" s="185">
        <v>0</v>
      </c>
      <c r="BP136" s="185"/>
      <c r="BQ136" s="186"/>
      <c r="BR136" s="200">
        <v>0</v>
      </c>
      <c r="BS136" s="201">
        <v>0</v>
      </c>
      <c r="BT136" s="201"/>
      <c r="BU136" s="201"/>
      <c r="BV136" s="201"/>
      <c r="BW136" s="202"/>
      <c r="BX136" s="146">
        <f t="shared" si="37"/>
        <v>0</v>
      </c>
      <c r="BY136" s="151">
        <f t="shared" si="35"/>
        <v>0</v>
      </c>
      <c r="BZ136" s="153">
        <f t="shared" si="36"/>
        <v>0</v>
      </c>
      <c r="CC136" s="210">
        <f t="shared" si="29"/>
        <v>0</v>
      </c>
      <c r="CD136" s="210">
        <f t="shared" si="30"/>
        <v>0</v>
      </c>
      <c r="CE136" s="210">
        <f t="shared" si="31"/>
        <v>0</v>
      </c>
      <c r="CF136" s="210">
        <f t="shared" si="32"/>
        <v>0</v>
      </c>
      <c r="CG136" s="213">
        <f t="shared" si="34"/>
        <v>0</v>
      </c>
      <c r="CH136" s="211">
        <f t="shared" si="33"/>
        <v>0</v>
      </c>
    </row>
    <row r="137" spans="1:86" ht="23.25" customHeight="1">
      <c r="A137" s="3" t="s">
        <v>291</v>
      </c>
      <c r="B137" s="12" t="s">
        <v>292</v>
      </c>
      <c r="C137" s="53">
        <v>0</v>
      </c>
      <c r="D137" s="29">
        <v>0</v>
      </c>
      <c r="E137" s="5">
        <v>0</v>
      </c>
      <c r="F137" s="5">
        <v>0</v>
      </c>
      <c r="G137" s="5">
        <v>0</v>
      </c>
      <c r="H137" s="6">
        <v>0</v>
      </c>
      <c r="I137" s="30"/>
      <c r="J137" s="37">
        <v>0</v>
      </c>
      <c r="K137" s="7">
        <v>0</v>
      </c>
      <c r="L137" s="7">
        <v>0</v>
      </c>
      <c r="M137" s="7">
        <v>0</v>
      </c>
      <c r="N137" s="7">
        <v>0</v>
      </c>
      <c r="O137" s="38"/>
      <c r="P137" s="46">
        <v>0</v>
      </c>
      <c r="Q137" s="8">
        <v>0</v>
      </c>
      <c r="R137" s="8">
        <v>0</v>
      </c>
      <c r="S137" s="8">
        <v>0</v>
      </c>
      <c r="T137" s="8">
        <v>0</v>
      </c>
      <c r="U137" s="47"/>
      <c r="V137" s="44">
        <v>0</v>
      </c>
      <c r="W137" s="9">
        <v>0</v>
      </c>
      <c r="X137" s="9">
        <v>0</v>
      </c>
      <c r="Y137" s="9">
        <v>0</v>
      </c>
      <c r="Z137" s="9">
        <v>0</v>
      </c>
      <c r="AA137" s="9"/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/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61"/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/>
      <c r="AT137" s="64">
        <v>0</v>
      </c>
      <c r="AU137" s="64">
        <v>0</v>
      </c>
      <c r="AV137" s="64">
        <v>0</v>
      </c>
      <c r="AW137" s="64">
        <v>0</v>
      </c>
      <c r="AX137" s="64">
        <v>0</v>
      </c>
      <c r="AY137" s="64"/>
      <c r="AZ137" s="65">
        <v>0</v>
      </c>
      <c r="BA137" s="65">
        <v>0</v>
      </c>
      <c r="BB137" s="65">
        <v>0</v>
      </c>
      <c r="BC137" s="65">
        <v>0</v>
      </c>
      <c r="BD137" s="65"/>
      <c r="BE137" s="143"/>
      <c r="BF137" s="172">
        <v>0</v>
      </c>
      <c r="BG137" s="162">
        <v>0</v>
      </c>
      <c r="BH137" s="162">
        <v>0</v>
      </c>
      <c r="BI137" s="162">
        <v>0</v>
      </c>
      <c r="BJ137" s="162"/>
      <c r="BK137" s="173"/>
      <c r="BL137" s="184">
        <v>0</v>
      </c>
      <c r="BM137" s="185">
        <v>0</v>
      </c>
      <c r="BN137" s="185">
        <v>41.5</v>
      </c>
      <c r="BO137" s="185">
        <v>3</v>
      </c>
      <c r="BP137" s="185"/>
      <c r="BQ137" s="186"/>
      <c r="BR137" s="200">
        <v>60</v>
      </c>
      <c r="BS137" s="201">
        <v>2</v>
      </c>
      <c r="BT137" s="201"/>
      <c r="BU137" s="201"/>
      <c r="BV137" s="201"/>
      <c r="BW137" s="202"/>
      <c r="BX137" s="146">
        <f t="shared" si="37"/>
        <v>106.5</v>
      </c>
      <c r="BY137" s="151">
        <f t="shared" si="35"/>
        <v>0</v>
      </c>
      <c r="BZ137" s="153">
        <f t="shared" si="36"/>
        <v>106.5</v>
      </c>
      <c r="CC137" s="210">
        <f t="shared" si="29"/>
        <v>60</v>
      </c>
      <c r="CD137" s="210">
        <f t="shared" si="30"/>
        <v>2</v>
      </c>
      <c r="CE137" s="210">
        <f t="shared" si="31"/>
        <v>41.5</v>
      </c>
      <c r="CF137" s="210">
        <f t="shared" si="32"/>
        <v>3</v>
      </c>
      <c r="CG137" s="213">
        <f t="shared" si="34"/>
        <v>0</v>
      </c>
      <c r="CH137" s="211">
        <f t="shared" si="33"/>
        <v>0</v>
      </c>
    </row>
    <row r="138" spans="1:86" ht="23.25" customHeight="1">
      <c r="A138" s="68" t="s">
        <v>293</v>
      </c>
      <c r="B138" s="12" t="s">
        <v>294</v>
      </c>
      <c r="C138" s="53">
        <v>0</v>
      </c>
      <c r="D138" s="29">
        <v>0</v>
      </c>
      <c r="E138" s="5">
        <v>0</v>
      </c>
      <c r="F138" s="5">
        <v>0</v>
      </c>
      <c r="G138" s="5">
        <v>0</v>
      </c>
      <c r="H138" s="6">
        <v>0</v>
      </c>
      <c r="I138" s="30"/>
      <c r="J138" s="37">
        <v>0</v>
      </c>
      <c r="K138" s="7">
        <v>0</v>
      </c>
      <c r="L138" s="7">
        <v>0</v>
      </c>
      <c r="M138" s="7">
        <v>0</v>
      </c>
      <c r="N138" s="7">
        <v>0</v>
      </c>
      <c r="O138" s="38"/>
      <c r="P138" s="46">
        <v>0</v>
      </c>
      <c r="Q138" s="8">
        <v>0</v>
      </c>
      <c r="R138" s="8">
        <v>0</v>
      </c>
      <c r="S138" s="8">
        <v>0</v>
      </c>
      <c r="T138" s="8">
        <v>0</v>
      </c>
      <c r="U138" s="47"/>
      <c r="V138" s="44">
        <v>0</v>
      </c>
      <c r="W138" s="9">
        <v>0</v>
      </c>
      <c r="X138" s="9">
        <v>0</v>
      </c>
      <c r="Y138" s="9">
        <v>0</v>
      </c>
      <c r="Z138" s="9">
        <v>0</v>
      </c>
      <c r="AA138" s="9"/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/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61"/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/>
      <c r="AT138" s="64">
        <v>0</v>
      </c>
      <c r="AU138" s="64">
        <v>0</v>
      </c>
      <c r="AV138" s="64">
        <v>0</v>
      </c>
      <c r="AW138" s="64">
        <v>0</v>
      </c>
      <c r="AX138" s="64">
        <v>0</v>
      </c>
      <c r="AY138" s="64"/>
      <c r="AZ138" s="65">
        <v>0</v>
      </c>
      <c r="BA138" s="65">
        <v>0</v>
      </c>
      <c r="BB138" s="65">
        <v>0</v>
      </c>
      <c r="BC138" s="65">
        <v>0</v>
      </c>
      <c r="BD138" s="65">
        <v>0</v>
      </c>
      <c r="BE138" s="143">
        <v>15</v>
      </c>
      <c r="BF138" s="172">
        <v>0</v>
      </c>
      <c r="BG138" s="162">
        <v>0</v>
      </c>
      <c r="BH138" s="162">
        <v>0</v>
      </c>
      <c r="BI138" s="162">
        <v>0</v>
      </c>
      <c r="BJ138" s="162">
        <v>0</v>
      </c>
      <c r="BK138" s="173"/>
      <c r="BL138" s="184">
        <v>60</v>
      </c>
      <c r="BM138" s="185">
        <v>2</v>
      </c>
      <c r="BN138" s="185">
        <v>73</v>
      </c>
      <c r="BO138" s="185">
        <v>3</v>
      </c>
      <c r="BP138" s="185"/>
      <c r="BQ138" s="186"/>
      <c r="BR138" s="200">
        <v>60</v>
      </c>
      <c r="BS138" s="201">
        <v>2</v>
      </c>
      <c r="BT138" s="201"/>
      <c r="BU138" s="201"/>
      <c r="BV138" s="201"/>
      <c r="BW138" s="202"/>
      <c r="BX138" s="146">
        <f t="shared" si="37"/>
        <v>215</v>
      </c>
      <c r="BY138" s="151">
        <f t="shared" si="35"/>
        <v>0</v>
      </c>
      <c r="BZ138" s="153">
        <f t="shared" si="36"/>
        <v>215</v>
      </c>
      <c r="CC138" s="210">
        <f t="shared" si="29"/>
        <v>120</v>
      </c>
      <c r="CD138" s="210">
        <f t="shared" si="30"/>
        <v>4</v>
      </c>
      <c r="CE138" s="210">
        <f t="shared" si="31"/>
        <v>73</v>
      </c>
      <c r="CF138" s="210">
        <f t="shared" si="32"/>
        <v>3</v>
      </c>
      <c r="CG138" s="213">
        <f t="shared" si="34"/>
        <v>0</v>
      </c>
      <c r="CH138" s="211">
        <f t="shared" si="33"/>
        <v>15</v>
      </c>
    </row>
    <row r="139" spans="1:86" ht="23.25" customHeight="1">
      <c r="A139" s="3" t="s">
        <v>295</v>
      </c>
      <c r="B139" s="12" t="s">
        <v>296</v>
      </c>
      <c r="C139" s="53">
        <v>75</v>
      </c>
      <c r="D139" s="29">
        <v>0</v>
      </c>
      <c r="E139" s="5">
        <v>0</v>
      </c>
      <c r="F139" s="5">
        <v>0</v>
      </c>
      <c r="G139" s="5">
        <v>0</v>
      </c>
      <c r="H139" s="6">
        <v>0</v>
      </c>
      <c r="I139" s="30"/>
      <c r="J139" s="37">
        <v>0</v>
      </c>
      <c r="K139" s="7">
        <v>0</v>
      </c>
      <c r="L139" s="7">
        <v>0</v>
      </c>
      <c r="M139" s="7">
        <v>0</v>
      </c>
      <c r="N139" s="7">
        <v>0</v>
      </c>
      <c r="O139" s="38"/>
      <c r="P139" s="46">
        <v>60</v>
      </c>
      <c r="Q139" s="8">
        <v>2</v>
      </c>
      <c r="R139" s="8">
        <v>0</v>
      </c>
      <c r="S139" s="8">
        <v>0</v>
      </c>
      <c r="T139" s="8">
        <v>0</v>
      </c>
      <c r="U139" s="47">
        <v>75</v>
      </c>
      <c r="V139" s="44">
        <v>60</v>
      </c>
      <c r="W139" s="9">
        <v>2</v>
      </c>
      <c r="X139" s="9">
        <v>0</v>
      </c>
      <c r="Y139" s="9">
        <v>0</v>
      </c>
      <c r="Z139" s="9">
        <v>0</v>
      </c>
      <c r="AA139" s="9"/>
      <c r="AB139" s="10">
        <v>60</v>
      </c>
      <c r="AC139" s="10">
        <v>2</v>
      </c>
      <c r="AD139" s="10">
        <v>0</v>
      </c>
      <c r="AE139" s="10">
        <v>0</v>
      </c>
      <c r="AF139" s="10">
        <v>0</v>
      </c>
      <c r="AG139" s="10"/>
      <c r="AH139" s="11">
        <v>60</v>
      </c>
      <c r="AI139" s="11">
        <v>2</v>
      </c>
      <c r="AJ139" s="11">
        <v>0</v>
      </c>
      <c r="AK139" s="11">
        <v>0</v>
      </c>
      <c r="AL139" s="11">
        <v>0</v>
      </c>
      <c r="AM139" s="61">
        <v>75</v>
      </c>
      <c r="AN139" s="15">
        <v>60</v>
      </c>
      <c r="AO139" s="15">
        <v>2</v>
      </c>
      <c r="AP139" s="15">
        <v>0</v>
      </c>
      <c r="AQ139" s="15">
        <v>0</v>
      </c>
      <c r="AR139" s="15">
        <v>0</v>
      </c>
      <c r="AS139" s="15">
        <v>85</v>
      </c>
      <c r="AT139" s="64">
        <v>60</v>
      </c>
      <c r="AU139" s="64">
        <v>2</v>
      </c>
      <c r="AV139" s="64">
        <v>0</v>
      </c>
      <c r="AW139" s="64">
        <v>0</v>
      </c>
      <c r="AX139" s="64">
        <v>0</v>
      </c>
      <c r="AY139" s="64"/>
      <c r="AZ139" s="65">
        <v>60</v>
      </c>
      <c r="BA139" s="65">
        <v>2</v>
      </c>
      <c r="BB139" s="65">
        <v>0</v>
      </c>
      <c r="BC139" s="65">
        <v>0</v>
      </c>
      <c r="BD139" s="65"/>
      <c r="BE139" s="143"/>
      <c r="BF139" s="172">
        <v>60</v>
      </c>
      <c r="BG139" s="162">
        <v>2</v>
      </c>
      <c r="BH139" s="162">
        <v>0</v>
      </c>
      <c r="BI139" s="162">
        <v>0</v>
      </c>
      <c r="BJ139" s="162"/>
      <c r="BK139" s="173"/>
      <c r="BL139" s="184">
        <v>60</v>
      </c>
      <c r="BM139" s="185">
        <v>2</v>
      </c>
      <c r="BN139" s="185">
        <v>0</v>
      </c>
      <c r="BO139" s="185">
        <v>0</v>
      </c>
      <c r="BP139" s="185"/>
      <c r="BQ139" s="186">
        <v>85</v>
      </c>
      <c r="BR139" s="200">
        <v>60</v>
      </c>
      <c r="BS139" s="201">
        <v>2</v>
      </c>
      <c r="BT139" s="201"/>
      <c r="BU139" s="201"/>
      <c r="BV139" s="201"/>
      <c r="BW139" s="202"/>
      <c r="BX139" s="146">
        <f t="shared" si="37"/>
        <v>940</v>
      </c>
      <c r="BY139" s="151">
        <f t="shared" si="35"/>
        <v>75</v>
      </c>
      <c r="BZ139" s="153">
        <f t="shared" si="36"/>
        <v>1015</v>
      </c>
      <c r="CC139" s="210">
        <f t="shared" si="29"/>
        <v>600</v>
      </c>
      <c r="CD139" s="210">
        <f t="shared" si="30"/>
        <v>20</v>
      </c>
      <c r="CE139" s="210">
        <f t="shared" si="31"/>
        <v>0</v>
      </c>
      <c r="CF139" s="210">
        <f t="shared" si="32"/>
        <v>0</v>
      </c>
      <c r="CG139" s="213">
        <f t="shared" si="34"/>
        <v>0</v>
      </c>
      <c r="CH139" s="211">
        <f t="shared" si="33"/>
        <v>320</v>
      </c>
    </row>
    <row r="140" spans="1:86" ht="23.25" customHeight="1">
      <c r="A140" s="3" t="s">
        <v>297</v>
      </c>
      <c r="B140" s="12" t="s">
        <v>298</v>
      </c>
      <c r="C140" s="53">
        <v>150</v>
      </c>
      <c r="D140" s="29">
        <v>0</v>
      </c>
      <c r="E140" s="5">
        <v>0</v>
      </c>
      <c r="F140" s="5">
        <v>0</v>
      </c>
      <c r="G140" s="5">
        <v>0</v>
      </c>
      <c r="H140" s="6">
        <v>0</v>
      </c>
      <c r="I140" s="30"/>
      <c r="J140" s="37">
        <v>0</v>
      </c>
      <c r="K140" s="7">
        <v>0</v>
      </c>
      <c r="L140" s="7">
        <v>0</v>
      </c>
      <c r="M140" s="7">
        <v>0</v>
      </c>
      <c r="N140" s="7">
        <v>0</v>
      </c>
      <c r="O140" s="38"/>
      <c r="P140" s="46">
        <v>0</v>
      </c>
      <c r="Q140" s="8">
        <v>0</v>
      </c>
      <c r="R140" s="8">
        <v>0</v>
      </c>
      <c r="S140" s="8">
        <v>0</v>
      </c>
      <c r="T140" s="8">
        <v>0</v>
      </c>
      <c r="U140" s="47">
        <v>75</v>
      </c>
      <c r="V140" s="44">
        <v>0</v>
      </c>
      <c r="W140" s="9">
        <v>0</v>
      </c>
      <c r="X140" s="9">
        <v>0</v>
      </c>
      <c r="Y140" s="9">
        <v>0</v>
      </c>
      <c r="Z140" s="9">
        <v>0</v>
      </c>
      <c r="AA140" s="9"/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/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61">
        <v>75</v>
      </c>
      <c r="AN140" s="15">
        <v>60</v>
      </c>
      <c r="AO140" s="15">
        <v>2</v>
      </c>
      <c r="AP140" s="15">
        <v>0</v>
      </c>
      <c r="AQ140" s="15">
        <v>0</v>
      </c>
      <c r="AR140" s="15">
        <v>0</v>
      </c>
      <c r="AS140" s="15">
        <v>85</v>
      </c>
      <c r="AT140" s="64">
        <v>60</v>
      </c>
      <c r="AU140" s="64">
        <v>2</v>
      </c>
      <c r="AV140" s="64">
        <v>0</v>
      </c>
      <c r="AW140" s="64">
        <v>0</v>
      </c>
      <c r="AX140" s="64">
        <v>0</v>
      </c>
      <c r="AY140" s="64"/>
      <c r="AZ140" s="65">
        <v>60</v>
      </c>
      <c r="BA140" s="65">
        <v>2</v>
      </c>
      <c r="BB140" s="65">
        <v>0</v>
      </c>
      <c r="BC140" s="65">
        <v>0</v>
      </c>
      <c r="BD140" s="65"/>
      <c r="BE140" s="143"/>
      <c r="BF140" s="172">
        <v>60</v>
      </c>
      <c r="BG140" s="162">
        <v>2</v>
      </c>
      <c r="BH140" s="162">
        <v>0</v>
      </c>
      <c r="BI140" s="162">
        <v>0</v>
      </c>
      <c r="BJ140" s="162"/>
      <c r="BK140" s="173"/>
      <c r="BL140" s="184">
        <v>60</v>
      </c>
      <c r="BM140" s="185">
        <v>2</v>
      </c>
      <c r="BN140" s="185">
        <v>62.5</v>
      </c>
      <c r="BO140" s="185">
        <v>3</v>
      </c>
      <c r="BP140" s="185"/>
      <c r="BQ140" s="186">
        <v>85</v>
      </c>
      <c r="BR140" s="200">
        <v>60</v>
      </c>
      <c r="BS140" s="201">
        <v>2</v>
      </c>
      <c r="BT140" s="201"/>
      <c r="BU140" s="201"/>
      <c r="BV140" s="201"/>
      <c r="BW140" s="202"/>
      <c r="BX140" s="146">
        <f t="shared" si="37"/>
        <v>757.5</v>
      </c>
      <c r="BY140" s="151">
        <f t="shared" si="35"/>
        <v>150</v>
      </c>
      <c r="BZ140" s="153">
        <f t="shared" si="36"/>
        <v>907.5</v>
      </c>
      <c r="CC140" s="210">
        <f t="shared" si="29"/>
        <v>360</v>
      </c>
      <c r="CD140" s="210">
        <f t="shared" si="30"/>
        <v>12</v>
      </c>
      <c r="CE140" s="210">
        <f t="shared" si="31"/>
        <v>62.5</v>
      </c>
      <c r="CF140" s="210">
        <f t="shared" si="32"/>
        <v>3</v>
      </c>
      <c r="CG140" s="213">
        <f t="shared" si="34"/>
        <v>0</v>
      </c>
      <c r="CH140" s="211">
        <f t="shared" si="33"/>
        <v>320</v>
      </c>
    </row>
    <row r="141" spans="1:86" ht="23.25" customHeight="1">
      <c r="A141" s="68" t="s">
        <v>299</v>
      </c>
      <c r="B141" s="12" t="s">
        <v>300</v>
      </c>
      <c r="C141" s="53">
        <v>2100</v>
      </c>
      <c r="D141" s="29">
        <v>0</v>
      </c>
      <c r="E141" s="5">
        <v>0</v>
      </c>
      <c r="F141" s="5">
        <v>0</v>
      </c>
      <c r="G141" s="5">
        <v>0</v>
      </c>
      <c r="H141" s="6">
        <v>0</v>
      </c>
      <c r="I141" s="30"/>
      <c r="J141" s="37">
        <v>0</v>
      </c>
      <c r="K141" s="7">
        <v>0</v>
      </c>
      <c r="L141" s="7">
        <v>0</v>
      </c>
      <c r="M141" s="7">
        <v>0</v>
      </c>
      <c r="N141" s="7">
        <v>0</v>
      </c>
      <c r="O141" s="38"/>
      <c r="P141" s="46">
        <v>0</v>
      </c>
      <c r="Q141" s="8">
        <v>0</v>
      </c>
      <c r="R141" s="8">
        <v>0</v>
      </c>
      <c r="S141" s="8">
        <v>0</v>
      </c>
      <c r="T141" s="8">
        <v>0</v>
      </c>
      <c r="U141" s="47"/>
      <c r="V141" s="44">
        <v>0</v>
      </c>
      <c r="W141" s="9">
        <v>0</v>
      </c>
      <c r="X141" s="9">
        <v>0</v>
      </c>
      <c r="Y141" s="9">
        <v>0</v>
      </c>
      <c r="Z141" s="9">
        <v>0</v>
      </c>
      <c r="AA141" s="9"/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/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61"/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60</v>
      </c>
      <c r="AT141" s="64">
        <v>0</v>
      </c>
      <c r="AU141" s="64">
        <v>0</v>
      </c>
      <c r="AV141" s="64">
        <v>0</v>
      </c>
      <c r="AW141" s="64">
        <v>0</v>
      </c>
      <c r="AX141" s="64">
        <v>0</v>
      </c>
      <c r="AY141" s="64">
        <v>25</v>
      </c>
      <c r="AZ141" s="65">
        <v>0</v>
      </c>
      <c r="BA141" s="65">
        <v>0</v>
      </c>
      <c r="BB141" s="65">
        <v>0</v>
      </c>
      <c r="BC141" s="65">
        <v>0</v>
      </c>
      <c r="BD141" s="65"/>
      <c r="BE141" s="143"/>
      <c r="BF141" s="172">
        <v>0</v>
      </c>
      <c r="BG141" s="162">
        <v>0</v>
      </c>
      <c r="BH141" s="162">
        <v>43</v>
      </c>
      <c r="BI141" s="162">
        <v>6</v>
      </c>
      <c r="BJ141" s="162"/>
      <c r="BK141" s="173"/>
      <c r="BL141" s="184">
        <v>0</v>
      </c>
      <c r="BM141" s="185">
        <v>0</v>
      </c>
      <c r="BN141" s="185">
        <v>51</v>
      </c>
      <c r="BO141" s="185">
        <v>3</v>
      </c>
      <c r="BP141" s="185"/>
      <c r="BQ141" s="186"/>
      <c r="BR141" s="200">
        <v>60</v>
      </c>
      <c r="BS141" s="201">
        <v>2</v>
      </c>
      <c r="BT141" s="201"/>
      <c r="BU141" s="201"/>
      <c r="BV141" s="201"/>
      <c r="BW141" s="202"/>
      <c r="BX141" s="146">
        <f t="shared" si="37"/>
        <v>250</v>
      </c>
      <c r="BY141" s="151">
        <f t="shared" si="35"/>
        <v>2100</v>
      </c>
      <c r="BZ141" s="153">
        <f t="shared" si="36"/>
        <v>2350</v>
      </c>
      <c r="CC141" s="210">
        <f t="shared" si="29"/>
        <v>60</v>
      </c>
      <c r="CD141" s="210">
        <f t="shared" si="30"/>
        <v>2</v>
      </c>
      <c r="CE141" s="210">
        <f t="shared" si="31"/>
        <v>94</v>
      </c>
      <c r="CF141" s="210">
        <f t="shared" si="32"/>
        <v>9</v>
      </c>
      <c r="CG141" s="213">
        <f t="shared" si="34"/>
        <v>0</v>
      </c>
      <c r="CH141" s="211">
        <f t="shared" si="33"/>
        <v>85</v>
      </c>
    </row>
    <row r="142" spans="1:86" ht="23.25" customHeight="1">
      <c r="A142" s="3" t="s">
        <v>301</v>
      </c>
      <c r="B142" s="12" t="s">
        <v>302</v>
      </c>
      <c r="C142" s="53">
        <v>0</v>
      </c>
      <c r="D142" s="29">
        <v>0</v>
      </c>
      <c r="E142" s="5">
        <v>0</v>
      </c>
      <c r="F142" s="5">
        <v>0</v>
      </c>
      <c r="G142" s="5">
        <v>0</v>
      </c>
      <c r="H142" s="6">
        <v>0</v>
      </c>
      <c r="I142" s="30"/>
      <c r="J142" s="37">
        <v>0</v>
      </c>
      <c r="K142" s="7">
        <v>0</v>
      </c>
      <c r="L142" s="7">
        <v>0</v>
      </c>
      <c r="M142" s="7">
        <v>0</v>
      </c>
      <c r="N142" s="7">
        <v>0</v>
      </c>
      <c r="O142" s="38"/>
      <c r="P142" s="46">
        <v>0</v>
      </c>
      <c r="Q142" s="8">
        <v>0</v>
      </c>
      <c r="R142" s="8">
        <v>0</v>
      </c>
      <c r="S142" s="8">
        <v>0</v>
      </c>
      <c r="T142" s="8">
        <v>0</v>
      </c>
      <c r="U142" s="47"/>
      <c r="V142" s="44">
        <v>0</v>
      </c>
      <c r="W142" s="9">
        <v>0</v>
      </c>
      <c r="X142" s="9">
        <v>0</v>
      </c>
      <c r="Y142" s="9">
        <v>0</v>
      </c>
      <c r="Z142" s="9">
        <v>0</v>
      </c>
      <c r="AA142" s="9"/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/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61"/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/>
      <c r="AT142" s="64">
        <v>0</v>
      </c>
      <c r="AU142" s="64">
        <v>0</v>
      </c>
      <c r="AV142" s="64">
        <v>0</v>
      </c>
      <c r="AW142" s="64">
        <v>0</v>
      </c>
      <c r="AX142" s="64">
        <v>0</v>
      </c>
      <c r="AY142" s="64"/>
      <c r="AZ142" s="65">
        <v>0</v>
      </c>
      <c r="BA142" s="65">
        <v>0</v>
      </c>
      <c r="BB142" s="65">
        <v>0</v>
      </c>
      <c r="BC142" s="65">
        <v>0</v>
      </c>
      <c r="BD142" s="65"/>
      <c r="BE142" s="143"/>
      <c r="BF142" s="172">
        <v>0</v>
      </c>
      <c r="BG142" s="162">
        <v>0</v>
      </c>
      <c r="BH142" s="162">
        <v>0</v>
      </c>
      <c r="BI142" s="162">
        <v>0</v>
      </c>
      <c r="BJ142" s="162"/>
      <c r="BK142" s="173"/>
      <c r="BL142" s="184">
        <v>60</v>
      </c>
      <c r="BM142" s="185">
        <v>2</v>
      </c>
      <c r="BN142" s="185">
        <v>66</v>
      </c>
      <c r="BO142" s="185">
        <v>3</v>
      </c>
      <c r="BP142" s="185"/>
      <c r="BQ142" s="186">
        <v>59</v>
      </c>
      <c r="BR142" s="200">
        <v>60</v>
      </c>
      <c r="BS142" s="201">
        <v>2</v>
      </c>
      <c r="BT142" s="201"/>
      <c r="BU142" s="201"/>
      <c r="BV142" s="201"/>
      <c r="BW142" s="202"/>
      <c r="BX142" s="146">
        <f t="shared" si="37"/>
        <v>252</v>
      </c>
      <c r="BY142" s="151">
        <f t="shared" si="35"/>
        <v>0</v>
      </c>
      <c r="BZ142" s="153">
        <f t="shared" si="36"/>
        <v>252</v>
      </c>
      <c r="CC142" s="210">
        <f t="shared" si="29"/>
        <v>120</v>
      </c>
      <c r="CD142" s="210">
        <f t="shared" si="30"/>
        <v>4</v>
      </c>
      <c r="CE142" s="210">
        <f t="shared" si="31"/>
        <v>66</v>
      </c>
      <c r="CF142" s="210">
        <f t="shared" si="32"/>
        <v>3</v>
      </c>
      <c r="CG142" s="213">
        <f t="shared" si="34"/>
        <v>0</v>
      </c>
      <c r="CH142" s="211">
        <f t="shared" si="33"/>
        <v>59</v>
      </c>
    </row>
    <row r="143" spans="1:86" ht="23.25" customHeight="1">
      <c r="A143" s="3" t="s">
        <v>303</v>
      </c>
      <c r="B143" s="12" t="s">
        <v>304</v>
      </c>
      <c r="C143" s="53">
        <v>7457.3</v>
      </c>
      <c r="D143" s="29">
        <v>0</v>
      </c>
      <c r="E143" s="5">
        <v>0</v>
      </c>
      <c r="F143" s="5">
        <v>0</v>
      </c>
      <c r="G143" s="5">
        <v>0</v>
      </c>
      <c r="H143" s="6">
        <v>0</v>
      </c>
      <c r="I143" s="30"/>
      <c r="J143" s="37">
        <v>0</v>
      </c>
      <c r="K143" s="7">
        <v>0</v>
      </c>
      <c r="L143" s="7">
        <v>0</v>
      </c>
      <c r="M143" s="7">
        <v>0</v>
      </c>
      <c r="N143" s="7">
        <v>0</v>
      </c>
      <c r="O143" s="38"/>
      <c r="P143" s="46">
        <v>0</v>
      </c>
      <c r="Q143" s="8">
        <v>0</v>
      </c>
      <c r="R143" s="8">
        <v>0</v>
      </c>
      <c r="S143" s="8">
        <v>0</v>
      </c>
      <c r="T143" s="8">
        <v>0</v>
      </c>
      <c r="U143" s="47"/>
      <c r="V143" s="44">
        <v>0</v>
      </c>
      <c r="W143" s="9">
        <v>0</v>
      </c>
      <c r="X143" s="9">
        <v>0</v>
      </c>
      <c r="Y143" s="9">
        <v>0</v>
      </c>
      <c r="Z143" s="9">
        <v>0</v>
      </c>
      <c r="AA143" s="9"/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/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61"/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/>
      <c r="AT143" s="64">
        <v>0</v>
      </c>
      <c r="AU143" s="64">
        <v>0</v>
      </c>
      <c r="AV143" s="64">
        <v>0</v>
      </c>
      <c r="AW143" s="64">
        <v>0</v>
      </c>
      <c r="AX143" s="64">
        <v>0</v>
      </c>
      <c r="AY143" s="64"/>
      <c r="AZ143" s="65">
        <v>0</v>
      </c>
      <c r="BA143" s="65">
        <v>0</v>
      </c>
      <c r="BB143" s="65">
        <v>0</v>
      </c>
      <c r="BC143" s="65">
        <v>0</v>
      </c>
      <c r="BD143" s="65"/>
      <c r="BE143" s="143"/>
      <c r="BF143" s="172">
        <v>0</v>
      </c>
      <c r="BG143" s="162">
        <v>0</v>
      </c>
      <c r="BH143" s="162">
        <v>0</v>
      </c>
      <c r="BI143" s="162">
        <v>0</v>
      </c>
      <c r="BJ143" s="162"/>
      <c r="BK143" s="173"/>
      <c r="BL143" s="184">
        <v>0</v>
      </c>
      <c r="BM143" s="185">
        <v>0</v>
      </c>
      <c r="BN143" s="185">
        <v>21.5</v>
      </c>
      <c r="BO143" s="185">
        <v>3</v>
      </c>
      <c r="BP143" s="185"/>
      <c r="BQ143" s="186"/>
      <c r="BR143" s="200">
        <v>0</v>
      </c>
      <c r="BS143" s="201">
        <v>0</v>
      </c>
      <c r="BT143" s="201"/>
      <c r="BU143" s="201"/>
      <c r="BV143" s="201"/>
      <c r="BW143" s="202"/>
      <c r="BX143" s="146">
        <f t="shared" si="37"/>
        <v>24.5</v>
      </c>
      <c r="BY143" s="151">
        <f t="shared" si="35"/>
        <v>7457.3</v>
      </c>
      <c r="BZ143" s="153">
        <f t="shared" si="36"/>
        <v>7481.8</v>
      </c>
      <c r="CC143" s="210">
        <f t="shared" si="29"/>
        <v>0</v>
      </c>
      <c r="CD143" s="210">
        <f t="shared" si="30"/>
        <v>0</v>
      </c>
      <c r="CE143" s="210">
        <f t="shared" si="31"/>
        <v>21.5</v>
      </c>
      <c r="CF143" s="210">
        <f t="shared" si="32"/>
        <v>3</v>
      </c>
      <c r="CG143" s="213">
        <f t="shared" si="34"/>
        <v>0</v>
      </c>
      <c r="CH143" s="211">
        <f t="shared" si="33"/>
        <v>0</v>
      </c>
    </row>
    <row r="144" spans="1:86" ht="23.25" customHeight="1">
      <c r="A144" s="68" t="s">
        <v>305</v>
      </c>
      <c r="B144" s="12" t="s">
        <v>306</v>
      </c>
      <c r="C144" s="53">
        <v>601</v>
      </c>
      <c r="D144" s="29">
        <v>0</v>
      </c>
      <c r="E144" s="5">
        <v>0</v>
      </c>
      <c r="F144" s="5">
        <v>0</v>
      </c>
      <c r="G144" s="5">
        <v>0</v>
      </c>
      <c r="H144" s="6">
        <v>0</v>
      </c>
      <c r="I144" s="30"/>
      <c r="J144" s="37">
        <v>0</v>
      </c>
      <c r="K144" s="7">
        <v>0</v>
      </c>
      <c r="L144" s="7">
        <v>0</v>
      </c>
      <c r="M144" s="7">
        <v>0</v>
      </c>
      <c r="N144" s="7">
        <v>0</v>
      </c>
      <c r="O144" s="38"/>
      <c r="P144" s="46">
        <v>0</v>
      </c>
      <c r="Q144" s="8">
        <v>0</v>
      </c>
      <c r="R144" s="8">
        <v>0</v>
      </c>
      <c r="S144" s="8">
        <v>0</v>
      </c>
      <c r="T144" s="8">
        <v>0</v>
      </c>
      <c r="U144" s="47">
        <v>75</v>
      </c>
      <c r="V144" s="44">
        <v>0</v>
      </c>
      <c r="W144" s="9">
        <v>0</v>
      </c>
      <c r="X144" s="9">
        <v>0</v>
      </c>
      <c r="Y144" s="9">
        <v>0</v>
      </c>
      <c r="Z144" s="9">
        <v>0</v>
      </c>
      <c r="AA144" s="9"/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/>
      <c r="AH144" s="11">
        <v>20</v>
      </c>
      <c r="AI144" s="11">
        <v>2</v>
      </c>
      <c r="AJ144" s="11">
        <v>0</v>
      </c>
      <c r="AK144" s="11">
        <v>0</v>
      </c>
      <c r="AL144" s="11">
        <v>0</v>
      </c>
      <c r="AM144" s="61">
        <v>75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85</v>
      </c>
      <c r="AT144" s="64">
        <v>0</v>
      </c>
      <c r="AU144" s="64">
        <v>0</v>
      </c>
      <c r="AV144" s="64">
        <v>0</v>
      </c>
      <c r="AW144" s="64">
        <v>0</v>
      </c>
      <c r="AX144" s="64">
        <v>0</v>
      </c>
      <c r="AY144" s="64"/>
      <c r="AZ144" s="65">
        <v>0</v>
      </c>
      <c r="BA144" s="65">
        <v>0</v>
      </c>
      <c r="BB144" s="65">
        <v>0</v>
      </c>
      <c r="BC144" s="65">
        <v>0</v>
      </c>
      <c r="BD144" s="65"/>
      <c r="BE144" s="143"/>
      <c r="BF144" s="172">
        <v>0</v>
      </c>
      <c r="BG144" s="162">
        <v>0</v>
      </c>
      <c r="BH144" s="162">
        <v>0</v>
      </c>
      <c r="BI144" s="162">
        <v>0</v>
      </c>
      <c r="BJ144" s="162"/>
      <c r="BK144" s="173"/>
      <c r="BL144" s="184">
        <v>0</v>
      </c>
      <c r="BM144" s="185">
        <v>0</v>
      </c>
      <c r="BN144" s="185">
        <v>0</v>
      </c>
      <c r="BO144" s="185">
        <v>0</v>
      </c>
      <c r="BP144" s="185"/>
      <c r="BQ144" s="186">
        <v>85</v>
      </c>
      <c r="BR144" s="200">
        <v>0</v>
      </c>
      <c r="BS144" s="201">
        <v>0</v>
      </c>
      <c r="BT144" s="201"/>
      <c r="BU144" s="201"/>
      <c r="BV144" s="201"/>
      <c r="BW144" s="202"/>
      <c r="BX144" s="146">
        <f t="shared" si="37"/>
        <v>342</v>
      </c>
      <c r="BY144" s="151">
        <f t="shared" si="35"/>
        <v>601</v>
      </c>
      <c r="BZ144" s="153">
        <f t="shared" si="36"/>
        <v>943</v>
      </c>
      <c r="CC144" s="210">
        <f t="shared" si="29"/>
        <v>20</v>
      </c>
      <c r="CD144" s="210">
        <f t="shared" si="30"/>
        <v>2</v>
      </c>
      <c r="CE144" s="210">
        <f t="shared" si="31"/>
        <v>0</v>
      </c>
      <c r="CF144" s="210">
        <f t="shared" si="32"/>
        <v>0</v>
      </c>
      <c r="CG144" s="213">
        <f t="shared" si="34"/>
        <v>0</v>
      </c>
      <c r="CH144" s="211">
        <f t="shared" si="33"/>
        <v>320</v>
      </c>
    </row>
    <row r="145" spans="1:86" ht="23.25" customHeight="1">
      <c r="A145" s="3" t="s">
        <v>307</v>
      </c>
      <c r="B145" s="12" t="s">
        <v>308</v>
      </c>
      <c r="C145" s="53">
        <v>398</v>
      </c>
      <c r="D145" s="29">
        <v>0</v>
      </c>
      <c r="E145" s="5">
        <v>0</v>
      </c>
      <c r="F145" s="5">
        <v>0</v>
      </c>
      <c r="G145" s="5">
        <v>0</v>
      </c>
      <c r="H145" s="6">
        <v>0</v>
      </c>
      <c r="I145" s="30"/>
      <c r="J145" s="37">
        <v>0</v>
      </c>
      <c r="K145" s="7">
        <v>0</v>
      </c>
      <c r="L145" s="7">
        <v>0</v>
      </c>
      <c r="M145" s="7">
        <v>0</v>
      </c>
      <c r="N145" s="7">
        <v>0</v>
      </c>
      <c r="O145" s="38"/>
      <c r="P145" s="46">
        <v>0</v>
      </c>
      <c r="Q145" s="8">
        <v>0</v>
      </c>
      <c r="R145" s="8">
        <v>0</v>
      </c>
      <c r="S145" s="8">
        <v>0</v>
      </c>
      <c r="T145" s="8">
        <v>0</v>
      </c>
      <c r="U145" s="47"/>
      <c r="V145" s="44">
        <v>0</v>
      </c>
      <c r="W145" s="9">
        <v>0</v>
      </c>
      <c r="X145" s="9">
        <v>0</v>
      </c>
      <c r="Y145" s="9">
        <v>0</v>
      </c>
      <c r="Z145" s="9">
        <v>0</v>
      </c>
      <c r="AA145" s="9"/>
      <c r="AB145" s="164">
        <v>18</v>
      </c>
      <c r="AC145" s="10">
        <v>2</v>
      </c>
      <c r="AD145" s="10">
        <v>0</v>
      </c>
      <c r="AE145" s="10">
        <v>0</v>
      </c>
      <c r="AF145" s="10">
        <v>0</v>
      </c>
      <c r="AG145" s="10"/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61"/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/>
      <c r="AT145" s="64">
        <v>0</v>
      </c>
      <c r="AU145" s="64">
        <v>0</v>
      </c>
      <c r="AV145" s="64">
        <v>0</v>
      </c>
      <c r="AW145" s="64">
        <v>0</v>
      </c>
      <c r="AX145" s="64">
        <v>0</v>
      </c>
      <c r="AY145" s="64"/>
      <c r="AZ145" s="65">
        <v>0</v>
      </c>
      <c r="BA145" s="65">
        <v>2</v>
      </c>
      <c r="BB145" s="65">
        <v>0</v>
      </c>
      <c r="BC145" s="65">
        <v>0</v>
      </c>
      <c r="BD145" s="65">
        <v>0</v>
      </c>
      <c r="BE145" s="143"/>
      <c r="BF145" s="172">
        <v>0</v>
      </c>
      <c r="BG145" s="162">
        <v>0</v>
      </c>
      <c r="BH145" s="162">
        <v>0</v>
      </c>
      <c r="BI145" s="162">
        <v>0</v>
      </c>
      <c r="BJ145" s="162"/>
      <c r="BK145" s="173"/>
      <c r="BL145" s="184">
        <v>0</v>
      </c>
      <c r="BM145" s="185">
        <v>0</v>
      </c>
      <c r="BN145" s="185">
        <v>0</v>
      </c>
      <c r="BO145" s="185">
        <v>0</v>
      </c>
      <c r="BP145" s="185"/>
      <c r="BQ145" s="186"/>
      <c r="BR145" s="200">
        <v>6</v>
      </c>
      <c r="BS145" s="201">
        <v>2</v>
      </c>
      <c r="BT145" s="201"/>
      <c r="BU145" s="201"/>
      <c r="BV145" s="201"/>
      <c r="BW145" s="202"/>
      <c r="BX145" s="146">
        <f t="shared" si="37"/>
        <v>30</v>
      </c>
      <c r="BY145" s="151">
        <f t="shared" si="35"/>
        <v>398</v>
      </c>
      <c r="BZ145" s="153">
        <f t="shared" si="36"/>
        <v>428</v>
      </c>
      <c r="CC145" s="210">
        <f t="shared" si="29"/>
        <v>24</v>
      </c>
      <c r="CD145" s="210">
        <f t="shared" si="30"/>
        <v>6</v>
      </c>
      <c r="CE145" s="210">
        <f t="shared" si="31"/>
        <v>0</v>
      </c>
      <c r="CF145" s="210">
        <f t="shared" si="32"/>
        <v>0</v>
      </c>
      <c r="CG145" s="213">
        <f t="shared" si="34"/>
        <v>0</v>
      </c>
      <c r="CH145" s="211">
        <f t="shared" si="33"/>
        <v>0</v>
      </c>
    </row>
    <row r="146" spans="1:86" ht="23.25" customHeight="1">
      <c r="A146" s="3" t="s">
        <v>309</v>
      </c>
      <c r="B146" s="12" t="s">
        <v>310</v>
      </c>
      <c r="C146" s="53">
        <v>0</v>
      </c>
      <c r="D146" s="29">
        <v>0</v>
      </c>
      <c r="E146" s="5">
        <v>0</v>
      </c>
      <c r="F146" s="5">
        <v>0</v>
      </c>
      <c r="G146" s="5">
        <v>0</v>
      </c>
      <c r="H146" s="6">
        <v>0</v>
      </c>
      <c r="I146" s="30"/>
      <c r="J146" s="37">
        <v>0</v>
      </c>
      <c r="K146" s="7">
        <v>0</v>
      </c>
      <c r="L146" s="7">
        <v>0</v>
      </c>
      <c r="M146" s="7">
        <v>0</v>
      </c>
      <c r="N146" s="7">
        <v>0</v>
      </c>
      <c r="O146" s="38"/>
      <c r="P146" s="46">
        <v>0</v>
      </c>
      <c r="Q146" s="8">
        <v>0</v>
      </c>
      <c r="R146" s="8">
        <v>0</v>
      </c>
      <c r="S146" s="8">
        <v>0</v>
      </c>
      <c r="T146" s="8">
        <v>0</v>
      </c>
      <c r="U146" s="47"/>
      <c r="V146" s="44">
        <v>0</v>
      </c>
      <c r="W146" s="9">
        <v>0</v>
      </c>
      <c r="X146" s="9">
        <v>0</v>
      </c>
      <c r="Y146" s="9">
        <v>0</v>
      </c>
      <c r="Z146" s="9">
        <v>0</v>
      </c>
      <c r="AA146" s="9"/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/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61"/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/>
      <c r="AT146" s="64">
        <v>0</v>
      </c>
      <c r="AU146" s="64">
        <v>0</v>
      </c>
      <c r="AV146" s="64">
        <v>0</v>
      </c>
      <c r="AW146" s="64">
        <v>0</v>
      </c>
      <c r="AX146" s="64">
        <v>0</v>
      </c>
      <c r="AY146" s="64"/>
      <c r="AZ146" s="65">
        <v>0</v>
      </c>
      <c r="BA146" s="65">
        <v>0</v>
      </c>
      <c r="BB146" s="65">
        <v>0</v>
      </c>
      <c r="BC146" s="65">
        <v>0</v>
      </c>
      <c r="BD146" s="65">
        <v>0</v>
      </c>
      <c r="BE146" s="143">
        <v>15</v>
      </c>
      <c r="BF146" s="172">
        <v>0</v>
      </c>
      <c r="BG146" s="162">
        <v>0</v>
      </c>
      <c r="BH146" s="162">
        <v>0</v>
      </c>
      <c r="BI146" s="162">
        <v>0</v>
      </c>
      <c r="BJ146" s="162"/>
      <c r="BK146" s="173"/>
      <c r="BL146" s="184">
        <v>0</v>
      </c>
      <c r="BM146" s="185">
        <v>0</v>
      </c>
      <c r="BN146" s="185">
        <v>57</v>
      </c>
      <c r="BO146" s="185">
        <v>3</v>
      </c>
      <c r="BP146" s="185"/>
      <c r="BQ146" s="186"/>
      <c r="BR146" s="200">
        <v>0</v>
      </c>
      <c r="BS146" s="201">
        <v>0</v>
      </c>
      <c r="BT146" s="201"/>
      <c r="BU146" s="201"/>
      <c r="BV146" s="201"/>
      <c r="BW146" s="202"/>
      <c r="BX146" s="146">
        <f t="shared" si="37"/>
        <v>75</v>
      </c>
      <c r="BY146" s="151">
        <f t="shared" si="35"/>
        <v>0</v>
      </c>
      <c r="BZ146" s="153">
        <f t="shared" si="36"/>
        <v>75</v>
      </c>
      <c r="CC146" s="210">
        <f t="shared" si="29"/>
        <v>0</v>
      </c>
      <c r="CD146" s="210">
        <f t="shared" si="30"/>
        <v>0</v>
      </c>
      <c r="CE146" s="210">
        <f t="shared" si="31"/>
        <v>57</v>
      </c>
      <c r="CF146" s="210">
        <f t="shared" si="32"/>
        <v>3</v>
      </c>
      <c r="CG146" s="213">
        <f t="shared" si="34"/>
        <v>0</v>
      </c>
      <c r="CH146" s="211">
        <f t="shared" si="33"/>
        <v>15</v>
      </c>
    </row>
    <row r="147" spans="1:86" ht="23.25" customHeight="1">
      <c r="A147" s="68" t="s">
        <v>311</v>
      </c>
      <c r="B147" s="12" t="s">
        <v>312</v>
      </c>
      <c r="C147" s="53">
        <v>0</v>
      </c>
      <c r="D147" s="29">
        <v>0</v>
      </c>
      <c r="E147" s="5">
        <v>0</v>
      </c>
      <c r="F147" s="5">
        <v>0</v>
      </c>
      <c r="G147" s="5">
        <v>0</v>
      </c>
      <c r="H147" s="6">
        <v>0</v>
      </c>
      <c r="I147" s="30"/>
      <c r="J147" s="37">
        <v>0</v>
      </c>
      <c r="K147" s="7">
        <v>0</v>
      </c>
      <c r="L147" s="7">
        <v>0</v>
      </c>
      <c r="M147" s="7">
        <v>0</v>
      </c>
      <c r="N147" s="7">
        <v>0</v>
      </c>
      <c r="O147" s="38"/>
      <c r="P147" s="46">
        <v>0</v>
      </c>
      <c r="Q147" s="8">
        <v>0</v>
      </c>
      <c r="R147" s="8">
        <v>0</v>
      </c>
      <c r="S147" s="8">
        <v>0</v>
      </c>
      <c r="T147" s="8">
        <v>0</v>
      </c>
      <c r="U147" s="47"/>
      <c r="V147" s="44">
        <v>0</v>
      </c>
      <c r="W147" s="9">
        <v>0</v>
      </c>
      <c r="X147" s="9">
        <v>0</v>
      </c>
      <c r="Y147" s="9">
        <v>0</v>
      </c>
      <c r="Z147" s="9">
        <v>0</v>
      </c>
      <c r="AA147" s="9"/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/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61"/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/>
      <c r="AT147" s="64">
        <v>0</v>
      </c>
      <c r="AU147" s="64">
        <v>0</v>
      </c>
      <c r="AV147" s="64">
        <v>0</v>
      </c>
      <c r="AW147" s="64">
        <v>0</v>
      </c>
      <c r="AX147" s="64">
        <v>0</v>
      </c>
      <c r="AY147" s="64"/>
      <c r="AZ147" s="65">
        <v>0</v>
      </c>
      <c r="BA147" s="65">
        <v>0</v>
      </c>
      <c r="BB147" s="65">
        <v>0</v>
      </c>
      <c r="BC147" s="65">
        <v>0</v>
      </c>
      <c r="BD147" s="65"/>
      <c r="BE147" s="143"/>
      <c r="BF147" s="172">
        <v>0</v>
      </c>
      <c r="BG147" s="162">
        <v>0</v>
      </c>
      <c r="BH147" s="162">
        <v>0</v>
      </c>
      <c r="BI147" s="162">
        <v>0</v>
      </c>
      <c r="BJ147" s="162"/>
      <c r="BK147" s="173"/>
      <c r="BL147" s="184">
        <v>60</v>
      </c>
      <c r="BM147" s="185">
        <v>2</v>
      </c>
      <c r="BN147" s="185">
        <v>67</v>
      </c>
      <c r="BO147" s="185">
        <v>3</v>
      </c>
      <c r="BP147" s="185"/>
      <c r="BQ147" s="186">
        <v>59</v>
      </c>
      <c r="BR147" s="200">
        <v>60</v>
      </c>
      <c r="BS147" s="201">
        <v>2</v>
      </c>
      <c r="BT147" s="201"/>
      <c r="BU147" s="201"/>
      <c r="BV147" s="201"/>
      <c r="BW147" s="202"/>
      <c r="BX147" s="146">
        <f t="shared" si="37"/>
        <v>253</v>
      </c>
      <c r="BY147" s="151">
        <f t="shared" si="35"/>
        <v>0</v>
      </c>
      <c r="BZ147" s="153">
        <f t="shared" si="36"/>
        <v>253</v>
      </c>
      <c r="CC147" s="210">
        <f t="shared" si="29"/>
        <v>120</v>
      </c>
      <c r="CD147" s="210">
        <f t="shared" si="30"/>
        <v>4</v>
      </c>
      <c r="CE147" s="210">
        <f t="shared" si="31"/>
        <v>67</v>
      </c>
      <c r="CF147" s="210">
        <f t="shared" si="32"/>
        <v>3</v>
      </c>
      <c r="CG147" s="213">
        <f t="shared" si="34"/>
        <v>0</v>
      </c>
      <c r="CH147" s="211">
        <f t="shared" si="33"/>
        <v>59</v>
      </c>
    </row>
    <row r="148" spans="1:86" ht="23.25" customHeight="1">
      <c r="A148" s="3" t="s">
        <v>313</v>
      </c>
      <c r="B148" s="12" t="s">
        <v>314</v>
      </c>
      <c r="C148" s="53">
        <v>0</v>
      </c>
      <c r="D148" s="29">
        <v>0</v>
      </c>
      <c r="E148" s="5">
        <v>0</v>
      </c>
      <c r="F148" s="5">
        <v>0</v>
      </c>
      <c r="G148" s="5">
        <v>0</v>
      </c>
      <c r="H148" s="6">
        <v>0</v>
      </c>
      <c r="I148" s="30"/>
      <c r="J148" s="37">
        <v>0</v>
      </c>
      <c r="K148" s="7">
        <v>0</v>
      </c>
      <c r="L148" s="7">
        <v>0</v>
      </c>
      <c r="M148" s="7">
        <v>0</v>
      </c>
      <c r="N148" s="7">
        <v>0</v>
      </c>
      <c r="O148" s="38"/>
      <c r="P148" s="46">
        <v>0</v>
      </c>
      <c r="Q148" s="8">
        <v>0</v>
      </c>
      <c r="R148" s="8">
        <v>0</v>
      </c>
      <c r="S148" s="8">
        <v>0</v>
      </c>
      <c r="T148" s="8">
        <v>0</v>
      </c>
      <c r="U148" s="47"/>
      <c r="V148" s="44">
        <v>0</v>
      </c>
      <c r="W148" s="9">
        <v>0</v>
      </c>
      <c r="X148" s="9">
        <v>0</v>
      </c>
      <c r="Y148" s="9">
        <v>0</v>
      </c>
      <c r="Z148" s="9">
        <v>0</v>
      </c>
      <c r="AA148" s="9"/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/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61"/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/>
      <c r="AT148" s="64">
        <v>0</v>
      </c>
      <c r="AU148" s="64">
        <v>0</v>
      </c>
      <c r="AV148" s="64">
        <v>0</v>
      </c>
      <c r="AW148" s="64">
        <v>0</v>
      </c>
      <c r="AX148" s="64">
        <v>0</v>
      </c>
      <c r="AY148" s="64"/>
      <c r="AZ148" s="65">
        <v>0</v>
      </c>
      <c r="BA148" s="65">
        <v>0</v>
      </c>
      <c r="BB148" s="65">
        <v>0</v>
      </c>
      <c r="BC148" s="65">
        <v>0</v>
      </c>
      <c r="BD148" s="65"/>
      <c r="BE148" s="143"/>
      <c r="BF148" s="172">
        <v>0</v>
      </c>
      <c r="BG148" s="162">
        <v>0</v>
      </c>
      <c r="BH148" s="162">
        <v>0</v>
      </c>
      <c r="BI148" s="162">
        <v>0</v>
      </c>
      <c r="BJ148" s="162"/>
      <c r="BK148" s="173"/>
      <c r="BL148" s="184">
        <v>0</v>
      </c>
      <c r="BM148" s="185">
        <v>0</v>
      </c>
      <c r="BN148" s="185">
        <v>0</v>
      </c>
      <c r="BO148" s="185">
        <v>0</v>
      </c>
      <c r="BP148" s="185"/>
      <c r="BQ148" s="186"/>
      <c r="BR148" s="200">
        <v>0</v>
      </c>
      <c r="BS148" s="201">
        <v>0</v>
      </c>
      <c r="BT148" s="201"/>
      <c r="BU148" s="201"/>
      <c r="BV148" s="201"/>
      <c r="BW148" s="202"/>
      <c r="BX148" s="146">
        <f t="shared" si="37"/>
        <v>0</v>
      </c>
      <c r="BY148" s="151">
        <f t="shared" si="35"/>
        <v>0</v>
      </c>
      <c r="BZ148" s="153">
        <f t="shared" si="36"/>
        <v>0</v>
      </c>
      <c r="CC148" s="210">
        <f t="shared" si="29"/>
        <v>0</v>
      </c>
      <c r="CD148" s="210">
        <f t="shared" si="30"/>
        <v>0</v>
      </c>
      <c r="CE148" s="210">
        <f t="shared" si="31"/>
        <v>0</v>
      </c>
      <c r="CF148" s="210">
        <f t="shared" si="32"/>
        <v>0</v>
      </c>
      <c r="CG148" s="213">
        <f t="shared" si="34"/>
        <v>0</v>
      </c>
      <c r="CH148" s="211">
        <f t="shared" si="33"/>
        <v>0</v>
      </c>
    </row>
    <row r="149" spans="1:86" ht="23.25" customHeight="1">
      <c r="A149" s="3" t="s">
        <v>315</v>
      </c>
      <c r="B149" s="12" t="s">
        <v>316</v>
      </c>
      <c r="C149" s="53">
        <v>0</v>
      </c>
      <c r="D149" s="29">
        <v>0</v>
      </c>
      <c r="E149" s="5">
        <v>0</v>
      </c>
      <c r="F149" s="5">
        <v>0</v>
      </c>
      <c r="G149" s="5">
        <v>0</v>
      </c>
      <c r="H149" s="6">
        <v>0</v>
      </c>
      <c r="I149" s="30"/>
      <c r="J149" s="37">
        <v>0</v>
      </c>
      <c r="K149" s="7">
        <v>0</v>
      </c>
      <c r="L149" s="7">
        <v>0</v>
      </c>
      <c r="M149" s="7">
        <v>0</v>
      </c>
      <c r="N149" s="7">
        <v>0</v>
      </c>
      <c r="O149" s="38"/>
      <c r="P149" s="46">
        <v>0</v>
      </c>
      <c r="Q149" s="8">
        <v>0</v>
      </c>
      <c r="R149" s="8">
        <v>0</v>
      </c>
      <c r="S149" s="8">
        <v>0</v>
      </c>
      <c r="T149" s="8">
        <v>0</v>
      </c>
      <c r="U149" s="47"/>
      <c r="V149" s="44">
        <v>0</v>
      </c>
      <c r="W149" s="9">
        <v>0</v>
      </c>
      <c r="X149" s="9">
        <v>0</v>
      </c>
      <c r="Y149" s="9">
        <v>0</v>
      </c>
      <c r="Z149" s="9">
        <v>0</v>
      </c>
      <c r="AA149" s="9"/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/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61"/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/>
      <c r="AT149" s="64">
        <v>0</v>
      </c>
      <c r="AU149" s="64">
        <v>0</v>
      </c>
      <c r="AV149" s="64">
        <v>0</v>
      </c>
      <c r="AW149" s="64">
        <v>0</v>
      </c>
      <c r="AX149" s="64">
        <v>0</v>
      </c>
      <c r="AY149" s="64"/>
      <c r="AZ149" s="65">
        <v>0</v>
      </c>
      <c r="BA149" s="65">
        <v>0</v>
      </c>
      <c r="BB149" s="65">
        <v>0</v>
      </c>
      <c r="BC149" s="65">
        <v>0</v>
      </c>
      <c r="BD149" s="65"/>
      <c r="BE149" s="143"/>
      <c r="BF149" s="172">
        <v>0</v>
      </c>
      <c r="BG149" s="162">
        <v>0</v>
      </c>
      <c r="BH149" s="162">
        <v>0</v>
      </c>
      <c r="BI149" s="162">
        <v>0</v>
      </c>
      <c r="BJ149" s="162"/>
      <c r="BK149" s="173"/>
      <c r="BL149" s="184">
        <v>0</v>
      </c>
      <c r="BM149" s="185">
        <v>0</v>
      </c>
      <c r="BN149" s="185">
        <v>35</v>
      </c>
      <c r="BO149" s="185">
        <v>3</v>
      </c>
      <c r="BP149" s="185"/>
      <c r="BQ149" s="186">
        <v>59</v>
      </c>
      <c r="BR149" s="200">
        <v>0</v>
      </c>
      <c r="BS149" s="201">
        <v>0</v>
      </c>
      <c r="BT149" s="201"/>
      <c r="BU149" s="201"/>
      <c r="BV149" s="201"/>
      <c r="BW149" s="202"/>
      <c r="BX149" s="146">
        <f t="shared" si="37"/>
        <v>97</v>
      </c>
      <c r="BY149" s="151">
        <f t="shared" si="35"/>
        <v>0</v>
      </c>
      <c r="BZ149" s="153">
        <f t="shared" si="36"/>
        <v>97</v>
      </c>
      <c r="CC149" s="210">
        <f t="shared" si="29"/>
        <v>0</v>
      </c>
      <c r="CD149" s="210">
        <f t="shared" si="30"/>
        <v>0</v>
      </c>
      <c r="CE149" s="210">
        <f t="shared" si="31"/>
        <v>35</v>
      </c>
      <c r="CF149" s="210">
        <f t="shared" si="32"/>
        <v>3</v>
      </c>
      <c r="CG149" s="213">
        <f t="shared" si="34"/>
        <v>0</v>
      </c>
      <c r="CH149" s="211">
        <f t="shared" si="33"/>
        <v>59</v>
      </c>
    </row>
    <row r="150" spans="1:86" ht="23.25" customHeight="1">
      <c r="A150" s="68" t="s">
        <v>317</v>
      </c>
      <c r="B150" s="12" t="s">
        <v>318</v>
      </c>
      <c r="C150" s="53">
        <v>0</v>
      </c>
      <c r="D150" s="29">
        <v>0</v>
      </c>
      <c r="E150" s="5">
        <v>0</v>
      </c>
      <c r="F150" s="5">
        <v>0</v>
      </c>
      <c r="G150" s="5">
        <v>0</v>
      </c>
      <c r="H150" s="6">
        <v>0</v>
      </c>
      <c r="I150" s="30"/>
      <c r="J150" s="37">
        <v>0</v>
      </c>
      <c r="K150" s="7">
        <v>0</v>
      </c>
      <c r="L150" s="7">
        <v>0</v>
      </c>
      <c r="M150" s="7">
        <v>0</v>
      </c>
      <c r="N150" s="7">
        <v>0</v>
      </c>
      <c r="O150" s="38"/>
      <c r="P150" s="46">
        <v>0</v>
      </c>
      <c r="Q150" s="8">
        <v>0</v>
      </c>
      <c r="R150" s="8">
        <v>0</v>
      </c>
      <c r="S150" s="8">
        <v>0</v>
      </c>
      <c r="T150" s="8">
        <v>0</v>
      </c>
      <c r="U150" s="47"/>
      <c r="V150" s="44">
        <v>0</v>
      </c>
      <c r="W150" s="9">
        <v>0</v>
      </c>
      <c r="X150" s="9">
        <v>0</v>
      </c>
      <c r="Y150" s="9">
        <v>0</v>
      </c>
      <c r="Z150" s="9">
        <v>0</v>
      </c>
      <c r="AA150" s="9"/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/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61"/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/>
      <c r="AT150" s="64">
        <v>0</v>
      </c>
      <c r="AU150" s="64">
        <v>0</v>
      </c>
      <c r="AV150" s="64">
        <v>0</v>
      </c>
      <c r="AW150" s="64">
        <v>0</v>
      </c>
      <c r="AX150" s="64">
        <v>0</v>
      </c>
      <c r="AY150" s="64"/>
      <c r="AZ150" s="65">
        <v>0</v>
      </c>
      <c r="BA150" s="65">
        <v>0</v>
      </c>
      <c r="BB150" s="65">
        <v>0</v>
      </c>
      <c r="BC150" s="65">
        <v>0</v>
      </c>
      <c r="BD150" s="65"/>
      <c r="BE150" s="143"/>
      <c r="BF150" s="172">
        <v>0</v>
      </c>
      <c r="BG150" s="162">
        <v>0</v>
      </c>
      <c r="BH150" s="162">
        <v>0</v>
      </c>
      <c r="BI150" s="162">
        <v>0</v>
      </c>
      <c r="BJ150" s="162"/>
      <c r="BK150" s="173"/>
      <c r="BL150" s="184">
        <v>0</v>
      </c>
      <c r="BM150" s="185">
        <v>0</v>
      </c>
      <c r="BN150" s="185">
        <v>57</v>
      </c>
      <c r="BO150" s="185">
        <v>3</v>
      </c>
      <c r="BP150" s="185"/>
      <c r="BQ150" s="186"/>
      <c r="BR150" s="200">
        <v>0</v>
      </c>
      <c r="BS150" s="201">
        <v>0</v>
      </c>
      <c r="BT150" s="201"/>
      <c r="BU150" s="201"/>
      <c r="BV150" s="201"/>
      <c r="BW150" s="202"/>
      <c r="BX150" s="146">
        <f t="shared" si="37"/>
        <v>60</v>
      </c>
      <c r="BY150" s="151">
        <f t="shared" si="35"/>
        <v>0</v>
      </c>
      <c r="BZ150" s="153">
        <f t="shared" si="36"/>
        <v>60</v>
      </c>
      <c r="CC150" s="210">
        <f t="shared" si="29"/>
        <v>0</v>
      </c>
      <c r="CD150" s="210">
        <f t="shared" si="30"/>
        <v>0</v>
      </c>
      <c r="CE150" s="210">
        <f t="shared" si="31"/>
        <v>57</v>
      </c>
      <c r="CF150" s="210">
        <f t="shared" si="32"/>
        <v>3</v>
      </c>
      <c r="CG150" s="213">
        <f t="shared" si="34"/>
        <v>0</v>
      </c>
      <c r="CH150" s="211">
        <f t="shared" si="33"/>
        <v>0</v>
      </c>
    </row>
    <row r="151" spans="1:86" ht="23.25" customHeight="1">
      <c r="A151" s="3" t="s">
        <v>319</v>
      </c>
      <c r="B151" s="12" t="s">
        <v>320</v>
      </c>
      <c r="C151" s="53">
        <v>0</v>
      </c>
      <c r="D151" s="29">
        <v>0</v>
      </c>
      <c r="E151" s="5">
        <v>0</v>
      </c>
      <c r="F151" s="5">
        <v>0</v>
      </c>
      <c r="G151" s="5">
        <v>0</v>
      </c>
      <c r="H151" s="6">
        <v>0</v>
      </c>
      <c r="I151" s="30"/>
      <c r="J151" s="37">
        <v>0</v>
      </c>
      <c r="K151" s="7">
        <v>0</v>
      </c>
      <c r="L151" s="7">
        <v>0</v>
      </c>
      <c r="M151" s="7">
        <v>0</v>
      </c>
      <c r="N151" s="7">
        <v>0</v>
      </c>
      <c r="O151" s="38"/>
      <c r="P151" s="46">
        <v>0</v>
      </c>
      <c r="Q151" s="8">
        <v>0</v>
      </c>
      <c r="R151" s="8">
        <v>0</v>
      </c>
      <c r="S151" s="8">
        <v>0</v>
      </c>
      <c r="T151" s="8">
        <v>0</v>
      </c>
      <c r="U151" s="47"/>
      <c r="V151" s="44">
        <v>0</v>
      </c>
      <c r="W151" s="9">
        <v>0</v>
      </c>
      <c r="X151" s="9">
        <v>0</v>
      </c>
      <c r="Y151" s="9">
        <v>0</v>
      </c>
      <c r="Z151" s="9">
        <v>0</v>
      </c>
      <c r="AA151" s="9"/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/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61"/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/>
      <c r="AT151" s="64">
        <v>0</v>
      </c>
      <c r="AU151" s="64">
        <v>0</v>
      </c>
      <c r="AV151" s="64">
        <v>0</v>
      </c>
      <c r="AW151" s="64">
        <v>0</v>
      </c>
      <c r="AX151" s="64">
        <v>0</v>
      </c>
      <c r="AY151" s="64"/>
      <c r="AZ151" s="65">
        <v>0</v>
      </c>
      <c r="BA151" s="65">
        <v>0</v>
      </c>
      <c r="BB151" s="65">
        <v>0</v>
      </c>
      <c r="BC151" s="65">
        <v>0</v>
      </c>
      <c r="BD151" s="65"/>
      <c r="BE151" s="143"/>
      <c r="BF151" s="172">
        <v>0</v>
      </c>
      <c r="BG151" s="162">
        <v>0</v>
      </c>
      <c r="BH151" s="162">
        <v>0</v>
      </c>
      <c r="BI151" s="162">
        <v>0</v>
      </c>
      <c r="BJ151" s="162"/>
      <c r="BK151" s="173"/>
      <c r="BL151" s="184">
        <v>60</v>
      </c>
      <c r="BM151" s="185">
        <v>2</v>
      </c>
      <c r="BN151" s="185">
        <v>27.5</v>
      </c>
      <c r="BO151" s="185">
        <v>3</v>
      </c>
      <c r="BP151" s="185"/>
      <c r="BQ151" s="186"/>
      <c r="BR151" s="200">
        <v>60</v>
      </c>
      <c r="BS151" s="201">
        <v>2</v>
      </c>
      <c r="BT151" s="201"/>
      <c r="BU151" s="201"/>
      <c r="BV151" s="201"/>
      <c r="BW151" s="202"/>
      <c r="BX151" s="146">
        <f t="shared" si="37"/>
        <v>154.5</v>
      </c>
      <c r="BY151" s="151">
        <f t="shared" si="35"/>
        <v>0</v>
      </c>
      <c r="BZ151" s="153">
        <f t="shared" si="36"/>
        <v>154.5</v>
      </c>
      <c r="CC151" s="210">
        <f t="shared" si="29"/>
        <v>120</v>
      </c>
      <c r="CD151" s="210">
        <f t="shared" si="30"/>
        <v>4</v>
      </c>
      <c r="CE151" s="210">
        <f t="shared" si="31"/>
        <v>27.5</v>
      </c>
      <c r="CF151" s="210">
        <f t="shared" si="32"/>
        <v>3</v>
      </c>
      <c r="CG151" s="213">
        <f t="shared" si="34"/>
        <v>0</v>
      </c>
      <c r="CH151" s="211">
        <f t="shared" si="33"/>
        <v>0</v>
      </c>
    </row>
    <row r="152" spans="1:86" ht="23.25" customHeight="1">
      <c r="A152" s="3" t="s">
        <v>321</v>
      </c>
      <c r="B152" s="12" t="s">
        <v>322</v>
      </c>
      <c r="C152" s="53">
        <v>0</v>
      </c>
      <c r="D152" s="29">
        <v>0</v>
      </c>
      <c r="E152" s="5">
        <v>0</v>
      </c>
      <c r="F152" s="5">
        <v>0</v>
      </c>
      <c r="G152" s="5">
        <v>0</v>
      </c>
      <c r="H152" s="6">
        <v>0</v>
      </c>
      <c r="I152" s="30"/>
      <c r="J152" s="37">
        <v>0</v>
      </c>
      <c r="K152" s="7">
        <v>0</v>
      </c>
      <c r="L152" s="7">
        <v>0</v>
      </c>
      <c r="M152" s="7">
        <v>0</v>
      </c>
      <c r="N152" s="7">
        <v>0</v>
      </c>
      <c r="O152" s="38"/>
      <c r="P152" s="46">
        <v>0</v>
      </c>
      <c r="Q152" s="8">
        <v>0</v>
      </c>
      <c r="R152" s="8">
        <v>0</v>
      </c>
      <c r="S152" s="8">
        <v>0</v>
      </c>
      <c r="T152" s="8">
        <v>0</v>
      </c>
      <c r="U152" s="47"/>
      <c r="V152" s="44">
        <v>0</v>
      </c>
      <c r="W152" s="9">
        <v>0</v>
      </c>
      <c r="X152" s="9">
        <v>0</v>
      </c>
      <c r="Y152" s="9">
        <v>0</v>
      </c>
      <c r="Z152" s="9">
        <v>0</v>
      </c>
      <c r="AA152" s="9"/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/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61"/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/>
      <c r="AT152" s="64">
        <v>0</v>
      </c>
      <c r="AU152" s="64">
        <v>0</v>
      </c>
      <c r="AV152" s="64">
        <v>0</v>
      </c>
      <c r="AW152" s="64">
        <v>0</v>
      </c>
      <c r="AX152" s="64">
        <v>0</v>
      </c>
      <c r="AY152" s="64"/>
      <c r="AZ152" s="65">
        <v>0</v>
      </c>
      <c r="BA152" s="65">
        <v>0</v>
      </c>
      <c r="BB152" s="65">
        <v>0</v>
      </c>
      <c r="BC152" s="65">
        <v>0</v>
      </c>
      <c r="BD152" s="65"/>
      <c r="BE152" s="143"/>
      <c r="BF152" s="172">
        <v>0</v>
      </c>
      <c r="BG152" s="162">
        <v>0</v>
      </c>
      <c r="BH152" s="162">
        <v>0</v>
      </c>
      <c r="BI152" s="162">
        <v>0</v>
      </c>
      <c r="BJ152" s="162"/>
      <c r="BK152" s="173"/>
      <c r="BL152" s="184">
        <v>0</v>
      </c>
      <c r="BM152" s="185">
        <v>0</v>
      </c>
      <c r="BN152" s="185">
        <v>64</v>
      </c>
      <c r="BO152" s="185">
        <v>3</v>
      </c>
      <c r="BP152" s="185"/>
      <c r="BQ152" s="186"/>
      <c r="BR152" s="200">
        <v>60</v>
      </c>
      <c r="BS152" s="201">
        <v>2</v>
      </c>
      <c r="BT152" s="201"/>
      <c r="BU152" s="201"/>
      <c r="BV152" s="201"/>
      <c r="BW152" s="202"/>
      <c r="BX152" s="146">
        <f t="shared" si="37"/>
        <v>129</v>
      </c>
      <c r="BY152" s="151">
        <f t="shared" si="35"/>
        <v>0</v>
      </c>
      <c r="BZ152" s="153">
        <f t="shared" si="36"/>
        <v>129</v>
      </c>
      <c r="CC152" s="210">
        <f t="shared" si="29"/>
        <v>60</v>
      </c>
      <c r="CD152" s="210">
        <f t="shared" si="30"/>
        <v>2</v>
      </c>
      <c r="CE152" s="210">
        <f t="shared" si="31"/>
        <v>64</v>
      </c>
      <c r="CF152" s="210">
        <f t="shared" si="32"/>
        <v>3</v>
      </c>
      <c r="CG152" s="213">
        <f t="shared" si="34"/>
        <v>0</v>
      </c>
      <c r="CH152" s="211">
        <f t="shared" si="33"/>
        <v>0</v>
      </c>
    </row>
    <row r="153" spans="1:86" ht="23.25" customHeight="1">
      <c r="A153" s="68" t="s">
        <v>323</v>
      </c>
      <c r="B153" s="12" t="s">
        <v>324</v>
      </c>
      <c r="C153" s="53">
        <v>0</v>
      </c>
      <c r="D153" s="29">
        <v>0</v>
      </c>
      <c r="E153" s="5">
        <v>0</v>
      </c>
      <c r="F153" s="5">
        <v>0</v>
      </c>
      <c r="G153" s="5">
        <v>0</v>
      </c>
      <c r="H153" s="6">
        <v>0</v>
      </c>
      <c r="I153" s="30"/>
      <c r="J153" s="37">
        <v>0</v>
      </c>
      <c r="K153" s="7">
        <v>0</v>
      </c>
      <c r="L153" s="7">
        <v>0</v>
      </c>
      <c r="M153" s="7">
        <v>0</v>
      </c>
      <c r="N153" s="7">
        <v>0</v>
      </c>
      <c r="O153" s="38"/>
      <c r="P153" s="46">
        <v>0</v>
      </c>
      <c r="Q153" s="8">
        <v>0</v>
      </c>
      <c r="R153" s="8">
        <v>0</v>
      </c>
      <c r="S153" s="8">
        <v>0</v>
      </c>
      <c r="T153" s="8">
        <v>0</v>
      </c>
      <c r="U153" s="47"/>
      <c r="V153" s="44">
        <v>0</v>
      </c>
      <c r="W153" s="9">
        <v>0</v>
      </c>
      <c r="X153" s="9">
        <v>0</v>
      </c>
      <c r="Y153" s="9">
        <v>0</v>
      </c>
      <c r="Z153" s="9">
        <v>0</v>
      </c>
      <c r="AA153" s="9"/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/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61"/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/>
      <c r="AT153" s="64">
        <v>0</v>
      </c>
      <c r="AU153" s="64">
        <v>0</v>
      </c>
      <c r="AV153" s="64">
        <v>0</v>
      </c>
      <c r="AW153" s="64">
        <v>0</v>
      </c>
      <c r="AX153" s="64">
        <v>0</v>
      </c>
      <c r="AY153" s="64"/>
      <c r="AZ153" s="65">
        <v>0</v>
      </c>
      <c r="BA153" s="65">
        <v>0</v>
      </c>
      <c r="BB153" s="65">
        <v>0</v>
      </c>
      <c r="BC153" s="65">
        <v>0</v>
      </c>
      <c r="BD153" s="65"/>
      <c r="BE153" s="143"/>
      <c r="BF153" s="172">
        <v>0</v>
      </c>
      <c r="BG153" s="162">
        <v>0</v>
      </c>
      <c r="BH153" s="162">
        <v>0</v>
      </c>
      <c r="BI153" s="162">
        <v>0</v>
      </c>
      <c r="BJ153" s="162"/>
      <c r="BK153" s="173"/>
      <c r="BL153" s="184">
        <v>0</v>
      </c>
      <c r="BM153" s="185">
        <v>0</v>
      </c>
      <c r="BN153" s="185">
        <v>150</v>
      </c>
      <c r="BO153" s="185">
        <v>21</v>
      </c>
      <c r="BP153" s="185"/>
      <c r="BQ153" s="186"/>
      <c r="BR153" s="200">
        <v>0</v>
      </c>
      <c r="BS153" s="201">
        <v>0</v>
      </c>
      <c r="BT153" s="201"/>
      <c r="BU153" s="201"/>
      <c r="BV153" s="201"/>
      <c r="BW153" s="202"/>
      <c r="BX153" s="146">
        <f t="shared" si="37"/>
        <v>171</v>
      </c>
      <c r="BY153" s="151">
        <f t="shared" si="35"/>
        <v>0</v>
      </c>
      <c r="BZ153" s="153">
        <f t="shared" si="36"/>
        <v>171</v>
      </c>
      <c r="CC153" s="210">
        <f t="shared" si="29"/>
        <v>0</v>
      </c>
      <c r="CD153" s="210">
        <f t="shared" si="30"/>
        <v>0</v>
      </c>
      <c r="CE153" s="210">
        <f t="shared" si="31"/>
        <v>150</v>
      </c>
      <c r="CF153" s="210">
        <f t="shared" si="32"/>
        <v>21</v>
      </c>
      <c r="CG153" s="213">
        <f t="shared" si="34"/>
        <v>0</v>
      </c>
      <c r="CH153" s="211">
        <f t="shared" si="33"/>
        <v>0</v>
      </c>
    </row>
    <row r="154" spans="1:86" ht="23.25" customHeight="1">
      <c r="A154" s="3" t="s">
        <v>325</v>
      </c>
      <c r="B154" s="12" t="s">
        <v>326</v>
      </c>
      <c r="C154" s="53">
        <v>4326.1000000000004</v>
      </c>
      <c r="D154" s="29">
        <v>0</v>
      </c>
      <c r="E154" s="5">
        <v>0</v>
      </c>
      <c r="F154" s="5">
        <v>16</v>
      </c>
      <c r="G154" s="5">
        <v>3</v>
      </c>
      <c r="H154" s="6">
        <v>0</v>
      </c>
      <c r="I154" s="30"/>
      <c r="J154" s="37">
        <v>0</v>
      </c>
      <c r="K154" s="7">
        <v>0</v>
      </c>
      <c r="L154" s="7">
        <v>19.5</v>
      </c>
      <c r="M154" s="7">
        <v>3.5</v>
      </c>
      <c r="N154" s="7">
        <v>0</v>
      </c>
      <c r="O154" s="38"/>
      <c r="P154" s="46">
        <v>0</v>
      </c>
      <c r="Q154" s="8">
        <v>0</v>
      </c>
      <c r="R154" s="8">
        <v>18</v>
      </c>
      <c r="S154" s="8">
        <v>3</v>
      </c>
      <c r="T154" s="8">
        <v>0</v>
      </c>
      <c r="U154" s="47"/>
      <c r="V154" s="44">
        <v>0</v>
      </c>
      <c r="W154" s="9">
        <v>0</v>
      </c>
      <c r="X154" s="9">
        <v>12</v>
      </c>
      <c r="Y154" s="9">
        <v>3.5</v>
      </c>
      <c r="Z154" s="9">
        <v>0</v>
      </c>
      <c r="AA154" s="9"/>
      <c r="AB154" s="10">
        <v>0</v>
      </c>
      <c r="AC154" s="10">
        <v>0</v>
      </c>
      <c r="AD154" s="10">
        <v>11</v>
      </c>
      <c r="AE154" s="10">
        <v>4</v>
      </c>
      <c r="AF154" s="10">
        <v>0</v>
      </c>
      <c r="AG154" s="10"/>
      <c r="AH154" s="11">
        <v>16</v>
      </c>
      <c r="AI154" s="11">
        <v>2</v>
      </c>
      <c r="AJ154" s="11">
        <v>10</v>
      </c>
      <c r="AK154" s="11">
        <v>3</v>
      </c>
      <c r="AL154" s="11">
        <v>0</v>
      </c>
      <c r="AM154" s="61"/>
      <c r="AN154" s="15">
        <v>0</v>
      </c>
      <c r="AO154" s="15">
        <v>0</v>
      </c>
      <c r="AP154" s="15">
        <v>8.5</v>
      </c>
      <c r="AQ154" s="15">
        <v>3</v>
      </c>
      <c r="AR154" s="15">
        <v>0</v>
      </c>
      <c r="AS154" s="15"/>
      <c r="AT154" s="64">
        <v>0</v>
      </c>
      <c r="AU154" s="64">
        <v>0</v>
      </c>
      <c r="AV154" s="64">
        <v>7.5</v>
      </c>
      <c r="AW154" s="64">
        <v>2.5</v>
      </c>
      <c r="AX154" s="64">
        <v>0</v>
      </c>
      <c r="AY154" s="64">
        <v>25</v>
      </c>
      <c r="AZ154" s="65">
        <v>0</v>
      </c>
      <c r="BA154" s="65">
        <v>0</v>
      </c>
      <c r="BB154" s="65">
        <v>10.5</v>
      </c>
      <c r="BC154" s="65">
        <v>2</v>
      </c>
      <c r="BD154" s="65"/>
      <c r="BE154" s="143"/>
      <c r="BF154" s="172">
        <v>0</v>
      </c>
      <c r="BG154" s="162">
        <v>0</v>
      </c>
      <c r="BH154" s="162">
        <v>9.5</v>
      </c>
      <c r="BI154" s="162">
        <v>6</v>
      </c>
      <c r="BJ154" s="162"/>
      <c r="BK154" s="173"/>
      <c r="BL154" s="184">
        <v>0</v>
      </c>
      <c r="BM154" s="185">
        <v>0</v>
      </c>
      <c r="BN154" s="185">
        <v>13.5</v>
      </c>
      <c r="BO154" s="185">
        <v>3</v>
      </c>
      <c r="BP154" s="185"/>
      <c r="BQ154" s="186"/>
      <c r="BR154" s="200">
        <v>0</v>
      </c>
      <c r="BS154" s="201">
        <v>0</v>
      </c>
      <c r="BT154" s="201"/>
      <c r="BU154" s="201"/>
      <c r="BV154" s="201"/>
      <c r="BW154" s="202"/>
      <c r="BX154" s="146">
        <f t="shared" si="37"/>
        <v>215.5</v>
      </c>
      <c r="BY154" s="151">
        <f t="shared" si="35"/>
        <v>4326.1000000000004</v>
      </c>
      <c r="BZ154" s="153">
        <f t="shared" si="36"/>
        <v>4541.6000000000004</v>
      </c>
      <c r="CC154" s="210">
        <f t="shared" si="29"/>
        <v>16</v>
      </c>
      <c r="CD154" s="210">
        <f t="shared" si="30"/>
        <v>2</v>
      </c>
      <c r="CE154" s="210">
        <f t="shared" si="31"/>
        <v>136</v>
      </c>
      <c r="CF154" s="210">
        <f t="shared" si="32"/>
        <v>36.5</v>
      </c>
      <c r="CG154" s="213">
        <f t="shared" si="34"/>
        <v>0</v>
      </c>
      <c r="CH154" s="211">
        <f t="shared" si="33"/>
        <v>25</v>
      </c>
    </row>
    <row r="155" spans="1:86" ht="23.25" customHeight="1">
      <c r="A155" s="3" t="s">
        <v>327</v>
      </c>
      <c r="B155" s="12" t="s">
        <v>328</v>
      </c>
      <c r="C155" s="53">
        <v>0</v>
      </c>
      <c r="D155" s="29">
        <v>0</v>
      </c>
      <c r="E155" s="5">
        <v>0</v>
      </c>
      <c r="F155" s="5">
        <v>0</v>
      </c>
      <c r="G155" s="5">
        <v>0</v>
      </c>
      <c r="H155" s="6">
        <v>0</v>
      </c>
      <c r="I155" s="30"/>
      <c r="J155" s="37">
        <v>0</v>
      </c>
      <c r="K155" s="7">
        <v>0</v>
      </c>
      <c r="L155" s="7">
        <v>0</v>
      </c>
      <c r="M155" s="7">
        <v>0</v>
      </c>
      <c r="N155" s="7">
        <v>0</v>
      </c>
      <c r="O155" s="38"/>
      <c r="P155" s="46">
        <v>0</v>
      </c>
      <c r="Q155" s="8">
        <v>0</v>
      </c>
      <c r="R155" s="8">
        <v>0</v>
      </c>
      <c r="S155" s="8">
        <v>0</v>
      </c>
      <c r="T155" s="8">
        <v>0</v>
      </c>
      <c r="U155" s="47"/>
      <c r="V155" s="44">
        <v>0</v>
      </c>
      <c r="W155" s="9">
        <v>0</v>
      </c>
      <c r="X155" s="9">
        <v>0</v>
      </c>
      <c r="Y155" s="9">
        <v>0</v>
      </c>
      <c r="Z155" s="9">
        <v>0</v>
      </c>
      <c r="AA155" s="9"/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/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61"/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/>
      <c r="AT155" s="64">
        <v>0</v>
      </c>
      <c r="AU155" s="64">
        <v>0</v>
      </c>
      <c r="AV155" s="64">
        <v>0</v>
      </c>
      <c r="AW155" s="64">
        <v>0</v>
      </c>
      <c r="AX155" s="64">
        <v>0</v>
      </c>
      <c r="AY155" s="64">
        <v>25</v>
      </c>
      <c r="AZ155" s="65">
        <v>0</v>
      </c>
      <c r="BA155" s="65">
        <v>0</v>
      </c>
      <c r="BB155" s="65">
        <v>0</v>
      </c>
      <c r="BC155" s="65">
        <v>0</v>
      </c>
      <c r="BD155" s="65"/>
      <c r="BE155" s="143"/>
      <c r="BF155" s="172">
        <v>60</v>
      </c>
      <c r="BG155" s="162">
        <v>2</v>
      </c>
      <c r="BH155" s="162">
        <v>151.5</v>
      </c>
      <c r="BI155" s="162">
        <v>6</v>
      </c>
      <c r="BJ155" s="162"/>
      <c r="BK155" s="173"/>
      <c r="BL155" s="184">
        <v>60</v>
      </c>
      <c r="BM155" s="185">
        <v>2</v>
      </c>
      <c r="BN155" s="185">
        <v>159</v>
      </c>
      <c r="BO155" s="185">
        <v>3</v>
      </c>
      <c r="BP155" s="185"/>
      <c r="BQ155" s="186">
        <v>59</v>
      </c>
      <c r="BR155" s="200">
        <v>60</v>
      </c>
      <c r="BS155" s="201">
        <v>2</v>
      </c>
      <c r="BT155" s="201"/>
      <c r="BU155" s="201"/>
      <c r="BV155" s="201"/>
      <c r="BW155" s="202"/>
      <c r="BX155" s="146">
        <f t="shared" si="37"/>
        <v>589.5</v>
      </c>
      <c r="BY155" s="151">
        <f t="shared" si="35"/>
        <v>0</v>
      </c>
      <c r="BZ155" s="153">
        <f t="shared" si="36"/>
        <v>589.5</v>
      </c>
      <c r="CC155" s="210">
        <f t="shared" si="29"/>
        <v>180</v>
      </c>
      <c r="CD155" s="210">
        <f t="shared" si="30"/>
        <v>6</v>
      </c>
      <c r="CE155" s="210">
        <f t="shared" si="31"/>
        <v>310.5</v>
      </c>
      <c r="CF155" s="210">
        <f t="shared" si="32"/>
        <v>9</v>
      </c>
      <c r="CG155" s="213">
        <f t="shared" si="34"/>
        <v>0</v>
      </c>
      <c r="CH155" s="211">
        <f t="shared" si="33"/>
        <v>84</v>
      </c>
    </row>
    <row r="156" spans="1:86" ht="23.25" customHeight="1">
      <c r="A156" s="3" t="s">
        <v>329</v>
      </c>
      <c r="B156" s="12" t="s">
        <v>330</v>
      </c>
      <c r="C156" s="53">
        <v>0</v>
      </c>
      <c r="D156" s="29">
        <v>0</v>
      </c>
      <c r="E156" s="5">
        <v>0</v>
      </c>
      <c r="F156" s="5">
        <v>0</v>
      </c>
      <c r="G156" s="5">
        <v>0</v>
      </c>
      <c r="H156" s="6">
        <v>0</v>
      </c>
      <c r="I156" s="30"/>
      <c r="J156" s="37">
        <v>0</v>
      </c>
      <c r="K156" s="7">
        <v>0</v>
      </c>
      <c r="L156" s="7">
        <v>0</v>
      </c>
      <c r="M156" s="7">
        <v>0</v>
      </c>
      <c r="N156" s="7">
        <v>0</v>
      </c>
      <c r="O156" s="38"/>
      <c r="P156" s="46">
        <v>0</v>
      </c>
      <c r="Q156" s="8">
        <v>0</v>
      </c>
      <c r="R156" s="8">
        <v>0</v>
      </c>
      <c r="S156" s="8">
        <v>0</v>
      </c>
      <c r="T156" s="8">
        <v>0</v>
      </c>
      <c r="U156" s="47"/>
      <c r="V156" s="44">
        <v>0</v>
      </c>
      <c r="W156" s="9">
        <v>0</v>
      </c>
      <c r="X156" s="9">
        <v>0</v>
      </c>
      <c r="Y156" s="9">
        <v>0</v>
      </c>
      <c r="Z156" s="9">
        <v>0</v>
      </c>
      <c r="AA156" s="9"/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/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61">
        <v>75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85</v>
      </c>
      <c r="AT156" s="64">
        <v>0</v>
      </c>
      <c r="AU156" s="64">
        <v>0</v>
      </c>
      <c r="AV156" s="64">
        <v>0</v>
      </c>
      <c r="AW156" s="64">
        <v>0</v>
      </c>
      <c r="AX156" s="64">
        <v>0</v>
      </c>
      <c r="AY156" s="64"/>
      <c r="AZ156" s="65">
        <v>0</v>
      </c>
      <c r="BA156" s="65">
        <v>0</v>
      </c>
      <c r="BB156" s="65">
        <v>0</v>
      </c>
      <c r="BC156" s="65">
        <v>0</v>
      </c>
      <c r="BD156" s="65"/>
      <c r="BE156" s="143"/>
      <c r="BF156" s="172">
        <v>0</v>
      </c>
      <c r="BG156" s="162">
        <v>0</v>
      </c>
      <c r="BH156" s="162">
        <v>0</v>
      </c>
      <c r="BI156" s="162">
        <v>0</v>
      </c>
      <c r="BJ156" s="162"/>
      <c r="BK156" s="173"/>
      <c r="BL156" s="184">
        <v>0</v>
      </c>
      <c r="BM156" s="185">
        <v>0</v>
      </c>
      <c r="BN156" s="185">
        <v>0</v>
      </c>
      <c r="BO156" s="185">
        <v>0</v>
      </c>
      <c r="BP156" s="185"/>
      <c r="BQ156" s="186">
        <v>85</v>
      </c>
      <c r="BR156" s="200">
        <v>0</v>
      </c>
      <c r="BS156" s="201">
        <v>0</v>
      </c>
      <c r="BT156" s="201"/>
      <c r="BU156" s="201"/>
      <c r="BV156" s="201"/>
      <c r="BW156" s="202"/>
      <c r="BX156" s="146">
        <f t="shared" si="37"/>
        <v>245</v>
      </c>
      <c r="BY156" s="151">
        <f>C156</f>
        <v>0</v>
      </c>
      <c r="BZ156" s="153">
        <f>BX156+BY156</f>
        <v>245</v>
      </c>
      <c r="CC156" s="210">
        <f t="shared" si="29"/>
        <v>0</v>
      </c>
      <c r="CD156" s="210">
        <f t="shared" si="30"/>
        <v>0</v>
      </c>
      <c r="CE156" s="210">
        <f t="shared" si="31"/>
        <v>0</v>
      </c>
      <c r="CF156" s="210">
        <f t="shared" si="32"/>
        <v>0</v>
      </c>
      <c r="CG156" s="213">
        <f t="shared" si="34"/>
        <v>0</v>
      </c>
      <c r="CH156" s="211">
        <f t="shared" si="33"/>
        <v>245</v>
      </c>
    </row>
    <row r="157" spans="1:86" ht="23.25" customHeight="1">
      <c r="A157" s="3" t="s">
        <v>331</v>
      </c>
      <c r="B157" s="12" t="s">
        <v>332</v>
      </c>
      <c r="C157" s="53">
        <v>0</v>
      </c>
      <c r="D157" s="29">
        <v>0</v>
      </c>
      <c r="E157" s="5">
        <v>0</v>
      </c>
      <c r="F157" s="5">
        <v>0</v>
      </c>
      <c r="G157" s="5">
        <v>0</v>
      </c>
      <c r="H157" s="6">
        <v>0</v>
      </c>
      <c r="I157" s="30"/>
      <c r="J157" s="37">
        <v>0</v>
      </c>
      <c r="K157" s="7">
        <v>0</v>
      </c>
      <c r="L157" s="7">
        <v>0</v>
      </c>
      <c r="M157" s="7">
        <v>0</v>
      </c>
      <c r="N157" s="7">
        <v>0</v>
      </c>
      <c r="O157" s="38"/>
      <c r="P157" s="46">
        <v>0</v>
      </c>
      <c r="Q157" s="8">
        <v>0</v>
      </c>
      <c r="R157" s="8">
        <v>0</v>
      </c>
      <c r="S157" s="8">
        <v>0</v>
      </c>
      <c r="T157" s="8">
        <v>0</v>
      </c>
      <c r="U157" s="47"/>
      <c r="V157" s="44">
        <v>0</v>
      </c>
      <c r="W157" s="9">
        <v>0</v>
      </c>
      <c r="X157" s="9">
        <v>0</v>
      </c>
      <c r="Y157" s="9">
        <v>0</v>
      </c>
      <c r="Z157" s="9">
        <v>0</v>
      </c>
      <c r="AA157" s="9"/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/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61"/>
      <c r="AN157" s="15">
        <v>60</v>
      </c>
      <c r="AO157" s="15">
        <v>2</v>
      </c>
      <c r="AP157" s="15">
        <v>0</v>
      </c>
      <c r="AQ157" s="15">
        <v>0</v>
      </c>
      <c r="AR157" s="15">
        <v>0</v>
      </c>
      <c r="AS157" s="15"/>
      <c r="AT157" s="64">
        <v>60</v>
      </c>
      <c r="AU157" s="64">
        <v>2</v>
      </c>
      <c r="AV157" s="64">
        <v>0</v>
      </c>
      <c r="AW157" s="64">
        <v>0</v>
      </c>
      <c r="AX157" s="64">
        <v>0</v>
      </c>
      <c r="AY157" s="64"/>
      <c r="AZ157" s="65">
        <v>60</v>
      </c>
      <c r="BA157" s="65">
        <v>2</v>
      </c>
      <c r="BB157" s="65">
        <v>0</v>
      </c>
      <c r="BC157" s="65">
        <v>0</v>
      </c>
      <c r="BD157" s="65"/>
      <c r="BE157" s="143"/>
      <c r="BF157" s="172">
        <v>60</v>
      </c>
      <c r="BG157" s="162">
        <v>2</v>
      </c>
      <c r="BH157" s="162">
        <v>0</v>
      </c>
      <c r="BI157" s="162">
        <v>0</v>
      </c>
      <c r="BJ157" s="162"/>
      <c r="BK157" s="173"/>
      <c r="BL157" s="184">
        <v>60</v>
      </c>
      <c r="BM157" s="185">
        <v>2</v>
      </c>
      <c r="BN157" s="185">
        <v>19.5</v>
      </c>
      <c r="BO157" s="185">
        <v>3</v>
      </c>
      <c r="BP157" s="185"/>
      <c r="BQ157" s="186"/>
      <c r="BR157" s="200">
        <v>60</v>
      </c>
      <c r="BS157" s="201">
        <v>2</v>
      </c>
      <c r="BT157" s="201"/>
      <c r="BU157" s="201"/>
      <c r="BV157" s="201"/>
      <c r="BW157" s="202"/>
      <c r="BX157" s="146">
        <f t="shared" si="37"/>
        <v>394.5</v>
      </c>
      <c r="BY157" s="151">
        <f t="shared" si="35"/>
        <v>0</v>
      </c>
      <c r="BZ157" s="153">
        <f t="shared" si="36"/>
        <v>394.5</v>
      </c>
      <c r="CC157" s="210">
        <f t="shared" si="29"/>
        <v>360</v>
      </c>
      <c r="CD157" s="210">
        <f t="shared" si="30"/>
        <v>12</v>
      </c>
      <c r="CE157" s="210">
        <f t="shared" si="31"/>
        <v>19.5</v>
      </c>
      <c r="CF157" s="210">
        <f t="shared" si="32"/>
        <v>3</v>
      </c>
      <c r="CG157" s="213">
        <f t="shared" si="34"/>
        <v>0</v>
      </c>
      <c r="CH157" s="211">
        <f t="shared" si="33"/>
        <v>0</v>
      </c>
    </row>
    <row r="158" spans="1:86" ht="23.25" customHeight="1">
      <c r="A158" s="3" t="s">
        <v>333</v>
      </c>
      <c r="B158" s="12" t="s">
        <v>334</v>
      </c>
      <c r="C158" s="53">
        <v>0</v>
      </c>
      <c r="D158" s="29">
        <v>0</v>
      </c>
      <c r="E158" s="5">
        <v>0</v>
      </c>
      <c r="F158" s="5">
        <v>0</v>
      </c>
      <c r="G158" s="5">
        <v>0</v>
      </c>
      <c r="H158" s="6">
        <v>0</v>
      </c>
      <c r="I158" s="30"/>
      <c r="J158" s="37">
        <v>0</v>
      </c>
      <c r="K158" s="7">
        <v>0</v>
      </c>
      <c r="L158" s="7">
        <v>0</v>
      </c>
      <c r="M158" s="7">
        <v>0</v>
      </c>
      <c r="N158" s="7">
        <v>0</v>
      </c>
      <c r="O158" s="38"/>
      <c r="P158" s="46">
        <v>0</v>
      </c>
      <c r="Q158" s="8">
        <v>0</v>
      </c>
      <c r="R158" s="8">
        <v>0</v>
      </c>
      <c r="S158" s="8">
        <v>0</v>
      </c>
      <c r="T158" s="8">
        <v>0</v>
      </c>
      <c r="U158" s="47"/>
      <c r="V158" s="44">
        <v>0</v>
      </c>
      <c r="W158" s="9">
        <v>0</v>
      </c>
      <c r="X158" s="9">
        <v>0</v>
      </c>
      <c r="Y158" s="9">
        <v>0</v>
      </c>
      <c r="Z158" s="9">
        <v>0</v>
      </c>
      <c r="AA158" s="9"/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/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61"/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/>
      <c r="AT158" s="64">
        <v>0</v>
      </c>
      <c r="AU158" s="64">
        <v>0</v>
      </c>
      <c r="AV158" s="64">
        <v>0</v>
      </c>
      <c r="AW158" s="64">
        <v>0</v>
      </c>
      <c r="AX158" s="64">
        <v>0</v>
      </c>
      <c r="AY158" s="64"/>
      <c r="AZ158" s="65">
        <v>0</v>
      </c>
      <c r="BA158" s="65">
        <v>0</v>
      </c>
      <c r="BB158" s="65">
        <v>0</v>
      </c>
      <c r="BC158" s="65">
        <v>0</v>
      </c>
      <c r="BD158" s="65"/>
      <c r="BE158" s="143"/>
      <c r="BF158" s="172">
        <v>0</v>
      </c>
      <c r="BG158" s="162">
        <v>0</v>
      </c>
      <c r="BH158" s="162">
        <v>0</v>
      </c>
      <c r="BI158" s="162">
        <v>0</v>
      </c>
      <c r="BJ158" s="162"/>
      <c r="BK158" s="173"/>
      <c r="BL158" s="184">
        <v>0</v>
      </c>
      <c r="BM158" s="185">
        <v>0</v>
      </c>
      <c r="BN158" s="185">
        <v>0</v>
      </c>
      <c r="BO158" s="185">
        <v>0</v>
      </c>
      <c r="BP158" s="185"/>
      <c r="BQ158" s="186"/>
      <c r="BR158" s="200">
        <v>0</v>
      </c>
      <c r="BS158" s="201">
        <v>0</v>
      </c>
      <c r="BT158" s="201"/>
      <c r="BU158" s="201"/>
      <c r="BV158" s="201"/>
      <c r="BW158" s="202"/>
      <c r="BX158" s="146">
        <f t="shared" si="37"/>
        <v>0</v>
      </c>
      <c r="BY158" s="151">
        <f t="shared" si="35"/>
        <v>0</v>
      </c>
      <c r="BZ158" s="153">
        <f t="shared" si="36"/>
        <v>0</v>
      </c>
      <c r="CC158" s="210">
        <f t="shared" si="29"/>
        <v>0</v>
      </c>
      <c r="CD158" s="210">
        <f t="shared" si="30"/>
        <v>0</v>
      </c>
      <c r="CE158" s="210">
        <f t="shared" si="31"/>
        <v>0</v>
      </c>
      <c r="CF158" s="210">
        <f t="shared" si="32"/>
        <v>0</v>
      </c>
      <c r="CG158" s="213">
        <f t="shared" si="34"/>
        <v>0</v>
      </c>
      <c r="CH158" s="211">
        <f t="shared" si="33"/>
        <v>0</v>
      </c>
    </row>
    <row r="159" spans="1:86" ht="23.25" customHeight="1">
      <c r="A159" s="68" t="s">
        <v>335</v>
      </c>
      <c r="B159" s="12" t="s">
        <v>336</v>
      </c>
      <c r="C159" s="53">
        <v>0</v>
      </c>
      <c r="D159" s="29">
        <v>0</v>
      </c>
      <c r="E159" s="5">
        <v>0</v>
      </c>
      <c r="F159" s="5">
        <v>0</v>
      </c>
      <c r="G159" s="5">
        <v>0</v>
      </c>
      <c r="H159" s="6">
        <v>0</v>
      </c>
      <c r="I159" s="30"/>
      <c r="J159" s="37">
        <v>0</v>
      </c>
      <c r="K159" s="7">
        <v>0</v>
      </c>
      <c r="L159" s="7">
        <v>0</v>
      </c>
      <c r="M159" s="7">
        <v>0</v>
      </c>
      <c r="N159" s="7">
        <v>0</v>
      </c>
      <c r="O159" s="38"/>
      <c r="P159" s="46">
        <v>0</v>
      </c>
      <c r="Q159" s="8">
        <v>0</v>
      </c>
      <c r="R159" s="8">
        <v>0</v>
      </c>
      <c r="S159" s="8">
        <v>0</v>
      </c>
      <c r="T159" s="8">
        <v>0</v>
      </c>
      <c r="U159" s="47">
        <v>75</v>
      </c>
      <c r="V159" s="44">
        <v>0</v>
      </c>
      <c r="W159" s="9">
        <v>0</v>
      </c>
      <c r="X159" s="9">
        <v>0</v>
      </c>
      <c r="Y159" s="9">
        <v>0</v>
      </c>
      <c r="Z159" s="9">
        <v>0</v>
      </c>
      <c r="AA159" s="9"/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/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61">
        <v>75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85</v>
      </c>
      <c r="AT159" s="64">
        <v>0</v>
      </c>
      <c r="AU159" s="64">
        <v>0</v>
      </c>
      <c r="AV159" s="64">
        <v>0</v>
      </c>
      <c r="AW159" s="64">
        <v>0</v>
      </c>
      <c r="AX159" s="64">
        <v>0</v>
      </c>
      <c r="AY159" s="64"/>
      <c r="AZ159" s="65">
        <v>0</v>
      </c>
      <c r="BA159" s="65">
        <v>0</v>
      </c>
      <c r="BB159" s="65">
        <v>0</v>
      </c>
      <c r="BC159" s="65">
        <v>0</v>
      </c>
      <c r="BD159" s="65"/>
      <c r="BE159" s="143"/>
      <c r="BF159" s="172">
        <v>0</v>
      </c>
      <c r="BG159" s="162">
        <v>0</v>
      </c>
      <c r="BH159" s="162">
        <v>0</v>
      </c>
      <c r="BI159" s="162">
        <v>0</v>
      </c>
      <c r="BJ159" s="162"/>
      <c r="BK159" s="173"/>
      <c r="BL159" s="184">
        <v>0</v>
      </c>
      <c r="BM159" s="185">
        <v>0</v>
      </c>
      <c r="BN159" s="185">
        <v>78.5</v>
      </c>
      <c r="BO159" s="185">
        <v>3</v>
      </c>
      <c r="BP159" s="185"/>
      <c r="BQ159" s="186">
        <v>85</v>
      </c>
      <c r="BR159" s="200">
        <v>60</v>
      </c>
      <c r="BS159" s="201">
        <v>2</v>
      </c>
      <c r="BT159" s="201"/>
      <c r="BU159" s="201"/>
      <c r="BV159" s="201"/>
      <c r="BW159" s="202"/>
      <c r="BX159" s="146">
        <f t="shared" si="37"/>
        <v>463.5</v>
      </c>
      <c r="BY159" s="151">
        <f t="shared" si="35"/>
        <v>0</v>
      </c>
      <c r="BZ159" s="153">
        <f t="shared" si="36"/>
        <v>463.5</v>
      </c>
      <c r="CC159" s="210">
        <f t="shared" si="29"/>
        <v>60</v>
      </c>
      <c r="CD159" s="210">
        <f t="shared" si="30"/>
        <v>2</v>
      </c>
      <c r="CE159" s="210">
        <f t="shared" si="31"/>
        <v>78.5</v>
      </c>
      <c r="CF159" s="210">
        <f t="shared" si="32"/>
        <v>3</v>
      </c>
      <c r="CG159" s="213">
        <f t="shared" si="34"/>
        <v>0</v>
      </c>
      <c r="CH159" s="211">
        <f t="shared" si="33"/>
        <v>320</v>
      </c>
    </row>
    <row r="160" spans="1:86" ht="23.25" customHeight="1">
      <c r="A160" s="3" t="s">
        <v>337</v>
      </c>
      <c r="B160" s="12" t="s">
        <v>338</v>
      </c>
      <c r="C160" s="53">
        <v>0</v>
      </c>
      <c r="D160" s="29">
        <v>0</v>
      </c>
      <c r="E160" s="5">
        <v>0</v>
      </c>
      <c r="F160" s="5">
        <v>0</v>
      </c>
      <c r="G160" s="5">
        <v>0</v>
      </c>
      <c r="H160" s="6">
        <v>0</v>
      </c>
      <c r="I160" s="30"/>
      <c r="J160" s="37">
        <v>0</v>
      </c>
      <c r="K160" s="7">
        <v>0</v>
      </c>
      <c r="L160" s="7">
        <v>0</v>
      </c>
      <c r="M160" s="7">
        <v>0</v>
      </c>
      <c r="N160" s="7">
        <v>0</v>
      </c>
      <c r="O160" s="38"/>
      <c r="P160" s="46">
        <v>0</v>
      </c>
      <c r="Q160" s="8">
        <v>0</v>
      </c>
      <c r="R160" s="8">
        <v>0</v>
      </c>
      <c r="S160" s="8">
        <v>0</v>
      </c>
      <c r="T160" s="8">
        <v>0</v>
      </c>
      <c r="U160" s="47"/>
      <c r="V160" s="44">
        <v>0</v>
      </c>
      <c r="W160" s="9">
        <v>0</v>
      </c>
      <c r="X160" s="9">
        <v>0</v>
      </c>
      <c r="Y160" s="9">
        <v>0</v>
      </c>
      <c r="Z160" s="9">
        <v>0</v>
      </c>
      <c r="AA160" s="9"/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/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61"/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/>
      <c r="AT160" s="64">
        <v>0</v>
      </c>
      <c r="AU160" s="64">
        <v>0</v>
      </c>
      <c r="AV160" s="64">
        <v>0</v>
      </c>
      <c r="AW160" s="64">
        <v>0</v>
      </c>
      <c r="AX160" s="64">
        <v>0</v>
      </c>
      <c r="AY160" s="64"/>
      <c r="AZ160" s="65">
        <v>0</v>
      </c>
      <c r="BA160" s="65">
        <v>0</v>
      </c>
      <c r="BB160" s="65">
        <v>0</v>
      </c>
      <c r="BC160" s="65">
        <v>0</v>
      </c>
      <c r="BD160" s="65"/>
      <c r="BE160" s="143"/>
      <c r="BF160" s="172">
        <v>0</v>
      </c>
      <c r="BG160" s="162">
        <v>0</v>
      </c>
      <c r="BH160" s="162">
        <v>0</v>
      </c>
      <c r="BI160" s="162">
        <v>0</v>
      </c>
      <c r="BJ160" s="162"/>
      <c r="BK160" s="173"/>
      <c r="BL160" s="184">
        <v>0</v>
      </c>
      <c r="BM160" s="185">
        <v>0</v>
      </c>
      <c r="BN160" s="185">
        <v>51</v>
      </c>
      <c r="BO160" s="185">
        <v>3</v>
      </c>
      <c r="BP160" s="185"/>
      <c r="BQ160" s="186"/>
      <c r="BR160" s="200">
        <v>0</v>
      </c>
      <c r="BS160" s="201">
        <v>0</v>
      </c>
      <c r="BT160" s="201"/>
      <c r="BU160" s="201"/>
      <c r="BV160" s="201"/>
      <c r="BW160" s="202"/>
      <c r="BX160" s="146">
        <f t="shared" si="37"/>
        <v>54</v>
      </c>
      <c r="BY160" s="151">
        <f t="shared" si="35"/>
        <v>0</v>
      </c>
      <c r="BZ160" s="153">
        <f t="shared" si="36"/>
        <v>54</v>
      </c>
      <c r="CC160" s="210">
        <f t="shared" si="29"/>
        <v>0</v>
      </c>
      <c r="CD160" s="210">
        <f t="shared" si="30"/>
        <v>0</v>
      </c>
      <c r="CE160" s="210">
        <f t="shared" si="31"/>
        <v>51</v>
      </c>
      <c r="CF160" s="210">
        <f t="shared" si="32"/>
        <v>3</v>
      </c>
      <c r="CG160" s="213">
        <f t="shared" si="34"/>
        <v>0</v>
      </c>
      <c r="CH160" s="211">
        <f t="shared" si="33"/>
        <v>0</v>
      </c>
    </row>
    <row r="161" spans="1:86" ht="23.25" customHeight="1">
      <c r="A161" s="3" t="s">
        <v>339</v>
      </c>
      <c r="B161" s="12" t="s">
        <v>340</v>
      </c>
      <c r="C161" s="53">
        <v>1184.2</v>
      </c>
      <c r="D161" s="29">
        <v>0</v>
      </c>
      <c r="E161" s="5">
        <v>0</v>
      </c>
      <c r="F161" s="5">
        <v>85.5</v>
      </c>
      <c r="G161" s="5">
        <v>3</v>
      </c>
      <c r="H161" s="6">
        <v>0</v>
      </c>
      <c r="I161" s="30"/>
      <c r="J161" s="37">
        <v>0</v>
      </c>
      <c r="K161" s="7">
        <v>0</v>
      </c>
      <c r="L161" s="7">
        <v>117.5</v>
      </c>
      <c r="M161" s="7">
        <v>3.5</v>
      </c>
      <c r="N161" s="7">
        <v>0</v>
      </c>
      <c r="O161" s="38"/>
      <c r="P161" s="46">
        <v>8</v>
      </c>
      <c r="Q161" s="8">
        <v>2</v>
      </c>
      <c r="R161" s="8">
        <v>116</v>
      </c>
      <c r="S161" s="8">
        <v>3</v>
      </c>
      <c r="T161" s="8">
        <v>0</v>
      </c>
      <c r="U161" s="47"/>
      <c r="V161" s="44">
        <v>20</v>
      </c>
      <c r="W161" s="9">
        <v>2</v>
      </c>
      <c r="X161" s="9">
        <v>87</v>
      </c>
      <c r="Y161" s="9">
        <v>3.5</v>
      </c>
      <c r="Z161" s="9">
        <v>0</v>
      </c>
      <c r="AA161" s="9"/>
      <c r="AB161" s="10">
        <v>22</v>
      </c>
      <c r="AC161" s="10">
        <v>2</v>
      </c>
      <c r="AD161" s="10">
        <v>0</v>
      </c>
      <c r="AE161" s="10">
        <v>0</v>
      </c>
      <c r="AF161" s="10">
        <v>0</v>
      </c>
      <c r="AG161" s="10"/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61"/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/>
      <c r="AT161" s="64">
        <v>16</v>
      </c>
      <c r="AU161" s="64">
        <v>0</v>
      </c>
      <c r="AV161" s="64">
        <v>0</v>
      </c>
      <c r="AW161" s="64">
        <v>0</v>
      </c>
      <c r="AX161" s="64">
        <v>0</v>
      </c>
      <c r="AY161" s="64"/>
      <c r="AZ161" s="65">
        <v>34</v>
      </c>
      <c r="BA161" s="65">
        <v>0</v>
      </c>
      <c r="BB161" s="65">
        <v>0</v>
      </c>
      <c r="BC161" s="65">
        <v>0</v>
      </c>
      <c r="BD161" s="65"/>
      <c r="BE161" s="143"/>
      <c r="BF161" s="172">
        <v>0</v>
      </c>
      <c r="BG161" s="162">
        <v>0</v>
      </c>
      <c r="BH161" s="162">
        <v>0</v>
      </c>
      <c r="BI161" s="162">
        <v>0</v>
      </c>
      <c r="BJ161" s="162"/>
      <c r="BK161" s="173"/>
      <c r="BL161" s="184">
        <v>14</v>
      </c>
      <c r="BM161" s="185">
        <v>0</v>
      </c>
      <c r="BN161" s="185">
        <v>90</v>
      </c>
      <c r="BO161" s="185">
        <v>3</v>
      </c>
      <c r="BP161" s="185"/>
      <c r="BQ161" s="186">
        <v>59</v>
      </c>
      <c r="BR161" s="200">
        <v>0</v>
      </c>
      <c r="BS161" s="201">
        <v>0</v>
      </c>
      <c r="BT161" s="201"/>
      <c r="BU161" s="201"/>
      <c r="BV161" s="201"/>
      <c r="BW161" s="202"/>
      <c r="BX161" s="146">
        <f t="shared" si="37"/>
        <v>691</v>
      </c>
      <c r="BY161" s="151">
        <f t="shared" si="35"/>
        <v>1184.2</v>
      </c>
      <c r="BZ161" s="153">
        <f t="shared" si="36"/>
        <v>1875.2</v>
      </c>
      <c r="CC161" s="210">
        <f t="shared" si="29"/>
        <v>114</v>
      </c>
      <c r="CD161" s="210">
        <f t="shared" si="30"/>
        <v>6</v>
      </c>
      <c r="CE161" s="210">
        <f t="shared" si="31"/>
        <v>496</v>
      </c>
      <c r="CF161" s="210">
        <f t="shared" si="32"/>
        <v>16</v>
      </c>
      <c r="CG161" s="213">
        <f t="shared" si="34"/>
        <v>0</v>
      </c>
      <c r="CH161" s="211">
        <f t="shared" si="33"/>
        <v>59</v>
      </c>
    </row>
    <row r="162" spans="1:86" ht="23.25" customHeight="1">
      <c r="A162" s="68" t="s">
        <v>341</v>
      </c>
      <c r="B162" s="12" t="s">
        <v>342</v>
      </c>
      <c r="C162" s="53">
        <v>0</v>
      </c>
      <c r="D162" s="29">
        <v>0</v>
      </c>
      <c r="E162" s="5">
        <v>0</v>
      </c>
      <c r="F162" s="5">
        <v>0</v>
      </c>
      <c r="G162" s="5">
        <v>0</v>
      </c>
      <c r="H162" s="6">
        <v>0</v>
      </c>
      <c r="I162" s="30"/>
      <c r="J162" s="37">
        <v>0</v>
      </c>
      <c r="K162" s="7">
        <v>0</v>
      </c>
      <c r="L162" s="7">
        <v>0</v>
      </c>
      <c r="M162" s="7">
        <v>0</v>
      </c>
      <c r="N162" s="7">
        <v>0</v>
      </c>
      <c r="O162" s="38"/>
      <c r="P162" s="46">
        <v>0</v>
      </c>
      <c r="Q162" s="8">
        <v>0</v>
      </c>
      <c r="R162" s="8">
        <v>0</v>
      </c>
      <c r="S162" s="8">
        <v>0</v>
      </c>
      <c r="T162" s="8">
        <v>0</v>
      </c>
      <c r="U162" s="47"/>
      <c r="V162" s="44">
        <v>0</v>
      </c>
      <c r="W162" s="9">
        <v>0</v>
      </c>
      <c r="X162" s="9">
        <v>0</v>
      </c>
      <c r="Y162" s="9">
        <v>0</v>
      </c>
      <c r="Z162" s="9">
        <v>0</v>
      </c>
      <c r="AA162" s="9"/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/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61"/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/>
      <c r="AT162" s="64">
        <v>0</v>
      </c>
      <c r="AU162" s="64">
        <v>0</v>
      </c>
      <c r="AV162" s="64">
        <v>0</v>
      </c>
      <c r="AW162" s="64">
        <v>0</v>
      </c>
      <c r="AX162" s="64">
        <v>0</v>
      </c>
      <c r="AY162" s="64"/>
      <c r="AZ162" s="65">
        <v>0</v>
      </c>
      <c r="BA162" s="65">
        <v>0</v>
      </c>
      <c r="BB162" s="65">
        <v>0</v>
      </c>
      <c r="BC162" s="65">
        <v>0</v>
      </c>
      <c r="BD162" s="65"/>
      <c r="BE162" s="143"/>
      <c r="BF162" s="172">
        <v>0</v>
      </c>
      <c r="BG162" s="162">
        <v>0</v>
      </c>
      <c r="BH162" s="162">
        <v>0</v>
      </c>
      <c r="BI162" s="162">
        <v>0</v>
      </c>
      <c r="BJ162" s="162"/>
      <c r="BK162" s="173"/>
      <c r="BL162" s="184">
        <v>0</v>
      </c>
      <c r="BM162" s="185">
        <v>0</v>
      </c>
      <c r="BN162" s="185">
        <v>43</v>
      </c>
      <c r="BO162" s="185">
        <v>3</v>
      </c>
      <c r="BP162" s="185"/>
      <c r="BQ162" s="186"/>
      <c r="BR162" s="200">
        <v>0</v>
      </c>
      <c r="BS162" s="201">
        <v>0</v>
      </c>
      <c r="BT162" s="201"/>
      <c r="BU162" s="201"/>
      <c r="BV162" s="201"/>
      <c r="BW162" s="202"/>
      <c r="BX162" s="146">
        <f t="shared" si="37"/>
        <v>46</v>
      </c>
      <c r="BY162" s="151">
        <f t="shared" si="35"/>
        <v>0</v>
      </c>
      <c r="BZ162" s="153">
        <f t="shared" si="36"/>
        <v>46</v>
      </c>
      <c r="CC162" s="210">
        <f t="shared" si="29"/>
        <v>0</v>
      </c>
      <c r="CD162" s="210">
        <f t="shared" si="30"/>
        <v>0</v>
      </c>
      <c r="CE162" s="210">
        <f t="shared" si="31"/>
        <v>43</v>
      </c>
      <c r="CF162" s="210">
        <f t="shared" si="32"/>
        <v>3</v>
      </c>
      <c r="CG162" s="213">
        <f t="shared" si="34"/>
        <v>0</v>
      </c>
      <c r="CH162" s="211">
        <f t="shared" si="33"/>
        <v>0</v>
      </c>
    </row>
    <row r="163" spans="1:86" ht="23.25" customHeight="1">
      <c r="A163" s="3" t="s">
        <v>343</v>
      </c>
      <c r="B163" s="12" t="s">
        <v>344</v>
      </c>
      <c r="C163" s="53">
        <v>0</v>
      </c>
      <c r="D163" s="29">
        <v>0</v>
      </c>
      <c r="E163" s="5">
        <v>0</v>
      </c>
      <c r="F163" s="5">
        <v>0</v>
      </c>
      <c r="G163" s="5">
        <v>0</v>
      </c>
      <c r="H163" s="6">
        <v>0</v>
      </c>
      <c r="I163" s="30"/>
      <c r="J163" s="37">
        <v>0</v>
      </c>
      <c r="K163" s="7">
        <v>0</v>
      </c>
      <c r="L163" s="7">
        <v>0</v>
      </c>
      <c r="M163" s="7">
        <v>0</v>
      </c>
      <c r="N163" s="7">
        <v>0</v>
      </c>
      <c r="O163" s="38"/>
      <c r="P163" s="46">
        <v>0</v>
      </c>
      <c r="Q163" s="8">
        <v>0</v>
      </c>
      <c r="R163" s="8">
        <v>0</v>
      </c>
      <c r="S163" s="8">
        <v>0</v>
      </c>
      <c r="T163" s="8">
        <v>0</v>
      </c>
      <c r="U163" s="47"/>
      <c r="V163" s="44">
        <v>0</v>
      </c>
      <c r="W163" s="9">
        <v>0</v>
      </c>
      <c r="X163" s="9">
        <v>0</v>
      </c>
      <c r="Y163" s="9">
        <v>0</v>
      </c>
      <c r="Z163" s="9">
        <v>0</v>
      </c>
      <c r="AA163" s="9"/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/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61"/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/>
      <c r="AT163" s="64">
        <v>0</v>
      </c>
      <c r="AU163" s="64">
        <v>0</v>
      </c>
      <c r="AV163" s="64">
        <v>0</v>
      </c>
      <c r="AW163" s="64">
        <v>0</v>
      </c>
      <c r="AX163" s="64">
        <v>0</v>
      </c>
      <c r="AY163" s="64"/>
      <c r="AZ163" s="65">
        <v>0</v>
      </c>
      <c r="BA163" s="65">
        <v>0</v>
      </c>
      <c r="BB163" s="65">
        <v>0</v>
      </c>
      <c r="BC163" s="65">
        <v>0</v>
      </c>
      <c r="BD163" s="65"/>
      <c r="BE163" s="143"/>
      <c r="BF163" s="172">
        <v>0</v>
      </c>
      <c r="BG163" s="162">
        <v>0</v>
      </c>
      <c r="BH163" s="162">
        <v>0</v>
      </c>
      <c r="BI163" s="162">
        <v>0</v>
      </c>
      <c r="BJ163" s="162"/>
      <c r="BK163" s="173"/>
      <c r="BL163" s="184">
        <v>0</v>
      </c>
      <c r="BM163" s="185">
        <v>0</v>
      </c>
      <c r="BN163" s="185">
        <v>112.5</v>
      </c>
      <c r="BO163" s="185">
        <v>39</v>
      </c>
      <c r="BP163" s="185"/>
      <c r="BQ163" s="186"/>
      <c r="BR163" s="200">
        <v>0</v>
      </c>
      <c r="BS163" s="201">
        <v>0</v>
      </c>
      <c r="BT163" s="201"/>
      <c r="BU163" s="201"/>
      <c r="BV163" s="201"/>
      <c r="BW163" s="202"/>
      <c r="BX163" s="146">
        <f t="shared" si="37"/>
        <v>151.5</v>
      </c>
      <c r="BY163" s="151">
        <f t="shared" si="35"/>
        <v>0</v>
      </c>
      <c r="BZ163" s="153">
        <f t="shared" si="36"/>
        <v>151.5</v>
      </c>
      <c r="CC163" s="210">
        <f t="shared" si="29"/>
        <v>0</v>
      </c>
      <c r="CD163" s="210">
        <f t="shared" si="30"/>
        <v>0</v>
      </c>
      <c r="CE163" s="210">
        <f t="shared" si="31"/>
        <v>112.5</v>
      </c>
      <c r="CF163" s="210">
        <f t="shared" si="32"/>
        <v>39</v>
      </c>
      <c r="CG163" s="213">
        <f t="shared" si="34"/>
        <v>0</v>
      </c>
      <c r="CH163" s="211">
        <f t="shared" si="33"/>
        <v>0</v>
      </c>
    </row>
    <row r="164" spans="1:86" ht="23.25" customHeight="1">
      <c r="A164" s="3" t="s">
        <v>345</v>
      </c>
      <c r="B164" s="12" t="s">
        <v>346</v>
      </c>
      <c r="C164" s="53">
        <v>200</v>
      </c>
      <c r="D164" s="29">
        <v>0</v>
      </c>
      <c r="E164" s="5">
        <v>0</v>
      </c>
      <c r="F164" s="5">
        <v>0</v>
      </c>
      <c r="G164" s="5">
        <v>0</v>
      </c>
      <c r="H164" s="6">
        <v>0</v>
      </c>
      <c r="I164" s="30"/>
      <c r="J164" s="37">
        <v>0</v>
      </c>
      <c r="K164" s="7">
        <v>0</v>
      </c>
      <c r="L164" s="7">
        <v>0</v>
      </c>
      <c r="M164" s="7">
        <v>0</v>
      </c>
      <c r="N164" s="7">
        <v>0</v>
      </c>
      <c r="O164" s="38"/>
      <c r="P164" s="46">
        <v>0</v>
      </c>
      <c r="Q164" s="8">
        <v>0</v>
      </c>
      <c r="R164" s="8">
        <v>0</v>
      </c>
      <c r="S164" s="8">
        <v>0</v>
      </c>
      <c r="T164" s="8">
        <v>0</v>
      </c>
      <c r="U164" s="47"/>
      <c r="V164" s="44">
        <v>0</v>
      </c>
      <c r="W164" s="9">
        <v>0</v>
      </c>
      <c r="X164" s="9">
        <v>0</v>
      </c>
      <c r="Y164" s="9">
        <v>0</v>
      </c>
      <c r="Z164" s="9">
        <v>0</v>
      </c>
      <c r="AA164" s="9"/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/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61"/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85</v>
      </c>
      <c r="AT164" s="64">
        <v>0</v>
      </c>
      <c r="AU164" s="64">
        <v>0</v>
      </c>
      <c r="AV164" s="64">
        <v>0</v>
      </c>
      <c r="AW164" s="64">
        <v>0</v>
      </c>
      <c r="AX164" s="64">
        <v>0</v>
      </c>
      <c r="AY164" s="64"/>
      <c r="AZ164" s="65">
        <v>0</v>
      </c>
      <c r="BA164" s="65">
        <v>0</v>
      </c>
      <c r="BB164" s="65">
        <v>0</v>
      </c>
      <c r="BC164" s="65">
        <v>0</v>
      </c>
      <c r="BD164" s="65">
        <v>0</v>
      </c>
      <c r="BE164" s="143"/>
      <c r="BF164" s="172">
        <v>0</v>
      </c>
      <c r="BG164" s="162">
        <v>0</v>
      </c>
      <c r="BH164" s="162">
        <v>0</v>
      </c>
      <c r="BI164" s="162">
        <v>0</v>
      </c>
      <c r="BJ164" s="162">
        <v>0</v>
      </c>
      <c r="BK164" s="173"/>
      <c r="BL164" s="184">
        <v>60</v>
      </c>
      <c r="BM164" s="185">
        <v>2</v>
      </c>
      <c r="BN164" s="185">
        <v>82</v>
      </c>
      <c r="BO164" s="185">
        <v>3</v>
      </c>
      <c r="BP164" s="185"/>
      <c r="BQ164" s="186">
        <v>85</v>
      </c>
      <c r="BR164" s="200">
        <v>60</v>
      </c>
      <c r="BS164" s="201">
        <v>2</v>
      </c>
      <c r="BT164" s="201"/>
      <c r="BU164" s="201"/>
      <c r="BV164" s="201"/>
      <c r="BW164" s="202"/>
      <c r="BX164" s="146">
        <f t="shared" si="37"/>
        <v>379</v>
      </c>
      <c r="BY164" s="151">
        <f t="shared" si="35"/>
        <v>200</v>
      </c>
      <c r="BZ164" s="153">
        <f t="shared" si="36"/>
        <v>579</v>
      </c>
      <c r="CC164" s="210">
        <f t="shared" si="29"/>
        <v>120</v>
      </c>
      <c r="CD164" s="210">
        <f t="shared" si="30"/>
        <v>4</v>
      </c>
      <c r="CE164" s="210">
        <f t="shared" si="31"/>
        <v>82</v>
      </c>
      <c r="CF164" s="210">
        <f t="shared" si="32"/>
        <v>3</v>
      </c>
      <c r="CG164" s="213">
        <f t="shared" si="34"/>
        <v>0</v>
      </c>
      <c r="CH164" s="211">
        <f t="shared" si="33"/>
        <v>170</v>
      </c>
    </row>
    <row r="165" spans="1:86" ht="23.25" customHeight="1">
      <c r="A165" s="68" t="s">
        <v>347</v>
      </c>
      <c r="B165" s="12" t="s">
        <v>348</v>
      </c>
      <c r="C165" s="53">
        <v>900</v>
      </c>
      <c r="D165" s="29">
        <v>0</v>
      </c>
      <c r="E165" s="5">
        <v>0</v>
      </c>
      <c r="F165" s="5">
        <v>0</v>
      </c>
      <c r="G165" s="5">
        <v>0</v>
      </c>
      <c r="H165" s="6">
        <v>0</v>
      </c>
      <c r="I165" s="30"/>
      <c r="J165" s="37">
        <v>0</v>
      </c>
      <c r="K165" s="7">
        <v>0</v>
      </c>
      <c r="L165" s="7">
        <v>0</v>
      </c>
      <c r="M165" s="7">
        <v>0</v>
      </c>
      <c r="N165" s="7">
        <v>0</v>
      </c>
      <c r="O165" s="38"/>
      <c r="P165" s="46">
        <v>0</v>
      </c>
      <c r="Q165" s="8">
        <v>0</v>
      </c>
      <c r="R165" s="8">
        <v>0</v>
      </c>
      <c r="S165" s="8">
        <v>0</v>
      </c>
      <c r="T165" s="8">
        <v>0</v>
      </c>
      <c r="U165" s="47">
        <v>75</v>
      </c>
      <c r="V165" s="44">
        <v>0</v>
      </c>
      <c r="W165" s="9">
        <v>0</v>
      </c>
      <c r="X165" s="9">
        <v>0</v>
      </c>
      <c r="Y165" s="9">
        <v>0</v>
      </c>
      <c r="Z165" s="9">
        <v>0</v>
      </c>
      <c r="AA165" s="9"/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/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61">
        <v>75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85</v>
      </c>
      <c r="AT165" s="64">
        <v>0</v>
      </c>
      <c r="AU165" s="64">
        <v>0</v>
      </c>
      <c r="AV165" s="64">
        <v>0</v>
      </c>
      <c r="AW165" s="64">
        <v>0</v>
      </c>
      <c r="AX165" s="64">
        <v>0</v>
      </c>
      <c r="AY165" s="64"/>
      <c r="AZ165" s="65">
        <v>0</v>
      </c>
      <c r="BA165" s="65">
        <v>0</v>
      </c>
      <c r="BB165" s="65">
        <v>0</v>
      </c>
      <c r="BC165" s="65">
        <v>0</v>
      </c>
      <c r="BD165" s="65"/>
      <c r="BE165" s="143"/>
      <c r="BF165" s="172">
        <v>0</v>
      </c>
      <c r="BG165" s="162">
        <v>0</v>
      </c>
      <c r="BH165" s="162">
        <v>0</v>
      </c>
      <c r="BI165" s="162">
        <v>0</v>
      </c>
      <c r="BJ165" s="162"/>
      <c r="BK165" s="173"/>
      <c r="BL165" s="184">
        <v>0</v>
      </c>
      <c r="BM165" s="185">
        <v>0</v>
      </c>
      <c r="BN165" s="185">
        <v>0</v>
      </c>
      <c r="BO165" s="185">
        <v>0</v>
      </c>
      <c r="BP165" s="185"/>
      <c r="BQ165" s="186">
        <v>85</v>
      </c>
      <c r="BR165" s="200">
        <v>0</v>
      </c>
      <c r="BS165" s="201">
        <v>0</v>
      </c>
      <c r="BT165" s="201"/>
      <c r="BU165" s="201"/>
      <c r="BV165" s="201"/>
      <c r="BW165" s="202"/>
      <c r="BX165" s="146">
        <f t="shared" si="37"/>
        <v>320</v>
      </c>
      <c r="BY165" s="151">
        <f t="shared" si="35"/>
        <v>900</v>
      </c>
      <c r="BZ165" s="153">
        <f t="shared" si="36"/>
        <v>1220</v>
      </c>
      <c r="CC165" s="210">
        <f t="shared" si="29"/>
        <v>0</v>
      </c>
      <c r="CD165" s="210">
        <f t="shared" si="30"/>
        <v>0</v>
      </c>
      <c r="CE165" s="210">
        <f t="shared" si="31"/>
        <v>0</v>
      </c>
      <c r="CF165" s="210">
        <f t="shared" si="32"/>
        <v>0</v>
      </c>
      <c r="CG165" s="213">
        <f t="shared" si="34"/>
        <v>0</v>
      </c>
      <c r="CH165" s="211">
        <f t="shared" si="33"/>
        <v>320</v>
      </c>
    </row>
    <row r="166" spans="1:86" ht="23.25" customHeight="1">
      <c r="A166" s="3" t="s">
        <v>349</v>
      </c>
      <c r="B166" s="12" t="s">
        <v>350</v>
      </c>
      <c r="C166" s="53">
        <v>0</v>
      </c>
      <c r="D166" s="29">
        <v>0</v>
      </c>
      <c r="E166" s="5">
        <v>0</v>
      </c>
      <c r="F166" s="5">
        <v>0</v>
      </c>
      <c r="G166" s="5">
        <v>0</v>
      </c>
      <c r="H166" s="6">
        <v>0</v>
      </c>
      <c r="I166" s="30"/>
      <c r="J166" s="37">
        <v>0</v>
      </c>
      <c r="K166" s="7">
        <v>0</v>
      </c>
      <c r="L166" s="7">
        <v>0</v>
      </c>
      <c r="M166" s="7">
        <v>0</v>
      </c>
      <c r="N166" s="7">
        <v>0</v>
      </c>
      <c r="O166" s="38"/>
      <c r="P166" s="46">
        <v>0</v>
      </c>
      <c r="Q166" s="8">
        <v>0</v>
      </c>
      <c r="R166" s="8">
        <v>0</v>
      </c>
      <c r="S166" s="8">
        <v>0</v>
      </c>
      <c r="T166" s="8">
        <v>0</v>
      </c>
      <c r="U166" s="47"/>
      <c r="V166" s="44">
        <v>0</v>
      </c>
      <c r="W166" s="9">
        <v>0</v>
      </c>
      <c r="X166" s="9">
        <v>0</v>
      </c>
      <c r="Y166" s="9">
        <v>0</v>
      </c>
      <c r="Z166" s="9">
        <v>0</v>
      </c>
      <c r="AA166" s="9"/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/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61"/>
      <c r="AN166" s="15">
        <v>0</v>
      </c>
      <c r="AO166" s="15">
        <v>0</v>
      </c>
      <c r="AP166" s="15">
        <v>0</v>
      </c>
      <c r="AQ166" s="15">
        <v>0</v>
      </c>
      <c r="AR166" s="15">
        <v>0</v>
      </c>
      <c r="AS166" s="15"/>
      <c r="AT166" s="64">
        <v>0</v>
      </c>
      <c r="AU166" s="64">
        <v>0</v>
      </c>
      <c r="AV166" s="64">
        <v>0</v>
      </c>
      <c r="AW166" s="64">
        <v>0</v>
      </c>
      <c r="AX166" s="64">
        <v>0</v>
      </c>
      <c r="AY166" s="64"/>
      <c r="AZ166" s="65">
        <v>0</v>
      </c>
      <c r="BA166" s="65">
        <v>0</v>
      </c>
      <c r="BB166" s="65">
        <v>0</v>
      </c>
      <c r="BC166" s="65">
        <v>0</v>
      </c>
      <c r="BD166" s="65">
        <v>0</v>
      </c>
      <c r="BE166" s="143"/>
      <c r="BF166" s="172">
        <v>0</v>
      </c>
      <c r="BG166" s="162">
        <v>0</v>
      </c>
      <c r="BH166" s="162">
        <v>0</v>
      </c>
      <c r="BI166" s="162">
        <v>0</v>
      </c>
      <c r="BJ166" s="162"/>
      <c r="BK166" s="173"/>
      <c r="BL166" s="184">
        <v>0</v>
      </c>
      <c r="BM166" s="185">
        <v>0</v>
      </c>
      <c r="BN166" s="185">
        <v>0</v>
      </c>
      <c r="BO166" s="185">
        <v>0</v>
      </c>
      <c r="BP166" s="185"/>
      <c r="BQ166" s="186"/>
      <c r="BR166" s="200">
        <v>0</v>
      </c>
      <c r="BS166" s="201">
        <v>0</v>
      </c>
      <c r="BT166" s="201"/>
      <c r="BU166" s="201"/>
      <c r="BV166" s="201"/>
      <c r="BW166" s="202"/>
      <c r="BX166" s="146">
        <f t="shared" si="37"/>
        <v>0</v>
      </c>
      <c r="BY166" s="151">
        <f t="shared" si="35"/>
        <v>0</v>
      </c>
      <c r="BZ166" s="153">
        <f t="shared" si="36"/>
        <v>0</v>
      </c>
      <c r="CC166" s="210">
        <f t="shared" si="29"/>
        <v>0</v>
      </c>
      <c r="CD166" s="210">
        <f t="shared" si="30"/>
        <v>0</v>
      </c>
      <c r="CE166" s="210">
        <f t="shared" si="31"/>
        <v>0</v>
      </c>
      <c r="CF166" s="210">
        <f t="shared" si="32"/>
        <v>0</v>
      </c>
      <c r="CG166" s="213">
        <f t="shared" si="34"/>
        <v>0</v>
      </c>
      <c r="CH166" s="211">
        <f t="shared" si="33"/>
        <v>0</v>
      </c>
    </row>
    <row r="167" spans="1:86" ht="23.25" customHeight="1">
      <c r="A167" s="3" t="s">
        <v>351</v>
      </c>
      <c r="B167" s="12" t="s">
        <v>352</v>
      </c>
      <c r="C167" s="53">
        <v>0</v>
      </c>
      <c r="D167" s="29">
        <v>0</v>
      </c>
      <c r="E167" s="5">
        <v>0</v>
      </c>
      <c r="F167" s="5">
        <v>0</v>
      </c>
      <c r="G167" s="5">
        <v>0</v>
      </c>
      <c r="H167" s="6">
        <v>0</v>
      </c>
      <c r="I167" s="30"/>
      <c r="J167" s="37">
        <v>0</v>
      </c>
      <c r="K167" s="7">
        <v>0</v>
      </c>
      <c r="L167" s="7">
        <v>0</v>
      </c>
      <c r="M167" s="7">
        <v>0</v>
      </c>
      <c r="N167" s="7">
        <v>0</v>
      </c>
      <c r="O167" s="38"/>
      <c r="P167" s="46">
        <v>0</v>
      </c>
      <c r="Q167" s="8">
        <v>0</v>
      </c>
      <c r="R167" s="8">
        <v>0</v>
      </c>
      <c r="S167" s="8">
        <v>0</v>
      </c>
      <c r="T167" s="8">
        <v>0</v>
      </c>
      <c r="U167" s="47"/>
      <c r="V167" s="44">
        <v>0</v>
      </c>
      <c r="W167" s="9">
        <v>0</v>
      </c>
      <c r="X167" s="9">
        <v>0</v>
      </c>
      <c r="Y167" s="9">
        <v>0</v>
      </c>
      <c r="Z167" s="9">
        <v>0</v>
      </c>
      <c r="AA167" s="9"/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/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61"/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/>
      <c r="AT167" s="64">
        <v>0</v>
      </c>
      <c r="AU167" s="64">
        <v>0</v>
      </c>
      <c r="AV167" s="64">
        <v>0</v>
      </c>
      <c r="AW167" s="64">
        <v>0</v>
      </c>
      <c r="AX167" s="64">
        <v>0</v>
      </c>
      <c r="AY167" s="64"/>
      <c r="AZ167" s="65">
        <v>0</v>
      </c>
      <c r="BA167" s="65">
        <v>0</v>
      </c>
      <c r="BB167" s="65">
        <v>0</v>
      </c>
      <c r="BC167" s="65">
        <v>0</v>
      </c>
      <c r="BD167" s="65"/>
      <c r="BE167" s="143"/>
      <c r="BF167" s="172">
        <v>0</v>
      </c>
      <c r="BG167" s="162">
        <v>0</v>
      </c>
      <c r="BH167" s="162">
        <v>0</v>
      </c>
      <c r="BI167" s="162">
        <v>0</v>
      </c>
      <c r="BJ167" s="162"/>
      <c r="BK167" s="173"/>
      <c r="BL167" s="184">
        <v>0</v>
      </c>
      <c r="BM167" s="185">
        <v>0</v>
      </c>
      <c r="BN167" s="185">
        <v>43</v>
      </c>
      <c r="BO167" s="185">
        <v>3</v>
      </c>
      <c r="BP167" s="185"/>
      <c r="BQ167" s="186"/>
      <c r="BR167" s="200">
        <v>60</v>
      </c>
      <c r="BS167" s="201">
        <v>2</v>
      </c>
      <c r="BT167" s="201"/>
      <c r="BU167" s="201"/>
      <c r="BV167" s="201"/>
      <c r="BW167" s="202"/>
      <c r="BX167" s="146">
        <f t="shared" si="37"/>
        <v>108</v>
      </c>
      <c r="BY167" s="151">
        <f t="shared" si="35"/>
        <v>0</v>
      </c>
      <c r="BZ167" s="153">
        <f t="shared" si="36"/>
        <v>108</v>
      </c>
      <c r="CC167" s="210">
        <f t="shared" si="29"/>
        <v>60</v>
      </c>
      <c r="CD167" s="210">
        <f t="shared" si="30"/>
        <v>2</v>
      </c>
      <c r="CE167" s="210">
        <f t="shared" si="31"/>
        <v>43</v>
      </c>
      <c r="CF167" s="210">
        <f t="shared" si="32"/>
        <v>3</v>
      </c>
      <c r="CG167" s="213">
        <f t="shared" si="34"/>
        <v>0</v>
      </c>
      <c r="CH167" s="211">
        <f t="shared" si="33"/>
        <v>0</v>
      </c>
    </row>
    <row r="168" spans="1:86" ht="23.25" customHeight="1">
      <c r="A168" s="68" t="s">
        <v>353</v>
      </c>
      <c r="B168" s="12" t="s">
        <v>354</v>
      </c>
      <c r="C168" s="53">
        <v>3607.3</v>
      </c>
      <c r="D168" s="29">
        <v>26</v>
      </c>
      <c r="E168" s="5">
        <v>2</v>
      </c>
      <c r="F168" s="5">
        <v>3</v>
      </c>
      <c r="G168" s="5">
        <v>3</v>
      </c>
      <c r="H168" s="6">
        <v>0</v>
      </c>
      <c r="I168" s="30">
        <v>10</v>
      </c>
      <c r="J168" s="37">
        <v>22</v>
      </c>
      <c r="K168" s="7">
        <v>2</v>
      </c>
      <c r="L168" s="7">
        <v>9.5</v>
      </c>
      <c r="M168" s="7">
        <v>3.5</v>
      </c>
      <c r="N168" s="7">
        <v>0</v>
      </c>
      <c r="O168" s="38"/>
      <c r="P168" s="46">
        <v>32</v>
      </c>
      <c r="Q168" s="8">
        <v>2</v>
      </c>
      <c r="R168" s="8">
        <v>12</v>
      </c>
      <c r="S168" s="8">
        <v>3</v>
      </c>
      <c r="T168" s="8">
        <v>0</v>
      </c>
      <c r="U168" s="47">
        <v>75</v>
      </c>
      <c r="V168" s="44">
        <v>32</v>
      </c>
      <c r="W168" s="9">
        <v>2</v>
      </c>
      <c r="X168" s="9">
        <v>6</v>
      </c>
      <c r="Y168" s="9">
        <v>3.5</v>
      </c>
      <c r="Z168" s="9">
        <v>0</v>
      </c>
      <c r="AA168" s="9"/>
      <c r="AB168" s="10">
        <v>54</v>
      </c>
      <c r="AC168" s="10">
        <v>2</v>
      </c>
      <c r="AD168" s="10">
        <v>16</v>
      </c>
      <c r="AE168" s="10">
        <v>4</v>
      </c>
      <c r="AF168" s="10">
        <v>0</v>
      </c>
      <c r="AG168" s="10"/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61">
        <v>75</v>
      </c>
      <c r="AN168" s="15">
        <v>30</v>
      </c>
      <c r="AO168" s="15">
        <v>2</v>
      </c>
      <c r="AP168" s="15">
        <v>3.5</v>
      </c>
      <c r="AQ168" s="15">
        <v>3</v>
      </c>
      <c r="AR168" s="15">
        <v>0</v>
      </c>
      <c r="AS168" s="15">
        <v>85</v>
      </c>
      <c r="AT168" s="64">
        <v>38</v>
      </c>
      <c r="AU168" s="64">
        <v>2</v>
      </c>
      <c r="AV168" s="64">
        <v>4.5</v>
      </c>
      <c r="AW168" s="64">
        <v>2.5</v>
      </c>
      <c r="AX168" s="64">
        <v>0</v>
      </c>
      <c r="AY168" s="64">
        <v>25</v>
      </c>
      <c r="AZ168" s="65">
        <v>22</v>
      </c>
      <c r="BA168" s="65">
        <v>2</v>
      </c>
      <c r="BB168" s="65">
        <v>0</v>
      </c>
      <c r="BC168" s="65">
        <v>1.5</v>
      </c>
      <c r="BD168" s="65"/>
      <c r="BE168" s="143"/>
      <c r="BF168" s="172">
        <v>0</v>
      </c>
      <c r="BG168" s="162">
        <v>0</v>
      </c>
      <c r="BH168" s="162">
        <v>9.5</v>
      </c>
      <c r="BI168" s="162">
        <v>6</v>
      </c>
      <c r="BJ168" s="162"/>
      <c r="BK168" s="173"/>
      <c r="BL168" s="184">
        <v>40</v>
      </c>
      <c r="BM168" s="185">
        <v>2</v>
      </c>
      <c r="BN168" s="185">
        <v>11.5</v>
      </c>
      <c r="BO168" s="185">
        <v>3</v>
      </c>
      <c r="BP168" s="185"/>
      <c r="BQ168" s="186">
        <f>85+59</f>
        <v>144</v>
      </c>
      <c r="BR168" s="200">
        <v>30</v>
      </c>
      <c r="BS168" s="201">
        <v>2</v>
      </c>
      <c r="BT168" s="201"/>
      <c r="BU168" s="201"/>
      <c r="BV168" s="201"/>
      <c r="BW168" s="202"/>
      <c r="BX168" s="146">
        <f t="shared" si="37"/>
        <v>868.5</v>
      </c>
      <c r="BY168" s="151">
        <f t="shared" si="35"/>
        <v>3607.3</v>
      </c>
      <c r="BZ168" s="153">
        <f t="shared" si="36"/>
        <v>4475.8</v>
      </c>
      <c r="CC168" s="210">
        <f t="shared" si="29"/>
        <v>326</v>
      </c>
      <c r="CD168" s="210">
        <f t="shared" si="30"/>
        <v>20</v>
      </c>
      <c r="CE168" s="210">
        <f t="shared" si="31"/>
        <v>75.5</v>
      </c>
      <c r="CF168" s="210">
        <f t="shared" si="32"/>
        <v>33</v>
      </c>
      <c r="CG168" s="213">
        <f t="shared" si="34"/>
        <v>0</v>
      </c>
      <c r="CH168" s="211">
        <f t="shared" si="33"/>
        <v>414</v>
      </c>
    </row>
    <row r="169" spans="1:86" ht="23.25" customHeight="1">
      <c r="A169" s="3" t="s">
        <v>355</v>
      </c>
      <c r="B169" s="12" t="s">
        <v>356</v>
      </c>
      <c r="C169" s="53">
        <v>0</v>
      </c>
      <c r="D169" s="29">
        <v>0</v>
      </c>
      <c r="E169" s="5">
        <v>0</v>
      </c>
      <c r="F169" s="5">
        <v>0</v>
      </c>
      <c r="G169" s="5">
        <v>0</v>
      </c>
      <c r="H169" s="6">
        <v>0</v>
      </c>
      <c r="I169" s="30"/>
      <c r="J169" s="37">
        <v>0</v>
      </c>
      <c r="K169" s="7">
        <v>0</v>
      </c>
      <c r="L169" s="7">
        <v>0</v>
      </c>
      <c r="M169" s="7">
        <v>0</v>
      </c>
      <c r="N169" s="7">
        <v>0</v>
      </c>
      <c r="O169" s="38"/>
      <c r="P169" s="46">
        <v>0</v>
      </c>
      <c r="Q169" s="8">
        <v>0</v>
      </c>
      <c r="R169" s="8">
        <v>0</v>
      </c>
      <c r="S169" s="8">
        <v>0</v>
      </c>
      <c r="T169" s="8">
        <v>0</v>
      </c>
      <c r="U169" s="47"/>
      <c r="V169" s="44">
        <v>0</v>
      </c>
      <c r="W169" s="9">
        <v>0</v>
      </c>
      <c r="X169" s="9">
        <v>0</v>
      </c>
      <c r="Y169" s="9">
        <v>0</v>
      </c>
      <c r="Z169" s="9">
        <v>0</v>
      </c>
      <c r="AA169" s="9"/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/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61"/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/>
      <c r="AT169" s="64">
        <v>0</v>
      </c>
      <c r="AU169" s="64">
        <v>0</v>
      </c>
      <c r="AV169" s="64">
        <v>0</v>
      </c>
      <c r="AW169" s="64">
        <v>0</v>
      </c>
      <c r="AX169" s="64">
        <v>0</v>
      </c>
      <c r="AY169" s="64"/>
      <c r="AZ169" s="65">
        <v>0</v>
      </c>
      <c r="BA169" s="65">
        <v>0</v>
      </c>
      <c r="BB169" s="65">
        <v>0</v>
      </c>
      <c r="BC169" s="65">
        <v>0</v>
      </c>
      <c r="BD169" s="65"/>
      <c r="BE169" s="143"/>
      <c r="BF169" s="172">
        <v>0</v>
      </c>
      <c r="BG169" s="162">
        <v>0</v>
      </c>
      <c r="BH169" s="162">
        <v>0</v>
      </c>
      <c r="BI169" s="162">
        <v>0</v>
      </c>
      <c r="BJ169" s="162"/>
      <c r="BK169" s="173"/>
      <c r="BL169" s="184">
        <v>0</v>
      </c>
      <c r="BM169" s="185">
        <v>0</v>
      </c>
      <c r="BN169" s="185">
        <v>0</v>
      </c>
      <c r="BO169" s="185">
        <v>0</v>
      </c>
      <c r="BP169" s="185"/>
      <c r="BQ169" s="186"/>
      <c r="BR169" s="200">
        <v>0</v>
      </c>
      <c r="BS169" s="201">
        <v>0</v>
      </c>
      <c r="BT169" s="201"/>
      <c r="BU169" s="201"/>
      <c r="BV169" s="201"/>
      <c r="BW169" s="202"/>
      <c r="BX169" s="146">
        <f t="shared" si="37"/>
        <v>0</v>
      </c>
      <c r="BY169" s="151">
        <f t="shared" si="35"/>
        <v>0</v>
      </c>
      <c r="BZ169" s="153">
        <f t="shared" si="36"/>
        <v>0</v>
      </c>
      <c r="CC169" s="210">
        <f t="shared" si="29"/>
        <v>0</v>
      </c>
      <c r="CD169" s="210">
        <f t="shared" si="30"/>
        <v>0</v>
      </c>
      <c r="CE169" s="210">
        <f t="shared" si="31"/>
        <v>0</v>
      </c>
      <c r="CF169" s="210">
        <f t="shared" si="32"/>
        <v>0</v>
      </c>
      <c r="CG169" s="213">
        <f t="shared" si="34"/>
        <v>0</v>
      </c>
      <c r="CH169" s="211">
        <f t="shared" si="33"/>
        <v>0</v>
      </c>
    </row>
    <row r="170" spans="1:86" ht="23.25" customHeight="1">
      <c r="A170" s="3" t="s">
        <v>357</v>
      </c>
      <c r="B170" s="12" t="s">
        <v>358</v>
      </c>
      <c r="C170" s="53">
        <v>0</v>
      </c>
      <c r="D170" s="29">
        <v>0</v>
      </c>
      <c r="E170" s="5">
        <v>0</v>
      </c>
      <c r="F170" s="5">
        <v>0</v>
      </c>
      <c r="G170" s="5">
        <v>0</v>
      </c>
      <c r="H170" s="6">
        <v>0</v>
      </c>
      <c r="I170" s="30"/>
      <c r="J170" s="37">
        <v>0</v>
      </c>
      <c r="K170" s="7">
        <v>0</v>
      </c>
      <c r="L170" s="7">
        <v>0</v>
      </c>
      <c r="M170" s="7">
        <v>0</v>
      </c>
      <c r="N170" s="7">
        <v>0</v>
      </c>
      <c r="O170" s="38"/>
      <c r="P170" s="46">
        <v>0</v>
      </c>
      <c r="Q170" s="8">
        <v>0</v>
      </c>
      <c r="R170" s="8">
        <v>0</v>
      </c>
      <c r="S170" s="8">
        <v>0</v>
      </c>
      <c r="T170" s="8">
        <v>0</v>
      </c>
      <c r="U170" s="47"/>
      <c r="V170" s="44">
        <v>0</v>
      </c>
      <c r="W170" s="9">
        <v>0</v>
      </c>
      <c r="X170" s="9">
        <v>0</v>
      </c>
      <c r="Y170" s="9">
        <v>0</v>
      </c>
      <c r="Z170" s="9">
        <v>0</v>
      </c>
      <c r="AA170" s="9"/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/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61"/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/>
      <c r="AT170" s="64">
        <v>0</v>
      </c>
      <c r="AU170" s="64">
        <v>0</v>
      </c>
      <c r="AV170" s="64">
        <v>0</v>
      </c>
      <c r="AW170" s="64">
        <v>0</v>
      </c>
      <c r="AX170" s="64">
        <v>0</v>
      </c>
      <c r="AY170" s="64"/>
      <c r="AZ170" s="65">
        <v>0</v>
      </c>
      <c r="BA170" s="65">
        <v>0</v>
      </c>
      <c r="BB170" s="65">
        <v>0</v>
      </c>
      <c r="BC170" s="65">
        <v>0</v>
      </c>
      <c r="BD170" s="65"/>
      <c r="BE170" s="143"/>
      <c r="BF170" s="172">
        <v>0</v>
      </c>
      <c r="BG170" s="162">
        <v>0</v>
      </c>
      <c r="BH170" s="162">
        <v>0</v>
      </c>
      <c r="BI170" s="162">
        <v>0</v>
      </c>
      <c r="BJ170" s="162"/>
      <c r="BK170" s="173"/>
      <c r="BL170" s="184">
        <v>0</v>
      </c>
      <c r="BM170" s="185">
        <v>0</v>
      </c>
      <c r="BN170" s="185">
        <v>154.5</v>
      </c>
      <c r="BO170" s="185">
        <v>21</v>
      </c>
      <c r="BP170" s="185"/>
      <c r="BQ170" s="186"/>
      <c r="BR170" s="200">
        <v>60</v>
      </c>
      <c r="BS170" s="201">
        <v>2</v>
      </c>
      <c r="BT170" s="201"/>
      <c r="BU170" s="201"/>
      <c r="BV170" s="201"/>
      <c r="BW170" s="202"/>
      <c r="BX170" s="146">
        <f t="shared" si="37"/>
        <v>237.5</v>
      </c>
      <c r="BY170" s="151">
        <f t="shared" si="35"/>
        <v>0</v>
      </c>
      <c r="BZ170" s="153">
        <f t="shared" si="36"/>
        <v>237.5</v>
      </c>
      <c r="CC170" s="210">
        <f t="shared" si="29"/>
        <v>60</v>
      </c>
      <c r="CD170" s="210">
        <f t="shared" si="30"/>
        <v>2</v>
      </c>
      <c r="CE170" s="210">
        <f t="shared" si="31"/>
        <v>154.5</v>
      </c>
      <c r="CF170" s="210">
        <f t="shared" si="32"/>
        <v>21</v>
      </c>
      <c r="CG170" s="213">
        <f t="shared" si="34"/>
        <v>0</v>
      </c>
      <c r="CH170" s="211">
        <f t="shared" si="33"/>
        <v>0</v>
      </c>
    </row>
    <row r="171" spans="1:86" ht="23.25" customHeight="1">
      <c r="A171" s="68" t="s">
        <v>359</v>
      </c>
      <c r="B171" s="12" t="s">
        <v>360</v>
      </c>
      <c r="C171" s="53">
        <v>0</v>
      </c>
      <c r="D171" s="29">
        <v>0</v>
      </c>
      <c r="E171" s="5">
        <v>0</v>
      </c>
      <c r="F171" s="5">
        <v>0</v>
      </c>
      <c r="G171" s="5">
        <v>0</v>
      </c>
      <c r="H171" s="6">
        <v>0</v>
      </c>
      <c r="I171" s="30"/>
      <c r="J171" s="37">
        <v>0</v>
      </c>
      <c r="K171" s="7">
        <v>0</v>
      </c>
      <c r="L171" s="7">
        <v>0</v>
      </c>
      <c r="M171" s="7">
        <v>0</v>
      </c>
      <c r="N171" s="7">
        <v>0</v>
      </c>
      <c r="O171" s="38"/>
      <c r="P171" s="46">
        <v>0</v>
      </c>
      <c r="Q171" s="8">
        <v>0</v>
      </c>
      <c r="R171" s="8">
        <v>0</v>
      </c>
      <c r="S171" s="8">
        <v>0</v>
      </c>
      <c r="T171" s="8">
        <v>0</v>
      </c>
      <c r="U171" s="47"/>
      <c r="V171" s="44">
        <v>0</v>
      </c>
      <c r="W171" s="9">
        <v>0</v>
      </c>
      <c r="X171" s="9">
        <v>0</v>
      </c>
      <c r="Y171" s="9">
        <v>0</v>
      </c>
      <c r="Z171" s="9">
        <v>0</v>
      </c>
      <c r="AA171" s="9"/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/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61"/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/>
      <c r="AT171" s="64">
        <v>0</v>
      </c>
      <c r="AU171" s="64">
        <v>0</v>
      </c>
      <c r="AV171" s="64">
        <v>0</v>
      </c>
      <c r="AW171" s="64">
        <v>0</v>
      </c>
      <c r="AX171" s="64">
        <v>0</v>
      </c>
      <c r="AY171" s="64"/>
      <c r="AZ171" s="65">
        <v>0</v>
      </c>
      <c r="BA171" s="65">
        <v>0</v>
      </c>
      <c r="BB171" s="65">
        <v>0</v>
      </c>
      <c r="BC171" s="65">
        <v>0</v>
      </c>
      <c r="BD171" s="65"/>
      <c r="BE171" s="143"/>
      <c r="BF171" s="172">
        <v>0</v>
      </c>
      <c r="BG171" s="162">
        <v>0</v>
      </c>
      <c r="BH171" s="162">
        <v>0</v>
      </c>
      <c r="BI171" s="162">
        <v>0</v>
      </c>
      <c r="BJ171" s="162"/>
      <c r="BK171" s="173"/>
      <c r="BL171" s="184">
        <v>60</v>
      </c>
      <c r="BM171" s="185">
        <v>2</v>
      </c>
      <c r="BN171" s="185">
        <v>89</v>
      </c>
      <c r="BO171" s="185">
        <v>3</v>
      </c>
      <c r="BP171" s="185"/>
      <c r="BQ171" s="186"/>
      <c r="BR171" s="200">
        <v>60</v>
      </c>
      <c r="BS171" s="201">
        <v>2</v>
      </c>
      <c r="BT171" s="201"/>
      <c r="BU171" s="201"/>
      <c r="BV171" s="201"/>
      <c r="BW171" s="202"/>
      <c r="BX171" s="146">
        <f t="shared" si="37"/>
        <v>216</v>
      </c>
      <c r="BY171" s="151">
        <f t="shared" si="35"/>
        <v>0</v>
      </c>
      <c r="BZ171" s="153">
        <f t="shared" si="36"/>
        <v>216</v>
      </c>
      <c r="CC171" s="210">
        <f t="shared" si="29"/>
        <v>120</v>
      </c>
      <c r="CD171" s="210">
        <f t="shared" si="30"/>
        <v>4</v>
      </c>
      <c r="CE171" s="210">
        <f t="shared" si="31"/>
        <v>89</v>
      </c>
      <c r="CF171" s="210">
        <f t="shared" si="32"/>
        <v>3</v>
      </c>
      <c r="CG171" s="213">
        <f t="shared" si="34"/>
        <v>0</v>
      </c>
      <c r="CH171" s="211">
        <f t="shared" si="33"/>
        <v>0</v>
      </c>
    </row>
    <row r="172" spans="1:86" ht="23.25" customHeight="1">
      <c r="A172" s="3" t="s">
        <v>361</v>
      </c>
      <c r="B172" s="12" t="s">
        <v>362</v>
      </c>
      <c r="C172" s="53">
        <v>0</v>
      </c>
      <c r="D172" s="29">
        <v>0</v>
      </c>
      <c r="E172" s="5">
        <v>0</v>
      </c>
      <c r="F172" s="5">
        <v>0</v>
      </c>
      <c r="G172" s="5">
        <v>0</v>
      </c>
      <c r="H172" s="6">
        <v>0</v>
      </c>
      <c r="I172" s="30"/>
      <c r="J172" s="37">
        <v>0</v>
      </c>
      <c r="K172" s="7">
        <v>0</v>
      </c>
      <c r="L172" s="7">
        <v>0</v>
      </c>
      <c r="M172" s="7">
        <v>0</v>
      </c>
      <c r="N172" s="7">
        <v>0</v>
      </c>
      <c r="O172" s="38"/>
      <c r="P172" s="46">
        <v>0</v>
      </c>
      <c r="Q172" s="8">
        <v>0</v>
      </c>
      <c r="R172" s="8">
        <v>0</v>
      </c>
      <c r="S172" s="8">
        <v>0</v>
      </c>
      <c r="T172" s="8">
        <v>0</v>
      </c>
      <c r="U172" s="47"/>
      <c r="V172" s="44">
        <v>0</v>
      </c>
      <c r="W172" s="9">
        <v>0</v>
      </c>
      <c r="X172" s="9">
        <v>0</v>
      </c>
      <c r="Y172" s="9">
        <v>0</v>
      </c>
      <c r="Z172" s="9">
        <v>0</v>
      </c>
      <c r="AA172" s="9"/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/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61"/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/>
      <c r="AT172" s="64">
        <v>0</v>
      </c>
      <c r="AU172" s="64">
        <v>0</v>
      </c>
      <c r="AV172" s="64">
        <v>0</v>
      </c>
      <c r="AW172" s="64">
        <v>0</v>
      </c>
      <c r="AX172" s="64">
        <v>0</v>
      </c>
      <c r="AY172" s="64"/>
      <c r="AZ172" s="65">
        <v>0</v>
      </c>
      <c r="BA172" s="65">
        <v>0</v>
      </c>
      <c r="BB172" s="65">
        <v>0</v>
      </c>
      <c r="BC172" s="65">
        <v>0</v>
      </c>
      <c r="BD172" s="65"/>
      <c r="BE172" s="143"/>
      <c r="BF172" s="172">
        <v>0</v>
      </c>
      <c r="BG172" s="162">
        <v>0</v>
      </c>
      <c r="BH172" s="162">
        <v>0</v>
      </c>
      <c r="BI172" s="162">
        <v>0</v>
      </c>
      <c r="BJ172" s="162"/>
      <c r="BK172" s="173"/>
      <c r="BL172" s="184">
        <v>0</v>
      </c>
      <c r="BM172" s="185">
        <v>0</v>
      </c>
      <c r="BN172" s="185">
        <v>57.5</v>
      </c>
      <c r="BO172" s="185">
        <v>3</v>
      </c>
      <c r="BP172" s="185"/>
      <c r="BQ172" s="186"/>
      <c r="BR172" s="200">
        <v>60</v>
      </c>
      <c r="BS172" s="201">
        <v>2</v>
      </c>
      <c r="BT172" s="201"/>
      <c r="BU172" s="201"/>
      <c r="BV172" s="201"/>
      <c r="BW172" s="202"/>
      <c r="BX172" s="146">
        <f t="shared" si="37"/>
        <v>122.5</v>
      </c>
      <c r="BY172" s="151">
        <f t="shared" si="35"/>
        <v>0</v>
      </c>
      <c r="BZ172" s="153">
        <f t="shared" si="36"/>
        <v>122.5</v>
      </c>
      <c r="CC172" s="210">
        <f t="shared" si="29"/>
        <v>60</v>
      </c>
      <c r="CD172" s="210">
        <f t="shared" si="30"/>
        <v>2</v>
      </c>
      <c r="CE172" s="210">
        <f t="shared" si="31"/>
        <v>57.5</v>
      </c>
      <c r="CF172" s="210">
        <f t="shared" si="32"/>
        <v>3</v>
      </c>
      <c r="CG172" s="213">
        <f t="shared" si="34"/>
        <v>0</v>
      </c>
      <c r="CH172" s="211">
        <f t="shared" si="33"/>
        <v>0</v>
      </c>
    </row>
    <row r="173" spans="1:86" ht="23.25" customHeight="1">
      <c r="A173" s="3" t="s">
        <v>363</v>
      </c>
      <c r="B173" s="12" t="s">
        <v>364</v>
      </c>
      <c r="C173" s="53">
        <v>0</v>
      </c>
      <c r="D173" s="29">
        <v>0</v>
      </c>
      <c r="E173" s="5">
        <v>0</v>
      </c>
      <c r="F173" s="5">
        <v>0</v>
      </c>
      <c r="G173" s="5">
        <v>0</v>
      </c>
      <c r="H173" s="6">
        <v>0</v>
      </c>
      <c r="I173" s="30"/>
      <c r="J173" s="37">
        <v>0</v>
      </c>
      <c r="K173" s="7">
        <v>0</v>
      </c>
      <c r="L173" s="7">
        <v>0</v>
      </c>
      <c r="M173" s="7">
        <v>0</v>
      </c>
      <c r="N173" s="7">
        <v>0</v>
      </c>
      <c r="O173" s="38"/>
      <c r="P173" s="46">
        <v>0</v>
      </c>
      <c r="Q173" s="8">
        <v>0</v>
      </c>
      <c r="R173" s="8">
        <v>0</v>
      </c>
      <c r="S173" s="8">
        <v>0</v>
      </c>
      <c r="T173" s="8">
        <v>0</v>
      </c>
      <c r="U173" s="47"/>
      <c r="V173" s="44">
        <v>0</v>
      </c>
      <c r="W173" s="9">
        <v>0</v>
      </c>
      <c r="X173" s="9">
        <v>0</v>
      </c>
      <c r="Y173" s="9">
        <v>0</v>
      </c>
      <c r="Z173" s="9">
        <v>0</v>
      </c>
      <c r="AA173" s="9"/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/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61"/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/>
      <c r="AT173" s="64">
        <v>0</v>
      </c>
      <c r="AU173" s="64">
        <v>0</v>
      </c>
      <c r="AV173" s="64">
        <v>0</v>
      </c>
      <c r="AW173" s="64">
        <v>0</v>
      </c>
      <c r="AX173" s="64">
        <v>0</v>
      </c>
      <c r="AY173" s="64"/>
      <c r="AZ173" s="65">
        <v>0</v>
      </c>
      <c r="BA173" s="65">
        <v>0</v>
      </c>
      <c r="BB173" s="65">
        <v>0</v>
      </c>
      <c r="BC173" s="65">
        <v>0</v>
      </c>
      <c r="BD173" s="65"/>
      <c r="BE173" s="143"/>
      <c r="BF173" s="172">
        <v>0</v>
      </c>
      <c r="BG173" s="162">
        <v>0</v>
      </c>
      <c r="BH173" s="162">
        <v>0</v>
      </c>
      <c r="BI173" s="162">
        <v>0</v>
      </c>
      <c r="BJ173" s="162"/>
      <c r="BK173" s="173"/>
      <c r="BL173" s="184">
        <v>60</v>
      </c>
      <c r="BM173" s="185">
        <v>2</v>
      </c>
      <c r="BN173" s="185">
        <v>93</v>
      </c>
      <c r="BO173" s="185">
        <v>3</v>
      </c>
      <c r="BP173" s="185"/>
      <c r="BQ173" s="186">
        <v>59</v>
      </c>
      <c r="BR173" s="200">
        <v>60</v>
      </c>
      <c r="BS173" s="201">
        <v>2</v>
      </c>
      <c r="BT173" s="201"/>
      <c r="BU173" s="201"/>
      <c r="BV173" s="201"/>
      <c r="BW173" s="202"/>
      <c r="BX173" s="146">
        <f t="shared" si="37"/>
        <v>279</v>
      </c>
      <c r="BY173" s="151">
        <f t="shared" si="35"/>
        <v>0</v>
      </c>
      <c r="BZ173" s="153">
        <f t="shared" si="36"/>
        <v>279</v>
      </c>
      <c r="CC173" s="210">
        <f t="shared" si="29"/>
        <v>120</v>
      </c>
      <c r="CD173" s="210">
        <f t="shared" si="30"/>
        <v>4</v>
      </c>
      <c r="CE173" s="210">
        <f t="shared" si="31"/>
        <v>93</v>
      </c>
      <c r="CF173" s="210">
        <f t="shared" si="32"/>
        <v>3</v>
      </c>
      <c r="CG173" s="213">
        <f t="shared" si="34"/>
        <v>0</v>
      </c>
      <c r="CH173" s="211">
        <f t="shared" si="33"/>
        <v>59</v>
      </c>
    </row>
    <row r="174" spans="1:86" ht="23.25" customHeight="1">
      <c r="A174" s="68" t="s">
        <v>365</v>
      </c>
      <c r="B174" s="12" t="s">
        <v>366</v>
      </c>
      <c r="C174" s="53">
        <v>966</v>
      </c>
      <c r="D174" s="29">
        <v>60</v>
      </c>
      <c r="E174" s="5">
        <v>2</v>
      </c>
      <c r="F174" s="5">
        <v>0</v>
      </c>
      <c r="G174" s="5">
        <v>0</v>
      </c>
      <c r="H174" s="6">
        <v>0</v>
      </c>
      <c r="I174" s="30"/>
      <c r="J174" s="37">
        <v>58</v>
      </c>
      <c r="K174" s="7">
        <v>3</v>
      </c>
      <c r="L174" s="7">
        <v>0</v>
      </c>
      <c r="M174" s="7">
        <v>0</v>
      </c>
      <c r="N174" s="7">
        <v>0</v>
      </c>
      <c r="O174" s="38"/>
      <c r="P174" s="46">
        <v>60</v>
      </c>
      <c r="Q174" s="8">
        <v>2</v>
      </c>
      <c r="R174" s="8">
        <v>0</v>
      </c>
      <c r="S174" s="8">
        <v>0</v>
      </c>
      <c r="T174" s="8">
        <v>0</v>
      </c>
      <c r="U174" s="47"/>
      <c r="V174" s="44">
        <v>60</v>
      </c>
      <c r="W174" s="9">
        <v>2</v>
      </c>
      <c r="X174" s="9">
        <v>0</v>
      </c>
      <c r="Y174" s="9">
        <v>0</v>
      </c>
      <c r="Z174" s="9">
        <v>0</v>
      </c>
      <c r="AA174" s="9"/>
      <c r="AB174" s="10">
        <v>60</v>
      </c>
      <c r="AC174" s="10">
        <v>2</v>
      </c>
      <c r="AD174" s="10">
        <v>0</v>
      </c>
      <c r="AE174" s="10">
        <v>0</v>
      </c>
      <c r="AF174" s="10">
        <v>0</v>
      </c>
      <c r="AG174" s="10"/>
      <c r="AH174" s="11">
        <v>60</v>
      </c>
      <c r="AI174" s="11">
        <v>2</v>
      </c>
      <c r="AJ174" s="11">
        <v>0</v>
      </c>
      <c r="AK174" s="11">
        <v>0</v>
      </c>
      <c r="AL174" s="11">
        <v>0</v>
      </c>
      <c r="AM174" s="61"/>
      <c r="AN174" s="15">
        <v>60</v>
      </c>
      <c r="AO174" s="15">
        <v>2</v>
      </c>
      <c r="AP174" s="15">
        <v>0</v>
      </c>
      <c r="AQ174" s="15">
        <v>0</v>
      </c>
      <c r="AR174" s="15">
        <v>0</v>
      </c>
      <c r="AS174" s="15"/>
      <c r="AT174" s="64">
        <v>60</v>
      </c>
      <c r="AU174" s="64">
        <v>2</v>
      </c>
      <c r="AV174" s="64">
        <v>0</v>
      </c>
      <c r="AW174" s="64">
        <v>0</v>
      </c>
      <c r="AX174" s="64">
        <v>0</v>
      </c>
      <c r="AY174" s="64">
        <v>25</v>
      </c>
      <c r="AZ174" s="65">
        <v>60</v>
      </c>
      <c r="BA174" s="65">
        <v>2</v>
      </c>
      <c r="BB174" s="65">
        <v>0</v>
      </c>
      <c r="BC174" s="65">
        <v>0</v>
      </c>
      <c r="BD174" s="65"/>
      <c r="BE174" s="143">
        <v>15</v>
      </c>
      <c r="BF174" s="172">
        <v>60</v>
      </c>
      <c r="BG174" s="162">
        <v>2</v>
      </c>
      <c r="BH174" s="162">
        <v>0</v>
      </c>
      <c r="BI174" s="162">
        <v>0</v>
      </c>
      <c r="BJ174" s="162"/>
      <c r="BK174" s="219"/>
      <c r="BL174" s="184">
        <v>60</v>
      </c>
      <c r="BM174" s="185">
        <v>2</v>
      </c>
      <c r="BN174" s="185">
        <v>63</v>
      </c>
      <c r="BO174" s="185">
        <v>3</v>
      </c>
      <c r="BP174" s="185"/>
      <c r="BQ174" s="186"/>
      <c r="BR174" s="200">
        <v>60</v>
      </c>
      <c r="BS174" s="201">
        <v>2</v>
      </c>
      <c r="BT174" s="201"/>
      <c r="BU174" s="201"/>
      <c r="BV174" s="201"/>
      <c r="BW174" s="202"/>
      <c r="BX174" s="146">
        <f t="shared" si="37"/>
        <v>849</v>
      </c>
      <c r="BY174" s="151">
        <f t="shared" si="35"/>
        <v>966</v>
      </c>
      <c r="BZ174" s="153">
        <f t="shared" si="36"/>
        <v>1815</v>
      </c>
      <c r="CC174" s="210">
        <f t="shared" si="29"/>
        <v>718</v>
      </c>
      <c r="CD174" s="210">
        <f t="shared" si="30"/>
        <v>25</v>
      </c>
      <c r="CE174" s="210">
        <f t="shared" si="31"/>
        <v>63</v>
      </c>
      <c r="CF174" s="210">
        <f t="shared" si="32"/>
        <v>3</v>
      </c>
      <c r="CG174" s="213">
        <f t="shared" si="34"/>
        <v>0</v>
      </c>
      <c r="CH174" s="211">
        <f t="shared" si="33"/>
        <v>40</v>
      </c>
    </row>
    <row r="175" spans="1:86" ht="23.25" customHeight="1">
      <c r="A175" s="3" t="s">
        <v>367</v>
      </c>
      <c r="B175" s="12" t="s">
        <v>368</v>
      </c>
      <c r="C175" s="53"/>
      <c r="D175" s="29">
        <v>0</v>
      </c>
      <c r="E175" s="5">
        <v>0</v>
      </c>
      <c r="F175" s="5">
        <v>0</v>
      </c>
      <c r="G175" s="5">
        <v>0</v>
      </c>
      <c r="H175" s="6">
        <v>0</v>
      </c>
      <c r="I175" s="30"/>
      <c r="J175" s="37">
        <v>0</v>
      </c>
      <c r="K175" s="7">
        <v>0</v>
      </c>
      <c r="L175" s="7">
        <v>0</v>
      </c>
      <c r="M175" s="7">
        <v>0</v>
      </c>
      <c r="N175" s="7">
        <v>0</v>
      </c>
      <c r="O175" s="38"/>
      <c r="P175" s="46">
        <v>0</v>
      </c>
      <c r="Q175" s="8">
        <v>0</v>
      </c>
      <c r="R175" s="8">
        <v>0</v>
      </c>
      <c r="S175" s="8">
        <v>0</v>
      </c>
      <c r="T175" s="8">
        <v>0</v>
      </c>
      <c r="U175" s="47"/>
      <c r="V175" s="44">
        <v>0</v>
      </c>
      <c r="W175" s="9">
        <v>0</v>
      </c>
      <c r="X175" s="9">
        <v>0</v>
      </c>
      <c r="Y175" s="9">
        <v>0</v>
      </c>
      <c r="Z175" s="9">
        <v>0</v>
      </c>
      <c r="AA175" s="9"/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/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61"/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/>
      <c r="AT175" s="64">
        <v>0</v>
      </c>
      <c r="AU175" s="64">
        <v>0</v>
      </c>
      <c r="AV175" s="64">
        <v>0</v>
      </c>
      <c r="AW175" s="64">
        <v>0</v>
      </c>
      <c r="AX175" s="64">
        <v>0</v>
      </c>
      <c r="AY175" s="64"/>
      <c r="AZ175" s="65">
        <v>0</v>
      </c>
      <c r="BA175" s="65">
        <v>0</v>
      </c>
      <c r="BB175" s="65">
        <v>0</v>
      </c>
      <c r="BC175" s="65">
        <v>0</v>
      </c>
      <c r="BD175" s="65"/>
      <c r="BE175" s="143"/>
      <c r="BF175" s="172">
        <v>0</v>
      </c>
      <c r="BG175" s="162">
        <v>0</v>
      </c>
      <c r="BH175" s="162">
        <v>0</v>
      </c>
      <c r="BI175" s="162">
        <v>0</v>
      </c>
      <c r="BJ175" s="162"/>
      <c r="BK175" s="173"/>
      <c r="BL175" s="184">
        <v>0</v>
      </c>
      <c r="BM175" s="185">
        <v>0</v>
      </c>
      <c r="BN175" s="185">
        <v>58.5</v>
      </c>
      <c r="BO175" s="185">
        <v>39</v>
      </c>
      <c r="BP175" s="185"/>
      <c r="BQ175" s="186"/>
      <c r="BR175" s="200">
        <v>0</v>
      </c>
      <c r="BS175" s="201">
        <v>0</v>
      </c>
      <c r="BT175" s="201"/>
      <c r="BU175" s="201"/>
      <c r="BV175" s="201"/>
      <c r="BW175" s="202"/>
      <c r="BX175" s="146">
        <f t="shared" si="37"/>
        <v>97.5</v>
      </c>
      <c r="BY175" s="151">
        <f t="shared" si="35"/>
        <v>0</v>
      </c>
      <c r="BZ175" s="153">
        <f t="shared" si="36"/>
        <v>97.5</v>
      </c>
      <c r="CC175" s="210">
        <f t="shared" si="29"/>
        <v>0</v>
      </c>
      <c r="CD175" s="210">
        <f t="shared" si="30"/>
        <v>0</v>
      </c>
      <c r="CE175" s="210">
        <f t="shared" si="31"/>
        <v>58.5</v>
      </c>
      <c r="CF175" s="210">
        <f t="shared" si="32"/>
        <v>39</v>
      </c>
      <c r="CG175" s="213">
        <f t="shared" si="34"/>
        <v>0</v>
      </c>
      <c r="CH175" s="211">
        <f t="shared" si="33"/>
        <v>0</v>
      </c>
    </row>
    <row r="176" spans="1:86" ht="23.25" customHeight="1">
      <c r="A176" s="3" t="s">
        <v>369</v>
      </c>
      <c r="B176" s="12" t="s">
        <v>370</v>
      </c>
      <c r="C176" s="53">
        <v>0</v>
      </c>
      <c r="D176" s="29">
        <v>0</v>
      </c>
      <c r="E176" s="5">
        <v>0</v>
      </c>
      <c r="F176" s="5">
        <v>0</v>
      </c>
      <c r="G176" s="5">
        <v>0</v>
      </c>
      <c r="H176" s="6">
        <v>0</v>
      </c>
      <c r="I176" s="30"/>
      <c r="J176" s="37">
        <v>0</v>
      </c>
      <c r="K176" s="7">
        <v>0</v>
      </c>
      <c r="L176" s="7">
        <v>0</v>
      </c>
      <c r="M176" s="7">
        <v>0</v>
      </c>
      <c r="N176" s="7">
        <v>0</v>
      </c>
      <c r="O176" s="38"/>
      <c r="P176" s="46">
        <v>0</v>
      </c>
      <c r="Q176" s="8">
        <v>0</v>
      </c>
      <c r="R176" s="8">
        <v>0</v>
      </c>
      <c r="S176" s="8">
        <v>0</v>
      </c>
      <c r="T176" s="8">
        <v>0</v>
      </c>
      <c r="U176" s="47"/>
      <c r="V176" s="44">
        <v>0</v>
      </c>
      <c r="W176" s="9">
        <v>0</v>
      </c>
      <c r="X176" s="9">
        <v>0</v>
      </c>
      <c r="Y176" s="9">
        <v>0</v>
      </c>
      <c r="Z176" s="9">
        <v>0</v>
      </c>
      <c r="AA176" s="9"/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/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61"/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/>
      <c r="AT176" s="64">
        <v>0</v>
      </c>
      <c r="AU176" s="64">
        <v>0</v>
      </c>
      <c r="AV176" s="64">
        <v>0</v>
      </c>
      <c r="AW176" s="64">
        <v>0</v>
      </c>
      <c r="AX176" s="64">
        <v>0</v>
      </c>
      <c r="AY176" s="64"/>
      <c r="AZ176" s="65">
        <v>0</v>
      </c>
      <c r="BA176" s="65">
        <v>0</v>
      </c>
      <c r="BB176" s="65">
        <v>0</v>
      </c>
      <c r="BC176" s="65">
        <v>0</v>
      </c>
      <c r="BD176" s="65"/>
      <c r="BE176" s="143"/>
      <c r="BF176" s="172">
        <v>0</v>
      </c>
      <c r="BG176" s="162">
        <v>0</v>
      </c>
      <c r="BH176" s="162">
        <v>0</v>
      </c>
      <c r="BI176" s="162">
        <v>0</v>
      </c>
      <c r="BJ176" s="162"/>
      <c r="BK176" s="173"/>
      <c r="BL176" s="184">
        <v>0</v>
      </c>
      <c r="BM176" s="185">
        <v>0</v>
      </c>
      <c r="BN176" s="185">
        <v>157.5</v>
      </c>
      <c r="BO176" s="185">
        <v>47</v>
      </c>
      <c r="BP176" s="185"/>
      <c r="BQ176" s="186"/>
      <c r="BR176" s="200">
        <v>0</v>
      </c>
      <c r="BS176" s="201">
        <v>0</v>
      </c>
      <c r="BT176" s="201"/>
      <c r="BU176" s="201"/>
      <c r="BV176" s="201"/>
      <c r="BW176" s="202"/>
      <c r="BX176" s="146">
        <f t="shared" si="37"/>
        <v>204.5</v>
      </c>
      <c r="BY176" s="151">
        <f t="shared" si="35"/>
        <v>0</v>
      </c>
      <c r="BZ176" s="153">
        <f t="shared" si="36"/>
        <v>204.5</v>
      </c>
      <c r="CC176" s="210">
        <f t="shared" si="29"/>
        <v>0</v>
      </c>
      <c r="CD176" s="210">
        <f t="shared" si="30"/>
        <v>0</v>
      </c>
      <c r="CE176" s="210">
        <f t="shared" si="31"/>
        <v>157.5</v>
      </c>
      <c r="CF176" s="210">
        <f t="shared" si="32"/>
        <v>47</v>
      </c>
      <c r="CG176" s="213">
        <f t="shared" si="34"/>
        <v>0</v>
      </c>
      <c r="CH176" s="211">
        <f t="shared" si="33"/>
        <v>0</v>
      </c>
    </row>
    <row r="177" spans="1:86" ht="23.25" customHeight="1">
      <c r="A177" s="68" t="s">
        <v>371</v>
      </c>
      <c r="B177" s="12" t="s">
        <v>372</v>
      </c>
      <c r="C177" s="53">
        <v>0</v>
      </c>
      <c r="D177" s="29">
        <v>0</v>
      </c>
      <c r="E177" s="5">
        <v>0</v>
      </c>
      <c r="F177" s="5">
        <v>0</v>
      </c>
      <c r="G177" s="5">
        <v>0</v>
      </c>
      <c r="H177" s="6">
        <v>0</v>
      </c>
      <c r="I177" s="30"/>
      <c r="J177" s="37">
        <v>0</v>
      </c>
      <c r="K177" s="7">
        <v>0</v>
      </c>
      <c r="L177" s="7">
        <v>0</v>
      </c>
      <c r="M177" s="7">
        <v>0</v>
      </c>
      <c r="N177" s="7">
        <v>0</v>
      </c>
      <c r="O177" s="38"/>
      <c r="P177" s="46">
        <v>0</v>
      </c>
      <c r="Q177" s="8">
        <v>0</v>
      </c>
      <c r="R177" s="8">
        <v>0</v>
      </c>
      <c r="S177" s="8">
        <v>0</v>
      </c>
      <c r="T177" s="8">
        <v>0</v>
      </c>
      <c r="U177" s="47"/>
      <c r="V177" s="44">
        <v>0</v>
      </c>
      <c r="W177" s="9">
        <v>0</v>
      </c>
      <c r="X177" s="9">
        <v>0</v>
      </c>
      <c r="Y177" s="9">
        <v>0</v>
      </c>
      <c r="Z177" s="9">
        <v>0</v>
      </c>
      <c r="AA177" s="9"/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/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61"/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/>
      <c r="AT177" s="64">
        <v>0</v>
      </c>
      <c r="AU177" s="64">
        <v>0</v>
      </c>
      <c r="AV177" s="64">
        <v>0</v>
      </c>
      <c r="AW177" s="64">
        <v>0</v>
      </c>
      <c r="AX177" s="64">
        <v>0</v>
      </c>
      <c r="AY177" s="64"/>
      <c r="AZ177" s="65">
        <v>0</v>
      </c>
      <c r="BA177" s="65">
        <v>0</v>
      </c>
      <c r="BB177" s="65">
        <v>0</v>
      </c>
      <c r="BC177" s="65">
        <v>0</v>
      </c>
      <c r="BD177" s="65">
        <v>0</v>
      </c>
      <c r="BE177" s="143"/>
      <c r="BF177" s="172">
        <v>0</v>
      </c>
      <c r="BG177" s="162">
        <v>0</v>
      </c>
      <c r="BH177" s="162">
        <v>0</v>
      </c>
      <c r="BI177" s="162">
        <v>0</v>
      </c>
      <c r="BJ177" s="162">
        <v>0</v>
      </c>
      <c r="BK177" s="173"/>
      <c r="BL177" s="184">
        <v>0</v>
      </c>
      <c r="BM177" s="185">
        <v>0</v>
      </c>
      <c r="BN177" s="185">
        <v>53.5</v>
      </c>
      <c r="BO177" s="185">
        <v>3</v>
      </c>
      <c r="BP177" s="185"/>
      <c r="BQ177" s="186"/>
      <c r="BR177" s="200">
        <v>0</v>
      </c>
      <c r="BS177" s="201">
        <v>0</v>
      </c>
      <c r="BT177" s="201"/>
      <c r="BU177" s="201"/>
      <c r="BV177" s="201"/>
      <c r="BW177" s="202"/>
      <c r="BX177" s="146">
        <f t="shared" si="37"/>
        <v>56.5</v>
      </c>
      <c r="BY177" s="151">
        <f t="shared" si="35"/>
        <v>0</v>
      </c>
      <c r="BZ177" s="153">
        <f t="shared" si="36"/>
        <v>56.5</v>
      </c>
      <c r="CC177" s="210">
        <f t="shared" si="29"/>
        <v>0</v>
      </c>
      <c r="CD177" s="210">
        <f t="shared" si="30"/>
        <v>0</v>
      </c>
      <c r="CE177" s="210">
        <f t="shared" si="31"/>
        <v>53.5</v>
      </c>
      <c r="CF177" s="210">
        <f t="shared" si="32"/>
        <v>3</v>
      </c>
      <c r="CG177" s="213">
        <f t="shared" si="34"/>
        <v>0</v>
      </c>
      <c r="CH177" s="211">
        <f t="shared" si="33"/>
        <v>0</v>
      </c>
    </row>
    <row r="178" spans="1:86" ht="23.25" customHeight="1">
      <c r="A178" s="3" t="s">
        <v>373</v>
      </c>
      <c r="B178" s="12" t="s">
        <v>374</v>
      </c>
      <c r="C178" s="53">
        <v>0</v>
      </c>
      <c r="D178" s="29">
        <v>0</v>
      </c>
      <c r="E178" s="5">
        <v>0</v>
      </c>
      <c r="F178" s="5">
        <v>0</v>
      </c>
      <c r="G178" s="5">
        <v>0</v>
      </c>
      <c r="H178" s="6">
        <v>0</v>
      </c>
      <c r="I178" s="30"/>
      <c r="J178" s="37">
        <v>0</v>
      </c>
      <c r="K178" s="7">
        <v>0</v>
      </c>
      <c r="L178" s="7">
        <v>0</v>
      </c>
      <c r="M178" s="7">
        <v>0</v>
      </c>
      <c r="N178" s="7">
        <v>0</v>
      </c>
      <c r="O178" s="38"/>
      <c r="P178" s="46">
        <v>0</v>
      </c>
      <c r="Q178" s="8">
        <v>0</v>
      </c>
      <c r="R178" s="8">
        <v>0</v>
      </c>
      <c r="S178" s="8">
        <v>0</v>
      </c>
      <c r="T178" s="8">
        <v>0</v>
      </c>
      <c r="U178" s="47"/>
      <c r="V178" s="44">
        <v>0</v>
      </c>
      <c r="W178" s="9">
        <v>0</v>
      </c>
      <c r="X178" s="9">
        <v>0</v>
      </c>
      <c r="Y178" s="9">
        <v>0</v>
      </c>
      <c r="Z178" s="9">
        <v>0</v>
      </c>
      <c r="AA178" s="9"/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/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61"/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/>
      <c r="AT178" s="64">
        <v>0</v>
      </c>
      <c r="AU178" s="64">
        <v>0</v>
      </c>
      <c r="AV178" s="64">
        <v>0</v>
      </c>
      <c r="AW178" s="64">
        <v>0</v>
      </c>
      <c r="AX178" s="64">
        <v>0</v>
      </c>
      <c r="AY178" s="64"/>
      <c r="AZ178" s="65">
        <v>0</v>
      </c>
      <c r="BA178" s="65">
        <v>0</v>
      </c>
      <c r="BB178" s="65">
        <v>0</v>
      </c>
      <c r="BC178" s="65">
        <v>0</v>
      </c>
      <c r="BD178" s="65">
        <v>0</v>
      </c>
      <c r="BE178" s="143"/>
      <c r="BF178" s="172">
        <v>0</v>
      </c>
      <c r="BG178" s="162">
        <v>0</v>
      </c>
      <c r="BH178" s="162">
        <v>0</v>
      </c>
      <c r="BI178" s="162">
        <v>0</v>
      </c>
      <c r="BJ178" s="162">
        <v>0</v>
      </c>
      <c r="BK178" s="173"/>
      <c r="BL178" s="184">
        <v>0</v>
      </c>
      <c r="BM178" s="185">
        <v>0</v>
      </c>
      <c r="BN178" s="185">
        <v>70.5</v>
      </c>
      <c r="BO178" s="185">
        <v>3</v>
      </c>
      <c r="BP178" s="185"/>
      <c r="BQ178" s="186"/>
      <c r="BR178" s="200">
        <v>0</v>
      </c>
      <c r="BS178" s="201">
        <v>0</v>
      </c>
      <c r="BT178" s="201"/>
      <c r="BU178" s="201"/>
      <c r="BV178" s="201"/>
      <c r="BW178" s="202"/>
      <c r="BX178" s="146">
        <f t="shared" si="37"/>
        <v>73.5</v>
      </c>
      <c r="BY178" s="151">
        <f t="shared" si="35"/>
        <v>0</v>
      </c>
      <c r="BZ178" s="153">
        <f t="shared" si="36"/>
        <v>73.5</v>
      </c>
      <c r="CC178" s="210">
        <f t="shared" ref="CC178:CC185" si="38">D178+J178+P178+V178+AB178+AH178+AN178+AT178+AZ178+BF178+BL178+BR178</f>
        <v>0</v>
      </c>
      <c r="CD178" s="210">
        <f t="shared" ref="CD178:CD185" si="39">E178+K178+Q178+W178+AC178+AI178+AO178+AU178+BA178+BG178+BM178+BS178</f>
        <v>0</v>
      </c>
      <c r="CE178" s="210">
        <f t="shared" ref="CE178:CE185" si="40">F178+L178+R178+X178+AD178+AJ178+AP178+AV178+BB178+BH178+BN178+BT178</f>
        <v>70.5</v>
      </c>
      <c r="CF178" s="210">
        <f t="shared" ref="CF178:CF185" si="41">G178+M178+S178+Y178+AE178+AK178+AQ178+AW178+BC178+BI178+BO178+BU178</f>
        <v>3</v>
      </c>
      <c r="CG178" s="213">
        <f t="shared" si="34"/>
        <v>0</v>
      </c>
      <c r="CH178" s="211">
        <f t="shared" ref="CH178:CH185" si="42">I178+O178+U178+AA178+AG178+AM178+AS178+AY178+BE178+BK178+BQ178+BW178</f>
        <v>0</v>
      </c>
    </row>
    <row r="179" spans="1:86" ht="23.25" customHeight="1">
      <c r="A179" s="3" t="s">
        <v>375</v>
      </c>
      <c r="B179" s="12" t="s">
        <v>376</v>
      </c>
      <c r="C179" s="53">
        <v>0</v>
      </c>
      <c r="D179" s="29">
        <v>0</v>
      </c>
      <c r="E179" s="5">
        <v>0</v>
      </c>
      <c r="F179" s="5">
        <v>0</v>
      </c>
      <c r="G179" s="5">
        <v>0</v>
      </c>
      <c r="H179" s="6">
        <v>0</v>
      </c>
      <c r="I179" s="30"/>
      <c r="J179" s="37">
        <v>0</v>
      </c>
      <c r="K179" s="7">
        <v>0</v>
      </c>
      <c r="L179" s="7">
        <v>0</v>
      </c>
      <c r="M179" s="7">
        <v>0</v>
      </c>
      <c r="N179" s="7">
        <v>0</v>
      </c>
      <c r="O179" s="38"/>
      <c r="P179" s="46">
        <v>0</v>
      </c>
      <c r="Q179" s="8">
        <v>0</v>
      </c>
      <c r="R179" s="8">
        <v>0</v>
      </c>
      <c r="S179" s="8">
        <v>0</v>
      </c>
      <c r="T179" s="8">
        <v>0</v>
      </c>
      <c r="U179" s="47"/>
      <c r="V179" s="44">
        <v>0</v>
      </c>
      <c r="W179" s="9">
        <v>0</v>
      </c>
      <c r="X179" s="9">
        <v>0</v>
      </c>
      <c r="Y179" s="9">
        <v>0</v>
      </c>
      <c r="Z179" s="9">
        <v>0</v>
      </c>
      <c r="AA179" s="9"/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/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61"/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/>
      <c r="AT179" s="64">
        <v>0</v>
      </c>
      <c r="AU179" s="64">
        <v>0</v>
      </c>
      <c r="AV179" s="64">
        <v>0</v>
      </c>
      <c r="AW179" s="64">
        <v>0</v>
      </c>
      <c r="AX179" s="64">
        <v>0</v>
      </c>
      <c r="AY179" s="64">
        <v>100</v>
      </c>
      <c r="AZ179" s="65">
        <v>0</v>
      </c>
      <c r="BA179" s="65">
        <v>0</v>
      </c>
      <c r="BB179" s="65">
        <v>0</v>
      </c>
      <c r="BC179" s="65">
        <v>0</v>
      </c>
      <c r="BD179" s="65"/>
      <c r="BE179" s="143">
        <v>15</v>
      </c>
      <c r="BF179" s="172">
        <v>0</v>
      </c>
      <c r="BG179" s="162">
        <v>0</v>
      </c>
      <c r="BH179" s="162">
        <v>0</v>
      </c>
      <c r="BI179" s="162">
        <v>0</v>
      </c>
      <c r="BJ179" s="162"/>
      <c r="BK179" s="173"/>
      <c r="BL179" s="184">
        <v>0</v>
      </c>
      <c r="BM179" s="185">
        <v>0</v>
      </c>
      <c r="BN179" s="185">
        <v>51</v>
      </c>
      <c r="BO179" s="185">
        <v>3</v>
      </c>
      <c r="BP179" s="185"/>
      <c r="BQ179" s="186"/>
      <c r="BR179" s="200">
        <v>0</v>
      </c>
      <c r="BS179" s="201">
        <v>0</v>
      </c>
      <c r="BT179" s="201"/>
      <c r="BU179" s="201"/>
      <c r="BV179" s="201"/>
      <c r="BW179" s="202"/>
      <c r="BX179" s="146">
        <f t="shared" si="37"/>
        <v>169</v>
      </c>
      <c r="BY179" s="151">
        <f t="shared" si="35"/>
        <v>0</v>
      </c>
      <c r="BZ179" s="153">
        <f t="shared" si="36"/>
        <v>169</v>
      </c>
      <c r="CC179" s="210">
        <f t="shared" si="38"/>
        <v>0</v>
      </c>
      <c r="CD179" s="210">
        <f t="shared" si="39"/>
        <v>0</v>
      </c>
      <c r="CE179" s="210">
        <f t="shared" si="40"/>
        <v>51</v>
      </c>
      <c r="CF179" s="210">
        <f t="shared" si="41"/>
        <v>3</v>
      </c>
      <c r="CG179" s="213">
        <f t="shared" si="34"/>
        <v>0</v>
      </c>
      <c r="CH179" s="211">
        <f t="shared" si="42"/>
        <v>115</v>
      </c>
    </row>
    <row r="180" spans="1:86" ht="23.25" customHeight="1">
      <c r="A180" s="68" t="s">
        <v>377</v>
      </c>
      <c r="B180" s="12" t="s">
        <v>378</v>
      </c>
      <c r="C180" s="53"/>
      <c r="D180" s="29">
        <v>0</v>
      </c>
      <c r="E180" s="5">
        <v>0</v>
      </c>
      <c r="F180" s="5">
        <v>0</v>
      </c>
      <c r="G180" s="5">
        <v>0</v>
      </c>
      <c r="H180" s="6">
        <v>0</v>
      </c>
      <c r="I180" s="30"/>
      <c r="J180" s="37">
        <v>0</v>
      </c>
      <c r="K180" s="7">
        <v>0</v>
      </c>
      <c r="L180" s="7">
        <v>0</v>
      </c>
      <c r="M180" s="7">
        <v>0</v>
      </c>
      <c r="N180" s="7">
        <v>0</v>
      </c>
      <c r="O180" s="38"/>
      <c r="P180" s="46">
        <v>0</v>
      </c>
      <c r="Q180" s="8">
        <v>0</v>
      </c>
      <c r="R180" s="8">
        <v>0</v>
      </c>
      <c r="S180" s="8">
        <v>0</v>
      </c>
      <c r="T180" s="8">
        <v>0</v>
      </c>
      <c r="U180" s="47"/>
      <c r="V180" s="44">
        <v>0</v>
      </c>
      <c r="W180" s="9">
        <v>0</v>
      </c>
      <c r="X180" s="9">
        <v>0</v>
      </c>
      <c r="Y180" s="9">
        <v>0</v>
      </c>
      <c r="Z180" s="9">
        <v>0</v>
      </c>
      <c r="AA180" s="9"/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/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61"/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85</v>
      </c>
      <c r="AT180" s="64">
        <v>0</v>
      </c>
      <c r="AU180" s="64">
        <v>0</v>
      </c>
      <c r="AV180" s="64">
        <v>0</v>
      </c>
      <c r="AW180" s="64">
        <v>0</v>
      </c>
      <c r="AX180" s="64">
        <v>0</v>
      </c>
      <c r="AY180" s="64"/>
      <c r="AZ180" s="65">
        <v>0</v>
      </c>
      <c r="BA180" s="65">
        <v>0</v>
      </c>
      <c r="BB180" s="65">
        <v>0</v>
      </c>
      <c r="BC180" s="65">
        <v>0</v>
      </c>
      <c r="BD180" s="65"/>
      <c r="BE180" s="143"/>
      <c r="BF180" s="172">
        <v>0</v>
      </c>
      <c r="BG180" s="162">
        <v>0</v>
      </c>
      <c r="BH180" s="162">
        <v>0</v>
      </c>
      <c r="BI180" s="162">
        <v>0</v>
      </c>
      <c r="BJ180" s="162"/>
      <c r="BK180" s="173"/>
      <c r="BL180" s="184">
        <v>60</v>
      </c>
      <c r="BM180" s="185">
        <v>2</v>
      </c>
      <c r="BN180" s="185">
        <v>61</v>
      </c>
      <c r="BO180" s="185">
        <v>3</v>
      </c>
      <c r="BP180" s="185"/>
      <c r="BQ180" s="186">
        <v>85</v>
      </c>
      <c r="BR180" s="200">
        <v>60</v>
      </c>
      <c r="BS180" s="201">
        <v>2</v>
      </c>
      <c r="BT180" s="201"/>
      <c r="BU180" s="201"/>
      <c r="BV180" s="201"/>
      <c r="BW180" s="202"/>
      <c r="BX180" s="146">
        <f t="shared" si="37"/>
        <v>358</v>
      </c>
      <c r="BY180" s="151">
        <f t="shared" si="35"/>
        <v>0</v>
      </c>
      <c r="BZ180" s="153">
        <f t="shared" si="36"/>
        <v>358</v>
      </c>
      <c r="CC180" s="210">
        <f t="shared" si="38"/>
        <v>120</v>
      </c>
      <c r="CD180" s="210">
        <f t="shared" si="39"/>
        <v>4</v>
      </c>
      <c r="CE180" s="210">
        <f t="shared" si="40"/>
        <v>61</v>
      </c>
      <c r="CF180" s="210">
        <f t="shared" si="41"/>
        <v>3</v>
      </c>
      <c r="CG180" s="213">
        <f t="shared" si="34"/>
        <v>0</v>
      </c>
      <c r="CH180" s="211">
        <f t="shared" si="42"/>
        <v>170</v>
      </c>
    </row>
    <row r="181" spans="1:86" ht="23.25" customHeight="1">
      <c r="A181" s="3" t="s">
        <v>379</v>
      </c>
      <c r="B181" s="12" t="s">
        <v>380</v>
      </c>
      <c r="C181" s="53">
        <v>0</v>
      </c>
      <c r="D181" s="29">
        <v>0</v>
      </c>
      <c r="E181" s="5">
        <v>0</v>
      </c>
      <c r="F181" s="5">
        <v>0</v>
      </c>
      <c r="G181" s="5">
        <v>0</v>
      </c>
      <c r="H181" s="6">
        <v>0</v>
      </c>
      <c r="I181" s="30"/>
      <c r="J181" s="37">
        <v>0</v>
      </c>
      <c r="K181" s="7">
        <v>0</v>
      </c>
      <c r="L181" s="7">
        <v>0</v>
      </c>
      <c r="M181" s="7">
        <v>0</v>
      </c>
      <c r="N181" s="7">
        <v>0</v>
      </c>
      <c r="O181" s="38"/>
      <c r="P181" s="46">
        <v>0</v>
      </c>
      <c r="Q181" s="8">
        <v>0</v>
      </c>
      <c r="R181" s="8">
        <v>0</v>
      </c>
      <c r="S181" s="8">
        <v>0</v>
      </c>
      <c r="T181" s="8">
        <v>0</v>
      </c>
      <c r="U181" s="47"/>
      <c r="V181" s="44">
        <v>0</v>
      </c>
      <c r="W181" s="9">
        <v>0</v>
      </c>
      <c r="X181" s="9">
        <v>0</v>
      </c>
      <c r="Y181" s="9">
        <v>0</v>
      </c>
      <c r="Z181" s="9">
        <v>0</v>
      </c>
      <c r="AA181" s="9"/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/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61"/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/>
      <c r="AT181" s="64">
        <v>0</v>
      </c>
      <c r="AU181" s="64">
        <v>0</v>
      </c>
      <c r="AV181" s="64">
        <v>0</v>
      </c>
      <c r="AW181" s="64">
        <v>0</v>
      </c>
      <c r="AX181" s="64">
        <v>0</v>
      </c>
      <c r="AY181" s="64">
        <v>25</v>
      </c>
      <c r="AZ181" s="65">
        <v>0</v>
      </c>
      <c r="BA181" s="65">
        <v>0</v>
      </c>
      <c r="BB181" s="65">
        <v>0</v>
      </c>
      <c r="BC181" s="65">
        <v>0</v>
      </c>
      <c r="BD181" s="65"/>
      <c r="BE181" s="143">
        <v>15</v>
      </c>
      <c r="BF181" s="172">
        <v>60</v>
      </c>
      <c r="BG181" s="162">
        <v>2</v>
      </c>
      <c r="BH181" s="162">
        <v>0</v>
      </c>
      <c r="BI181" s="162">
        <v>0</v>
      </c>
      <c r="BJ181" s="162"/>
      <c r="BK181" s="173"/>
      <c r="BL181" s="184">
        <v>60</v>
      </c>
      <c r="BM181" s="185">
        <v>2</v>
      </c>
      <c r="BN181" s="185">
        <v>0</v>
      </c>
      <c r="BO181" s="185">
        <v>0</v>
      </c>
      <c r="BP181" s="185"/>
      <c r="BQ181" s="186">
        <v>85</v>
      </c>
      <c r="BR181" s="200">
        <v>60</v>
      </c>
      <c r="BS181" s="201">
        <v>2</v>
      </c>
      <c r="BT181" s="201"/>
      <c r="BU181" s="201"/>
      <c r="BV181" s="201"/>
      <c r="BW181" s="202"/>
      <c r="BX181" s="146">
        <f t="shared" si="37"/>
        <v>311</v>
      </c>
      <c r="BY181" s="151">
        <f t="shared" si="35"/>
        <v>0</v>
      </c>
      <c r="BZ181" s="153">
        <f t="shared" si="36"/>
        <v>311</v>
      </c>
      <c r="CC181" s="210">
        <f t="shared" si="38"/>
        <v>180</v>
      </c>
      <c r="CD181" s="210">
        <f t="shared" si="39"/>
        <v>6</v>
      </c>
      <c r="CE181" s="210">
        <f t="shared" si="40"/>
        <v>0</v>
      </c>
      <c r="CF181" s="210">
        <f t="shared" si="41"/>
        <v>0</v>
      </c>
      <c r="CG181" s="213">
        <f t="shared" si="34"/>
        <v>0</v>
      </c>
      <c r="CH181" s="211">
        <f t="shared" si="42"/>
        <v>125</v>
      </c>
    </row>
    <row r="182" spans="1:86" s="25" customFormat="1" ht="23.25" customHeight="1">
      <c r="A182" s="3" t="s">
        <v>381</v>
      </c>
      <c r="B182" s="17" t="s">
        <v>382</v>
      </c>
      <c r="C182" s="56">
        <v>0</v>
      </c>
      <c r="D182" s="31">
        <v>0</v>
      </c>
      <c r="E182" s="16">
        <v>0</v>
      </c>
      <c r="F182" s="16">
        <v>0</v>
      </c>
      <c r="G182" s="16">
        <v>0</v>
      </c>
      <c r="H182" s="18">
        <v>0</v>
      </c>
      <c r="I182" s="32"/>
      <c r="J182" s="39">
        <v>0</v>
      </c>
      <c r="K182" s="19">
        <v>0</v>
      </c>
      <c r="L182" s="19">
        <v>0</v>
      </c>
      <c r="M182" s="19">
        <v>0</v>
      </c>
      <c r="N182" s="19">
        <v>0</v>
      </c>
      <c r="O182" s="40"/>
      <c r="P182" s="48">
        <v>0</v>
      </c>
      <c r="Q182" s="20">
        <v>0</v>
      </c>
      <c r="R182" s="20">
        <v>0</v>
      </c>
      <c r="S182" s="20">
        <v>0</v>
      </c>
      <c r="T182" s="20">
        <v>0</v>
      </c>
      <c r="U182" s="49"/>
      <c r="V182" s="45">
        <v>0</v>
      </c>
      <c r="W182" s="21">
        <v>0</v>
      </c>
      <c r="X182" s="21">
        <v>0</v>
      </c>
      <c r="Y182" s="21">
        <v>0</v>
      </c>
      <c r="Z182" s="21">
        <v>0</v>
      </c>
      <c r="AA182" s="21"/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/>
      <c r="AH182" s="23">
        <v>0</v>
      </c>
      <c r="AI182" s="23">
        <v>0</v>
      </c>
      <c r="AJ182" s="23">
        <v>0</v>
      </c>
      <c r="AK182" s="23">
        <v>0</v>
      </c>
      <c r="AL182" s="23">
        <v>0</v>
      </c>
      <c r="AM182" s="62"/>
      <c r="AN182" s="24">
        <v>0</v>
      </c>
      <c r="AO182" s="24">
        <v>0</v>
      </c>
      <c r="AP182" s="24">
        <v>0</v>
      </c>
      <c r="AQ182" s="24">
        <v>0</v>
      </c>
      <c r="AR182" s="24">
        <v>0</v>
      </c>
      <c r="AS182" s="24"/>
      <c r="AT182" s="66">
        <v>0</v>
      </c>
      <c r="AU182" s="66">
        <v>0</v>
      </c>
      <c r="AV182" s="66">
        <v>0</v>
      </c>
      <c r="AW182" s="66">
        <v>0</v>
      </c>
      <c r="AX182" s="66">
        <v>0</v>
      </c>
      <c r="AY182" s="66"/>
      <c r="AZ182" s="67">
        <v>0</v>
      </c>
      <c r="BA182" s="67">
        <v>0</v>
      </c>
      <c r="BB182" s="67">
        <v>0</v>
      </c>
      <c r="BC182" s="67">
        <v>0</v>
      </c>
      <c r="BD182" s="67"/>
      <c r="BE182" s="144"/>
      <c r="BF182" s="174">
        <v>0</v>
      </c>
      <c r="BG182" s="163">
        <v>0</v>
      </c>
      <c r="BH182" s="163">
        <v>0</v>
      </c>
      <c r="BI182" s="163">
        <v>0</v>
      </c>
      <c r="BJ182" s="163"/>
      <c r="BK182" s="175"/>
      <c r="BL182" s="187">
        <v>0</v>
      </c>
      <c r="BM182" s="188">
        <v>0</v>
      </c>
      <c r="BN182" s="188">
        <v>41.5</v>
      </c>
      <c r="BO182" s="188">
        <v>3</v>
      </c>
      <c r="BP182" s="188"/>
      <c r="BQ182" s="186">
        <v>59</v>
      </c>
      <c r="BR182" s="203">
        <v>0</v>
      </c>
      <c r="BS182" s="204">
        <v>0</v>
      </c>
      <c r="BT182" s="204"/>
      <c r="BU182" s="204"/>
      <c r="BV182" s="204"/>
      <c r="BW182" s="205"/>
      <c r="BX182" s="146">
        <f t="shared" si="37"/>
        <v>103.5</v>
      </c>
      <c r="BY182" s="151">
        <f t="shared" si="35"/>
        <v>0</v>
      </c>
      <c r="BZ182" s="153">
        <f t="shared" si="36"/>
        <v>103.5</v>
      </c>
      <c r="CC182" s="210">
        <f t="shared" si="38"/>
        <v>0</v>
      </c>
      <c r="CD182" s="210">
        <f t="shared" si="39"/>
        <v>0</v>
      </c>
      <c r="CE182" s="210">
        <f t="shared" si="40"/>
        <v>41.5</v>
      </c>
      <c r="CF182" s="210">
        <f t="shared" si="41"/>
        <v>3</v>
      </c>
      <c r="CG182" s="213">
        <f t="shared" si="34"/>
        <v>0</v>
      </c>
      <c r="CH182" s="211">
        <f t="shared" si="42"/>
        <v>59</v>
      </c>
    </row>
    <row r="183" spans="1:86" ht="23.25" customHeight="1">
      <c r="A183" s="68" t="s">
        <v>383</v>
      </c>
      <c r="B183" s="12" t="s">
        <v>384</v>
      </c>
      <c r="C183" s="53">
        <v>0</v>
      </c>
      <c r="D183" s="29">
        <v>0</v>
      </c>
      <c r="E183" s="5">
        <v>0</v>
      </c>
      <c r="F183" s="5">
        <v>0</v>
      </c>
      <c r="G183" s="5">
        <v>0</v>
      </c>
      <c r="H183" s="6">
        <v>0</v>
      </c>
      <c r="I183" s="30"/>
      <c r="J183" s="37">
        <v>0</v>
      </c>
      <c r="K183" s="7">
        <v>0</v>
      </c>
      <c r="L183" s="7">
        <v>0</v>
      </c>
      <c r="M183" s="7">
        <v>0</v>
      </c>
      <c r="N183" s="7">
        <v>0</v>
      </c>
      <c r="O183" s="38"/>
      <c r="P183" s="46">
        <v>0</v>
      </c>
      <c r="Q183" s="8">
        <v>0</v>
      </c>
      <c r="R183" s="8">
        <v>0</v>
      </c>
      <c r="S183" s="8">
        <v>0</v>
      </c>
      <c r="T183" s="8">
        <v>0</v>
      </c>
      <c r="U183" s="47">
        <v>75</v>
      </c>
      <c r="V183" s="44">
        <v>0</v>
      </c>
      <c r="W183" s="9">
        <v>0</v>
      </c>
      <c r="X183" s="9">
        <v>0</v>
      </c>
      <c r="Y183" s="9">
        <v>0</v>
      </c>
      <c r="Z183" s="9">
        <v>0</v>
      </c>
      <c r="AA183" s="9"/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/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61">
        <v>75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85</v>
      </c>
      <c r="AT183" s="64">
        <v>60</v>
      </c>
      <c r="AU183" s="64">
        <v>2</v>
      </c>
      <c r="AV183" s="64">
        <v>7.5</v>
      </c>
      <c r="AW183" s="64">
        <v>2.5</v>
      </c>
      <c r="AX183" s="64"/>
      <c r="AY183" s="64"/>
      <c r="AZ183" s="65">
        <v>60</v>
      </c>
      <c r="BA183" s="65">
        <v>2</v>
      </c>
      <c r="BB183" s="65">
        <v>10.5</v>
      </c>
      <c r="BC183" s="65">
        <v>2</v>
      </c>
      <c r="BD183" s="65"/>
      <c r="BE183" s="143"/>
      <c r="BF183" s="172">
        <v>60</v>
      </c>
      <c r="BG183" s="162">
        <v>2</v>
      </c>
      <c r="BH183" s="162">
        <v>9.5</v>
      </c>
      <c r="BI183" s="162">
        <v>6</v>
      </c>
      <c r="BJ183" s="162"/>
      <c r="BK183" s="173"/>
      <c r="BL183" s="184">
        <v>60</v>
      </c>
      <c r="BM183" s="185">
        <v>2</v>
      </c>
      <c r="BN183" s="185">
        <v>13.5</v>
      </c>
      <c r="BO183" s="185">
        <v>3</v>
      </c>
      <c r="BP183" s="185"/>
      <c r="BQ183" s="186">
        <f>85+59</f>
        <v>144</v>
      </c>
      <c r="BR183" s="200">
        <v>60</v>
      </c>
      <c r="BS183" s="201">
        <v>2</v>
      </c>
      <c r="BT183" s="201"/>
      <c r="BU183" s="201"/>
      <c r="BV183" s="201"/>
      <c r="BW183" s="202"/>
      <c r="BX183" s="146">
        <f t="shared" si="37"/>
        <v>743.5</v>
      </c>
      <c r="BY183" s="151">
        <f t="shared" si="35"/>
        <v>0</v>
      </c>
      <c r="BZ183" s="153">
        <f t="shared" si="36"/>
        <v>743.5</v>
      </c>
      <c r="CC183" s="210">
        <f t="shared" si="38"/>
        <v>300</v>
      </c>
      <c r="CD183" s="210">
        <f t="shared" si="39"/>
        <v>10</v>
      </c>
      <c r="CE183" s="210">
        <f t="shared" si="40"/>
        <v>41</v>
      </c>
      <c r="CF183" s="210">
        <f t="shared" si="41"/>
        <v>13.5</v>
      </c>
      <c r="CG183" s="213">
        <f t="shared" si="34"/>
        <v>0</v>
      </c>
      <c r="CH183" s="211">
        <f t="shared" si="42"/>
        <v>379</v>
      </c>
    </row>
    <row r="184" spans="1:86" ht="23.25" customHeight="1">
      <c r="A184" s="3" t="s">
        <v>385</v>
      </c>
      <c r="B184" s="12" t="s">
        <v>386</v>
      </c>
      <c r="C184" s="53">
        <v>0</v>
      </c>
      <c r="D184" s="29">
        <v>0</v>
      </c>
      <c r="E184" s="5">
        <v>0</v>
      </c>
      <c r="F184" s="5">
        <v>0</v>
      </c>
      <c r="G184" s="5">
        <v>0</v>
      </c>
      <c r="H184" s="6">
        <v>0</v>
      </c>
      <c r="I184" s="30"/>
      <c r="J184" s="37">
        <v>0</v>
      </c>
      <c r="K184" s="7">
        <v>0</v>
      </c>
      <c r="L184" s="7">
        <v>0</v>
      </c>
      <c r="M184" s="7">
        <v>0</v>
      </c>
      <c r="N184" s="7">
        <v>0</v>
      </c>
      <c r="O184" s="38"/>
      <c r="P184" s="46">
        <v>0</v>
      </c>
      <c r="Q184" s="8">
        <v>0</v>
      </c>
      <c r="R184" s="8">
        <v>0</v>
      </c>
      <c r="S184" s="8">
        <v>0</v>
      </c>
      <c r="T184" s="8">
        <v>0</v>
      </c>
      <c r="U184" s="47"/>
      <c r="V184" s="44">
        <v>0</v>
      </c>
      <c r="W184" s="9">
        <v>0</v>
      </c>
      <c r="X184" s="9">
        <v>0</v>
      </c>
      <c r="Y184" s="9">
        <v>0</v>
      </c>
      <c r="Z184" s="9">
        <v>0</v>
      </c>
      <c r="AA184" s="9"/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/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61"/>
      <c r="AN184" s="15">
        <v>0</v>
      </c>
      <c r="AO184" s="15">
        <v>0</v>
      </c>
      <c r="AP184" s="15">
        <v>0</v>
      </c>
      <c r="AQ184" s="15">
        <v>0</v>
      </c>
      <c r="AR184" s="15">
        <v>0</v>
      </c>
      <c r="AS184" s="15"/>
      <c r="AT184" s="64">
        <v>0</v>
      </c>
      <c r="AU184" s="64">
        <v>0</v>
      </c>
      <c r="AV184" s="64">
        <v>0</v>
      </c>
      <c r="AW184" s="64">
        <v>0</v>
      </c>
      <c r="AX184" s="64"/>
      <c r="AY184" s="64"/>
      <c r="AZ184" s="65">
        <v>0</v>
      </c>
      <c r="BA184" s="65">
        <v>0</v>
      </c>
      <c r="BB184" s="65">
        <v>0</v>
      </c>
      <c r="BC184" s="65">
        <v>0</v>
      </c>
      <c r="BD184" s="65"/>
      <c r="BE184" s="143"/>
      <c r="BF184" s="172">
        <v>0</v>
      </c>
      <c r="BG184" s="162">
        <v>0</v>
      </c>
      <c r="BH184" s="162">
        <v>0</v>
      </c>
      <c r="BI184" s="162">
        <v>0</v>
      </c>
      <c r="BJ184" s="162"/>
      <c r="BK184" s="173"/>
      <c r="BL184" s="184">
        <v>0</v>
      </c>
      <c r="BM184" s="185">
        <v>0</v>
      </c>
      <c r="BN184" s="185">
        <v>36.5</v>
      </c>
      <c r="BO184" s="185">
        <v>57</v>
      </c>
      <c r="BP184" s="185"/>
      <c r="BQ184" s="186"/>
      <c r="BR184" s="200">
        <v>0</v>
      </c>
      <c r="BS184" s="201">
        <v>0</v>
      </c>
      <c r="BT184" s="201"/>
      <c r="BU184" s="201"/>
      <c r="BV184" s="201"/>
      <c r="BW184" s="202"/>
      <c r="BX184" s="146">
        <f t="shared" si="37"/>
        <v>93.5</v>
      </c>
      <c r="BY184" s="151">
        <f t="shared" si="35"/>
        <v>0</v>
      </c>
      <c r="BZ184" s="153">
        <f t="shared" si="36"/>
        <v>93.5</v>
      </c>
      <c r="CC184" s="210">
        <f t="shared" si="38"/>
        <v>0</v>
      </c>
      <c r="CD184" s="210">
        <f t="shared" si="39"/>
        <v>0</v>
      </c>
      <c r="CE184" s="210">
        <f t="shared" si="40"/>
        <v>36.5</v>
      </c>
      <c r="CF184" s="210">
        <f t="shared" si="41"/>
        <v>57</v>
      </c>
      <c r="CG184" s="213">
        <f t="shared" si="34"/>
        <v>0</v>
      </c>
      <c r="CH184" s="211">
        <f t="shared" si="42"/>
        <v>0</v>
      </c>
    </row>
    <row r="185" spans="1:86" ht="23.25" customHeight="1" thickBot="1">
      <c r="A185" s="3" t="s">
        <v>387</v>
      </c>
      <c r="B185" s="12" t="s">
        <v>388</v>
      </c>
      <c r="C185" s="53">
        <v>2</v>
      </c>
      <c r="D185" s="33">
        <v>0</v>
      </c>
      <c r="E185" s="34">
        <v>0</v>
      </c>
      <c r="F185" s="34">
        <v>0</v>
      </c>
      <c r="G185" s="34">
        <v>0</v>
      </c>
      <c r="H185" s="35">
        <v>0</v>
      </c>
      <c r="I185" s="36"/>
      <c r="J185" s="41">
        <v>0</v>
      </c>
      <c r="K185" s="42">
        <v>0</v>
      </c>
      <c r="L185" s="42">
        <v>0</v>
      </c>
      <c r="M185" s="42">
        <v>0</v>
      </c>
      <c r="N185" s="42">
        <v>0</v>
      </c>
      <c r="O185" s="43"/>
      <c r="P185" s="50">
        <v>0</v>
      </c>
      <c r="Q185" s="51">
        <v>0</v>
      </c>
      <c r="R185" s="51">
        <v>0</v>
      </c>
      <c r="S185" s="51">
        <v>0</v>
      </c>
      <c r="T185" s="51">
        <v>0</v>
      </c>
      <c r="U185" s="52"/>
      <c r="V185" s="44">
        <v>0</v>
      </c>
      <c r="W185" s="9">
        <v>0</v>
      </c>
      <c r="X185" s="9">
        <v>0</v>
      </c>
      <c r="Y185" s="9">
        <v>0</v>
      </c>
      <c r="Z185" s="9">
        <v>0</v>
      </c>
      <c r="AA185" s="9"/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/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61"/>
      <c r="AN185" s="15">
        <v>0</v>
      </c>
      <c r="AO185" s="15">
        <v>0</v>
      </c>
      <c r="AP185" s="15">
        <v>0</v>
      </c>
      <c r="AQ185" s="15">
        <v>0</v>
      </c>
      <c r="AR185" s="15">
        <v>0</v>
      </c>
      <c r="AS185" s="15"/>
      <c r="AT185" s="64">
        <v>0</v>
      </c>
      <c r="AU185" s="64">
        <v>0</v>
      </c>
      <c r="AV185" s="64">
        <v>0</v>
      </c>
      <c r="AW185" s="64">
        <v>0</v>
      </c>
      <c r="AX185" s="64"/>
      <c r="AY185" s="64"/>
      <c r="AZ185" s="65">
        <v>0</v>
      </c>
      <c r="BA185" s="65">
        <v>0</v>
      </c>
      <c r="BB185" s="65">
        <v>0</v>
      </c>
      <c r="BC185" s="65">
        <v>0</v>
      </c>
      <c r="BD185" s="65"/>
      <c r="BE185" s="143"/>
      <c r="BF185" s="176">
        <v>0</v>
      </c>
      <c r="BG185" s="177">
        <v>0</v>
      </c>
      <c r="BH185" s="177">
        <v>0</v>
      </c>
      <c r="BI185" s="177">
        <v>0</v>
      </c>
      <c r="BJ185" s="177"/>
      <c r="BK185" s="178"/>
      <c r="BL185" s="189">
        <v>0</v>
      </c>
      <c r="BM185" s="190">
        <v>0</v>
      </c>
      <c r="BN185" s="190">
        <v>113.5</v>
      </c>
      <c r="BO185" s="190">
        <v>21</v>
      </c>
      <c r="BP185" s="190"/>
      <c r="BQ185" s="191"/>
      <c r="BR185" s="206">
        <v>0</v>
      </c>
      <c r="BS185" s="207">
        <v>0</v>
      </c>
      <c r="BT185" s="207"/>
      <c r="BU185" s="207"/>
      <c r="BV185" s="207"/>
      <c r="BW185" s="208"/>
      <c r="BX185" s="146">
        <f>SUM(D185:BW185)</f>
        <v>134.5</v>
      </c>
      <c r="BY185" s="152">
        <f t="shared" si="35"/>
        <v>2</v>
      </c>
      <c r="BZ185" s="153">
        <f t="shared" si="36"/>
        <v>136.5</v>
      </c>
      <c r="CC185" s="214">
        <f t="shared" si="38"/>
        <v>0</v>
      </c>
      <c r="CD185" s="214">
        <f t="shared" si="39"/>
        <v>0</v>
      </c>
      <c r="CE185" s="214">
        <f t="shared" si="40"/>
        <v>113.5</v>
      </c>
      <c r="CF185" s="214">
        <f t="shared" si="41"/>
        <v>21</v>
      </c>
      <c r="CG185" s="213">
        <f t="shared" si="34"/>
        <v>0</v>
      </c>
      <c r="CH185" s="216">
        <f t="shared" si="42"/>
        <v>0</v>
      </c>
    </row>
    <row r="186" spans="1:86" ht="23.25" customHeight="1" thickBot="1">
      <c r="A186" s="3"/>
      <c r="B186" s="14"/>
      <c r="C186" s="55"/>
      <c r="D186" s="27"/>
      <c r="E186" s="27"/>
      <c r="F186" s="27"/>
      <c r="G186" s="27"/>
      <c r="H186" s="28"/>
      <c r="I186" s="28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7"/>
      <c r="AS186" s="27"/>
      <c r="AT186" s="27"/>
      <c r="AX186" s="700"/>
      <c r="AY186" s="701"/>
      <c r="BX186" s="147">
        <f>SUM(BX3:BX185)</f>
        <v>53486.1</v>
      </c>
      <c r="BY186" s="152">
        <f>SUM(BY3:BY185)</f>
        <v>99144.170000000013</v>
      </c>
      <c r="BZ186" s="166">
        <f>SUM(BZ3:BZ185)</f>
        <v>152630.27000000002</v>
      </c>
      <c r="CC186" s="215">
        <f t="shared" ref="CC186:CH186" si="43">SUM(CC3:CC185)</f>
        <v>15422.5</v>
      </c>
      <c r="CD186" s="215">
        <f t="shared" si="43"/>
        <v>601</v>
      </c>
      <c r="CE186" s="215">
        <f t="shared" si="43"/>
        <v>16724.5</v>
      </c>
      <c r="CF186" s="215">
        <f t="shared" si="43"/>
        <v>3998.6</v>
      </c>
      <c r="CG186" s="215">
        <f t="shared" si="43"/>
        <v>1069.5</v>
      </c>
      <c r="CH186" s="215">
        <f t="shared" si="43"/>
        <v>15670</v>
      </c>
    </row>
    <row r="187" spans="1:86" ht="28.5" customHeight="1">
      <c r="BZ187" s="165"/>
    </row>
    <row r="188" spans="1:86" ht="28.5" customHeight="1">
      <c r="BZ188" s="165"/>
    </row>
    <row r="189" spans="1:86" ht="28.5" customHeight="1">
      <c r="BZ189" s="165"/>
    </row>
    <row r="190" spans="1:86" ht="28.5" customHeight="1">
      <c r="BZ190" s="165"/>
    </row>
    <row r="191" spans="1:86" ht="28.5" customHeight="1">
      <c r="BZ191" s="165"/>
    </row>
    <row r="192" spans="1:86" ht="28.5" customHeight="1">
      <c r="BZ192" s="165"/>
    </row>
    <row r="193" spans="78:78" ht="28.5" customHeight="1">
      <c r="BZ193" s="165"/>
    </row>
    <row r="194" spans="78:78" ht="28.5" customHeight="1">
      <c r="BZ194" s="165"/>
    </row>
    <row r="195" spans="78:78" ht="28.5" customHeight="1">
      <c r="BZ195" s="165"/>
    </row>
    <row r="196" spans="78:78" ht="28.5" customHeight="1">
      <c r="BZ196" s="165"/>
    </row>
    <row r="197" spans="78:78" ht="28.5" customHeight="1">
      <c r="BZ197" s="165"/>
    </row>
    <row r="198" spans="78:78" ht="28.5" customHeight="1">
      <c r="BZ198" s="165"/>
    </row>
    <row r="199" spans="78:78" ht="28.5" customHeight="1">
      <c r="BZ199" s="165"/>
    </row>
    <row r="200" spans="78:78" ht="28.5" customHeight="1">
      <c r="BZ200" s="165"/>
    </row>
    <row r="201" spans="78:78" ht="28.5" customHeight="1">
      <c r="BZ201" s="165"/>
    </row>
    <row r="202" spans="78:78" ht="28.5" customHeight="1">
      <c r="BZ202" s="165"/>
    </row>
    <row r="203" spans="78:78" ht="28.5" customHeight="1">
      <c r="BZ203" s="165"/>
    </row>
    <row r="204" spans="78:78" ht="28.5" customHeight="1">
      <c r="BZ204" s="165"/>
    </row>
    <row r="205" spans="78:78" ht="28.5" customHeight="1">
      <c r="BZ205" s="165"/>
    </row>
    <row r="206" spans="78:78" ht="28.5" customHeight="1">
      <c r="BZ206" s="165"/>
    </row>
    <row r="207" spans="78:78" ht="28.5" customHeight="1">
      <c r="BZ207" s="165"/>
    </row>
    <row r="208" spans="78:78" ht="28.5" customHeight="1">
      <c r="BZ208" s="165"/>
    </row>
    <row r="209" spans="78:78" ht="28.5" customHeight="1">
      <c r="BZ209" s="165"/>
    </row>
    <row r="210" spans="78:78" ht="28.5" customHeight="1">
      <c r="BZ210" s="165"/>
    </row>
    <row r="211" spans="78:78" ht="28.5" customHeight="1">
      <c r="BZ211" s="165"/>
    </row>
    <row r="212" spans="78:78" ht="28.5" customHeight="1">
      <c r="BZ212" s="165"/>
    </row>
    <row r="213" spans="78:78" ht="28.5" customHeight="1">
      <c r="BZ213" s="165"/>
    </row>
    <row r="214" spans="78:78" ht="28.5" customHeight="1">
      <c r="BZ214" s="165"/>
    </row>
    <row r="215" spans="78:78" ht="28.5" customHeight="1">
      <c r="BZ215" s="165"/>
    </row>
    <row r="216" spans="78:78" ht="28.5" customHeight="1">
      <c r="BZ216" s="165"/>
    </row>
    <row r="217" spans="78:78" ht="28.5" customHeight="1">
      <c r="BZ217" s="165"/>
    </row>
    <row r="218" spans="78:78" ht="28.5" customHeight="1">
      <c r="BZ218" s="165"/>
    </row>
    <row r="219" spans="78:78" ht="28.5" customHeight="1">
      <c r="BZ219" s="165"/>
    </row>
    <row r="220" spans="78:78" ht="28.5" customHeight="1">
      <c r="BZ220" s="165"/>
    </row>
    <row r="221" spans="78:78" ht="28.5" customHeight="1">
      <c r="BZ221" s="165"/>
    </row>
    <row r="222" spans="78:78" ht="28.5" customHeight="1">
      <c r="BZ222" s="165"/>
    </row>
    <row r="223" spans="78:78" ht="28.5" customHeight="1">
      <c r="BZ223" s="165"/>
    </row>
    <row r="224" spans="78:78" ht="28.5" customHeight="1">
      <c r="BZ224" s="165"/>
    </row>
    <row r="225" spans="78:78" ht="28.5" customHeight="1">
      <c r="BZ225" s="165"/>
    </row>
    <row r="226" spans="78:78" ht="28.5" customHeight="1">
      <c r="BZ226" s="165"/>
    </row>
    <row r="227" spans="78:78" ht="28.5" customHeight="1">
      <c r="BZ227" s="165"/>
    </row>
    <row r="228" spans="78:78" ht="28.5" customHeight="1">
      <c r="BZ228" s="165"/>
    </row>
    <row r="229" spans="78:78" ht="28.5" customHeight="1">
      <c r="BZ229" s="165"/>
    </row>
    <row r="230" spans="78:78" ht="28.5" customHeight="1">
      <c r="BZ230" s="165"/>
    </row>
    <row r="231" spans="78:78" ht="28.5" customHeight="1">
      <c r="BZ231" s="165"/>
    </row>
    <row r="232" spans="78:78" ht="28.5" customHeight="1">
      <c r="BZ232" s="165"/>
    </row>
    <row r="233" spans="78:78" ht="28.5" customHeight="1">
      <c r="BZ233" s="165"/>
    </row>
    <row r="234" spans="78:78" ht="28.5" customHeight="1">
      <c r="BZ234" s="165"/>
    </row>
    <row r="235" spans="78:78" ht="28.5" customHeight="1">
      <c r="BZ235" s="165"/>
    </row>
    <row r="236" spans="78:78" ht="28.5" customHeight="1">
      <c r="BZ236" s="165"/>
    </row>
    <row r="237" spans="78:78" ht="28.5" customHeight="1">
      <c r="BZ237" s="165"/>
    </row>
    <row r="238" spans="78:78" ht="28.5" customHeight="1">
      <c r="BZ238" s="165"/>
    </row>
    <row r="239" spans="78:78" ht="28.5" customHeight="1">
      <c r="BZ239" s="165"/>
    </row>
    <row r="240" spans="78:78" ht="28.5" customHeight="1">
      <c r="BZ240" s="165"/>
    </row>
    <row r="241" spans="78:78" ht="28.5" customHeight="1">
      <c r="BZ241" s="165"/>
    </row>
    <row r="242" spans="78:78" ht="28.5" customHeight="1">
      <c r="BZ242" s="165"/>
    </row>
    <row r="243" spans="78:78" ht="28.5" customHeight="1">
      <c r="BZ243" s="165"/>
    </row>
    <row r="244" spans="78:78" ht="28.5" customHeight="1">
      <c r="BZ244" s="165"/>
    </row>
    <row r="245" spans="78:78" ht="28.5" customHeight="1">
      <c r="BZ245" s="165"/>
    </row>
    <row r="246" spans="78:78" ht="28.5" customHeight="1">
      <c r="BZ246" s="165"/>
    </row>
    <row r="247" spans="78:78" ht="28.5" customHeight="1">
      <c r="BZ247" s="165"/>
    </row>
    <row r="248" spans="78:78" ht="28.5" customHeight="1">
      <c r="BZ248" s="165"/>
    </row>
    <row r="249" spans="78:78" ht="28.5" customHeight="1">
      <c r="BZ249" s="165"/>
    </row>
    <row r="250" spans="78:78" ht="28.5" customHeight="1">
      <c r="BZ250" s="165"/>
    </row>
    <row r="251" spans="78:78" ht="28.5" customHeight="1">
      <c r="BZ251" s="165"/>
    </row>
    <row r="252" spans="78:78" ht="28.5" customHeight="1">
      <c r="BZ252" s="165"/>
    </row>
    <row r="253" spans="78:78" ht="28.5" customHeight="1">
      <c r="BZ253" s="165"/>
    </row>
    <row r="254" spans="78:78" ht="28.5" customHeight="1">
      <c r="BZ254" s="165"/>
    </row>
    <row r="255" spans="78:78" ht="28.5" customHeight="1">
      <c r="BZ255" s="165"/>
    </row>
    <row r="256" spans="78:78" ht="28.5" customHeight="1">
      <c r="BZ256" s="165"/>
    </row>
    <row r="257" spans="78:78" ht="28.5" customHeight="1">
      <c r="BZ257" s="165"/>
    </row>
    <row r="258" spans="78:78" ht="28.5" customHeight="1">
      <c r="BZ258" s="165"/>
    </row>
    <row r="259" spans="78:78" ht="28.5" customHeight="1">
      <c r="BZ259" s="165"/>
    </row>
    <row r="260" spans="78:78" ht="28.5" customHeight="1">
      <c r="BZ260" s="165"/>
    </row>
    <row r="261" spans="78:78" ht="28.5" customHeight="1">
      <c r="BZ261" s="165"/>
    </row>
    <row r="262" spans="78:78" ht="28.5" customHeight="1">
      <c r="BZ262" s="165"/>
    </row>
    <row r="263" spans="78:78" ht="28.5" customHeight="1">
      <c r="BZ263" s="165"/>
    </row>
    <row r="264" spans="78:78" ht="28.5" customHeight="1">
      <c r="BZ264" s="165"/>
    </row>
    <row r="265" spans="78:78" ht="28.5" customHeight="1">
      <c r="BZ265" s="165"/>
    </row>
    <row r="266" spans="78:78" ht="28.5" customHeight="1">
      <c r="BZ266" s="165"/>
    </row>
    <row r="267" spans="78:78" ht="28.5" customHeight="1">
      <c r="BZ267" s="165"/>
    </row>
    <row r="268" spans="78:78" ht="28.5" customHeight="1">
      <c r="BZ268" s="165"/>
    </row>
    <row r="269" spans="78:78" ht="28.5" customHeight="1">
      <c r="BZ269" s="165"/>
    </row>
    <row r="270" spans="78:78" ht="28.5" customHeight="1">
      <c r="BZ270" s="165"/>
    </row>
    <row r="271" spans="78:78" ht="28.5" customHeight="1">
      <c r="BZ271" s="165"/>
    </row>
    <row r="272" spans="78:78" ht="28.5" customHeight="1">
      <c r="BZ272" s="165"/>
    </row>
    <row r="273" spans="78:78" ht="28.5" customHeight="1">
      <c r="BZ273" s="165"/>
    </row>
    <row r="274" spans="78:78" ht="28.5" customHeight="1">
      <c r="BZ274" s="165"/>
    </row>
    <row r="275" spans="78:78" ht="28.5" customHeight="1">
      <c r="BZ275" s="165"/>
    </row>
    <row r="276" spans="78:78" ht="28.5" customHeight="1">
      <c r="BZ276" s="165"/>
    </row>
    <row r="277" spans="78:78" ht="28.5" customHeight="1">
      <c r="BZ277" s="165"/>
    </row>
    <row r="278" spans="78:78" ht="28.5" customHeight="1">
      <c r="BZ278" s="165"/>
    </row>
    <row r="279" spans="78:78" ht="28.5" customHeight="1">
      <c r="BZ279" s="165"/>
    </row>
    <row r="280" spans="78:78" ht="28.5" customHeight="1">
      <c r="BZ280" s="165"/>
    </row>
    <row r="281" spans="78:78" ht="28.5" customHeight="1">
      <c r="BZ281" s="165"/>
    </row>
    <row r="282" spans="78:78" ht="28.5" customHeight="1">
      <c r="BZ282" s="165"/>
    </row>
    <row r="283" spans="78:78" ht="28.5" customHeight="1">
      <c r="BZ283" s="165"/>
    </row>
    <row r="284" spans="78:78" ht="28.5" customHeight="1">
      <c r="BZ284" s="165"/>
    </row>
    <row r="285" spans="78:78" ht="28.5" customHeight="1">
      <c r="BZ285" s="165"/>
    </row>
    <row r="286" spans="78:78" ht="28.5" customHeight="1">
      <c r="BZ286" s="165"/>
    </row>
    <row r="287" spans="78:78" ht="28.5" customHeight="1">
      <c r="BZ287" s="165"/>
    </row>
    <row r="288" spans="78:78" ht="28.5" customHeight="1">
      <c r="BZ288" s="165"/>
    </row>
    <row r="289" spans="78:78" ht="28.5" customHeight="1">
      <c r="BZ289" s="165"/>
    </row>
    <row r="290" spans="78:78" ht="28.5" customHeight="1">
      <c r="BZ290" s="165"/>
    </row>
    <row r="291" spans="78:78" ht="28.5" customHeight="1">
      <c r="BZ291" s="165"/>
    </row>
    <row r="292" spans="78:78" ht="28.5" customHeight="1">
      <c r="BZ292" s="165"/>
    </row>
    <row r="293" spans="78:78" ht="28.5" customHeight="1">
      <c r="BZ293" s="165"/>
    </row>
    <row r="294" spans="78:78" ht="28.5" customHeight="1">
      <c r="BZ294" s="165"/>
    </row>
    <row r="295" spans="78:78" ht="28.5" customHeight="1">
      <c r="BZ295" s="165"/>
    </row>
    <row r="296" spans="78:78" ht="28.5" customHeight="1">
      <c r="BZ296" s="165"/>
    </row>
    <row r="297" spans="78:78" ht="28.5" customHeight="1">
      <c r="BZ297" s="165"/>
    </row>
    <row r="298" spans="78:78" ht="28.5" customHeight="1">
      <c r="BZ298" s="165"/>
    </row>
  </sheetData>
  <mergeCells count="15">
    <mergeCell ref="CC1:CH1"/>
    <mergeCell ref="BZ1:BZ2"/>
    <mergeCell ref="AZ1:BE1"/>
    <mergeCell ref="AX186:AY186"/>
    <mergeCell ref="D1:I1"/>
    <mergeCell ref="J1:O1"/>
    <mergeCell ref="P1:U1"/>
    <mergeCell ref="V1:AA1"/>
    <mergeCell ref="AB1:AG1"/>
    <mergeCell ref="AN1:AS1"/>
    <mergeCell ref="AH1:AM1"/>
    <mergeCell ref="AT1:AY1"/>
    <mergeCell ref="BF1:BK1"/>
    <mergeCell ref="BL1:BQ1"/>
    <mergeCell ref="BR1:BW1"/>
  </mergeCells>
  <pageMargins left="0.22" right="0.16" top="0.28999999999999998" bottom="0.34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4901-989F-445F-8CAA-1BF59519F5FE}">
  <sheetPr>
    <tabColor rgb="FF00B0F0"/>
  </sheetPr>
  <dimension ref="A2:M508"/>
  <sheetViews>
    <sheetView topLeftCell="A183" workbookViewId="0">
      <selection activeCell="F199" sqref="F199"/>
    </sheetView>
  </sheetViews>
  <sheetFormatPr defaultColWidth="9.140625" defaultRowHeight="15"/>
  <cols>
    <col min="1" max="1" width="11.7109375" style="236" bestFit="1" customWidth="1"/>
    <col min="2" max="2" width="14" style="217" customWidth="1"/>
    <col min="3" max="3" width="12.140625" style="217" bestFit="1" customWidth="1"/>
    <col min="4" max="4" width="12.28515625" customWidth="1"/>
    <col min="5" max="5" width="12.7109375" style="256" customWidth="1"/>
    <col min="6" max="6" width="10.42578125" style="256" customWidth="1"/>
    <col min="7" max="7" width="11.140625" customWidth="1"/>
    <col min="9" max="9" width="10.85546875" bestFit="1" customWidth="1"/>
    <col min="10" max="10" width="12.7109375" customWidth="1"/>
    <col min="11" max="11" width="13" customWidth="1"/>
    <col min="12" max="12" width="16.5703125" customWidth="1"/>
  </cols>
  <sheetData>
    <row r="2" spans="1:7">
      <c r="A2" s="690" t="s">
        <v>389</v>
      </c>
      <c r="B2" s="690"/>
      <c r="C2" s="690"/>
      <c r="D2" s="690"/>
      <c r="E2" s="690"/>
      <c r="F2" s="690"/>
      <c r="G2" s="690"/>
    </row>
    <row r="3" spans="1:7">
      <c r="B3" s="677"/>
      <c r="C3" s="677"/>
      <c r="F3" s="334"/>
      <c r="G3" s="319"/>
    </row>
    <row r="4" spans="1:7" ht="45">
      <c r="A4" s="242" t="s">
        <v>390</v>
      </c>
      <c r="B4" s="233" t="s">
        <v>391</v>
      </c>
      <c r="C4" s="233" t="s">
        <v>392</v>
      </c>
      <c r="D4" s="233" t="s">
        <v>393</v>
      </c>
      <c r="E4" s="362" t="s">
        <v>394</v>
      </c>
      <c r="F4" s="345" t="s">
        <v>395</v>
      </c>
      <c r="G4" s="346" t="s">
        <v>396</v>
      </c>
    </row>
    <row r="5" spans="1:7">
      <c r="B5" s="677"/>
      <c r="C5" s="677"/>
      <c r="E5" s="363"/>
      <c r="F5" s="334"/>
      <c r="G5" s="319">
        <v>0</v>
      </c>
    </row>
    <row r="6" spans="1:7">
      <c r="A6" s="243">
        <v>45200</v>
      </c>
      <c r="B6" s="676" t="s">
        <v>397</v>
      </c>
      <c r="C6" s="676" t="s">
        <v>398</v>
      </c>
      <c r="D6" t="s">
        <v>399</v>
      </c>
      <c r="E6" s="363">
        <v>500</v>
      </c>
      <c r="F6" s="334"/>
      <c r="G6" s="319">
        <f t="shared" ref="G6:G11" si="0">+G5+E6-F6</f>
        <v>500</v>
      </c>
    </row>
    <row r="7" spans="1:7">
      <c r="B7" s="677"/>
      <c r="C7" s="677"/>
      <c r="D7" t="s">
        <v>400</v>
      </c>
      <c r="E7" s="256">
        <v>500</v>
      </c>
      <c r="G7" s="319">
        <f t="shared" si="0"/>
        <v>1000</v>
      </c>
    </row>
    <row r="8" spans="1:7">
      <c r="B8" s="677"/>
      <c r="C8" s="677"/>
      <c r="D8" t="s">
        <v>19</v>
      </c>
      <c r="E8" s="256">
        <v>24.3</v>
      </c>
      <c r="G8" s="319">
        <f t="shared" si="0"/>
        <v>1024.3</v>
      </c>
    </row>
    <row r="9" spans="1:7">
      <c r="B9" s="677"/>
      <c r="C9" s="677"/>
      <c r="D9" t="s">
        <v>401</v>
      </c>
      <c r="E9" s="256">
        <v>2</v>
      </c>
      <c r="G9" s="319">
        <f t="shared" si="0"/>
        <v>1026.3</v>
      </c>
    </row>
    <row r="10" spans="1:7">
      <c r="A10" s="236">
        <v>45198</v>
      </c>
      <c r="B10" s="677" t="s">
        <v>402</v>
      </c>
      <c r="C10" s="677" t="s">
        <v>398</v>
      </c>
      <c r="D10" t="s">
        <v>399</v>
      </c>
      <c r="F10" s="334">
        <v>500</v>
      </c>
      <c r="G10" s="319">
        <f t="shared" si="0"/>
        <v>526.29999999999995</v>
      </c>
    </row>
    <row r="11" spans="1:7">
      <c r="A11" s="236">
        <v>45198</v>
      </c>
      <c r="B11" s="677" t="s">
        <v>403</v>
      </c>
      <c r="C11" s="677" t="s">
        <v>398</v>
      </c>
      <c r="D11" t="s">
        <v>400</v>
      </c>
      <c r="F11" s="256">
        <v>500</v>
      </c>
      <c r="G11" s="319">
        <f t="shared" si="0"/>
        <v>26.299999999999955</v>
      </c>
    </row>
    <row r="12" spans="1:7">
      <c r="A12" s="236">
        <v>45264</v>
      </c>
      <c r="B12" s="677" t="s">
        <v>404</v>
      </c>
      <c r="C12" s="677" t="s">
        <v>398</v>
      </c>
      <c r="D12" t="s">
        <v>19</v>
      </c>
      <c r="F12" s="256">
        <v>24.3</v>
      </c>
      <c r="G12" s="319">
        <f t="shared" ref="G12:G45" si="1">+G11+E12-F12</f>
        <v>1.9999999999999538</v>
      </c>
    </row>
    <row r="13" spans="1:7">
      <c r="A13" s="236">
        <v>45264</v>
      </c>
      <c r="B13" s="677" t="s">
        <v>404</v>
      </c>
      <c r="C13" s="677" t="s">
        <v>398</v>
      </c>
      <c r="D13" t="s">
        <v>401</v>
      </c>
      <c r="F13" s="256">
        <v>2</v>
      </c>
      <c r="G13" s="319">
        <f t="shared" si="1"/>
        <v>-4.6185277824406512E-14</v>
      </c>
    </row>
    <row r="14" spans="1:7">
      <c r="A14" s="243">
        <v>45260</v>
      </c>
      <c r="B14" s="676" t="s">
        <v>397</v>
      </c>
      <c r="C14" s="676" t="s">
        <v>405</v>
      </c>
      <c r="D14" t="s">
        <v>19</v>
      </c>
      <c r="E14" s="256">
        <v>26.4</v>
      </c>
      <c r="G14" s="319">
        <f t="shared" si="1"/>
        <v>26.399999999999952</v>
      </c>
    </row>
    <row r="15" spans="1:7">
      <c r="B15" s="677"/>
      <c r="C15" s="677"/>
      <c r="D15" t="s">
        <v>401</v>
      </c>
      <c r="E15" s="256">
        <v>10</v>
      </c>
      <c r="G15" s="319">
        <f t="shared" si="1"/>
        <v>36.399999999999949</v>
      </c>
    </row>
    <row r="16" spans="1:7">
      <c r="B16" s="677"/>
      <c r="C16" s="677"/>
      <c r="D16" t="s">
        <v>400</v>
      </c>
      <c r="E16" s="256">
        <v>500</v>
      </c>
      <c r="G16" s="319">
        <f t="shared" si="1"/>
        <v>536.4</v>
      </c>
    </row>
    <row r="17" spans="1:13">
      <c r="A17" s="236">
        <v>45234</v>
      </c>
      <c r="B17" s="677" t="s">
        <v>406</v>
      </c>
      <c r="C17" s="677" t="s">
        <v>407</v>
      </c>
      <c r="D17" t="s">
        <v>400</v>
      </c>
      <c r="F17" s="256">
        <v>500</v>
      </c>
      <c r="G17" s="319">
        <f t="shared" si="1"/>
        <v>36.399999999999977</v>
      </c>
    </row>
    <row r="18" spans="1:13">
      <c r="A18" s="236">
        <v>45299</v>
      </c>
      <c r="B18" s="677" t="s">
        <v>408</v>
      </c>
      <c r="C18" s="677" t="s">
        <v>407</v>
      </c>
      <c r="D18" t="s">
        <v>19</v>
      </c>
      <c r="F18" s="256">
        <v>26.4</v>
      </c>
      <c r="G18" s="319">
        <f t="shared" si="1"/>
        <v>9.9999999999999787</v>
      </c>
    </row>
    <row r="19" spans="1:13">
      <c r="A19" s="236">
        <v>45299</v>
      </c>
      <c r="B19" s="677" t="s">
        <v>408</v>
      </c>
      <c r="C19" s="677" t="s">
        <v>407</v>
      </c>
      <c r="D19" t="s">
        <v>401</v>
      </c>
      <c r="F19" s="256">
        <v>10</v>
      </c>
      <c r="G19" s="319">
        <f t="shared" si="1"/>
        <v>-2.1316282072803006E-14</v>
      </c>
    </row>
    <row r="20" spans="1:13">
      <c r="A20" s="243">
        <v>45291</v>
      </c>
      <c r="B20" s="676" t="s">
        <v>397</v>
      </c>
      <c r="C20" s="676" t="s">
        <v>409</v>
      </c>
      <c r="D20" t="s">
        <v>19</v>
      </c>
      <c r="E20" s="256">
        <v>28.2</v>
      </c>
      <c r="G20" s="319">
        <f t="shared" si="1"/>
        <v>28.199999999999978</v>
      </c>
    </row>
    <row r="21" spans="1:13">
      <c r="B21" s="677"/>
      <c r="C21" s="677"/>
      <c r="D21" t="s">
        <v>401</v>
      </c>
      <c r="E21" s="256">
        <v>5</v>
      </c>
      <c r="G21" s="319">
        <f t="shared" si="1"/>
        <v>33.199999999999974</v>
      </c>
    </row>
    <row r="22" spans="1:13">
      <c r="B22" s="677"/>
      <c r="C22" s="677"/>
      <c r="D22" t="s">
        <v>400</v>
      </c>
      <c r="E22" s="256">
        <v>500</v>
      </c>
      <c r="G22" s="319">
        <f t="shared" si="1"/>
        <v>533.19999999999993</v>
      </c>
    </row>
    <row r="23" spans="1:13">
      <c r="A23" s="236">
        <v>45264</v>
      </c>
      <c r="B23" s="677" t="s">
        <v>410</v>
      </c>
      <c r="C23" s="677" t="s">
        <v>409</v>
      </c>
      <c r="D23" t="s">
        <v>400</v>
      </c>
      <c r="F23" s="256">
        <v>500</v>
      </c>
      <c r="G23" s="319">
        <f t="shared" si="1"/>
        <v>33.199999999999932</v>
      </c>
    </row>
    <row r="24" spans="1:13">
      <c r="A24" s="236">
        <v>45331</v>
      </c>
      <c r="B24" s="677" t="s">
        <v>411</v>
      </c>
      <c r="C24" s="677" t="s">
        <v>409</v>
      </c>
      <c r="D24" t="s">
        <v>19</v>
      </c>
      <c r="F24" s="256">
        <v>28.2</v>
      </c>
      <c r="G24" s="319">
        <f t="shared" si="1"/>
        <v>4.9999999999999325</v>
      </c>
    </row>
    <row r="25" spans="1:13">
      <c r="A25" s="236">
        <v>45331</v>
      </c>
      <c r="B25" s="677" t="s">
        <v>411</v>
      </c>
      <c r="C25" s="677" t="s">
        <v>409</v>
      </c>
      <c r="D25" t="s">
        <v>401</v>
      </c>
      <c r="F25" s="256">
        <v>5</v>
      </c>
      <c r="G25" s="319">
        <f t="shared" si="1"/>
        <v>-6.7501559897209518E-14</v>
      </c>
    </row>
    <row r="26" spans="1:13">
      <c r="A26" s="243">
        <v>45322</v>
      </c>
      <c r="B26" s="676" t="s">
        <v>397</v>
      </c>
      <c r="C26" s="676" t="s">
        <v>412</v>
      </c>
      <c r="D26" t="s">
        <v>19</v>
      </c>
      <c r="E26" s="256">
        <v>31.5</v>
      </c>
      <c r="G26" s="319">
        <f t="shared" si="1"/>
        <v>31.499999999999932</v>
      </c>
      <c r="K26" s="676"/>
      <c r="M26" s="256"/>
    </row>
    <row r="27" spans="1:13">
      <c r="B27" s="677"/>
      <c r="C27" s="677"/>
      <c r="D27" t="s">
        <v>401</v>
      </c>
      <c r="E27" s="256">
        <v>8.8000000000000007</v>
      </c>
      <c r="G27" s="319">
        <f t="shared" si="1"/>
        <v>40.299999999999933</v>
      </c>
      <c r="K27" s="677"/>
      <c r="M27" s="256"/>
    </row>
    <row r="28" spans="1:13">
      <c r="B28" s="677"/>
      <c r="C28" s="677"/>
      <c r="D28" t="s">
        <v>400</v>
      </c>
      <c r="E28" s="256">
        <v>500</v>
      </c>
      <c r="G28" s="319">
        <f t="shared" si="1"/>
        <v>540.29999999999995</v>
      </c>
      <c r="M28" s="256"/>
    </row>
    <row r="29" spans="1:13" s="396" customFormat="1">
      <c r="A29" s="395">
        <v>45299</v>
      </c>
      <c r="B29" s="681" t="s">
        <v>413</v>
      </c>
      <c r="C29" s="681" t="s">
        <v>412</v>
      </c>
      <c r="D29" s="396" t="s">
        <v>400</v>
      </c>
      <c r="E29" s="397"/>
      <c r="F29" s="397">
        <v>500</v>
      </c>
      <c r="G29" s="398">
        <f t="shared" si="1"/>
        <v>40.299999999999955</v>
      </c>
    </row>
    <row r="30" spans="1:13">
      <c r="A30" s="236">
        <v>45362</v>
      </c>
      <c r="B30" s="677" t="s">
        <v>414</v>
      </c>
      <c r="C30" s="677" t="s">
        <v>412</v>
      </c>
      <c r="D30" t="s">
        <v>19</v>
      </c>
      <c r="F30" s="256">
        <v>31.5</v>
      </c>
      <c r="G30" s="319">
        <f t="shared" si="1"/>
        <v>8.7999999999999545</v>
      </c>
    </row>
    <row r="31" spans="1:13">
      <c r="A31" s="236">
        <v>45362</v>
      </c>
      <c r="B31" s="677" t="s">
        <v>414</v>
      </c>
      <c r="C31" s="677" t="s">
        <v>412</v>
      </c>
      <c r="D31" t="s">
        <v>401</v>
      </c>
      <c r="F31" s="256">
        <v>8.8000000000000007</v>
      </c>
      <c r="G31" s="319">
        <f t="shared" si="1"/>
        <v>-4.6185277824406512E-14</v>
      </c>
    </row>
    <row r="32" spans="1:13">
      <c r="A32" s="243">
        <v>45351</v>
      </c>
      <c r="B32" s="676" t="s">
        <v>397</v>
      </c>
      <c r="C32" s="676" t="s">
        <v>415</v>
      </c>
      <c r="D32" t="s">
        <v>19</v>
      </c>
      <c r="E32" s="256">
        <v>32.6</v>
      </c>
      <c r="G32" s="319">
        <f t="shared" si="1"/>
        <v>32.599999999999952</v>
      </c>
    </row>
    <row r="33" spans="1:10">
      <c r="B33" s="677"/>
      <c r="C33" s="677"/>
      <c r="D33" t="s">
        <v>401</v>
      </c>
      <c r="E33" s="256">
        <v>5</v>
      </c>
      <c r="G33" s="319">
        <f t="shared" si="1"/>
        <v>37.599999999999952</v>
      </c>
    </row>
    <row r="34" spans="1:10">
      <c r="B34" s="677"/>
      <c r="C34" s="677"/>
      <c r="D34" t="s">
        <v>400</v>
      </c>
      <c r="E34" s="256">
        <v>500</v>
      </c>
      <c r="G34" s="319">
        <f t="shared" si="1"/>
        <v>537.59999999999991</v>
      </c>
    </row>
    <row r="35" spans="1:10" s="396" customFormat="1">
      <c r="A35" s="395">
        <v>45331</v>
      </c>
      <c r="B35" s="681" t="s">
        <v>416</v>
      </c>
      <c r="C35" s="681" t="s">
        <v>415</v>
      </c>
      <c r="D35" s="396" t="s">
        <v>400</v>
      </c>
      <c r="E35" s="397"/>
      <c r="F35" s="397">
        <v>500</v>
      </c>
      <c r="G35" s="398">
        <f t="shared" si="1"/>
        <v>37.599999999999909</v>
      </c>
      <c r="H35" s="682"/>
      <c r="J35" s="397"/>
    </row>
    <row r="36" spans="1:10">
      <c r="A36" s="236">
        <v>45434</v>
      </c>
      <c r="B36" s="677" t="s">
        <v>417</v>
      </c>
      <c r="C36" s="677" t="s">
        <v>415</v>
      </c>
      <c r="D36" t="s">
        <v>19</v>
      </c>
      <c r="F36" s="256">
        <v>32.6</v>
      </c>
      <c r="G36" s="319">
        <f t="shared" si="1"/>
        <v>4.9999999999999076</v>
      </c>
      <c r="H36" s="676"/>
      <c r="J36" s="256"/>
    </row>
    <row r="37" spans="1:10">
      <c r="A37" s="236">
        <v>45434</v>
      </c>
      <c r="B37" s="677" t="s">
        <v>417</v>
      </c>
      <c r="C37" s="677" t="s">
        <v>415</v>
      </c>
      <c r="D37" t="s">
        <v>401</v>
      </c>
      <c r="F37" s="256">
        <v>5</v>
      </c>
      <c r="G37" s="319">
        <f t="shared" si="1"/>
        <v>-9.2370555648813024E-14</v>
      </c>
      <c r="H37" s="676"/>
      <c r="J37" s="256"/>
    </row>
    <row r="38" spans="1:10">
      <c r="A38" s="243">
        <v>45382</v>
      </c>
      <c r="B38" s="676" t="s">
        <v>397</v>
      </c>
      <c r="C38" s="676" t="s">
        <v>418</v>
      </c>
      <c r="D38" t="s">
        <v>19</v>
      </c>
      <c r="E38" s="237">
        <v>31.6</v>
      </c>
      <c r="F38" s="355"/>
      <c r="G38" s="319">
        <f t="shared" si="1"/>
        <v>31.599999999999909</v>
      </c>
      <c r="H38" s="677"/>
      <c r="J38" s="256"/>
    </row>
    <row r="39" spans="1:10">
      <c r="B39" s="677"/>
      <c r="C39" s="677"/>
      <c r="D39" t="s">
        <v>401</v>
      </c>
      <c r="E39" s="237">
        <v>5</v>
      </c>
      <c r="F39" s="355"/>
      <c r="G39" s="319">
        <f t="shared" si="1"/>
        <v>36.599999999999909</v>
      </c>
      <c r="H39" s="676"/>
      <c r="J39" s="237"/>
    </row>
    <row r="40" spans="1:10">
      <c r="B40" s="677"/>
      <c r="C40" s="677"/>
      <c r="D40" t="s">
        <v>400</v>
      </c>
      <c r="E40" s="237">
        <v>500</v>
      </c>
      <c r="F40" s="355"/>
      <c r="G40" s="319">
        <f t="shared" si="1"/>
        <v>536.59999999999991</v>
      </c>
      <c r="H40" s="677"/>
      <c r="J40" s="237"/>
    </row>
    <row r="41" spans="1:10" s="396" customFormat="1">
      <c r="A41" s="395">
        <v>45362</v>
      </c>
      <c r="B41" s="681" t="s">
        <v>419</v>
      </c>
      <c r="C41" s="681" t="s">
        <v>418</v>
      </c>
      <c r="D41" s="396" t="s">
        <v>400</v>
      </c>
      <c r="E41" s="416"/>
      <c r="F41" s="417">
        <v>500</v>
      </c>
      <c r="G41" s="398">
        <f t="shared" si="1"/>
        <v>36.599999999999909</v>
      </c>
      <c r="H41" s="682"/>
      <c r="J41" s="416"/>
    </row>
    <row r="42" spans="1:10">
      <c r="A42" s="236">
        <v>45434</v>
      </c>
      <c r="B42" s="677" t="s">
        <v>417</v>
      </c>
      <c r="C42" s="677" t="s">
        <v>418</v>
      </c>
      <c r="D42" t="s">
        <v>19</v>
      </c>
      <c r="E42" s="237"/>
      <c r="F42" s="237">
        <v>31.6</v>
      </c>
      <c r="G42" s="319">
        <f t="shared" si="1"/>
        <v>4.9999999999999076</v>
      </c>
      <c r="H42" s="676"/>
      <c r="J42" s="237"/>
    </row>
    <row r="43" spans="1:10">
      <c r="A43" s="236">
        <v>45434</v>
      </c>
      <c r="B43" s="677" t="s">
        <v>417</v>
      </c>
      <c r="C43" s="677" t="s">
        <v>418</v>
      </c>
      <c r="D43" t="s">
        <v>401</v>
      </c>
      <c r="E43" s="237"/>
      <c r="F43" s="237">
        <v>5</v>
      </c>
      <c r="G43" s="319">
        <f t="shared" si="1"/>
        <v>-9.2370555648813024E-14</v>
      </c>
      <c r="H43" s="676"/>
      <c r="J43" s="237"/>
    </row>
    <row r="44" spans="1:10">
      <c r="A44" s="243">
        <v>45412</v>
      </c>
      <c r="B44" s="676" t="s">
        <v>397</v>
      </c>
      <c r="C44" s="676" t="s">
        <v>420</v>
      </c>
      <c r="D44" t="s">
        <v>19</v>
      </c>
      <c r="E44" s="237">
        <v>31.4</v>
      </c>
      <c r="G44" s="319">
        <f t="shared" si="1"/>
        <v>31.399999999999906</v>
      </c>
      <c r="H44" s="677"/>
      <c r="J44" s="237"/>
    </row>
    <row r="45" spans="1:10">
      <c r="B45" s="677"/>
      <c r="C45" s="677"/>
      <c r="D45" t="s">
        <v>401</v>
      </c>
      <c r="E45" s="237">
        <v>5</v>
      </c>
      <c r="G45" s="319">
        <f t="shared" si="1"/>
        <v>36.399999999999906</v>
      </c>
      <c r="H45" s="677"/>
      <c r="J45" s="237"/>
    </row>
    <row r="46" spans="1:10">
      <c r="B46" s="677"/>
      <c r="C46" s="677"/>
      <c r="D46" t="s">
        <v>400</v>
      </c>
      <c r="E46" s="237">
        <v>500</v>
      </c>
      <c r="G46" s="319">
        <f t="shared" ref="G46:G110" si="2">+G45+E46-F46</f>
        <v>536.39999999999986</v>
      </c>
      <c r="J46" s="256"/>
    </row>
    <row r="47" spans="1:10">
      <c r="A47" s="236">
        <v>45434</v>
      </c>
      <c r="B47" s="677" t="s">
        <v>417</v>
      </c>
      <c r="C47" s="677" t="s">
        <v>420</v>
      </c>
      <c r="D47" t="s">
        <v>19</v>
      </c>
      <c r="F47" s="237">
        <v>31.4</v>
      </c>
      <c r="G47" s="319">
        <f t="shared" si="2"/>
        <v>504.99999999999989</v>
      </c>
    </row>
    <row r="48" spans="1:10">
      <c r="A48" s="236">
        <v>45434</v>
      </c>
      <c r="B48" s="677" t="s">
        <v>417</v>
      </c>
      <c r="C48" s="677" t="s">
        <v>420</v>
      </c>
      <c r="D48" t="s">
        <v>401</v>
      </c>
      <c r="F48" s="237">
        <v>5</v>
      </c>
      <c r="G48" s="319">
        <f t="shared" si="2"/>
        <v>499.99999999999989</v>
      </c>
    </row>
    <row r="49" spans="1:12" s="396" customFormat="1">
      <c r="A49" s="395">
        <v>45434</v>
      </c>
      <c r="B49" s="681" t="s">
        <v>421</v>
      </c>
      <c r="C49" s="681" t="s">
        <v>420</v>
      </c>
      <c r="D49" s="396" t="s">
        <v>400</v>
      </c>
      <c r="E49" s="397"/>
      <c r="F49" s="397">
        <v>500</v>
      </c>
      <c r="G49" s="398">
        <f t="shared" si="2"/>
        <v>0</v>
      </c>
    </row>
    <row r="50" spans="1:12">
      <c r="A50" s="243">
        <v>45443</v>
      </c>
      <c r="B50" s="676" t="s">
        <v>397</v>
      </c>
      <c r="C50" s="676" t="s">
        <v>422</v>
      </c>
      <c r="D50" t="s">
        <v>19</v>
      </c>
      <c r="E50" s="237">
        <v>28.6</v>
      </c>
      <c r="G50" s="319">
        <f t="shared" si="2"/>
        <v>28.6</v>
      </c>
    </row>
    <row r="51" spans="1:12">
      <c r="B51" s="677"/>
      <c r="C51" s="677"/>
      <c r="D51" t="s">
        <v>401</v>
      </c>
      <c r="E51" s="237">
        <v>5</v>
      </c>
      <c r="G51" s="319">
        <f t="shared" si="2"/>
        <v>33.6</v>
      </c>
    </row>
    <row r="52" spans="1:12">
      <c r="B52" s="677"/>
      <c r="C52" s="677"/>
      <c r="D52" t="s">
        <v>400</v>
      </c>
      <c r="E52" s="237">
        <v>500</v>
      </c>
      <c r="G52" s="319">
        <f t="shared" si="2"/>
        <v>533.6</v>
      </c>
    </row>
    <row r="53" spans="1:12">
      <c r="A53" s="236">
        <v>45476</v>
      </c>
      <c r="B53" s="677" t="s">
        <v>423</v>
      </c>
      <c r="C53" s="677" t="s">
        <v>422</v>
      </c>
      <c r="D53" t="s">
        <v>19</v>
      </c>
      <c r="E53" s="237"/>
      <c r="F53" s="256">
        <v>28.6</v>
      </c>
      <c r="G53" s="319">
        <f t="shared" si="2"/>
        <v>505</v>
      </c>
    </row>
    <row r="54" spans="1:12">
      <c r="A54" s="236">
        <v>45476</v>
      </c>
      <c r="B54" s="677" t="s">
        <v>423</v>
      </c>
      <c r="C54" s="677" t="s">
        <v>422</v>
      </c>
      <c r="D54" t="s">
        <v>401</v>
      </c>
      <c r="E54" s="237"/>
      <c r="F54" s="256">
        <v>5</v>
      </c>
      <c r="G54" s="319">
        <f t="shared" si="2"/>
        <v>500</v>
      </c>
    </row>
    <row r="55" spans="1:12" s="396" customFormat="1">
      <c r="A55" s="395">
        <v>45476</v>
      </c>
      <c r="B55" s="681" t="s">
        <v>424</v>
      </c>
      <c r="C55" s="681" t="s">
        <v>422</v>
      </c>
      <c r="D55" s="396" t="s">
        <v>400</v>
      </c>
      <c r="E55" s="416"/>
      <c r="F55" s="397">
        <v>500</v>
      </c>
      <c r="G55" s="398">
        <f t="shared" si="2"/>
        <v>0</v>
      </c>
    </row>
    <row r="56" spans="1:12">
      <c r="A56" s="243">
        <v>45473</v>
      </c>
      <c r="B56" s="676" t="s">
        <v>397</v>
      </c>
      <c r="C56" s="676" t="s">
        <v>425</v>
      </c>
      <c r="D56" t="s">
        <v>19</v>
      </c>
      <c r="E56" s="237">
        <v>27.7</v>
      </c>
      <c r="G56" s="319">
        <f t="shared" si="2"/>
        <v>27.7</v>
      </c>
    </row>
    <row r="57" spans="1:12">
      <c r="B57" s="677"/>
      <c r="C57" s="677"/>
      <c r="D57" t="s">
        <v>401</v>
      </c>
      <c r="E57" s="237">
        <v>7</v>
      </c>
      <c r="G57" s="319">
        <f t="shared" si="2"/>
        <v>34.700000000000003</v>
      </c>
    </row>
    <row r="58" spans="1:12">
      <c r="B58" s="677"/>
      <c r="C58" s="677"/>
      <c r="D58" t="s">
        <v>400</v>
      </c>
      <c r="E58" s="237">
        <v>500</v>
      </c>
      <c r="G58" s="319">
        <f t="shared" si="2"/>
        <v>534.70000000000005</v>
      </c>
    </row>
    <row r="59" spans="1:12" s="396" customFormat="1">
      <c r="A59" s="395">
        <v>45476</v>
      </c>
      <c r="B59" s="681" t="s">
        <v>424</v>
      </c>
      <c r="C59" s="681" t="s">
        <v>425</v>
      </c>
      <c r="D59" s="396" t="s">
        <v>400</v>
      </c>
      <c r="E59" s="397"/>
      <c r="F59" s="397">
        <v>500</v>
      </c>
      <c r="G59" s="398">
        <f t="shared" si="2"/>
        <v>34.700000000000045</v>
      </c>
    </row>
    <row r="60" spans="1:12">
      <c r="A60" s="236">
        <v>45504</v>
      </c>
      <c r="B60" s="677" t="s">
        <v>426</v>
      </c>
      <c r="C60" s="677" t="s">
        <v>425</v>
      </c>
      <c r="D60" t="s">
        <v>19</v>
      </c>
      <c r="F60" s="256">
        <v>27.7</v>
      </c>
      <c r="G60" s="319">
        <f t="shared" si="2"/>
        <v>7.0000000000000462</v>
      </c>
    </row>
    <row r="61" spans="1:12">
      <c r="A61" s="236">
        <v>45504</v>
      </c>
      <c r="B61" s="677" t="s">
        <v>426</v>
      </c>
      <c r="C61" s="677" t="s">
        <v>425</v>
      </c>
      <c r="D61" t="s">
        <v>401</v>
      </c>
      <c r="F61" s="256">
        <v>7</v>
      </c>
      <c r="G61" s="319">
        <f t="shared" si="2"/>
        <v>4.6185277824406512E-14</v>
      </c>
    </row>
    <row r="62" spans="1:12">
      <c r="A62" s="243">
        <v>45504</v>
      </c>
      <c r="B62" s="676" t="s">
        <v>397</v>
      </c>
      <c r="C62" s="676" t="s">
        <v>427</v>
      </c>
      <c r="D62" t="s">
        <v>19</v>
      </c>
      <c r="E62" s="237">
        <v>27.2</v>
      </c>
      <c r="F62" s="319"/>
      <c r="G62" s="319">
        <f t="shared" si="2"/>
        <v>27.200000000000045</v>
      </c>
      <c r="I62" s="692" t="s">
        <v>428</v>
      </c>
      <c r="J62" s="692"/>
      <c r="K62" s="692"/>
    </row>
    <row r="63" spans="1:12">
      <c r="B63" s="677"/>
      <c r="C63" s="677"/>
      <c r="D63" t="s">
        <v>401</v>
      </c>
      <c r="E63" s="237">
        <v>7</v>
      </c>
      <c r="F63" s="319"/>
      <c r="G63" s="319">
        <f t="shared" si="2"/>
        <v>34.200000000000045</v>
      </c>
      <c r="H63">
        <v>2024</v>
      </c>
      <c r="I63" s="676" t="s">
        <v>429</v>
      </c>
      <c r="J63" t="s">
        <v>19</v>
      </c>
      <c r="K63" s="237">
        <v>27.3</v>
      </c>
      <c r="L63" s="237"/>
    </row>
    <row r="64" spans="1:12">
      <c r="B64" s="677"/>
      <c r="C64" s="677"/>
      <c r="D64" t="s">
        <v>400</v>
      </c>
      <c r="E64" s="237">
        <v>500</v>
      </c>
      <c r="F64" s="319"/>
      <c r="G64" s="319">
        <f t="shared" si="2"/>
        <v>534.20000000000005</v>
      </c>
      <c r="I64" s="677"/>
      <c r="J64" t="s">
        <v>401</v>
      </c>
      <c r="K64" s="237">
        <v>7</v>
      </c>
      <c r="L64" s="237"/>
    </row>
    <row r="65" spans="1:12" s="396" customFormat="1">
      <c r="A65" s="395">
        <v>45504</v>
      </c>
      <c r="B65" s="681" t="s">
        <v>430</v>
      </c>
      <c r="C65" s="681" t="s">
        <v>427</v>
      </c>
      <c r="D65" s="396" t="s">
        <v>400</v>
      </c>
      <c r="E65" s="398"/>
      <c r="F65" s="398">
        <v>500</v>
      </c>
      <c r="G65" s="398">
        <f t="shared" si="2"/>
        <v>34.200000000000045</v>
      </c>
      <c r="I65" s="682" t="s">
        <v>431</v>
      </c>
      <c r="J65" s="396" t="s">
        <v>19</v>
      </c>
      <c r="K65" s="416">
        <v>27.5</v>
      </c>
      <c r="L65" s="416"/>
    </row>
    <row r="66" spans="1:12">
      <c r="A66" s="236">
        <v>45546</v>
      </c>
      <c r="B66" s="677" t="s">
        <v>432</v>
      </c>
      <c r="C66" s="677" t="s">
        <v>427</v>
      </c>
      <c r="D66" t="s">
        <v>19</v>
      </c>
      <c r="E66" s="319"/>
      <c r="F66" s="319">
        <v>27.2</v>
      </c>
      <c r="G66" s="319">
        <f t="shared" si="2"/>
        <v>7.0000000000000462</v>
      </c>
      <c r="I66" s="677"/>
      <c r="J66" t="s">
        <v>401</v>
      </c>
      <c r="K66" s="237">
        <v>5</v>
      </c>
      <c r="L66" s="237"/>
    </row>
    <row r="67" spans="1:12">
      <c r="A67" s="236">
        <v>45546</v>
      </c>
      <c r="B67" s="677" t="s">
        <v>432</v>
      </c>
      <c r="C67" s="677" t="s">
        <v>427</v>
      </c>
      <c r="D67" t="s">
        <v>401</v>
      </c>
      <c r="E67" s="319"/>
      <c r="F67" s="319">
        <v>7</v>
      </c>
      <c r="G67" s="319">
        <f t="shared" si="2"/>
        <v>4.6185277824406512E-14</v>
      </c>
      <c r="I67" s="677"/>
      <c r="J67" t="s">
        <v>400</v>
      </c>
      <c r="K67" s="237">
        <v>180</v>
      </c>
      <c r="L67" s="237"/>
    </row>
    <row r="68" spans="1:12">
      <c r="A68" s="243">
        <v>45535</v>
      </c>
      <c r="B68" s="676" t="s">
        <v>397</v>
      </c>
      <c r="C68" s="676" t="s">
        <v>429</v>
      </c>
      <c r="D68" t="s">
        <v>19</v>
      </c>
      <c r="E68" s="237">
        <v>27.3</v>
      </c>
      <c r="F68" s="319"/>
      <c r="G68" s="319">
        <f t="shared" si="2"/>
        <v>27.300000000000047</v>
      </c>
      <c r="K68" s="237">
        <f>SUM(K63:K67)</f>
        <v>246.8</v>
      </c>
      <c r="L68" s="237"/>
    </row>
    <row r="69" spans="1:12">
      <c r="B69" s="677"/>
      <c r="C69" s="677"/>
      <c r="D69" t="s">
        <v>401</v>
      </c>
      <c r="E69" s="237">
        <v>7</v>
      </c>
      <c r="F69" s="319"/>
      <c r="G69" s="319">
        <f t="shared" si="2"/>
        <v>34.300000000000047</v>
      </c>
    </row>
    <row r="70" spans="1:12">
      <c r="B70" s="677"/>
      <c r="C70" s="677"/>
      <c r="D70" t="s">
        <v>400</v>
      </c>
      <c r="E70" s="237">
        <v>500</v>
      </c>
      <c r="F70" s="319"/>
      <c r="G70" s="319">
        <f t="shared" si="2"/>
        <v>534.30000000000007</v>
      </c>
    </row>
    <row r="71" spans="1:12" s="396" customFormat="1">
      <c r="A71" s="395">
        <v>45535</v>
      </c>
      <c r="B71" s="681" t="s">
        <v>433</v>
      </c>
      <c r="C71" s="681" t="s">
        <v>429</v>
      </c>
      <c r="D71" s="396" t="s">
        <v>400</v>
      </c>
      <c r="E71" s="398"/>
      <c r="F71" s="398">
        <v>420</v>
      </c>
      <c r="G71" s="398">
        <f t="shared" si="2"/>
        <v>114.30000000000007</v>
      </c>
    </row>
    <row r="72" spans="1:12" s="396" customFormat="1">
      <c r="A72" s="395">
        <v>45546</v>
      </c>
      <c r="B72" s="681" t="s">
        <v>434</v>
      </c>
      <c r="C72" s="681" t="s">
        <v>429</v>
      </c>
      <c r="D72" s="396" t="s">
        <v>400</v>
      </c>
      <c r="E72" s="397"/>
      <c r="F72" s="397">
        <v>80</v>
      </c>
      <c r="G72" s="398">
        <f t="shared" si="2"/>
        <v>34.300000000000068</v>
      </c>
    </row>
    <row r="73" spans="1:12">
      <c r="A73" s="236">
        <v>45586</v>
      </c>
      <c r="B73" s="677" t="s">
        <v>435</v>
      </c>
      <c r="C73" s="677" t="s">
        <v>429</v>
      </c>
      <c r="D73" t="s">
        <v>19</v>
      </c>
      <c r="F73" s="256">
        <v>27.3</v>
      </c>
      <c r="G73" s="319">
        <f t="shared" si="2"/>
        <v>7.0000000000000675</v>
      </c>
    </row>
    <row r="74" spans="1:12">
      <c r="A74" s="236">
        <v>45586</v>
      </c>
      <c r="B74" s="677" t="s">
        <v>435</v>
      </c>
      <c r="C74" s="677" t="s">
        <v>429</v>
      </c>
      <c r="D74" t="s">
        <v>401</v>
      </c>
      <c r="F74" s="256">
        <v>7</v>
      </c>
      <c r="G74" s="319">
        <f t="shared" si="2"/>
        <v>6.7501559897209518E-14</v>
      </c>
    </row>
    <row r="75" spans="1:12">
      <c r="A75" s="243">
        <v>45565</v>
      </c>
      <c r="B75" s="676" t="s">
        <v>397</v>
      </c>
      <c r="C75" s="676" t="s">
        <v>431</v>
      </c>
      <c r="D75" t="s">
        <v>19</v>
      </c>
      <c r="E75" s="237">
        <v>27.5</v>
      </c>
      <c r="F75" s="319"/>
      <c r="G75" s="319">
        <f t="shared" si="2"/>
        <v>27.500000000000068</v>
      </c>
    </row>
    <row r="76" spans="1:12">
      <c r="B76" s="677"/>
      <c r="C76" s="677"/>
      <c r="D76" t="s">
        <v>401</v>
      </c>
      <c r="E76" s="237">
        <v>5</v>
      </c>
      <c r="F76" s="319"/>
      <c r="G76" s="319">
        <f t="shared" si="2"/>
        <v>32.500000000000071</v>
      </c>
    </row>
    <row r="77" spans="1:12">
      <c r="B77" s="677"/>
      <c r="C77" s="677"/>
      <c r="D77" t="s">
        <v>400</v>
      </c>
      <c r="E77" s="237">
        <v>500</v>
      </c>
      <c r="F77" s="319"/>
      <c r="G77" s="319">
        <f t="shared" si="2"/>
        <v>532.50000000000011</v>
      </c>
    </row>
    <row r="78" spans="1:12" s="466" customFormat="1">
      <c r="A78" s="464">
        <v>45565</v>
      </c>
      <c r="B78" s="465" t="s">
        <v>436</v>
      </c>
      <c r="C78" s="465" t="s">
        <v>431</v>
      </c>
      <c r="D78" s="466" t="s">
        <v>400</v>
      </c>
      <c r="E78" s="494"/>
      <c r="F78" s="494">
        <v>320</v>
      </c>
      <c r="G78" s="494">
        <f t="shared" si="2"/>
        <v>212.50000000000011</v>
      </c>
    </row>
    <row r="79" spans="1:12">
      <c r="A79" s="236">
        <v>45586</v>
      </c>
      <c r="B79" s="677" t="s">
        <v>435</v>
      </c>
      <c r="C79" s="677" t="s">
        <v>431</v>
      </c>
      <c r="D79" t="s">
        <v>19</v>
      </c>
      <c r="F79" s="256">
        <v>27.5</v>
      </c>
      <c r="G79" s="319">
        <f t="shared" si="2"/>
        <v>185.00000000000011</v>
      </c>
    </row>
    <row r="80" spans="1:12">
      <c r="A80" s="236">
        <v>45586</v>
      </c>
      <c r="B80" s="677" t="s">
        <v>435</v>
      </c>
      <c r="C80" s="677" t="s">
        <v>431</v>
      </c>
      <c r="D80" t="s">
        <v>401</v>
      </c>
      <c r="F80" s="256">
        <v>5</v>
      </c>
      <c r="G80" s="319">
        <f t="shared" si="2"/>
        <v>180.00000000000011</v>
      </c>
    </row>
    <row r="81" spans="1:11">
      <c r="A81" s="236">
        <v>45596</v>
      </c>
      <c r="B81" s="677" t="s">
        <v>437</v>
      </c>
      <c r="C81" s="677" t="s">
        <v>431</v>
      </c>
      <c r="D81" t="s">
        <v>400</v>
      </c>
      <c r="F81" s="256">
        <v>180</v>
      </c>
      <c r="G81" s="319">
        <f t="shared" si="2"/>
        <v>0</v>
      </c>
    </row>
    <row r="82" spans="1:11">
      <c r="A82" s="243">
        <v>45596</v>
      </c>
      <c r="B82" s="676" t="s">
        <v>397</v>
      </c>
      <c r="C82" s="676" t="s">
        <v>398</v>
      </c>
      <c r="D82" t="s">
        <v>19</v>
      </c>
      <c r="E82" s="237">
        <v>6.4</v>
      </c>
      <c r="G82" s="319">
        <f t="shared" si="2"/>
        <v>6.4</v>
      </c>
      <c r="I82" s="676"/>
      <c r="K82" s="237"/>
    </row>
    <row r="83" spans="1:11">
      <c r="B83" s="677"/>
      <c r="C83" s="677"/>
      <c r="D83" t="s">
        <v>401</v>
      </c>
      <c r="E83" s="237">
        <v>7</v>
      </c>
      <c r="G83" s="319">
        <f t="shared" si="2"/>
        <v>13.4</v>
      </c>
      <c r="I83" s="677"/>
      <c r="K83" s="237"/>
    </row>
    <row r="84" spans="1:11">
      <c r="B84" s="677"/>
      <c r="C84" s="677"/>
      <c r="D84" t="s">
        <v>400</v>
      </c>
      <c r="E84" s="237">
        <v>500</v>
      </c>
      <c r="G84" s="319">
        <f t="shared" si="2"/>
        <v>513.4</v>
      </c>
    </row>
    <row r="85" spans="1:11" s="396" customFormat="1">
      <c r="A85" s="395">
        <v>45596</v>
      </c>
      <c r="B85" s="681" t="s">
        <v>438</v>
      </c>
      <c r="C85" s="681" t="s">
        <v>398</v>
      </c>
      <c r="D85" s="396" t="s">
        <v>400</v>
      </c>
      <c r="E85" s="397"/>
      <c r="F85" s="397">
        <v>400</v>
      </c>
      <c r="G85" s="398">
        <f t="shared" si="2"/>
        <v>113.39999999999998</v>
      </c>
    </row>
    <row r="86" spans="1:11" s="396" customFormat="1">
      <c r="A86" s="395">
        <v>45630</v>
      </c>
      <c r="B86" s="681" t="s">
        <v>439</v>
      </c>
      <c r="C86" s="681" t="s">
        <v>398</v>
      </c>
      <c r="D86" s="396" t="s">
        <v>400</v>
      </c>
      <c r="E86" s="397"/>
      <c r="F86" s="397">
        <v>100</v>
      </c>
      <c r="G86" s="398">
        <f t="shared" si="2"/>
        <v>13.399999999999977</v>
      </c>
    </row>
    <row r="87" spans="1:11">
      <c r="A87" s="236">
        <v>45630</v>
      </c>
      <c r="B87" s="677" t="s">
        <v>440</v>
      </c>
      <c r="C87" s="677" t="s">
        <v>398</v>
      </c>
      <c r="D87" t="s">
        <v>19</v>
      </c>
      <c r="F87" s="256">
        <v>6.4</v>
      </c>
      <c r="G87" s="319">
        <f t="shared" si="2"/>
        <v>6.9999999999999769</v>
      </c>
    </row>
    <row r="88" spans="1:11">
      <c r="A88" s="236">
        <v>45630</v>
      </c>
      <c r="B88" s="677" t="s">
        <v>440</v>
      </c>
      <c r="C88" s="677" t="s">
        <v>398</v>
      </c>
      <c r="D88" t="s">
        <v>401</v>
      </c>
      <c r="F88" s="256">
        <v>7</v>
      </c>
      <c r="G88" s="319">
        <f t="shared" si="2"/>
        <v>-2.3092638912203256E-14</v>
      </c>
    </row>
    <row r="89" spans="1:11">
      <c r="A89" s="243">
        <v>45626</v>
      </c>
      <c r="B89" s="676" t="s">
        <v>397</v>
      </c>
      <c r="C89" s="676" t="s">
        <v>405</v>
      </c>
      <c r="D89" t="s">
        <v>19</v>
      </c>
      <c r="E89" s="237">
        <v>7.5</v>
      </c>
      <c r="F89" s="355"/>
      <c r="G89" s="319">
        <f t="shared" si="2"/>
        <v>7.4999999999999769</v>
      </c>
      <c r="I89" s="676"/>
      <c r="K89" s="237"/>
    </row>
    <row r="90" spans="1:11">
      <c r="B90" s="677"/>
      <c r="C90" s="677"/>
      <c r="D90" t="s">
        <v>401</v>
      </c>
      <c r="E90" s="237">
        <v>7</v>
      </c>
      <c r="F90" s="355"/>
      <c r="G90" s="319">
        <f t="shared" si="2"/>
        <v>14.499999999999977</v>
      </c>
      <c r="I90" s="677"/>
      <c r="K90" s="237"/>
    </row>
    <row r="91" spans="1:11">
      <c r="B91" s="677"/>
      <c r="C91" s="677"/>
      <c r="D91" t="s">
        <v>400</v>
      </c>
      <c r="E91" s="237">
        <v>500</v>
      </c>
      <c r="F91" s="355"/>
      <c r="G91" s="319">
        <f t="shared" si="2"/>
        <v>514.5</v>
      </c>
      <c r="I91" s="676"/>
      <c r="K91" s="237"/>
    </row>
    <row r="92" spans="1:11" s="396" customFormat="1">
      <c r="A92" s="395">
        <v>45626</v>
      </c>
      <c r="B92" s="681" t="s">
        <v>441</v>
      </c>
      <c r="C92" s="681" t="s">
        <v>405</v>
      </c>
      <c r="D92" s="396" t="s">
        <v>400</v>
      </c>
      <c r="E92" s="416"/>
      <c r="F92" s="417">
        <v>500</v>
      </c>
      <c r="G92" s="398">
        <f t="shared" si="2"/>
        <v>14.5</v>
      </c>
      <c r="I92" s="681"/>
      <c r="K92" s="416"/>
    </row>
    <row r="93" spans="1:11">
      <c r="A93" s="236">
        <v>45685</v>
      </c>
      <c r="B93" s="677" t="s">
        <v>442</v>
      </c>
      <c r="C93" s="677" t="s">
        <v>405</v>
      </c>
      <c r="D93" t="s">
        <v>19</v>
      </c>
      <c r="E93" s="237"/>
      <c r="F93" s="355">
        <v>7.5</v>
      </c>
      <c r="G93" s="319">
        <f t="shared" si="2"/>
        <v>7</v>
      </c>
      <c r="I93" s="677"/>
      <c r="K93" s="237"/>
    </row>
    <row r="94" spans="1:11">
      <c r="A94" s="236">
        <v>45685</v>
      </c>
      <c r="B94" s="677" t="s">
        <v>442</v>
      </c>
      <c r="C94" s="677" t="s">
        <v>405</v>
      </c>
      <c r="D94" t="s">
        <v>401</v>
      </c>
      <c r="E94" s="237"/>
      <c r="F94" s="355">
        <v>7</v>
      </c>
      <c r="G94" s="319">
        <f t="shared" si="2"/>
        <v>0</v>
      </c>
      <c r="I94" s="677"/>
      <c r="K94" s="237"/>
    </row>
    <row r="95" spans="1:11">
      <c r="A95" s="243">
        <v>45657</v>
      </c>
      <c r="B95" s="676" t="s">
        <v>397</v>
      </c>
      <c r="C95" s="676" t="s">
        <v>409</v>
      </c>
      <c r="D95" t="s">
        <v>19</v>
      </c>
      <c r="E95" s="237">
        <v>10.1</v>
      </c>
      <c r="F95" s="355"/>
      <c r="G95" s="319">
        <f t="shared" si="2"/>
        <v>10.1</v>
      </c>
      <c r="K95" s="237"/>
    </row>
    <row r="96" spans="1:11">
      <c r="B96" s="677"/>
      <c r="C96" s="677"/>
      <c r="D96" t="s">
        <v>401</v>
      </c>
      <c r="E96" s="237">
        <v>3</v>
      </c>
      <c r="F96" s="355"/>
      <c r="G96" s="319">
        <f t="shared" si="2"/>
        <v>13.1</v>
      </c>
    </row>
    <row r="97" spans="1:11">
      <c r="B97" s="677"/>
      <c r="C97" s="677"/>
      <c r="D97" t="s">
        <v>400</v>
      </c>
      <c r="E97" s="237">
        <v>500</v>
      </c>
      <c r="F97" s="355"/>
      <c r="G97" s="319">
        <f t="shared" si="2"/>
        <v>513.1</v>
      </c>
    </row>
    <row r="98" spans="1:11" s="396" customFormat="1">
      <c r="A98" s="395">
        <v>45657</v>
      </c>
      <c r="B98" s="681" t="s">
        <v>443</v>
      </c>
      <c r="C98" s="681" t="s">
        <v>409</v>
      </c>
      <c r="D98" s="396" t="s">
        <v>400</v>
      </c>
      <c r="E98" s="416"/>
      <c r="F98" s="417">
        <v>500</v>
      </c>
      <c r="G98" s="398">
        <f t="shared" si="2"/>
        <v>13.100000000000023</v>
      </c>
    </row>
    <row r="99" spans="1:11">
      <c r="A99" s="236">
        <v>45685</v>
      </c>
      <c r="B99" s="677" t="s">
        <v>442</v>
      </c>
      <c r="C99" s="677" t="s">
        <v>409</v>
      </c>
      <c r="D99" t="s">
        <v>19</v>
      </c>
      <c r="F99" s="256">
        <v>10.1</v>
      </c>
      <c r="G99" s="319">
        <f t="shared" si="2"/>
        <v>3.0000000000000231</v>
      </c>
    </row>
    <row r="100" spans="1:11">
      <c r="A100" s="236">
        <v>45685</v>
      </c>
      <c r="B100" s="677" t="s">
        <v>442</v>
      </c>
      <c r="C100" s="677" t="s">
        <v>409</v>
      </c>
      <c r="D100" t="s">
        <v>401</v>
      </c>
      <c r="F100" s="256">
        <v>3</v>
      </c>
      <c r="G100" s="319">
        <f t="shared" si="2"/>
        <v>2.3092638912203256E-14</v>
      </c>
    </row>
    <row r="101" spans="1:11">
      <c r="A101" s="243">
        <v>45688</v>
      </c>
      <c r="B101" s="676" t="s">
        <v>397</v>
      </c>
      <c r="C101" s="676" t="s">
        <v>444</v>
      </c>
      <c r="D101" t="s">
        <v>19</v>
      </c>
      <c r="E101" s="256">
        <v>8.3000000000000007</v>
      </c>
      <c r="G101" s="319">
        <f t="shared" si="2"/>
        <v>8.3000000000000238</v>
      </c>
    </row>
    <row r="102" spans="1:11">
      <c r="B102" s="677"/>
      <c r="C102" s="677"/>
      <c r="D102" t="s">
        <v>401</v>
      </c>
      <c r="E102" s="256">
        <v>3</v>
      </c>
      <c r="G102" s="319">
        <f t="shared" si="2"/>
        <v>11.300000000000024</v>
      </c>
      <c r="I102" s="692" t="s">
        <v>428</v>
      </c>
      <c r="J102" s="692"/>
      <c r="K102" s="692"/>
    </row>
    <row r="103" spans="1:11">
      <c r="B103" s="677"/>
      <c r="C103" s="677"/>
      <c r="D103" t="s">
        <v>400</v>
      </c>
      <c r="E103" s="256">
        <v>500</v>
      </c>
      <c r="G103" s="319">
        <f t="shared" si="2"/>
        <v>511.3</v>
      </c>
      <c r="H103">
        <v>2025</v>
      </c>
      <c r="I103" s="676" t="s">
        <v>444</v>
      </c>
      <c r="J103" t="s">
        <v>19</v>
      </c>
      <c r="K103" s="256">
        <v>8.3000000000000007</v>
      </c>
    </row>
    <row r="104" spans="1:11" s="396" customFormat="1">
      <c r="A104" s="395">
        <v>45688</v>
      </c>
      <c r="B104" s="681" t="s">
        <v>445</v>
      </c>
      <c r="C104" s="681" t="s">
        <v>444</v>
      </c>
      <c r="D104" s="396" t="s">
        <v>400</v>
      </c>
      <c r="E104" s="397"/>
      <c r="F104" s="397">
        <v>500</v>
      </c>
      <c r="G104" s="398">
        <f t="shared" si="2"/>
        <v>11.300000000000011</v>
      </c>
      <c r="J104" s="396" t="s">
        <v>401</v>
      </c>
      <c r="K104" s="397">
        <v>3</v>
      </c>
    </row>
    <row r="105" spans="1:11">
      <c r="A105" s="236">
        <v>45735</v>
      </c>
      <c r="B105" s="677" t="s">
        <v>446</v>
      </c>
      <c r="C105" s="677" t="s">
        <v>444</v>
      </c>
      <c r="D105" t="s">
        <v>19</v>
      </c>
      <c r="F105" s="256">
        <v>8.3000000000000007</v>
      </c>
      <c r="G105" s="319">
        <f t="shared" si="2"/>
        <v>3.0000000000000107</v>
      </c>
      <c r="K105" s="256"/>
    </row>
    <row r="106" spans="1:11">
      <c r="A106" s="236">
        <v>45735</v>
      </c>
      <c r="B106" s="677" t="s">
        <v>446</v>
      </c>
      <c r="C106" s="677" t="s">
        <v>444</v>
      </c>
      <c r="D106" t="s">
        <v>401</v>
      </c>
      <c r="F106" s="256">
        <v>3</v>
      </c>
      <c r="G106" s="319">
        <f t="shared" si="2"/>
        <v>1.0658141036401503E-14</v>
      </c>
      <c r="K106" s="256"/>
    </row>
    <row r="107" spans="1:11">
      <c r="A107" s="243">
        <v>45716</v>
      </c>
      <c r="B107" s="676" t="s">
        <v>397</v>
      </c>
      <c r="C107" s="676" t="s">
        <v>415</v>
      </c>
      <c r="D107" t="s">
        <v>19</v>
      </c>
      <c r="E107" s="256">
        <v>11.2</v>
      </c>
      <c r="G107" s="319">
        <f t="shared" si="2"/>
        <v>11.20000000000001</v>
      </c>
      <c r="I107" s="676" t="s">
        <v>415</v>
      </c>
      <c r="J107" t="s">
        <v>400</v>
      </c>
      <c r="K107" s="256">
        <f>E109-F110</f>
        <v>46.699999999999989</v>
      </c>
    </row>
    <row r="108" spans="1:11">
      <c r="B108" s="677"/>
      <c r="C108" s="677"/>
      <c r="D108" t="s">
        <v>401</v>
      </c>
      <c r="E108" s="256">
        <v>3</v>
      </c>
      <c r="G108" s="319">
        <f t="shared" si="2"/>
        <v>14.20000000000001</v>
      </c>
      <c r="K108" s="256">
        <f>SUM(K103:K107)</f>
        <v>57.999999999999986</v>
      </c>
    </row>
    <row r="109" spans="1:11">
      <c r="B109" s="677"/>
      <c r="C109" s="677"/>
      <c r="D109" t="s">
        <v>400</v>
      </c>
      <c r="E109" s="256">
        <v>366.7</v>
      </c>
      <c r="G109" s="319">
        <f t="shared" si="2"/>
        <v>380.9</v>
      </c>
    </row>
    <row r="110" spans="1:11" s="396" customFormat="1">
      <c r="A110" s="395">
        <v>45716</v>
      </c>
      <c r="B110" s="681" t="s">
        <v>447</v>
      </c>
      <c r="C110" s="396" t="s">
        <v>400</v>
      </c>
      <c r="D110" s="396" t="s">
        <v>400</v>
      </c>
      <c r="E110" s="397"/>
      <c r="F110" s="397">
        <v>320</v>
      </c>
      <c r="G110" s="398">
        <f t="shared" si="2"/>
        <v>60.899999999999977</v>
      </c>
    </row>
    <row r="111" spans="1:11" s="396" customFormat="1">
      <c r="A111" s="395">
        <v>45735</v>
      </c>
      <c r="B111" s="681" t="s">
        <v>448</v>
      </c>
      <c r="C111" s="396" t="s">
        <v>400</v>
      </c>
      <c r="D111" s="396" t="s">
        <v>400</v>
      </c>
      <c r="E111" s="397"/>
      <c r="F111" s="397">
        <v>46.7</v>
      </c>
      <c r="G111" s="398">
        <f t="shared" ref="G111:G185" si="3">+G110+E111-F111</f>
        <v>14.199999999999974</v>
      </c>
    </row>
    <row r="112" spans="1:11">
      <c r="B112" s="677"/>
      <c r="C112" s="677"/>
      <c r="D112" t="s">
        <v>449</v>
      </c>
      <c r="E112" s="256">
        <v>1000</v>
      </c>
      <c r="G112" s="319">
        <f t="shared" si="3"/>
        <v>1014.1999999999999</v>
      </c>
    </row>
    <row r="113" spans="1:12">
      <c r="B113" s="677"/>
      <c r="C113" s="677"/>
      <c r="G113" s="319">
        <f t="shared" si="3"/>
        <v>1014.1999999999999</v>
      </c>
    </row>
    <row r="114" spans="1:12" s="396" customFormat="1">
      <c r="A114" s="395">
        <v>45724</v>
      </c>
      <c r="B114" s="681" t="s">
        <v>450</v>
      </c>
      <c r="C114" s="681" t="s">
        <v>415</v>
      </c>
      <c r="D114" s="396" t="s">
        <v>449</v>
      </c>
      <c r="E114" s="397"/>
      <c r="F114" s="397">
        <v>500</v>
      </c>
      <c r="G114" s="398">
        <f t="shared" si="3"/>
        <v>514.19999999999993</v>
      </c>
    </row>
    <row r="115" spans="1:12" s="396" customFormat="1">
      <c r="A115" s="395">
        <v>45726</v>
      </c>
      <c r="B115" s="681" t="s">
        <v>451</v>
      </c>
      <c r="C115" s="681" t="s">
        <v>415</v>
      </c>
      <c r="D115" s="396" t="s">
        <v>449</v>
      </c>
      <c r="E115" s="397"/>
      <c r="F115" s="397">
        <v>500</v>
      </c>
      <c r="G115" s="398">
        <f t="shared" si="3"/>
        <v>14.199999999999932</v>
      </c>
    </row>
    <row r="116" spans="1:12">
      <c r="A116" s="236">
        <v>45807</v>
      </c>
      <c r="B116" s="677" t="s">
        <v>452</v>
      </c>
      <c r="C116" s="677" t="s">
        <v>415</v>
      </c>
      <c r="D116" t="s">
        <v>19</v>
      </c>
      <c r="F116" s="256">
        <v>11.2</v>
      </c>
      <c r="G116" s="319">
        <f t="shared" si="3"/>
        <v>2.9999999999999325</v>
      </c>
    </row>
    <row r="117" spans="1:12">
      <c r="A117" s="236">
        <v>45807</v>
      </c>
      <c r="B117" s="677" t="s">
        <v>452</v>
      </c>
      <c r="C117" s="677" t="s">
        <v>415</v>
      </c>
      <c r="D117" t="s">
        <v>401</v>
      </c>
      <c r="F117" s="256">
        <v>3</v>
      </c>
      <c r="G117" s="319">
        <f t="shared" si="3"/>
        <v>-6.7501559897209518E-14</v>
      </c>
    </row>
    <row r="118" spans="1:12">
      <c r="A118" s="243">
        <v>45747</v>
      </c>
      <c r="B118" s="676" t="s">
        <v>397</v>
      </c>
      <c r="C118" s="676" t="s">
        <v>418</v>
      </c>
      <c r="D118" t="s">
        <v>19</v>
      </c>
      <c r="E118" s="256">
        <v>8</v>
      </c>
      <c r="G118" s="319">
        <f t="shared" si="3"/>
        <v>7.9999999999999325</v>
      </c>
    </row>
    <row r="119" spans="1:12">
      <c r="B119" s="677"/>
      <c r="C119" s="677"/>
      <c r="D119" t="s">
        <v>401</v>
      </c>
      <c r="E119" s="256">
        <v>3</v>
      </c>
      <c r="G119" s="319">
        <f t="shared" si="3"/>
        <v>10.999999999999932</v>
      </c>
    </row>
    <row r="120" spans="1:12">
      <c r="B120" s="677"/>
      <c r="C120" s="677"/>
      <c r="D120" t="s">
        <v>400</v>
      </c>
      <c r="E120" s="256">
        <v>150</v>
      </c>
      <c r="G120" s="319">
        <f t="shared" si="3"/>
        <v>160.99999999999994</v>
      </c>
    </row>
    <row r="121" spans="1:12" s="396" customFormat="1">
      <c r="A121" s="395">
        <v>45747</v>
      </c>
      <c r="B121" s="681" t="s">
        <v>453</v>
      </c>
      <c r="C121" s="681" t="s">
        <v>418</v>
      </c>
      <c r="D121" s="396" t="s">
        <v>400</v>
      </c>
      <c r="E121" s="397"/>
      <c r="F121" s="397">
        <v>150</v>
      </c>
      <c r="G121" s="398">
        <f t="shared" si="3"/>
        <v>10.999999999999943</v>
      </c>
    </row>
    <row r="122" spans="1:12">
      <c r="A122" s="236">
        <v>45807</v>
      </c>
      <c r="B122" s="677" t="s">
        <v>452</v>
      </c>
      <c r="C122" s="677" t="s">
        <v>418</v>
      </c>
      <c r="D122" t="s">
        <v>401</v>
      </c>
      <c r="F122" s="256">
        <v>3</v>
      </c>
      <c r="G122" s="319">
        <f t="shared" si="3"/>
        <v>7.9999999999999432</v>
      </c>
    </row>
    <row r="123" spans="1:12">
      <c r="A123" s="236">
        <v>45807</v>
      </c>
      <c r="B123" s="677" t="s">
        <v>452</v>
      </c>
      <c r="C123" s="677" t="s">
        <v>418</v>
      </c>
      <c r="D123" t="s">
        <v>19</v>
      </c>
      <c r="F123" s="256">
        <v>8</v>
      </c>
      <c r="G123" s="319">
        <f t="shared" si="3"/>
        <v>-5.6843418860808015E-14</v>
      </c>
    </row>
    <row r="124" spans="1:12">
      <c r="A124" s="243">
        <v>45777</v>
      </c>
      <c r="B124" s="676" t="s">
        <v>397</v>
      </c>
      <c r="C124" s="676" t="s">
        <v>420</v>
      </c>
      <c r="D124" t="s">
        <v>19</v>
      </c>
      <c r="E124" s="256">
        <v>12.4</v>
      </c>
      <c r="G124" s="319">
        <f t="shared" si="3"/>
        <v>12.399999999999944</v>
      </c>
    </row>
    <row r="125" spans="1:12">
      <c r="B125" s="677"/>
      <c r="C125" s="677"/>
      <c r="D125" t="s">
        <v>401</v>
      </c>
      <c r="E125" s="256">
        <v>3</v>
      </c>
      <c r="G125" s="319">
        <f t="shared" si="3"/>
        <v>15.399999999999944</v>
      </c>
    </row>
    <row r="126" spans="1:12">
      <c r="B126" s="677"/>
      <c r="C126" s="677"/>
      <c r="D126" t="s">
        <v>400</v>
      </c>
      <c r="E126" s="256">
        <v>500</v>
      </c>
      <c r="G126" s="319">
        <f t="shared" si="3"/>
        <v>515.4</v>
      </c>
      <c r="I126" s="692" t="s">
        <v>428</v>
      </c>
      <c r="J126" s="692"/>
      <c r="K126" s="692"/>
    </row>
    <row r="127" spans="1:12" s="396" customFormat="1">
      <c r="A127" s="395">
        <v>45726</v>
      </c>
      <c r="B127" s="681" t="s">
        <v>454</v>
      </c>
      <c r="C127" s="681" t="s">
        <v>420</v>
      </c>
      <c r="D127" s="396" t="s">
        <v>400</v>
      </c>
      <c r="E127" s="397"/>
      <c r="F127" s="397">
        <v>500</v>
      </c>
      <c r="G127" s="398">
        <f t="shared" si="3"/>
        <v>15.399999999999977</v>
      </c>
      <c r="H127" s="396">
        <v>2025</v>
      </c>
      <c r="I127" s="682" t="s">
        <v>422</v>
      </c>
      <c r="J127" s="396" t="s">
        <v>19</v>
      </c>
      <c r="K127" s="397">
        <v>14.4</v>
      </c>
      <c r="L127" s="397"/>
    </row>
    <row r="128" spans="1:12">
      <c r="A128" s="236">
        <v>45807</v>
      </c>
      <c r="B128" s="677" t="s">
        <v>452</v>
      </c>
      <c r="C128" s="677" t="s">
        <v>420</v>
      </c>
      <c r="D128" t="s">
        <v>19</v>
      </c>
      <c r="F128" s="256">
        <v>12.4</v>
      </c>
      <c r="G128" s="319">
        <f t="shared" si="3"/>
        <v>2.9999999999999769</v>
      </c>
      <c r="I128" s="677"/>
      <c r="J128" t="s">
        <v>401</v>
      </c>
      <c r="K128" s="256">
        <v>5</v>
      </c>
      <c r="L128" s="256"/>
    </row>
    <row r="129" spans="1:12">
      <c r="A129" s="236">
        <v>45807</v>
      </c>
      <c r="B129" s="677" t="s">
        <v>452</v>
      </c>
      <c r="C129" s="677" t="s">
        <v>420</v>
      </c>
      <c r="D129" t="s">
        <v>401</v>
      </c>
      <c r="F129" s="256">
        <v>3</v>
      </c>
      <c r="G129" s="319">
        <f t="shared" si="3"/>
        <v>-2.3092638912203256E-14</v>
      </c>
      <c r="I129" s="676" t="s">
        <v>425</v>
      </c>
      <c r="J129" t="s">
        <v>19</v>
      </c>
      <c r="K129" s="256">
        <v>8.9</v>
      </c>
      <c r="L129" s="256"/>
    </row>
    <row r="130" spans="1:12">
      <c r="A130" s="243">
        <v>45808</v>
      </c>
      <c r="B130" s="676" t="s">
        <v>397</v>
      </c>
      <c r="C130" s="676" t="s">
        <v>422</v>
      </c>
      <c r="D130" t="s">
        <v>19</v>
      </c>
      <c r="E130" s="256">
        <v>14.4</v>
      </c>
      <c r="G130" s="319">
        <f t="shared" si="3"/>
        <v>14.399999999999977</v>
      </c>
      <c r="I130" s="677"/>
      <c r="J130" t="s">
        <v>401</v>
      </c>
      <c r="K130" s="256">
        <v>4</v>
      </c>
      <c r="L130" s="256"/>
    </row>
    <row r="131" spans="1:12">
      <c r="B131" s="677"/>
      <c r="C131" s="677"/>
      <c r="D131" t="s">
        <v>401</v>
      </c>
      <c r="E131" s="256">
        <v>5</v>
      </c>
      <c r="G131" s="319">
        <f t="shared" si="3"/>
        <v>19.399999999999977</v>
      </c>
      <c r="I131" s="676"/>
      <c r="K131" s="256">
        <f>SUM(K127:K130)</f>
        <v>32.299999999999997</v>
      </c>
    </row>
    <row r="132" spans="1:12">
      <c r="B132" s="677"/>
      <c r="C132" s="677"/>
      <c r="D132" t="s">
        <v>400</v>
      </c>
      <c r="E132" s="256">
        <v>500</v>
      </c>
      <c r="G132" s="319">
        <f t="shared" si="3"/>
        <v>519.4</v>
      </c>
      <c r="I132" s="677"/>
      <c r="L132" s="256"/>
    </row>
    <row r="133" spans="1:12" s="396" customFormat="1">
      <c r="A133" s="395">
        <v>45777</v>
      </c>
      <c r="B133" s="681" t="s">
        <v>455</v>
      </c>
      <c r="C133" s="681" t="s">
        <v>422</v>
      </c>
      <c r="D133" s="396" t="s">
        <v>400</v>
      </c>
      <c r="E133" s="397"/>
      <c r="F133" s="397">
        <v>480</v>
      </c>
      <c r="G133" s="398">
        <f t="shared" si="3"/>
        <v>39.399999999999977</v>
      </c>
      <c r="I133" s="682"/>
      <c r="L133" s="397"/>
    </row>
    <row r="134" spans="1:12" s="396" customFormat="1">
      <c r="A134" s="395">
        <v>45747</v>
      </c>
      <c r="B134" s="681" t="s">
        <v>453</v>
      </c>
      <c r="C134" s="681" t="s">
        <v>422</v>
      </c>
      <c r="D134" s="396" t="s">
        <v>400</v>
      </c>
      <c r="E134" s="397"/>
      <c r="F134" s="397">
        <v>10</v>
      </c>
      <c r="G134" s="398">
        <f t="shared" si="3"/>
        <v>29.399999999999977</v>
      </c>
      <c r="I134" s="681"/>
      <c r="L134" s="397"/>
    </row>
    <row r="135" spans="1:12">
      <c r="A135" s="236">
        <v>45880</v>
      </c>
      <c r="B135" s="677" t="s">
        <v>456</v>
      </c>
      <c r="C135" s="677" t="s">
        <v>422</v>
      </c>
      <c r="D135" t="s">
        <v>19</v>
      </c>
      <c r="F135" s="256">
        <v>14.4</v>
      </c>
      <c r="G135" s="319">
        <f t="shared" si="3"/>
        <v>14.999999999999977</v>
      </c>
      <c r="I135" s="677"/>
      <c r="L135" s="256"/>
    </row>
    <row r="136" spans="1:12">
      <c r="A136" s="236">
        <v>45880</v>
      </c>
      <c r="B136" s="677" t="s">
        <v>456</v>
      </c>
      <c r="C136" s="677" t="s">
        <v>422</v>
      </c>
      <c r="D136" t="s">
        <v>401</v>
      </c>
      <c r="F136" s="256">
        <v>5</v>
      </c>
      <c r="G136" s="319">
        <f t="shared" si="3"/>
        <v>9.9999999999999769</v>
      </c>
      <c r="I136" s="677"/>
      <c r="L136" s="256"/>
    </row>
    <row r="137" spans="1:12" s="396" customFormat="1">
      <c r="A137" s="395">
        <v>45915</v>
      </c>
      <c r="B137" s="681" t="s">
        <v>457</v>
      </c>
      <c r="C137" s="681" t="s">
        <v>422</v>
      </c>
      <c r="D137" s="396" t="s">
        <v>400</v>
      </c>
      <c r="E137" s="397"/>
      <c r="F137" s="397">
        <v>10</v>
      </c>
      <c r="G137" s="398">
        <f t="shared" si="3"/>
        <v>-2.3092638912203256E-14</v>
      </c>
      <c r="I137" s="681"/>
      <c r="L137" s="397"/>
    </row>
    <row r="138" spans="1:12">
      <c r="A138" s="243">
        <v>45838</v>
      </c>
      <c r="B138" s="676" t="s">
        <v>397</v>
      </c>
      <c r="C138" s="676" t="s">
        <v>425</v>
      </c>
      <c r="D138" t="s">
        <v>19</v>
      </c>
      <c r="E138" s="256">
        <v>8.9</v>
      </c>
      <c r="G138" s="319">
        <f t="shared" si="3"/>
        <v>8.8999999999999773</v>
      </c>
      <c r="K138" s="256"/>
      <c r="L138" s="256"/>
    </row>
    <row r="139" spans="1:12">
      <c r="B139" s="677"/>
      <c r="C139" s="677"/>
      <c r="D139" t="s">
        <v>401</v>
      </c>
      <c r="E139" s="256">
        <v>4</v>
      </c>
      <c r="G139" s="319">
        <f t="shared" si="3"/>
        <v>12.899999999999977</v>
      </c>
    </row>
    <row r="140" spans="1:12">
      <c r="B140" s="677"/>
      <c r="C140" s="677"/>
      <c r="D140" t="s">
        <v>400</v>
      </c>
      <c r="E140" s="256">
        <v>500</v>
      </c>
      <c r="G140" s="319">
        <f t="shared" si="3"/>
        <v>512.9</v>
      </c>
    </row>
    <row r="141" spans="1:12" s="396" customFormat="1">
      <c r="A141" s="395">
        <v>45808</v>
      </c>
      <c r="B141" s="681" t="s">
        <v>458</v>
      </c>
      <c r="C141" s="681" t="s">
        <v>425</v>
      </c>
      <c r="D141" s="396" t="s">
        <v>400</v>
      </c>
      <c r="E141" s="397"/>
      <c r="F141" s="397">
        <v>500</v>
      </c>
      <c r="G141" s="398">
        <f t="shared" si="3"/>
        <v>12.899999999999977</v>
      </c>
    </row>
    <row r="142" spans="1:12">
      <c r="A142" s="236">
        <v>45880</v>
      </c>
      <c r="B142" s="677" t="s">
        <v>456</v>
      </c>
      <c r="C142" s="677" t="s">
        <v>425</v>
      </c>
      <c r="D142" t="s">
        <v>19</v>
      </c>
      <c r="F142" s="256">
        <v>8.9</v>
      </c>
      <c r="G142" s="319">
        <f>+G141+E142-F142</f>
        <v>3.9999999999999769</v>
      </c>
    </row>
    <row r="143" spans="1:12">
      <c r="A143" s="236">
        <v>45880</v>
      </c>
      <c r="B143" s="677" t="s">
        <v>456</v>
      </c>
      <c r="C143" s="677" t="s">
        <v>425</v>
      </c>
      <c r="D143" t="s">
        <v>401</v>
      </c>
      <c r="F143" s="256">
        <v>4</v>
      </c>
      <c r="G143" s="319">
        <f t="shared" si="3"/>
        <v>-2.3092638912203256E-14</v>
      </c>
    </row>
    <row r="144" spans="1:12">
      <c r="A144" s="243">
        <v>45838</v>
      </c>
      <c r="B144" s="676" t="s">
        <v>397</v>
      </c>
      <c r="C144" s="676" t="s">
        <v>427</v>
      </c>
      <c r="D144" t="s">
        <v>19</v>
      </c>
      <c r="E144" s="256">
        <v>8.1999999999999993</v>
      </c>
      <c r="G144" s="319">
        <f t="shared" si="3"/>
        <v>8.1999999999999762</v>
      </c>
    </row>
    <row r="145" spans="1:13">
      <c r="B145" s="677"/>
      <c r="C145" s="677"/>
      <c r="D145" t="s">
        <v>401</v>
      </c>
      <c r="E145" s="256">
        <v>4</v>
      </c>
      <c r="G145" s="319">
        <f t="shared" si="3"/>
        <v>12.199999999999976</v>
      </c>
      <c r="M145">
        <v>1453</v>
      </c>
    </row>
    <row r="146" spans="1:13">
      <c r="B146" s="677"/>
      <c r="C146" s="677"/>
      <c r="D146" t="s">
        <v>400</v>
      </c>
      <c r="E146" s="256">
        <v>500</v>
      </c>
      <c r="G146" s="319">
        <f t="shared" si="3"/>
        <v>512.19999999999993</v>
      </c>
      <c r="M146">
        <v>748</v>
      </c>
    </row>
    <row r="147" spans="1:13" s="396" customFormat="1">
      <c r="A147" s="395">
        <v>45838</v>
      </c>
      <c r="B147" s="681" t="s">
        <v>459</v>
      </c>
      <c r="C147" s="681" t="s">
        <v>427</v>
      </c>
      <c r="D147" s="396" t="s">
        <v>400</v>
      </c>
      <c r="E147" s="397"/>
      <c r="F147" s="397">
        <v>500</v>
      </c>
      <c r="G147" s="398">
        <f t="shared" si="3"/>
        <v>12.199999999999932</v>
      </c>
      <c r="M147" s="396">
        <v>165</v>
      </c>
    </row>
    <row r="148" spans="1:13" s="396" customFormat="1">
      <c r="A148" s="395">
        <v>46076</v>
      </c>
      <c r="B148" s="681" t="s">
        <v>460</v>
      </c>
      <c r="C148" s="681" t="s">
        <v>427</v>
      </c>
      <c r="D148" s="396" t="s">
        <v>19</v>
      </c>
      <c r="E148" s="397"/>
      <c r="F148" s="397">
        <v>8.1999999999999993</v>
      </c>
      <c r="G148" s="398">
        <f t="shared" si="3"/>
        <v>3.9999999999999325</v>
      </c>
    </row>
    <row r="149" spans="1:13" s="396" customFormat="1">
      <c r="A149" s="395">
        <v>46076</v>
      </c>
      <c r="B149" s="681" t="s">
        <v>460</v>
      </c>
      <c r="C149" s="681" t="s">
        <v>427</v>
      </c>
      <c r="D149" s="396" t="s">
        <v>401</v>
      </c>
      <c r="E149" s="397"/>
      <c r="F149" s="397">
        <v>4</v>
      </c>
      <c r="G149" s="398">
        <f t="shared" si="3"/>
        <v>-6.7501559897209518E-14</v>
      </c>
    </row>
    <row r="150" spans="1:13">
      <c r="A150" s="243">
        <v>45900</v>
      </c>
      <c r="B150" s="676" t="s">
        <v>397</v>
      </c>
      <c r="C150" s="676" t="s">
        <v>429</v>
      </c>
      <c r="D150" t="s">
        <v>19</v>
      </c>
      <c r="E150" s="256">
        <v>8.9</v>
      </c>
      <c r="G150" s="398">
        <f t="shared" si="3"/>
        <v>8.8999999999999329</v>
      </c>
      <c r="M150">
        <v>1024</v>
      </c>
    </row>
    <row r="151" spans="1:13">
      <c r="B151" s="677"/>
      <c r="C151" s="677"/>
      <c r="D151" t="s">
        <v>401</v>
      </c>
      <c r="E151" s="256">
        <v>6</v>
      </c>
      <c r="G151" s="398">
        <f t="shared" si="3"/>
        <v>14.899999999999933</v>
      </c>
      <c r="M151">
        <f>SUM(M145:M150)</f>
        <v>3390</v>
      </c>
    </row>
    <row r="152" spans="1:13">
      <c r="B152" s="677"/>
      <c r="C152" s="677"/>
      <c r="D152" t="s">
        <v>400</v>
      </c>
      <c r="E152" s="256">
        <v>500</v>
      </c>
      <c r="G152" s="398">
        <f t="shared" si="3"/>
        <v>514.9</v>
      </c>
      <c r="J152" s="676" t="s">
        <v>427</v>
      </c>
      <c r="K152" t="s">
        <v>19</v>
      </c>
      <c r="L152" s="256">
        <v>8.1999999999999993</v>
      </c>
    </row>
    <row r="153" spans="1:13">
      <c r="A153" s="236">
        <v>45900</v>
      </c>
      <c r="B153" s="677" t="s">
        <v>461</v>
      </c>
      <c r="C153" s="677" t="s">
        <v>429</v>
      </c>
      <c r="D153" t="s">
        <v>400</v>
      </c>
      <c r="F153" s="256">
        <v>500</v>
      </c>
      <c r="G153" s="398">
        <f t="shared" si="3"/>
        <v>14.899999999999977</v>
      </c>
      <c r="J153" s="677"/>
      <c r="K153" t="s">
        <v>401</v>
      </c>
      <c r="L153" s="256">
        <v>4</v>
      </c>
    </row>
    <row r="154" spans="1:13">
      <c r="A154" s="236">
        <v>45933</v>
      </c>
      <c r="B154" s="677" t="s">
        <v>462</v>
      </c>
      <c r="C154" s="677" t="s">
        <v>429</v>
      </c>
      <c r="D154" t="s">
        <v>19</v>
      </c>
      <c r="F154" s="256">
        <v>8.9</v>
      </c>
      <c r="G154" s="398">
        <f t="shared" si="3"/>
        <v>5.9999999999999769</v>
      </c>
      <c r="J154" s="676" t="s">
        <v>431</v>
      </c>
      <c r="K154" t="s">
        <v>19</v>
      </c>
      <c r="L154" s="256">
        <v>17.100000000000001</v>
      </c>
    </row>
    <row r="155" spans="1:13">
      <c r="A155" s="236">
        <v>45933</v>
      </c>
      <c r="B155" s="677" t="s">
        <v>462</v>
      </c>
      <c r="C155" s="677" t="s">
        <v>429</v>
      </c>
      <c r="D155" t="s">
        <v>401</v>
      </c>
      <c r="F155" s="256">
        <v>6</v>
      </c>
      <c r="G155" s="398">
        <f t="shared" si="3"/>
        <v>-2.3092638912203256E-14</v>
      </c>
      <c r="J155" s="677"/>
      <c r="K155" t="s">
        <v>401</v>
      </c>
      <c r="L155" s="256">
        <v>4</v>
      </c>
    </row>
    <row r="156" spans="1:13">
      <c r="A156" s="243">
        <v>45930</v>
      </c>
      <c r="B156" s="676" t="s">
        <v>397</v>
      </c>
      <c r="C156" s="676" t="s">
        <v>431</v>
      </c>
      <c r="D156" t="s">
        <v>19</v>
      </c>
      <c r="E156" s="256">
        <v>17.100000000000001</v>
      </c>
      <c r="G156" s="398">
        <f t="shared" si="3"/>
        <v>17.09999999999998</v>
      </c>
    </row>
    <row r="157" spans="1:13">
      <c r="B157" s="677"/>
      <c r="C157" s="677"/>
      <c r="D157" t="s">
        <v>401</v>
      </c>
      <c r="E157" s="256">
        <v>4</v>
      </c>
      <c r="G157" s="398">
        <f t="shared" si="3"/>
        <v>21.09999999999998</v>
      </c>
      <c r="I157" s="676" t="s">
        <v>427</v>
      </c>
      <c r="J157" t="s">
        <v>19</v>
      </c>
      <c r="K157" s="256"/>
    </row>
    <row r="158" spans="1:13">
      <c r="A158" s="243"/>
      <c r="B158" s="677"/>
      <c r="C158" s="677"/>
      <c r="D158" t="s">
        <v>400</v>
      </c>
      <c r="E158" s="256">
        <v>500</v>
      </c>
      <c r="G158" s="398">
        <f t="shared" si="3"/>
        <v>521.1</v>
      </c>
      <c r="I158" s="677"/>
      <c r="J158" t="s">
        <v>401</v>
      </c>
      <c r="K158" s="256"/>
    </row>
    <row r="159" spans="1:13">
      <c r="A159" s="236">
        <v>45930</v>
      </c>
      <c r="B159" s="677" t="s">
        <v>463</v>
      </c>
      <c r="C159" s="677" t="s">
        <v>431</v>
      </c>
      <c r="D159" t="s">
        <v>400</v>
      </c>
      <c r="F159" s="256">
        <v>500</v>
      </c>
      <c r="G159" s="535">
        <f t="shared" si="3"/>
        <v>21.100000000000023</v>
      </c>
      <c r="I159" s="676" t="s">
        <v>431</v>
      </c>
      <c r="J159" t="s">
        <v>19</v>
      </c>
      <c r="K159" s="256">
        <v>17.100000000000001</v>
      </c>
    </row>
    <row r="160" spans="1:13">
      <c r="A160" s="236">
        <v>45987</v>
      </c>
      <c r="B160" s="677" t="s">
        <v>464</v>
      </c>
      <c r="C160" s="677" t="s">
        <v>431</v>
      </c>
      <c r="D160" t="s">
        <v>19</v>
      </c>
      <c r="F160" s="256">
        <v>17.100000000000001</v>
      </c>
      <c r="G160" s="535">
        <f t="shared" si="3"/>
        <v>4.0000000000000213</v>
      </c>
      <c r="I160" s="676"/>
      <c r="K160" s="256"/>
    </row>
    <row r="161" spans="1:12">
      <c r="A161" s="236">
        <v>45987</v>
      </c>
      <c r="B161" s="677" t="s">
        <v>464</v>
      </c>
      <c r="C161" s="677" t="s">
        <v>431</v>
      </c>
      <c r="D161" t="s">
        <v>401</v>
      </c>
      <c r="F161" s="256">
        <v>4</v>
      </c>
      <c r="G161" s="535">
        <f t="shared" si="3"/>
        <v>2.1316282072803006E-14</v>
      </c>
      <c r="I161" s="676"/>
      <c r="K161" s="256"/>
    </row>
    <row r="162" spans="1:12">
      <c r="A162" s="243">
        <v>45961</v>
      </c>
      <c r="B162" s="676" t="s">
        <v>397</v>
      </c>
      <c r="C162" s="676" t="s">
        <v>398</v>
      </c>
      <c r="D162" t="s">
        <v>19</v>
      </c>
      <c r="E162" s="218">
        <v>19.600000000000001</v>
      </c>
      <c r="G162" s="535">
        <f t="shared" si="3"/>
        <v>19.600000000000023</v>
      </c>
      <c r="I162" s="677"/>
      <c r="J162" t="s">
        <v>401</v>
      </c>
      <c r="K162" s="256">
        <v>4</v>
      </c>
    </row>
    <row r="163" spans="1:12">
      <c r="B163" s="677"/>
      <c r="C163" s="677"/>
      <c r="D163" t="s">
        <v>401</v>
      </c>
      <c r="E163" s="218">
        <v>6</v>
      </c>
      <c r="G163" s="535">
        <f t="shared" si="3"/>
        <v>25.600000000000023</v>
      </c>
      <c r="I163" s="676" t="s">
        <v>398</v>
      </c>
      <c r="J163" t="s">
        <v>19</v>
      </c>
      <c r="K163" s="218">
        <v>19.600000000000001</v>
      </c>
    </row>
    <row r="164" spans="1:12">
      <c r="B164" s="677"/>
      <c r="C164" s="677"/>
      <c r="D164" t="s">
        <v>400</v>
      </c>
      <c r="E164" s="256">
        <v>500</v>
      </c>
      <c r="G164" s="535">
        <f t="shared" si="3"/>
        <v>525.6</v>
      </c>
      <c r="I164" s="677"/>
      <c r="J164" t="s">
        <v>401</v>
      </c>
      <c r="K164" s="218">
        <v>6</v>
      </c>
    </row>
    <row r="165" spans="1:12">
      <c r="A165" s="236">
        <v>45961</v>
      </c>
      <c r="B165" s="677" t="s">
        <v>465</v>
      </c>
      <c r="C165" s="677" t="s">
        <v>398</v>
      </c>
      <c r="D165" t="s">
        <v>400</v>
      </c>
      <c r="E165" s="218"/>
      <c r="F165" s="256">
        <v>500</v>
      </c>
      <c r="G165" s="535">
        <f t="shared" si="3"/>
        <v>25.600000000000023</v>
      </c>
      <c r="K165" s="256">
        <f>SUM(K157:K164)</f>
        <v>46.7</v>
      </c>
    </row>
    <row r="166" spans="1:12">
      <c r="A166" s="236">
        <v>45987</v>
      </c>
      <c r="B166" s="677" t="s">
        <v>464</v>
      </c>
      <c r="C166" s="677" t="s">
        <v>398</v>
      </c>
      <c r="D166" t="s">
        <v>19</v>
      </c>
      <c r="F166" s="218">
        <v>19.600000000000001</v>
      </c>
      <c r="G166" s="535">
        <f>+G165+E166-F166</f>
        <v>6.0000000000000213</v>
      </c>
      <c r="K166" s="256"/>
    </row>
    <row r="167" spans="1:12">
      <c r="A167" s="236">
        <v>45987</v>
      </c>
      <c r="B167" s="677" t="s">
        <v>464</v>
      </c>
      <c r="C167" s="677" t="s">
        <v>398</v>
      </c>
      <c r="D167" t="s">
        <v>401</v>
      </c>
      <c r="F167" s="218">
        <v>6</v>
      </c>
      <c r="G167" s="319">
        <f t="shared" si="3"/>
        <v>2.1316282072803006E-14</v>
      </c>
    </row>
    <row r="168" spans="1:12">
      <c r="A168" s="277">
        <v>45991</v>
      </c>
      <c r="B168" s="676" t="s">
        <v>397</v>
      </c>
      <c r="C168" s="676" t="s">
        <v>405</v>
      </c>
      <c r="D168" s="587" t="s">
        <v>19</v>
      </c>
      <c r="E168" s="237">
        <v>20.399999999999999</v>
      </c>
      <c r="G168" s="319">
        <f t="shared" si="3"/>
        <v>20.40000000000002</v>
      </c>
    </row>
    <row r="169" spans="1:12">
      <c r="A169" s="257"/>
      <c r="B169" s="677"/>
      <c r="C169" s="677"/>
      <c r="D169" s="587" t="s">
        <v>401</v>
      </c>
      <c r="E169" s="237">
        <v>5</v>
      </c>
      <c r="G169" s="319">
        <f t="shared" si="3"/>
        <v>25.40000000000002</v>
      </c>
    </row>
    <row r="170" spans="1:12">
      <c r="A170" s="257"/>
      <c r="B170" s="677"/>
      <c r="C170" s="677"/>
      <c r="D170" s="587" t="s">
        <v>400</v>
      </c>
      <c r="E170" s="237">
        <v>500</v>
      </c>
      <c r="G170" s="319">
        <f t="shared" si="3"/>
        <v>525.4</v>
      </c>
    </row>
    <row r="171" spans="1:12">
      <c r="A171" s="276">
        <v>45991</v>
      </c>
      <c r="B171" s="677" t="s">
        <v>466</v>
      </c>
      <c r="C171" s="677" t="s">
        <v>405</v>
      </c>
      <c r="D171" t="s">
        <v>400</v>
      </c>
      <c r="E171" s="237"/>
      <c r="F171" s="256">
        <v>500</v>
      </c>
      <c r="G171" s="319">
        <f t="shared" si="3"/>
        <v>25.399999999999977</v>
      </c>
      <c r="I171" s="232"/>
      <c r="J171" s="676"/>
      <c r="L171" s="256"/>
    </row>
    <row r="172" spans="1:12">
      <c r="A172" s="276">
        <v>46076</v>
      </c>
      <c r="B172" s="677" t="s">
        <v>460</v>
      </c>
      <c r="C172" s="677" t="s">
        <v>405</v>
      </c>
      <c r="D172" t="s">
        <v>19</v>
      </c>
      <c r="E172" s="237"/>
      <c r="F172" s="256">
        <v>20.399999999999999</v>
      </c>
      <c r="G172" s="319">
        <f t="shared" si="3"/>
        <v>4.9999999999999787</v>
      </c>
      <c r="I172" s="232"/>
      <c r="J172" s="676"/>
      <c r="L172" s="256"/>
    </row>
    <row r="173" spans="1:12">
      <c r="A173" s="276">
        <v>46076</v>
      </c>
      <c r="B173" s="677" t="s">
        <v>460</v>
      </c>
      <c r="C173" s="677" t="s">
        <v>405</v>
      </c>
      <c r="D173" t="s">
        <v>401</v>
      </c>
      <c r="E173" s="237"/>
      <c r="F173" s="256">
        <v>5</v>
      </c>
      <c r="G173" s="319">
        <f t="shared" si="3"/>
        <v>-2.1316282072803006E-14</v>
      </c>
      <c r="I173" s="232"/>
      <c r="J173" s="676"/>
      <c r="L173" s="256"/>
    </row>
    <row r="174" spans="1:12">
      <c r="A174" s="243">
        <v>46022</v>
      </c>
      <c r="B174" s="676" t="s">
        <v>397</v>
      </c>
      <c r="C174" s="676" t="s">
        <v>409</v>
      </c>
      <c r="D174" t="s">
        <v>19</v>
      </c>
      <c r="E174" s="256">
        <v>26.6</v>
      </c>
      <c r="G174" s="319">
        <f t="shared" si="3"/>
        <v>26.59999999999998</v>
      </c>
    </row>
    <row r="175" spans="1:12">
      <c r="A175" s="243"/>
      <c r="B175" s="676"/>
      <c r="C175" s="676"/>
      <c r="D175" t="s">
        <v>401</v>
      </c>
      <c r="E175" s="256">
        <v>5</v>
      </c>
      <c r="G175" s="319">
        <f t="shared" si="3"/>
        <v>31.59999999999998</v>
      </c>
    </row>
    <row r="176" spans="1:12">
      <c r="B176" s="677"/>
      <c r="C176" s="677"/>
      <c r="D176" t="s">
        <v>400</v>
      </c>
      <c r="E176" s="256">
        <v>500</v>
      </c>
      <c r="G176" s="319">
        <f t="shared" si="3"/>
        <v>531.6</v>
      </c>
    </row>
    <row r="177" spans="1:13">
      <c r="A177" s="236">
        <v>46021</v>
      </c>
      <c r="B177" s="677" t="s">
        <v>467</v>
      </c>
      <c r="C177" s="677" t="s">
        <v>409</v>
      </c>
      <c r="D177" t="s">
        <v>400</v>
      </c>
      <c r="E177" s="237"/>
      <c r="F177" s="256">
        <v>500</v>
      </c>
      <c r="G177" s="319">
        <f t="shared" si="3"/>
        <v>31.600000000000023</v>
      </c>
    </row>
    <row r="178" spans="1:13">
      <c r="A178" s="236">
        <v>46076</v>
      </c>
      <c r="B178" s="677" t="s">
        <v>460</v>
      </c>
      <c r="C178" s="677" t="s">
        <v>409</v>
      </c>
      <c r="D178" t="s">
        <v>19</v>
      </c>
      <c r="E178" s="237"/>
      <c r="F178" s="256">
        <v>26.6</v>
      </c>
      <c r="G178" s="319">
        <f t="shared" si="3"/>
        <v>5.0000000000000213</v>
      </c>
    </row>
    <row r="179" spans="1:13">
      <c r="A179" s="236">
        <v>46076</v>
      </c>
      <c r="B179" s="677" t="s">
        <v>460</v>
      </c>
      <c r="C179" s="677" t="s">
        <v>409</v>
      </c>
      <c r="D179" t="s">
        <v>401</v>
      </c>
      <c r="E179" s="237"/>
      <c r="F179" s="256">
        <v>5</v>
      </c>
      <c r="G179" s="319">
        <f t="shared" si="3"/>
        <v>2.1316282072803006E-14</v>
      </c>
    </row>
    <row r="180" spans="1:13">
      <c r="A180" s="243">
        <v>46053</v>
      </c>
      <c r="B180" s="676" t="s">
        <v>397</v>
      </c>
      <c r="C180" s="676" t="s">
        <v>444</v>
      </c>
      <c r="D180" t="s">
        <v>19</v>
      </c>
      <c r="E180" s="237">
        <v>29</v>
      </c>
      <c r="G180" s="319">
        <f t="shared" si="3"/>
        <v>29.000000000000021</v>
      </c>
    </row>
    <row r="181" spans="1:13">
      <c r="B181" s="677"/>
      <c r="C181" s="677"/>
      <c r="D181" t="s">
        <v>401</v>
      </c>
      <c r="E181" s="237">
        <v>3</v>
      </c>
      <c r="G181" s="319">
        <f t="shared" si="3"/>
        <v>32.000000000000021</v>
      </c>
    </row>
    <row r="182" spans="1:13">
      <c r="B182" s="677"/>
      <c r="C182" s="677"/>
      <c r="D182" t="s">
        <v>400</v>
      </c>
      <c r="E182" s="237">
        <v>500</v>
      </c>
      <c r="G182" s="319">
        <f t="shared" si="3"/>
        <v>532</v>
      </c>
    </row>
    <row r="183" spans="1:13">
      <c r="A183" s="236">
        <v>46053</v>
      </c>
      <c r="B183" s="677" t="s">
        <v>468</v>
      </c>
      <c r="C183" s="677" t="s">
        <v>444</v>
      </c>
      <c r="D183" t="s">
        <v>400</v>
      </c>
      <c r="F183" s="256">
        <v>320</v>
      </c>
      <c r="G183" s="319">
        <f t="shared" si="3"/>
        <v>212</v>
      </c>
    </row>
    <row r="184" spans="1:13">
      <c r="A184" s="236">
        <v>46076</v>
      </c>
      <c r="B184" s="677" t="s">
        <v>469</v>
      </c>
      <c r="C184" s="677" t="s">
        <v>444</v>
      </c>
      <c r="D184" t="s">
        <v>400</v>
      </c>
      <c r="F184" s="256">
        <v>180</v>
      </c>
      <c r="G184" s="319">
        <f t="shared" si="3"/>
        <v>32</v>
      </c>
    </row>
    <row r="185" spans="1:13">
      <c r="A185" s="236">
        <v>46076</v>
      </c>
      <c r="B185" s="677" t="s">
        <v>460</v>
      </c>
      <c r="C185" s="677" t="s">
        <v>444</v>
      </c>
      <c r="D185" t="s">
        <v>19</v>
      </c>
      <c r="F185" s="256">
        <v>29</v>
      </c>
      <c r="G185" s="319">
        <f t="shared" si="3"/>
        <v>3</v>
      </c>
      <c r="J185" s="677" t="s">
        <v>470</v>
      </c>
      <c r="K185" s="734" t="s">
        <v>428</v>
      </c>
      <c r="L185" s="734"/>
      <c r="M185" s="734"/>
    </row>
    <row r="186" spans="1:13">
      <c r="A186" s="236">
        <v>46076</v>
      </c>
      <c r="B186" s="677" t="s">
        <v>460</v>
      </c>
      <c r="C186" s="677" t="s">
        <v>444</v>
      </c>
      <c r="D186" t="s">
        <v>401</v>
      </c>
      <c r="F186" s="256">
        <v>3</v>
      </c>
      <c r="G186" s="319">
        <f t="shared" ref="G186:G189" si="4">+G185+E186-F186</f>
        <v>0</v>
      </c>
      <c r="J186" s="232">
        <v>2026</v>
      </c>
      <c r="K186" s="676" t="s">
        <v>415</v>
      </c>
      <c r="L186" t="s">
        <v>19</v>
      </c>
      <c r="M186" s="256">
        <v>22.8</v>
      </c>
    </row>
    <row r="187" spans="1:13">
      <c r="A187" s="243">
        <v>46081</v>
      </c>
      <c r="B187" s="676" t="s">
        <v>397</v>
      </c>
      <c r="C187" s="676" t="s">
        <v>415</v>
      </c>
      <c r="D187" t="s">
        <v>19</v>
      </c>
      <c r="E187" s="256">
        <v>22.8</v>
      </c>
      <c r="G187" s="319">
        <f t="shared" si="4"/>
        <v>22.8</v>
      </c>
      <c r="K187" s="677"/>
      <c r="L187" t="s">
        <v>401</v>
      </c>
      <c r="M187" s="256">
        <v>6</v>
      </c>
    </row>
    <row r="188" spans="1:13">
      <c r="B188" s="677"/>
      <c r="C188" s="677"/>
      <c r="D188" t="s">
        <v>401</v>
      </c>
      <c r="E188" s="256">
        <v>6</v>
      </c>
      <c r="G188" s="319">
        <f t="shared" si="4"/>
        <v>28.8</v>
      </c>
      <c r="K188" s="676" t="s">
        <v>418</v>
      </c>
      <c r="L188" t="s">
        <v>19</v>
      </c>
      <c r="M188" s="256">
        <v>28.1</v>
      </c>
    </row>
    <row r="189" spans="1:13">
      <c r="B189" s="677"/>
      <c r="C189" s="677"/>
      <c r="D189" t="s">
        <v>400</v>
      </c>
      <c r="E189" s="256">
        <v>500</v>
      </c>
      <c r="G189" s="319">
        <f t="shared" si="4"/>
        <v>528.79999999999995</v>
      </c>
      <c r="K189" s="677"/>
      <c r="L189" t="s">
        <v>401</v>
      </c>
      <c r="M189" s="237">
        <v>6</v>
      </c>
    </row>
    <row r="190" spans="1:13">
      <c r="A190" s="236">
        <v>46081</v>
      </c>
      <c r="B190" s="677" t="s">
        <v>471</v>
      </c>
      <c r="C190" s="677" t="s">
        <v>415</v>
      </c>
      <c r="D190" t="s">
        <v>400</v>
      </c>
      <c r="F190" s="256">
        <v>500</v>
      </c>
      <c r="G190" s="319">
        <f t="shared" ref="G186:G208" si="5">+G189+E190-F190</f>
        <v>28.799999999999955</v>
      </c>
      <c r="M190" s="299">
        <f>SUM(M186:M189)</f>
        <v>62.900000000000006</v>
      </c>
    </row>
    <row r="191" spans="1:13">
      <c r="A191" s="243">
        <v>46112</v>
      </c>
      <c r="B191" s="676" t="s">
        <v>397</v>
      </c>
      <c r="C191" s="676" t="s">
        <v>418</v>
      </c>
      <c r="D191" t="s">
        <v>19</v>
      </c>
      <c r="E191" s="256">
        <v>28.1</v>
      </c>
      <c r="G191" s="319">
        <f t="shared" si="5"/>
        <v>56.899999999999956</v>
      </c>
    </row>
    <row r="192" spans="1:13">
      <c r="B192" s="677"/>
      <c r="C192" s="677"/>
      <c r="D192" t="s">
        <v>401</v>
      </c>
      <c r="E192" s="237">
        <v>6</v>
      </c>
      <c r="G192" s="319">
        <f t="shared" si="5"/>
        <v>62.899999999999956</v>
      </c>
    </row>
    <row r="193" spans="1:7">
      <c r="B193" s="677"/>
      <c r="C193" s="677"/>
      <c r="D193" t="s">
        <v>400</v>
      </c>
      <c r="E193" s="256">
        <v>500</v>
      </c>
      <c r="G193" s="319">
        <f t="shared" si="5"/>
        <v>562.9</v>
      </c>
    </row>
    <row r="194" spans="1:7">
      <c r="A194" s="236">
        <v>46111</v>
      </c>
      <c r="B194" s="677" t="s">
        <v>472</v>
      </c>
      <c r="C194" s="677" t="s">
        <v>418</v>
      </c>
      <c r="D194" t="s">
        <v>400</v>
      </c>
      <c r="F194" s="256">
        <v>500</v>
      </c>
      <c r="G194" s="319">
        <f t="shared" si="5"/>
        <v>62.899999999999977</v>
      </c>
    </row>
    <row r="195" spans="1:7">
      <c r="A195" s="243">
        <v>46142</v>
      </c>
      <c r="B195" s="676" t="s">
        <v>397</v>
      </c>
      <c r="C195" s="676" t="s">
        <v>473</v>
      </c>
      <c r="D195" t="s">
        <v>19</v>
      </c>
      <c r="G195" s="319">
        <f t="shared" si="5"/>
        <v>62.899999999999977</v>
      </c>
    </row>
    <row r="196" spans="1:7">
      <c r="B196" s="677"/>
      <c r="C196" s="677"/>
      <c r="D196" t="s">
        <v>401</v>
      </c>
      <c r="G196" s="319">
        <f t="shared" si="5"/>
        <v>62.899999999999977</v>
      </c>
    </row>
    <row r="197" spans="1:7">
      <c r="B197" s="677"/>
      <c r="C197" s="677"/>
      <c r="D197" t="s">
        <v>400</v>
      </c>
      <c r="E197" s="256">
        <v>500</v>
      </c>
      <c r="G197" s="319">
        <f t="shared" si="5"/>
        <v>562.9</v>
      </c>
    </row>
    <row r="198" spans="1:7">
      <c r="A198" s="236">
        <v>46142</v>
      </c>
      <c r="B198" s="677" t="s">
        <v>474</v>
      </c>
      <c r="C198" s="677" t="s">
        <v>473</v>
      </c>
      <c r="D198" t="s">
        <v>400</v>
      </c>
      <c r="F198" s="256">
        <v>500</v>
      </c>
      <c r="G198" s="319">
        <f t="shared" si="5"/>
        <v>62.899999999999977</v>
      </c>
    </row>
    <row r="199" spans="1:7">
      <c r="B199" s="677"/>
      <c r="C199" s="677"/>
      <c r="G199" s="319">
        <f t="shared" si="5"/>
        <v>62.899999999999977</v>
      </c>
    </row>
    <row r="200" spans="1:7">
      <c r="B200" s="677"/>
      <c r="C200" s="677"/>
      <c r="G200" s="319">
        <f t="shared" si="5"/>
        <v>62.899999999999977</v>
      </c>
    </row>
    <row r="201" spans="1:7">
      <c r="B201" s="677"/>
      <c r="C201" s="677"/>
      <c r="G201" s="319">
        <f t="shared" si="5"/>
        <v>62.899999999999977</v>
      </c>
    </row>
    <row r="202" spans="1:7">
      <c r="B202" s="677"/>
      <c r="C202" s="677"/>
      <c r="G202" s="319">
        <f t="shared" si="5"/>
        <v>62.899999999999977</v>
      </c>
    </row>
    <row r="203" spans="1:7">
      <c r="B203" s="677"/>
      <c r="C203" s="677"/>
      <c r="G203" s="319">
        <f t="shared" si="5"/>
        <v>62.899999999999977</v>
      </c>
    </row>
    <row r="204" spans="1:7">
      <c r="B204" s="677"/>
      <c r="C204" s="677"/>
      <c r="G204" s="319">
        <f t="shared" si="5"/>
        <v>62.899999999999977</v>
      </c>
    </row>
    <row r="205" spans="1:7">
      <c r="B205" s="677"/>
      <c r="C205" s="677"/>
      <c r="G205" s="319">
        <f t="shared" si="5"/>
        <v>62.899999999999977</v>
      </c>
    </row>
    <row r="206" spans="1:7">
      <c r="B206" s="677"/>
      <c r="C206" s="677"/>
      <c r="G206" s="319">
        <f t="shared" si="5"/>
        <v>62.899999999999977</v>
      </c>
    </row>
    <row r="207" spans="1:7">
      <c r="B207" s="677"/>
      <c r="C207" s="677"/>
      <c r="G207" s="319">
        <f t="shared" si="5"/>
        <v>62.899999999999977</v>
      </c>
    </row>
    <row r="208" spans="1:7">
      <c r="B208" s="677"/>
      <c r="C208" s="677"/>
      <c r="G208" s="319">
        <f t="shared" si="5"/>
        <v>62.899999999999977</v>
      </c>
    </row>
    <row r="209" spans="2:7">
      <c r="B209" s="677"/>
      <c r="C209" s="677"/>
      <c r="G209" s="319">
        <f>+G208+E209-F209</f>
        <v>62.899999999999977</v>
      </c>
    </row>
    <row r="210" spans="2:7">
      <c r="B210" s="677"/>
      <c r="C210" s="677"/>
      <c r="G210" s="319">
        <f>+G209+E210-F210</f>
        <v>62.899999999999977</v>
      </c>
    </row>
    <row r="211" spans="2:7">
      <c r="B211" s="677"/>
      <c r="C211" s="677"/>
      <c r="G211" s="319">
        <f>+G210+E211-F211</f>
        <v>62.899999999999977</v>
      </c>
    </row>
    <row r="212" spans="2:7">
      <c r="B212" s="677"/>
      <c r="C212" s="677"/>
      <c r="G212" s="319">
        <f>+G211+E212-F212</f>
        <v>62.899999999999977</v>
      </c>
    </row>
    <row r="213" spans="2:7">
      <c r="B213" s="677"/>
      <c r="C213" s="677"/>
      <c r="G213" s="319">
        <f>+G212+E213-F213</f>
        <v>62.899999999999977</v>
      </c>
    </row>
    <row r="214" spans="2:7">
      <c r="B214" s="677"/>
      <c r="C214" s="677"/>
      <c r="G214" s="319">
        <f>+G213+E214-F214</f>
        <v>62.899999999999977</v>
      </c>
    </row>
    <row r="215" spans="2:7">
      <c r="B215" s="677"/>
      <c r="C215" s="677"/>
      <c r="G215" s="319">
        <f>+G214+E215-F215</f>
        <v>62.899999999999977</v>
      </c>
    </row>
    <row r="216" spans="2:7">
      <c r="B216" s="677"/>
      <c r="C216" s="677"/>
      <c r="G216" s="319">
        <f>+G215+E216-F216</f>
        <v>62.899999999999977</v>
      </c>
    </row>
    <row r="217" spans="2:7">
      <c r="B217" s="677"/>
      <c r="C217" s="677"/>
      <c r="G217" s="319">
        <f>+G216+E217-F217</f>
        <v>62.899999999999977</v>
      </c>
    </row>
    <row r="218" spans="2:7">
      <c r="B218" s="677"/>
      <c r="C218" s="677"/>
      <c r="G218" s="319">
        <f>+G217+E218-F218</f>
        <v>62.899999999999977</v>
      </c>
    </row>
    <row r="219" spans="2:7">
      <c r="B219" s="677"/>
      <c r="C219" s="677"/>
      <c r="G219" s="319">
        <f>+G218+E219-F219</f>
        <v>62.899999999999977</v>
      </c>
    </row>
    <row r="220" spans="2:7">
      <c r="B220" s="677"/>
      <c r="C220" s="677"/>
      <c r="G220" s="319">
        <f>+G219+E220-F220</f>
        <v>62.899999999999977</v>
      </c>
    </row>
    <row r="221" spans="2:7">
      <c r="B221" s="677"/>
      <c r="C221" s="677"/>
      <c r="G221" s="319">
        <f>+G220+E221-F221</f>
        <v>62.899999999999977</v>
      </c>
    </row>
    <row r="222" spans="2:7">
      <c r="B222" s="677"/>
      <c r="C222" s="677"/>
      <c r="G222" s="319">
        <f>+G221+E222-F222</f>
        <v>62.899999999999977</v>
      </c>
    </row>
    <row r="223" spans="2:7">
      <c r="B223" s="677"/>
      <c r="C223" s="677"/>
      <c r="G223" s="319">
        <f>+G222+E223-F223</f>
        <v>62.899999999999977</v>
      </c>
    </row>
    <row r="224" spans="2:7">
      <c r="B224" s="677"/>
      <c r="C224" s="677"/>
      <c r="G224" s="319">
        <f>+G223+E224-F224</f>
        <v>62.899999999999977</v>
      </c>
    </row>
    <row r="225" spans="2:7">
      <c r="B225" s="677"/>
      <c r="C225" s="677"/>
      <c r="G225" s="319">
        <f>+G224+E225-F225</f>
        <v>62.899999999999977</v>
      </c>
    </row>
    <row r="226" spans="2:7">
      <c r="B226" s="677"/>
      <c r="C226" s="677"/>
      <c r="G226" s="319">
        <f>+G225+E226-F226</f>
        <v>62.899999999999977</v>
      </c>
    </row>
    <row r="227" spans="2:7">
      <c r="B227" s="677"/>
      <c r="C227" s="677"/>
      <c r="G227" s="319">
        <f>+G226+E227-F227</f>
        <v>62.899999999999977</v>
      </c>
    </row>
    <row r="228" spans="2:7">
      <c r="B228" s="677"/>
      <c r="C228" s="677"/>
      <c r="G228" s="319">
        <f>+G227+E228-F228</f>
        <v>62.899999999999977</v>
      </c>
    </row>
    <row r="229" spans="2:7">
      <c r="B229" s="677"/>
      <c r="C229" s="677"/>
      <c r="G229" s="319">
        <f>+G228+E229-F229</f>
        <v>62.899999999999977</v>
      </c>
    </row>
    <row r="230" spans="2:7">
      <c r="B230" s="677"/>
      <c r="C230" s="677"/>
      <c r="G230" s="319">
        <f>+G229+E230-F230</f>
        <v>62.899999999999977</v>
      </c>
    </row>
    <row r="231" spans="2:7">
      <c r="B231" s="677"/>
      <c r="C231" s="677"/>
      <c r="G231" s="319">
        <f>+G230+E231-F231</f>
        <v>62.899999999999977</v>
      </c>
    </row>
    <row r="232" spans="2:7">
      <c r="B232" s="677"/>
      <c r="C232" s="677"/>
      <c r="G232" s="319">
        <f>+G231+E232-F232</f>
        <v>62.899999999999977</v>
      </c>
    </row>
    <row r="233" spans="2:7">
      <c r="B233" s="677"/>
      <c r="C233" s="677"/>
      <c r="G233" s="319">
        <f>+G232+E233-F233</f>
        <v>62.899999999999977</v>
      </c>
    </row>
    <row r="234" spans="2:7">
      <c r="B234" s="677"/>
      <c r="C234" s="677"/>
      <c r="G234" s="319">
        <f>+G233+E234-F234</f>
        <v>62.899999999999977</v>
      </c>
    </row>
    <row r="235" spans="2:7">
      <c r="B235" s="677"/>
      <c r="C235" s="677"/>
      <c r="G235" s="319">
        <f>+G234+E235-F235</f>
        <v>62.899999999999977</v>
      </c>
    </row>
    <row r="236" spans="2:7">
      <c r="B236" s="677"/>
      <c r="C236" s="677"/>
      <c r="G236" s="319">
        <f>+G235+E236-F236</f>
        <v>62.899999999999977</v>
      </c>
    </row>
    <row r="237" spans="2:7">
      <c r="B237" s="677"/>
      <c r="C237" s="677"/>
      <c r="G237" s="319">
        <f>+G236+E237-F237</f>
        <v>62.899999999999977</v>
      </c>
    </row>
    <row r="238" spans="2:7">
      <c r="B238" s="677"/>
      <c r="C238" s="677"/>
      <c r="G238" s="319">
        <f>+G237+E238-F238</f>
        <v>62.899999999999977</v>
      </c>
    </row>
    <row r="239" spans="2:7">
      <c r="B239" s="677"/>
      <c r="C239" s="677"/>
      <c r="G239" s="319">
        <f>+G238+E239-F239</f>
        <v>62.899999999999977</v>
      </c>
    </row>
    <row r="240" spans="2:7">
      <c r="B240" s="677"/>
      <c r="C240" s="677"/>
      <c r="G240" s="319">
        <f>+G239+E240-F240</f>
        <v>62.899999999999977</v>
      </c>
    </row>
    <row r="241" spans="2:7">
      <c r="B241" s="677"/>
      <c r="C241" s="677"/>
      <c r="G241" s="319">
        <f>+G240+E241-F241</f>
        <v>62.899999999999977</v>
      </c>
    </row>
    <row r="242" spans="2:7">
      <c r="B242" s="677"/>
      <c r="C242" s="677"/>
      <c r="G242" s="319">
        <f>+G241+E242-F242</f>
        <v>62.899999999999977</v>
      </c>
    </row>
    <row r="243" spans="2:7">
      <c r="B243" s="677"/>
      <c r="C243" s="677"/>
      <c r="G243" s="319">
        <f>+G242+E243-F243</f>
        <v>62.899999999999977</v>
      </c>
    </row>
    <row r="244" spans="2:7">
      <c r="B244" s="677"/>
      <c r="C244" s="677"/>
      <c r="G244" s="319">
        <f>+G243+E244-F244</f>
        <v>62.899999999999977</v>
      </c>
    </row>
    <row r="245" spans="2:7">
      <c r="B245" s="677"/>
      <c r="C245" s="677"/>
      <c r="G245" s="319">
        <f>+G244+E245-F245</f>
        <v>62.899999999999977</v>
      </c>
    </row>
    <row r="246" spans="2:7">
      <c r="B246" s="677"/>
      <c r="C246" s="677"/>
      <c r="G246" s="319">
        <f>+G245+E246-F246</f>
        <v>62.899999999999977</v>
      </c>
    </row>
    <row r="247" spans="2:7">
      <c r="B247" s="677"/>
      <c r="C247" s="677"/>
      <c r="G247" s="319">
        <f>+G246+E247-F247</f>
        <v>62.899999999999977</v>
      </c>
    </row>
    <row r="248" spans="2:7">
      <c r="B248" s="677"/>
      <c r="C248" s="677"/>
      <c r="G248" s="319">
        <f>+G247+E248-F248</f>
        <v>62.899999999999977</v>
      </c>
    </row>
    <row r="249" spans="2:7">
      <c r="B249" s="677"/>
      <c r="C249" s="677"/>
      <c r="G249" s="319">
        <f>+G248+E249-F249</f>
        <v>62.899999999999977</v>
      </c>
    </row>
    <row r="250" spans="2:7">
      <c r="B250" s="677"/>
      <c r="C250" s="677"/>
      <c r="G250" s="319">
        <f>+G249+E250-F250</f>
        <v>62.899999999999977</v>
      </c>
    </row>
    <row r="251" spans="2:7">
      <c r="B251" s="677"/>
      <c r="C251" s="677"/>
      <c r="G251" s="319">
        <f>+G250+E251-F251</f>
        <v>62.899999999999977</v>
      </c>
    </row>
    <row r="252" spans="2:7">
      <c r="B252" s="677"/>
      <c r="C252" s="677"/>
      <c r="G252" s="319">
        <f>+G251+E252-F252</f>
        <v>62.899999999999977</v>
      </c>
    </row>
    <row r="253" spans="2:7">
      <c r="B253" s="677"/>
      <c r="C253" s="677"/>
      <c r="G253" s="319">
        <f>+G252+E253-F253</f>
        <v>62.899999999999977</v>
      </c>
    </row>
    <row r="254" spans="2:7">
      <c r="B254" s="677"/>
      <c r="C254" s="677"/>
      <c r="G254" s="319">
        <f>+G253+E254-F254</f>
        <v>62.899999999999977</v>
      </c>
    </row>
    <row r="255" spans="2:7">
      <c r="B255" s="677"/>
      <c r="C255" s="677"/>
      <c r="G255" s="319">
        <f>+G254+E255-F255</f>
        <v>62.899999999999977</v>
      </c>
    </row>
    <row r="256" spans="2:7">
      <c r="B256" s="677"/>
      <c r="C256" s="677"/>
      <c r="G256" s="319">
        <f>+G255+E256-F256</f>
        <v>62.899999999999977</v>
      </c>
    </row>
    <row r="257" spans="2:7">
      <c r="B257" s="677"/>
      <c r="C257" s="677"/>
      <c r="G257" s="319">
        <f>+G256+E257-F257</f>
        <v>62.899999999999977</v>
      </c>
    </row>
    <row r="258" spans="2:7">
      <c r="B258" s="677"/>
      <c r="C258" s="677"/>
      <c r="G258" s="319">
        <f>+G257+E258-F258</f>
        <v>62.899999999999977</v>
      </c>
    </row>
    <row r="259" spans="2:7">
      <c r="B259" s="677"/>
      <c r="C259" s="677"/>
      <c r="G259" s="319">
        <f>+G258+E259-F259</f>
        <v>62.899999999999977</v>
      </c>
    </row>
    <row r="260" spans="2:7">
      <c r="B260" s="677"/>
      <c r="C260" s="677"/>
      <c r="G260" s="319">
        <f>+G259+E260-F260</f>
        <v>62.899999999999977</v>
      </c>
    </row>
    <row r="261" spans="2:7">
      <c r="B261" s="677"/>
      <c r="C261" s="677"/>
      <c r="G261" s="319">
        <f>+G260+E261-F261</f>
        <v>62.899999999999977</v>
      </c>
    </row>
    <row r="262" spans="2:7">
      <c r="B262" s="677"/>
      <c r="C262" s="677"/>
      <c r="G262" s="319">
        <f>+G261+E262-F262</f>
        <v>62.899999999999977</v>
      </c>
    </row>
    <row r="263" spans="2:7">
      <c r="B263" s="677"/>
      <c r="C263" s="677"/>
      <c r="G263" s="319">
        <f>+G262+E263-F263</f>
        <v>62.899999999999977</v>
      </c>
    </row>
    <row r="264" spans="2:7">
      <c r="B264" s="677"/>
      <c r="C264" s="677"/>
      <c r="G264" s="319">
        <f>+G263+E264-F264</f>
        <v>62.899999999999977</v>
      </c>
    </row>
    <row r="265" spans="2:7">
      <c r="B265" s="677"/>
      <c r="C265" s="677"/>
      <c r="G265" s="319">
        <f>+G264+E265-F265</f>
        <v>62.899999999999977</v>
      </c>
    </row>
    <row r="266" spans="2:7">
      <c r="B266" s="677"/>
      <c r="C266" s="677"/>
      <c r="G266" s="319">
        <f>+G265+E266-F266</f>
        <v>62.899999999999977</v>
      </c>
    </row>
    <row r="267" spans="2:7">
      <c r="B267" s="677"/>
      <c r="C267" s="677"/>
      <c r="G267" s="319">
        <f>+G266+E267-F267</f>
        <v>62.899999999999977</v>
      </c>
    </row>
    <row r="268" spans="2:7">
      <c r="B268" s="677"/>
      <c r="C268" s="677"/>
      <c r="G268" s="319">
        <f>+G267+E268-F268</f>
        <v>62.899999999999977</v>
      </c>
    </row>
    <row r="269" spans="2:7">
      <c r="B269" s="677"/>
      <c r="C269" s="677"/>
      <c r="G269" s="319">
        <f>+G268+E269-F269</f>
        <v>62.899999999999977</v>
      </c>
    </row>
    <row r="270" spans="2:7">
      <c r="B270" s="677"/>
      <c r="C270" s="677"/>
      <c r="G270" s="319">
        <f>+G269+E270-F270</f>
        <v>62.899999999999977</v>
      </c>
    </row>
    <row r="271" spans="2:7">
      <c r="B271" s="677"/>
      <c r="C271" s="677"/>
      <c r="G271" s="319">
        <f>+G270+E271-F271</f>
        <v>62.899999999999977</v>
      </c>
    </row>
    <row r="272" spans="2:7">
      <c r="B272" s="677"/>
      <c r="C272" s="677"/>
      <c r="G272" s="319">
        <f>+G271+E272-F272</f>
        <v>62.899999999999977</v>
      </c>
    </row>
    <row r="273" spans="2:7">
      <c r="B273" s="677"/>
      <c r="C273" s="677"/>
      <c r="G273" s="319">
        <f>+G272+E273-F273</f>
        <v>62.899999999999977</v>
      </c>
    </row>
    <row r="274" spans="2:7">
      <c r="B274" s="677"/>
      <c r="C274" s="677"/>
      <c r="G274" s="319">
        <f>+G273+E274-F274</f>
        <v>62.899999999999977</v>
      </c>
    </row>
    <row r="275" spans="2:7">
      <c r="B275" s="677"/>
      <c r="C275" s="677"/>
      <c r="G275" s="319">
        <f>+G274+E275-F275</f>
        <v>62.899999999999977</v>
      </c>
    </row>
    <row r="276" spans="2:7">
      <c r="B276" s="677"/>
      <c r="C276" s="677"/>
      <c r="G276" s="319">
        <f>+G275+E276-F276</f>
        <v>62.899999999999977</v>
      </c>
    </row>
    <row r="277" spans="2:7">
      <c r="B277" s="677"/>
      <c r="C277" s="677"/>
      <c r="G277" s="319">
        <f>+G276+E277-F277</f>
        <v>62.899999999999977</v>
      </c>
    </row>
    <row r="278" spans="2:7">
      <c r="B278" s="677"/>
      <c r="C278" s="677"/>
      <c r="G278" s="319">
        <f>+G277+E278-F278</f>
        <v>62.899999999999977</v>
      </c>
    </row>
    <row r="279" spans="2:7">
      <c r="B279" s="677"/>
      <c r="C279" s="677"/>
      <c r="G279" s="319">
        <f>+G278+E279-F279</f>
        <v>62.899999999999977</v>
      </c>
    </row>
    <row r="280" spans="2:7">
      <c r="B280" s="677"/>
      <c r="C280" s="677"/>
      <c r="G280" s="319">
        <f>+G279+E280-F280</f>
        <v>62.899999999999977</v>
      </c>
    </row>
    <row r="281" spans="2:7">
      <c r="B281" s="677"/>
      <c r="C281" s="677"/>
      <c r="G281" s="319">
        <f>+G280+E281-F281</f>
        <v>62.899999999999977</v>
      </c>
    </row>
    <row r="282" spans="2:7">
      <c r="B282" s="677"/>
      <c r="C282" s="677"/>
      <c r="G282" s="319">
        <f>+G281+E282-F282</f>
        <v>62.899999999999977</v>
      </c>
    </row>
    <row r="283" spans="2:7">
      <c r="B283" s="677"/>
      <c r="C283" s="677"/>
      <c r="G283" s="319">
        <f>+G282+E283-F283</f>
        <v>62.899999999999977</v>
      </c>
    </row>
    <row r="284" spans="2:7">
      <c r="B284" s="677"/>
      <c r="C284" s="677"/>
      <c r="G284" s="319">
        <f>+G283+E284-F284</f>
        <v>62.899999999999977</v>
      </c>
    </row>
    <row r="285" spans="2:7">
      <c r="B285" s="677"/>
      <c r="C285" s="677"/>
      <c r="G285" s="319">
        <f>+G284+E285-F285</f>
        <v>62.899999999999977</v>
      </c>
    </row>
    <row r="286" spans="2:7">
      <c r="B286" s="677"/>
      <c r="C286" s="677"/>
      <c r="G286" s="319">
        <f>+G285+E286-F286</f>
        <v>62.899999999999977</v>
      </c>
    </row>
    <row r="287" spans="2:7">
      <c r="B287" s="677"/>
      <c r="C287" s="677"/>
      <c r="G287" s="319">
        <f>+G286+E287-F287</f>
        <v>62.899999999999977</v>
      </c>
    </row>
    <row r="288" spans="2:7">
      <c r="B288" s="677"/>
      <c r="C288" s="677"/>
      <c r="G288" s="319">
        <f>+G287+E288-F288</f>
        <v>62.899999999999977</v>
      </c>
    </row>
    <row r="289" spans="2:7">
      <c r="B289" s="677"/>
      <c r="C289" s="677"/>
      <c r="G289" s="319">
        <f>+G288+E289-F289</f>
        <v>62.899999999999977</v>
      </c>
    </row>
    <row r="290" spans="2:7">
      <c r="B290" s="677"/>
      <c r="C290" s="677"/>
      <c r="G290" s="319">
        <f>+G289+E290-F290</f>
        <v>62.899999999999977</v>
      </c>
    </row>
    <row r="291" spans="2:7">
      <c r="B291" s="677"/>
      <c r="C291" s="677"/>
      <c r="G291" s="319">
        <f>+G290+E291-F291</f>
        <v>62.899999999999977</v>
      </c>
    </row>
    <row r="292" spans="2:7">
      <c r="B292" s="677"/>
      <c r="C292" s="677"/>
      <c r="G292" s="319">
        <f>+G291+E292-F292</f>
        <v>62.899999999999977</v>
      </c>
    </row>
    <row r="293" spans="2:7">
      <c r="B293" s="677"/>
      <c r="C293" s="677"/>
      <c r="G293" s="319">
        <f>+G292+E293-F293</f>
        <v>62.899999999999977</v>
      </c>
    </row>
    <row r="294" spans="2:7">
      <c r="B294" s="677"/>
      <c r="C294" s="677"/>
      <c r="G294" s="319">
        <f>+G293+E294-F294</f>
        <v>62.899999999999977</v>
      </c>
    </row>
    <row r="295" spans="2:7">
      <c r="B295" s="677"/>
      <c r="C295" s="677"/>
      <c r="G295" s="319">
        <f>+G294+E295-F295</f>
        <v>62.899999999999977</v>
      </c>
    </row>
    <row r="296" spans="2:7">
      <c r="B296" s="677"/>
      <c r="C296" s="677"/>
      <c r="G296" s="319">
        <f>+G295+E296-F296</f>
        <v>62.899999999999977</v>
      </c>
    </row>
    <row r="297" spans="2:7">
      <c r="B297" s="677"/>
      <c r="C297" s="677"/>
      <c r="G297" s="319">
        <f>+G296+E297-F297</f>
        <v>62.899999999999977</v>
      </c>
    </row>
    <row r="298" spans="2:7">
      <c r="B298" s="677"/>
      <c r="C298" s="677"/>
      <c r="G298" s="319">
        <f>+G297+E298-F298</f>
        <v>62.899999999999977</v>
      </c>
    </row>
    <row r="299" spans="2:7">
      <c r="B299" s="677"/>
      <c r="C299" s="677"/>
      <c r="G299" s="319">
        <f>+G298+E299-F299</f>
        <v>62.899999999999977</v>
      </c>
    </row>
    <row r="300" spans="2:7">
      <c r="B300" s="677"/>
      <c r="C300" s="677"/>
      <c r="G300" s="319">
        <f>+G299+E300-F300</f>
        <v>62.899999999999977</v>
      </c>
    </row>
    <row r="301" spans="2:7">
      <c r="B301" s="677"/>
      <c r="C301" s="677"/>
      <c r="G301" s="319">
        <f>+G300+E301-F301</f>
        <v>62.899999999999977</v>
      </c>
    </row>
    <row r="302" spans="2:7">
      <c r="B302" s="677"/>
      <c r="C302" s="677"/>
      <c r="G302" s="319">
        <f>+G301+E302-F302</f>
        <v>62.899999999999977</v>
      </c>
    </row>
    <row r="303" spans="2:7">
      <c r="B303" s="677"/>
      <c r="C303" s="677"/>
      <c r="G303" s="319">
        <f>+G302+E303-F303</f>
        <v>62.899999999999977</v>
      </c>
    </row>
    <row r="304" spans="2:7">
      <c r="B304" s="677"/>
      <c r="C304" s="677"/>
      <c r="G304" s="319">
        <f>+G303+E304-F304</f>
        <v>62.899999999999977</v>
      </c>
    </row>
    <row r="305" spans="2:7">
      <c r="B305" s="677"/>
      <c r="C305" s="677"/>
      <c r="G305" s="319">
        <f>+G304+E305-F305</f>
        <v>62.899999999999977</v>
      </c>
    </row>
    <row r="306" spans="2:7">
      <c r="B306" s="677"/>
      <c r="C306" s="677"/>
      <c r="G306" s="319">
        <f>+G305+E306-F306</f>
        <v>62.899999999999977</v>
      </c>
    </row>
    <row r="307" spans="2:7">
      <c r="B307" s="677"/>
      <c r="C307" s="677"/>
      <c r="G307" s="319">
        <f>+G306+E307-F307</f>
        <v>62.899999999999977</v>
      </c>
    </row>
    <row r="308" spans="2:7">
      <c r="B308" s="677"/>
      <c r="C308" s="677"/>
      <c r="G308" s="319">
        <f>+G307+E308-F308</f>
        <v>62.899999999999977</v>
      </c>
    </row>
    <row r="309" spans="2:7">
      <c r="B309" s="677"/>
      <c r="C309" s="677"/>
      <c r="G309" s="319">
        <f>+G308+E309-F309</f>
        <v>62.899999999999977</v>
      </c>
    </row>
    <row r="310" spans="2:7">
      <c r="B310" s="677"/>
      <c r="C310" s="677"/>
      <c r="G310" s="319">
        <f>+G309+E310-F310</f>
        <v>62.899999999999977</v>
      </c>
    </row>
    <row r="311" spans="2:7">
      <c r="B311" s="677"/>
      <c r="C311" s="677"/>
      <c r="G311" s="319">
        <f>+G310+E311-F311</f>
        <v>62.899999999999977</v>
      </c>
    </row>
    <row r="312" spans="2:7">
      <c r="B312" s="677"/>
      <c r="C312" s="677"/>
      <c r="G312" s="319">
        <f>+G311+E312-F312</f>
        <v>62.899999999999977</v>
      </c>
    </row>
    <row r="313" spans="2:7">
      <c r="B313" s="677"/>
      <c r="C313" s="677"/>
      <c r="G313" s="319">
        <f>+G312+E313-F313</f>
        <v>62.899999999999977</v>
      </c>
    </row>
    <row r="314" spans="2:7">
      <c r="B314" s="677"/>
      <c r="C314" s="677"/>
      <c r="G314" s="319">
        <f>+G313+E314-F314</f>
        <v>62.899999999999977</v>
      </c>
    </row>
    <row r="315" spans="2:7">
      <c r="B315" s="677"/>
      <c r="C315" s="677"/>
      <c r="G315" s="319">
        <f>+G314+E315-F315</f>
        <v>62.899999999999977</v>
      </c>
    </row>
    <row r="316" spans="2:7">
      <c r="B316" s="677"/>
      <c r="C316" s="677"/>
      <c r="G316" s="319">
        <f>+G315+E316-F316</f>
        <v>62.899999999999977</v>
      </c>
    </row>
    <row r="317" spans="2:7">
      <c r="B317" s="677"/>
      <c r="C317" s="677"/>
      <c r="G317" s="319">
        <f>+G316+E317-F317</f>
        <v>62.899999999999977</v>
      </c>
    </row>
    <row r="318" spans="2:7">
      <c r="B318" s="677"/>
      <c r="C318" s="677"/>
      <c r="G318" s="319">
        <f>+G317+E318-F318</f>
        <v>62.899999999999977</v>
      </c>
    </row>
    <row r="319" spans="2:7">
      <c r="B319" s="677"/>
      <c r="C319" s="677"/>
      <c r="G319" s="319">
        <f>+G318+E319-F319</f>
        <v>62.899999999999977</v>
      </c>
    </row>
    <row r="320" spans="2:7">
      <c r="B320" s="677"/>
      <c r="C320" s="677"/>
      <c r="G320" s="319">
        <f>+G319+E320-F320</f>
        <v>62.899999999999977</v>
      </c>
    </row>
    <row r="321" spans="2:7">
      <c r="B321" s="677"/>
      <c r="C321" s="677"/>
      <c r="G321" s="319">
        <f>+G320+E321-F321</f>
        <v>62.899999999999977</v>
      </c>
    </row>
    <row r="322" spans="2:7">
      <c r="B322" s="677"/>
      <c r="C322" s="677"/>
      <c r="G322" s="319">
        <f>+G321+E322-F322</f>
        <v>62.899999999999977</v>
      </c>
    </row>
    <row r="323" spans="2:7">
      <c r="B323" s="677"/>
      <c r="C323" s="677"/>
      <c r="G323" s="319">
        <f>+G322+E323-F323</f>
        <v>62.899999999999977</v>
      </c>
    </row>
    <row r="324" spans="2:7">
      <c r="B324" s="677"/>
      <c r="C324" s="677"/>
      <c r="G324" s="319">
        <f>+G323+E324-F324</f>
        <v>62.899999999999977</v>
      </c>
    </row>
    <row r="325" spans="2:7">
      <c r="B325" s="677"/>
      <c r="C325" s="677"/>
      <c r="G325" s="319">
        <f>+G324+E325-F325</f>
        <v>62.899999999999977</v>
      </c>
    </row>
    <row r="326" spans="2:7">
      <c r="B326" s="677"/>
      <c r="C326" s="677"/>
      <c r="G326" s="319">
        <f>+G325+E326-F326</f>
        <v>62.899999999999977</v>
      </c>
    </row>
    <row r="327" spans="2:7">
      <c r="B327" s="677"/>
      <c r="C327" s="677"/>
      <c r="G327" s="319">
        <f>+G326+E327-F327</f>
        <v>62.899999999999977</v>
      </c>
    </row>
    <row r="328" spans="2:7">
      <c r="B328" s="677"/>
      <c r="C328" s="677"/>
      <c r="G328" s="319">
        <f>+G327+E328-F328</f>
        <v>62.899999999999977</v>
      </c>
    </row>
    <row r="329" spans="2:7">
      <c r="B329" s="677"/>
      <c r="C329" s="677"/>
      <c r="G329" s="319">
        <f>+G328+E329-F329</f>
        <v>62.899999999999977</v>
      </c>
    </row>
    <row r="330" spans="2:7">
      <c r="B330" s="677"/>
      <c r="C330" s="677"/>
      <c r="G330" s="319">
        <f>+G329+E330-F330</f>
        <v>62.899999999999977</v>
      </c>
    </row>
    <row r="331" spans="2:7">
      <c r="B331" s="677"/>
      <c r="C331" s="677"/>
      <c r="G331" s="319">
        <f>+G330+E331-F331</f>
        <v>62.899999999999977</v>
      </c>
    </row>
    <row r="332" spans="2:7">
      <c r="B332" s="677"/>
      <c r="C332" s="677"/>
      <c r="G332" s="319">
        <f>+G331+E332-F332</f>
        <v>62.899999999999977</v>
      </c>
    </row>
    <row r="333" spans="2:7">
      <c r="B333" s="677"/>
      <c r="C333" s="677"/>
      <c r="G333" s="319">
        <f>+G332+E333-F333</f>
        <v>62.899999999999977</v>
      </c>
    </row>
    <row r="334" spans="2:7">
      <c r="B334" s="677"/>
      <c r="C334" s="677"/>
      <c r="G334" s="319">
        <f>+G333+E334-F334</f>
        <v>62.899999999999977</v>
      </c>
    </row>
    <row r="335" spans="2:7">
      <c r="B335" s="677"/>
      <c r="C335" s="677"/>
      <c r="G335" s="319">
        <f>+G334+E335-F335</f>
        <v>62.899999999999977</v>
      </c>
    </row>
    <row r="336" spans="2:7">
      <c r="B336" s="677"/>
      <c r="C336" s="677"/>
      <c r="G336" s="319">
        <f>+G335+E336-F336</f>
        <v>62.899999999999977</v>
      </c>
    </row>
    <row r="337" spans="2:7">
      <c r="B337" s="677"/>
      <c r="C337" s="677"/>
      <c r="G337" s="319">
        <f>+G336+E337-F337</f>
        <v>62.899999999999977</v>
      </c>
    </row>
    <row r="338" spans="2:7">
      <c r="B338" s="677"/>
      <c r="C338" s="677"/>
      <c r="G338" s="319">
        <f>+G337+E338-F338</f>
        <v>62.899999999999977</v>
      </c>
    </row>
    <row r="339" spans="2:7">
      <c r="B339" s="677"/>
      <c r="C339" s="677"/>
      <c r="G339" s="319">
        <f>+G338+E339-F339</f>
        <v>62.899999999999977</v>
      </c>
    </row>
    <row r="340" spans="2:7">
      <c r="B340" s="677"/>
      <c r="C340" s="677"/>
      <c r="G340" s="319">
        <f>+G339+E340-F340</f>
        <v>62.899999999999977</v>
      </c>
    </row>
    <row r="341" spans="2:7">
      <c r="B341" s="677"/>
      <c r="C341" s="677"/>
      <c r="G341" s="319">
        <f>+G340+E341-F341</f>
        <v>62.899999999999977</v>
      </c>
    </row>
    <row r="342" spans="2:7">
      <c r="B342" s="677"/>
      <c r="C342" s="677"/>
      <c r="G342" s="319">
        <f>+G341+E342-F342</f>
        <v>62.899999999999977</v>
      </c>
    </row>
    <row r="343" spans="2:7">
      <c r="B343" s="677"/>
      <c r="C343" s="677"/>
      <c r="G343" s="319">
        <f>+G342+E343-F343</f>
        <v>62.899999999999977</v>
      </c>
    </row>
    <row r="344" spans="2:7">
      <c r="B344" s="677"/>
      <c r="C344" s="677"/>
      <c r="G344" s="319">
        <f>+G343+E344-F344</f>
        <v>62.899999999999977</v>
      </c>
    </row>
    <row r="345" spans="2:7">
      <c r="B345" s="677"/>
      <c r="C345" s="677"/>
      <c r="G345" s="319">
        <f>+G344+E345-F345</f>
        <v>62.899999999999977</v>
      </c>
    </row>
    <row r="346" spans="2:7">
      <c r="B346" s="677"/>
      <c r="C346" s="677"/>
      <c r="G346" s="319">
        <f>+G345+E346-F346</f>
        <v>62.899999999999977</v>
      </c>
    </row>
    <row r="347" spans="2:7">
      <c r="B347" s="677"/>
      <c r="C347" s="677"/>
      <c r="G347" s="319">
        <f>+G346+E347-F347</f>
        <v>62.899999999999977</v>
      </c>
    </row>
    <row r="348" spans="2:7">
      <c r="B348" s="677"/>
      <c r="C348" s="677"/>
      <c r="G348" s="319">
        <f>+G347+E348-F348</f>
        <v>62.899999999999977</v>
      </c>
    </row>
    <row r="349" spans="2:7">
      <c r="B349" s="677"/>
      <c r="C349" s="677"/>
      <c r="G349" s="319">
        <f>+G348+E349-F349</f>
        <v>62.899999999999977</v>
      </c>
    </row>
    <row r="350" spans="2:7">
      <c r="B350" s="677"/>
      <c r="C350" s="677"/>
      <c r="G350" s="319">
        <f>+G349+E350-F350</f>
        <v>62.899999999999977</v>
      </c>
    </row>
    <row r="351" spans="2:7">
      <c r="B351" s="677"/>
      <c r="C351" s="677"/>
      <c r="G351" s="319">
        <f>+G350+E351-F351</f>
        <v>62.899999999999977</v>
      </c>
    </row>
    <row r="352" spans="2:7">
      <c r="B352" s="677"/>
      <c r="C352" s="677"/>
      <c r="G352" s="319">
        <f>+G351+E352-F352</f>
        <v>62.899999999999977</v>
      </c>
    </row>
    <row r="353" spans="2:7">
      <c r="B353" s="677"/>
      <c r="C353" s="677"/>
      <c r="G353" s="319">
        <f>+G352+E353-F353</f>
        <v>62.899999999999977</v>
      </c>
    </row>
    <row r="354" spans="2:7">
      <c r="B354" s="677"/>
      <c r="C354" s="677"/>
      <c r="G354" s="319">
        <f>+G353+E354-F354</f>
        <v>62.899999999999977</v>
      </c>
    </row>
    <row r="355" spans="2:7">
      <c r="B355" s="677"/>
      <c r="C355" s="677"/>
      <c r="G355" s="319">
        <f>+G354+E355-F355</f>
        <v>62.899999999999977</v>
      </c>
    </row>
    <row r="356" spans="2:7">
      <c r="B356" s="677"/>
      <c r="C356" s="677"/>
      <c r="G356" s="319">
        <f>+G355+E356-F356</f>
        <v>62.899999999999977</v>
      </c>
    </row>
    <row r="357" spans="2:7">
      <c r="B357" s="677"/>
      <c r="C357" s="677"/>
      <c r="G357" s="319">
        <f>+G356+E357-F357</f>
        <v>62.899999999999977</v>
      </c>
    </row>
    <row r="358" spans="2:7">
      <c r="B358" s="677"/>
      <c r="C358" s="677"/>
      <c r="G358" s="319">
        <f>+G357+E358-F358</f>
        <v>62.899999999999977</v>
      </c>
    </row>
    <row r="359" spans="2:7">
      <c r="B359" s="677"/>
      <c r="C359" s="677"/>
      <c r="G359" s="319">
        <f>+G358+E359-F359</f>
        <v>62.899999999999977</v>
      </c>
    </row>
    <row r="360" spans="2:7">
      <c r="B360" s="677"/>
      <c r="C360" s="677"/>
      <c r="G360" s="319">
        <f>+G359+E360-F360</f>
        <v>62.899999999999977</v>
      </c>
    </row>
    <row r="361" spans="2:7">
      <c r="B361" s="677"/>
      <c r="C361" s="677"/>
      <c r="G361" s="319">
        <f>+G360+E361-F361</f>
        <v>62.899999999999977</v>
      </c>
    </row>
    <row r="362" spans="2:7">
      <c r="B362" s="677"/>
      <c r="C362" s="677"/>
      <c r="G362" s="319">
        <f>+G361+E362-F362</f>
        <v>62.899999999999977</v>
      </c>
    </row>
    <row r="363" spans="2:7">
      <c r="B363" s="677"/>
      <c r="C363" s="677"/>
      <c r="G363" s="319">
        <f>+G362+E363-F363</f>
        <v>62.899999999999977</v>
      </c>
    </row>
    <row r="364" spans="2:7">
      <c r="B364" s="677"/>
      <c r="C364" s="677"/>
      <c r="G364" s="319">
        <f>+G363+E364-F364</f>
        <v>62.899999999999977</v>
      </c>
    </row>
    <row r="365" spans="2:7">
      <c r="B365" s="677"/>
      <c r="C365" s="677"/>
      <c r="G365" s="319">
        <f>+G364+E365-F365</f>
        <v>62.899999999999977</v>
      </c>
    </row>
    <row r="366" spans="2:7">
      <c r="B366" s="677"/>
      <c r="C366" s="677"/>
      <c r="G366" s="319">
        <f>+G365+E366-F366</f>
        <v>62.899999999999977</v>
      </c>
    </row>
    <row r="367" spans="2:7">
      <c r="B367" s="677"/>
      <c r="C367" s="677"/>
      <c r="G367" s="319">
        <f>+G366+E367-F367</f>
        <v>62.899999999999977</v>
      </c>
    </row>
    <row r="368" spans="2:7">
      <c r="B368" s="677"/>
      <c r="C368" s="677"/>
      <c r="G368" s="319">
        <f>+G367+E368-F368</f>
        <v>62.899999999999977</v>
      </c>
    </row>
    <row r="369" spans="2:7">
      <c r="B369" s="677"/>
      <c r="C369" s="677"/>
      <c r="G369" s="319">
        <f>+G368+E369-F369</f>
        <v>62.899999999999977</v>
      </c>
    </row>
    <row r="370" spans="2:7">
      <c r="B370" s="677"/>
      <c r="C370" s="677"/>
      <c r="G370" s="319">
        <f>+G369+E370-F370</f>
        <v>62.899999999999977</v>
      </c>
    </row>
    <row r="371" spans="2:7">
      <c r="B371" s="677"/>
      <c r="C371" s="677"/>
      <c r="G371" s="319">
        <f>+G370+E371-F371</f>
        <v>62.899999999999977</v>
      </c>
    </row>
    <row r="372" spans="2:7">
      <c r="B372" s="677"/>
      <c r="C372" s="677"/>
      <c r="G372" s="319">
        <f>+G371+E372-F372</f>
        <v>62.899999999999977</v>
      </c>
    </row>
    <row r="373" spans="2:7">
      <c r="B373" s="677"/>
      <c r="C373" s="677"/>
      <c r="G373" s="319">
        <f>+G372+E373-F373</f>
        <v>62.899999999999977</v>
      </c>
    </row>
    <row r="374" spans="2:7">
      <c r="B374" s="677"/>
      <c r="C374" s="677"/>
      <c r="G374" s="319">
        <f>+G373+E374-F374</f>
        <v>62.899999999999977</v>
      </c>
    </row>
    <row r="375" spans="2:7">
      <c r="B375" s="677"/>
      <c r="C375" s="677"/>
      <c r="G375" s="319">
        <f>+G374+E375-F375</f>
        <v>62.899999999999977</v>
      </c>
    </row>
    <row r="376" spans="2:7">
      <c r="B376" s="677"/>
      <c r="C376" s="677"/>
      <c r="G376" s="319">
        <f>+G375+E376-F376</f>
        <v>62.899999999999977</v>
      </c>
    </row>
    <row r="377" spans="2:7">
      <c r="B377" s="677"/>
      <c r="C377" s="677"/>
      <c r="G377" s="319">
        <f>+G376+E377-F377</f>
        <v>62.899999999999977</v>
      </c>
    </row>
    <row r="378" spans="2:7">
      <c r="B378" s="677"/>
      <c r="C378" s="677"/>
      <c r="G378" s="319">
        <f>+G377+E378-F378</f>
        <v>62.899999999999977</v>
      </c>
    </row>
    <row r="379" spans="2:7">
      <c r="B379" s="677"/>
      <c r="C379" s="677"/>
      <c r="G379" s="319">
        <f>+G378+E379-F379</f>
        <v>62.899999999999977</v>
      </c>
    </row>
    <row r="380" spans="2:7">
      <c r="B380" s="677"/>
      <c r="C380" s="677"/>
      <c r="G380" s="319">
        <f>+G379+E380-F380</f>
        <v>62.899999999999977</v>
      </c>
    </row>
    <row r="381" spans="2:7">
      <c r="B381" s="677"/>
      <c r="C381" s="677"/>
      <c r="G381" s="319">
        <f>+G380+E381-F381</f>
        <v>62.899999999999977</v>
      </c>
    </row>
    <row r="382" spans="2:7">
      <c r="B382" s="677"/>
      <c r="C382" s="677"/>
      <c r="G382" s="319">
        <f>+G381+E382-F382</f>
        <v>62.899999999999977</v>
      </c>
    </row>
    <row r="383" spans="2:7">
      <c r="B383" s="677"/>
      <c r="C383" s="677"/>
      <c r="G383" s="319">
        <f>+G382+E383-F383</f>
        <v>62.899999999999977</v>
      </c>
    </row>
    <row r="384" spans="2:7">
      <c r="B384" s="677"/>
      <c r="C384" s="677"/>
      <c r="G384" s="319">
        <f>+G383+E384-F384</f>
        <v>62.899999999999977</v>
      </c>
    </row>
    <row r="385" spans="2:7">
      <c r="B385" s="677"/>
      <c r="C385" s="677"/>
      <c r="G385" s="319">
        <f>+G384+E385-F385</f>
        <v>62.899999999999977</v>
      </c>
    </row>
    <row r="386" spans="2:7">
      <c r="B386" s="677"/>
      <c r="C386" s="677"/>
      <c r="G386" s="319">
        <f>+G385+E386-F386</f>
        <v>62.899999999999977</v>
      </c>
    </row>
    <row r="387" spans="2:7">
      <c r="B387" s="677"/>
      <c r="C387" s="677"/>
      <c r="G387" s="319">
        <f>+G386+E387-F387</f>
        <v>62.899999999999977</v>
      </c>
    </row>
    <row r="388" spans="2:7">
      <c r="B388" s="677"/>
      <c r="C388" s="677"/>
      <c r="G388" s="319">
        <f>+G387+E388-F388</f>
        <v>62.899999999999977</v>
      </c>
    </row>
    <row r="389" spans="2:7">
      <c r="B389" s="677"/>
      <c r="C389" s="677"/>
      <c r="G389" s="319">
        <f>+G388+E389-F389</f>
        <v>62.899999999999977</v>
      </c>
    </row>
    <row r="390" spans="2:7">
      <c r="B390" s="677"/>
      <c r="C390" s="677"/>
      <c r="G390" s="319">
        <f>+G389+E390-F390</f>
        <v>62.899999999999977</v>
      </c>
    </row>
    <row r="391" spans="2:7">
      <c r="B391" s="677"/>
      <c r="C391" s="677"/>
      <c r="G391" s="319">
        <f>+G390+E391-F391</f>
        <v>62.899999999999977</v>
      </c>
    </row>
    <row r="392" spans="2:7">
      <c r="B392" s="677"/>
      <c r="C392" s="677"/>
      <c r="G392" s="319">
        <f>+G391+E392-F392</f>
        <v>62.899999999999977</v>
      </c>
    </row>
    <row r="393" spans="2:7">
      <c r="B393" s="677"/>
      <c r="C393" s="677"/>
      <c r="G393" s="319">
        <f>+G392+E393-F393</f>
        <v>62.899999999999977</v>
      </c>
    </row>
    <row r="394" spans="2:7">
      <c r="B394" s="677"/>
      <c r="C394" s="677"/>
      <c r="G394" s="319">
        <f>+G393+E394-F394</f>
        <v>62.899999999999977</v>
      </c>
    </row>
    <row r="395" spans="2:7">
      <c r="B395" s="677"/>
      <c r="C395" s="677"/>
      <c r="G395" s="319">
        <f>+G394+E395-F395</f>
        <v>62.899999999999977</v>
      </c>
    </row>
    <row r="396" spans="2:7">
      <c r="B396" s="677"/>
      <c r="C396" s="677"/>
      <c r="G396" s="319">
        <f>+G395+E396-F396</f>
        <v>62.899999999999977</v>
      </c>
    </row>
    <row r="397" spans="2:7">
      <c r="B397" s="677"/>
      <c r="C397" s="677"/>
      <c r="G397" s="319">
        <f>+G396+E397-F397</f>
        <v>62.899999999999977</v>
      </c>
    </row>
    <row r="398" spans="2:7">
      <c r="B398" s="677"/>
      <c r="C398" s="677"/>
      <c r="G398" s="319">
        <f>+G397+E398-F398</f>
        <v>62.899999999999977</v>
      </c>
    </row>
    <row r="399" spans="2:7">
      <c r="B399" s="677"/>
      <c r="C399" s="677"/>
      <c r="G399" s="319">
        <f>+G398+E399-F399</f>
        <v>62.899999999999977</v>
      </c>
    </row>
    <row r="400" spans="2:7">
      <c r="B400" s="677"/>
      <c r="C400" s="677"/>
      <c r="G400" s="319">
        <f>+G399+E400-F400</f>
        <v>62.899999999999977</v>
      </c>
    </row>
    <row r="401" spans="2:7">
      <c r="B401" s="677"/>
      <c r="C401" s="677"/>
      <c r="G401" s="319">
        <f>+G400+E401-F401</f>
        <v>62.899999999999977</v>
      </c>
    </row>
    <row r="402" spans="2:7">
      <c r="B402" s="677"/>
      <c r="C402" s="677"/>
      <c r="G402" s="319">
        <f>+G401+E402-F402</f>
        <v>62.899999999999977</v>
      </c>
    </row>
    <row r="403" spans="2:7">
      <c r="B403" s="677"/>
      <c r="C403" s="677"/>
      <c r="G403" s="319">
        <f>+G402+E403-F403</f>
        <v>62.899999999999977</v>
      </c>
    </row>
    <row r="404" spans="2:7">
      <c r="B404" s="677"/>
      <c r="C404" s="677"/>
      <c r="G404" s="319">
        <f>+G403+E404-F404</f>
        <v>62.899999999999977</v>
      </c>
    </row>
    <row r="405" spans="2:7">
      <c r="B405" s="677"/>
      <c r="C405" s="677"/>
      <c r="G405" s="319">
        <f>+G404+E405-F405</f>
        <v>62.899999999999977</v>
      </c>
    </row>
    <row r="406" spans="2:7">
      <c r="B406" s="677"/>
      <c r="C406" s="677"/>
      <c r="G406" s="319">
        <f>+G405+E406-F406</f>
        <v>62.899999999999977</v>
      </c>
    </row>
    <row r="407" spans="2:7">
      <c r="B407" s="677"/>
      <c r="C407" s="677"/>
      <c r="G407" s="319">
        <f>+G406+E407-F407</f>
        <v>62.899999999999977</v>
      </c>
    </row>
    <row r="408" spans="2:7">
      <c r="B408" s="677"/>
      <c r="C408" s="677"/>
      <c r="G408" s="319">
        <f>+G407+E408-F408</f>
        <v>62.899999999999977</v>
      </c>
    </row>
    <row r="409" spans="2:7">
      <c r="B409" s="677"/>
      <c r="C409" s="677"/>
      <c r="G409" s="319">
        <f>+G408+E409-F409</f>
        <v>62.899999999999977</v>
      </c>
    </row>
    <row r="410" spans="2:7">
      <c r="B410" s="677"/>
      <c r="C410" s="677"/>
      <c r="G410" s="319">
        <f>+G409+E410-F410</f>
        <v>62.899999999999977</v>
      </c>
    </row>
    <row r="411" spans="2:7">
      <c r="B411" s="677"/>
      <c r="C411" s="677"/>
      <c r="G411" s="319">
        <f>+G410+E411-F411</f>
        <v>62.899999999999977</v>
      </c>
    </row>
    <row r="412" spans="2:7">
      <c r="B412" s="677"/>
      <c r="C412" s="677"/>
      <c r="G412" s="319">
        <f>+G411+E412-F412</f>
        <v>62.899999999999977</v>
      </c>
    </row>
    <row r="413" spans="2:7">
      <c r="B413" s="677"/>
      <c r="C413" s="677"/>
      <c r="G413" s="319">
        <f>+G412+E413-F413</f>
        <v>62.899999999999977</v>
      </c>
    </row>
    <row r="414" spans="2:7">
      <c r="B414" s="677"/>
      <c r="C414" s="677"/>
      <c r="G414" s="319">
        <f>+G413+E414-F414</f>
        <v>62.899999999999977</v>
      </c>
    </row>
    <row r="415" spans="2:7">
      <c r="B415" s="677"/>
      <c r="C415" s="677"/>
      <c r="G415" s="319">
        <f>+G414+E415-F415</f>
        <v>62.899999999999977</v>
      </c>
    </row>
    <row r="416" spans="2:7">
      <c r="B416" s="677"/>
      <c r="C416" s="677"/>
      <c r="G416" s="319">
        <f>+G415+E416-F416</f>
        <v>62.899999999999977</v>
      </c>
    </row>
    <row r="417" spans="2:7">
      <c r="B417" s="677"/>
      <c r="C417" s="677"/>
      <c r="G417" s="319">
        <f>+G416+E417-F417</f>
        <v>62.899999999999977</v>
      </c>
    </row>
    <row r="418" spans="2:7">
      <c r="B418" s="677"/>
      <c r="C418" s="677"/>
      <c r="G418" s="319">
        <f>+G417+E418-F418</f>
        <v>62.899999999999977</v>
      </c>
    </row>
    <row r="419" spans="2:7">
      <c r="B419" s="677"/>
      <c r="C419" s="677"/>
      <c r="G419" s="319">
        <f>+G418+E419-F419</f>
        <v>62.899999999999977</v>
      </c>
    </row>
    <row r="420" spans="2:7">
      <c r="B420" s="677"/>
      <c r="C420" s="677"/>
      <c r="G420" s="319">
        <f>+G419+E420-F420</f>
        <v>62.899999999999977</v>
      </c>
    </row>
    <row r="421" spans="2:7">
      <c r="B421" s="677"/>
      <c r="C421" s="677"/>
      <c r="G421" s="319">
        <f>+G420+E421-F421</f>
        <v>62.899999999999977</v>
      </c>
    </row>
    <row r="422" spans="2:7">
      <c r="B422" s="677"/>
      <c r="C422" s="677"/>
      <c r="G422" s="319">
        <f>+G421+E422-F422</f>
        <v>62.899999999999977</v>
      </c>
    </row>
    <row r="423" spans="2:7">
      <c r="B423" s="677"/>
      <c r="C423" s="677"/>
      <c r="G423" s="319">
        <f>+G422+E423-F423</f>
        <v>62.899999999999977</v>
      </c>
    </row>
    <row r="424" spans="2:7">
      <c r="B424" s="677"/>
      <c r="C424" s="677"/>
      <c r="G424" s="319">
        <f>+G423+E424-F424</f>
        <v>62.899999999999977</v>
      </c>
    </row>
    <row r="425" spans="2:7">
      <c r="B425" s="677"/>
      <c r="C425" s="677"/>
      <c r="G425" s="319">
        <f>+G424+E425-F425</f>
        <v>62.899999999999977</v>
      </c>
    </row>
    <row r="426" spans="2:7">
      <c r="B426" s="677"/>
      <c r="C426" s="677"/>
      <c r="G426" s="319">
        <f>+G425+E426-F426</f>
        <v>62.899999999999977</v>
      </c>
    </row>
    <row r="427" spans="2:7">
      <c r="B427" s="677"/>
      <c r="C427" s="677"/>
      <c r="G427" s="319">
        <f>+G426+E427-F427</f>
        <v>62.899999999999977</v>
      </c>
    </row>
    <row r="428" spans="2:7">
      <c r="B428" s="677"/>
      <c r="C428" s="677"/>
      <c r="G428" s="319">
        <f>+G427+E428-F428</f>
        <v>62.899999999999977</v>
      </c>
    </row>
    <row r="429" spans="2:7">
      <c r="B429" s="677"/>
      <c r="C429" s="677"/>
      <c r="G429" s="319">
        <f>+G428+E429-F429</f>
        <v>62.899999999999977</v>
      </c>
    </row>
    <row r="430" spans="2:7">
      <c r="B430" s="677"/>
      <c r="C430" s="677"/>
      <c r="G430" s="319">
        <f>+G429+E430-F430</f>
        <v>62.899999999999977</v>
      </c>
    </row>
    <row r="431" spans="2:7">
      <c r="B431" s="677"/>
      <c r="C431" s="677"/>
      <c r="G431" s="319">
        <f>+G430+E431-F431</f>
        <v>62.899999999999977</v>
      </c>
    </row>
    <row r="432" spans="2:7">
      <c r="B432" s="677"/>
      <c r="C432" s="677"/>
      <c r="G432" s="319">
        <f>+G431+E432-F432</f>
        <v>62.899999999999977</v>
      </c>
    </row>
    <row r="433" spans="2:7">
      <c r="B433" s="677"/>
      <c r="C433" s="677"/>
      <c r="G433" s="319">
        <f>+G432+E433-F433</f>
        <v>62.899999999999977</v>
      </c>
    </row>
    <row r="434" spans="2:7">
      <c r="B434" s="677"/>
      <c r="C434" s="677"/>
      <c r="G434" s="319">
        <f>+G433+E434-F434</f>
        <v>62.899999999999977</v>
      </c>
    </row>
    <row r="435" spans="2:7">
      <c r="B435" s="677"/>
      <c r="C435" s="677"/>
      <c r="G435" s="319">
        <f>+G434+E435-F435</f>
        <v>62.899999999999977</v>
      </c>
    </row>
    <row r="436" spans="2:7">
      <c r="B436" s="677"/>
      <c r="C436" s="677"/>
      <c r="G436" s="319">
        <f>+G435+E436-F436</f>
        <v>62.899999999999977</v>
      </c>
    </row>
    <row r="437" spans="2:7">
      <c r="B437" s="677"/>
      <c r="C437" s="677"/>
      <c r="G437" s="319">
        <f>+G436+E437-F437</f>
        <v>62.899999999999977</v>
      </c>
    </row>
    <row r="438" spans="2:7">
      <c r="B438" s="677"/>
      <c r="C438" s="677"/>
      <c r="G438" s="319">
        <f>+G437+E438-F438</f>
        <v>62.899999999999977</v>
      </c>
    </row>
    <row r="439" spans="2:7">
      <c r="B439" s="677"/>
      <c r="C439" s="677"/>
      <c r="G439" s="319">
        <f>+G438+E439-F439</f>
        <v>62.899999999999977</v>
      </c>
    </row>
    <row r="440" spans="2:7">
      <c r="B440" s="677"/>
      <c r="C440" s="677"/>
      <c r="G440" s="319">
        <f>+G439+E440-F440</f>
        <v>62.899999999999977</v>
      </c>
    </row>
    <row r="441" spans="2:7">
      <c r="B441" s="677"/>
      <c r="C441" s="677"/>
      <c r="G441" s="319">
        <f>+G440+E441-F441</f>
        <v>62.899999999999977</v>
      </c>
    </row>
    <row r="442" spans="2:7">
      <c r="B442" s="677"/>
      <c r="C442" s="677"/>
      <c r="G442" s="319">
        <f>+G441+E442-F442</f>
        <v>62.899999999999977</v>
      </c>
    </row>
    <row r="443" spans="2:7">
      <c r="B443" s="677"/>
      <c r="C443" s="677"/>
      <c r="G443" s="319">
        <f>+G442+E443-F443</f>
        <v>62.899999999999977</v>
      </c>
    </row>
    <row r="444" spans="2:7">
      <c r="B444" s="677"/>
      <c r="C444" s="677"/>
      <c r="G444" s="319">
        <f>+G443+E444-F444</f>
        <v>62.899999999999977</v>
      </c>
    </row>
    <row r="445" spans="2:7">
      <c r="B445" s="677"/>
      <c r="C445" s="677"/>
      <c r="G445" s="319">
        <f>+G444+E445-F445</f>
        <v>62.899999999999977</v>
      </c>
    </row>
    <row r="446" spans="2:7">
      <c r="B446" s="677"/>
      <c r="C446" s="677"/>
      <c r="G446" s="319">
        <f>+G445+E446-F446</f>
        <v>62.899999999999977</v>
      </c>
    </row>
    <row r="447" spans="2:7">
      <c r="B447" s="677"/>
      <c r="C447" s="677"/>
      <c r="G447" s="319">
        <f>+G446+E447-F447</f>
        <v>62.899999999999977</v>
      </c>
    </row>
    <row r="448" spans="2:7">
      <c r="B448" s="677"/>
      <c r="C448" s="677"/>
      <c r="G448" s="319">
        <f>+G447+E448-F448</f>
        <v>62.899999999999977</v>
      </c>
    </row>
    <row r="449" spans="2:7">
      <c r="B449" s="677"/>
      <c r="C449" s="677"/>
      <c r="G449" s="319">
        <f>+G448+E449-F449</f>
        <v>62.899999999999977</v>
      </c>
    </row>
    <row r="450" spans="2:7">
      <c r="B450" s="677"/>
      <c r="C450" s="677"/>
      <c r="G450" s="319">
        <f>+G449+E450-F450</f>
        <v>62.899999999999977</v>
      </c>
    </row>
    <row r="451" spans="2:7">
      <c r="B451" s="677"/>
      <c r="C451" s="677"/>
      <c r="G451" s="319">
        <f>+G450+E451-F451</f>
        <v>62.899999999999977</v>
      </c>
    </row>
    <row r="452" spans="2:7">
      <c r="B452" s="677"/>
      <c r="C452" s="677"/>
      <c r="G452" s="319">
        <f>+G451+E452-F452</f>
        <v>62.899999999999977</v>
      </c>
    </row>
    <row r="453" spans="2:7">
      <c r="B453" s="677"/>
      <c r="C453" s="677"/>
      <c r="G453" s="319">
        <f>+G452+E453-F453</f>
        <v>62.899999999999977</v>
      </c>
    </row>
    <row r="454" spans="2:7">
      <c r="B454" s="677"/>
      <c r="C454" s="677"/>
      <c r="G454" s="319">
        <f>+G453+E454-F454</f>
        <v>62.899999999999977</v>
      </c>
    </row>
    <row r="455" spans="2:7">
      <c r="B455" s="677"/>
      <c r="C455" s="677"/>
      <c r="G455" s="319">
        <f>+G454+E455-F455</f>
        <v>62.899999999999977</v>
      </c>
    </row>
    <row r="456" spans="2:7">
      <c r="B456" s="677"/>
      <c r="C456" s="677"/>
      <c r="G456" s="319">
        <f>+G455+E456-F456</f>
        <v>62.899999999999977</v>
      </c>
    </row>
    <row r="457" spans="2:7">
      <c r="B457" s="677"/>
      <c r="C457" s="677"/>
      <c r="G457" s="319">
        <f>+G456+E457-F457</f>
        <v>62.899999999999977</v>
      </c>
    </row>
    <row r="458" spans="2:7">
      <c r="B458" s="677"/>
      <c r="C458" s="677"/>
      <c r="G458" s="319">
        <f>+G457+E458-F458</f>
        <v>62.899999999999977</v>
      </c>
    </row>
    <row r="459" spans="2:7">
      <c r="B459" s="677"/>
      <c r="C459" s="677"/>
      <c r="G459" s="319">
        <f>+G458+E459-F459</f>
        <v>62.899999999999977</v>
      </c>
    </row>
    <row r="460" spans="2:7">
      <c r="B460" s="677"/>
      <c r="C460" s="677"/>
      <c r="G460" s="319">
        <f>+G459+E460-F460</f>
        <v>62.899999999999977</v>
      </c>
    </row>
    <row r="461" spans="2:7">
      <c r="B461" s="677"/>
      <c r="C461" s="677"/>
      <c r="G461" s="319">
        <f>+G460+E461-F461</f>
        <v>62.899999999999977</v>
      </c>
    </row>
    <row r="462" spans="2:7">
      <c r="B462" s="677"/>
      <c r="C462" s="677"/>
      <c r="G462" s="319">
        <f>+G461+E462-F462</f>
        <v>62.899999999999977</v>
      </c>
    </row>
    <row r="463" spans="2:7">
      <c r="B463" s="677"/>
      <c r="C463" s="677"/>
      <c r="G463" s="319">
        <f>+G462+E463-F463</f>
        <v>62.899999999999977</v>
      </c>
    </row>
    <row r="464" spans="2:7">
      <c r="B464" s="677"/>
      <c r="C464" s="677"/>
      <c r="G464" s="319">
        <f>+G463+E464-F464</f>
        <v>62.899999999999977</v>
      </c>
    </row>
    <row r="465" spans="2:7">
      <c r="B465" s="677"/>
      <c r="C465" s="677"/>
      <c r="G465" s="319">
        <f>+G464+E465-F465</f>
        <v>62.899999999999977</v>
      </c>
    </row>
    <row r="466" spans="2:7">
      <c r="B466" s="677"/>
      <c r="C466" s="677"/>
      <c r="G466" s="319">
        <f>+G465+E466-F466</f>
        <v>62.899999999999977</v>
      </c>
    </row>
    <row r="467" spans="2:7">
      <c r="B467" s="677"/>
      <c r="C467" s="677"/>
      <c r="G467" s="319">
        <f>+G466+E467-F467</f>
        <v>62.899999999999977</v>
      </c>
    </row>
    <row r="468" spans="2:7">
      <c r="B468" s="677"/>
      <c r="C468" s="677"/>
      <c r="G468" s="319">
        <f>+G467+E468-F468</f>
        <v>62.899999999999977</v>
      </c>
    </row>
    <row r="469" spans="2:7">
      <c r="B469" s="677"/>
      <c r="C469" s="677"/>
      <c r="G469" s="319">
        <f>+G468+E469-F469</f>
        <v>62.899999999999977</v>
      </c>
    </row>
    <row r="470" spans="2:7">
      <c r="B470" s="677"/>
      <c r="C470" s="677"/>
      <c r="G470" s="319">
        <f>+G469+E470-F470</f>
        <v>62.899999999999977</v>
      </c>
    </row>
    <row r="471" spans="2:7">
      <c r="B471" s="677"/>
      <c r="C471" s="677"/>
      <c r="G471" s="319">
        <f>+G470+E471-F471</f>
        <v>62.899999999999977</v>
      </c>
    </row>
    <row r="472" spans="2:7">
      <c r="B472" s="677"/>
      <c r="C472" s="677"/>
      <c r="G472" s="319">
        <f>+G471+E472-F472</f>
        <v>62.899999999999977</v>
      </c>
    </row>
    <row r="473" spans="2:7">
      <c r="B473" s="677"/>
      <c r="C473" s="677"/>
      <c r="G473" s="319">
        <f>+G472+E473-F473</f>
        <v>62.899999999999977</v>
      </c>
    </row>
    <row r="474" spans="2:7">
      <c r="B474" s="677"/>
      <c r="C474" s="677"/>
      <c r="G474" s="319">
        <f>+G473+E474-F474</f>
        <v>62.899999999999977</v>
      </c>
    </row>
    <row r="475" spans="2:7">
      <c r="B475" s="677"/>
      <c r="C475" s="677"/>
      <c r="G475" s="319">
        <f>+G474+E475-F475</f>
        <v>62.899999999999977</v>
      </c>
    </row>
    <row r="476" spans="2:7">
      <c r="B476" s="677"/>
      <c r="C476" s="677"/>
      <c r="G476" s="319">
        <f>+G475+E476-F476</f>
        <v>62.899999999999977</v>
      </c>
    </row>
    <row r="477" spans="2:7">
      <c r="B477" s="677"/>
      <c r="C477" s="677"/>
      <c r="G477" s="319">
        <f>+G476+E477-F477</f>
        <v>62.899999999999977</v>
      </c>
    </row>
    <row r="478" spans="2:7">
      <c r="B478" s="677"/>
      <c r="C478" s="677"/>
      <c r="G478" s="319">
        <f>+G477+E478-F478</f>
        <v>62.899999999999977</v>
      </c>
    </row>
    <row r="479" spans="2:7">
      <c r="B479" s="677"/>
      <c r="C479" s="677"/>
      <c r="G479" s="319">
        <f>+G478+E479-F479</f>
        <v>62.899999999999977</v>
      </c>
    </row>
    <row r="480" spans="2:7">
      <c r="B480" s="677"/>
      <c r="C480" s="677"/>
      <c r="G480" s="319">
        <f>+G479+E480-F480</f>
        <v>62.899999999999977</v>
      </c>
    </row>
    <row r="481" spans="2:7">
      <c r="B481" s="677"/>
      <c r="C481" s="677"/>
      <c r="G481" s="319">
        <f>+G480+E481-F481</f>
        <v>62.899999999999977</v>
      </c>
    </row>
    <row r="482" spans="2:7">
      <c r="B482" s="677"/>
      <c r="C482" s="677"/>
      <c r="G482" s="319">
        <f>+G481+E482-F482</f>
        <v>62.899999999999977</v>
      </c>
    </row>
    <row r="483" spans="2:7">
      <c r="B483" s="677"/>
      <c r="C483" s="677"/>
      <c r="G483" s="319">
        <f>+G482+E483-F483</f>
        <v>62.899999999999977</v>
      </c>
    </row>
    <row r="484" spans="2:7">
      <c r="B484" s="677"/>
      <c r="C484" s="677"/>
      <c r="G484" s="319">
        <f>+G483+E484-F484</f>
        <v>62.899999999999977</v>
      </c>
    </row>
    <row r="485" spans="2:7">
      <c r="B485" s="677"/>
      <c r="C485" s="677"/>
      <c r="G485" s="319">
        <f>+G484+E485-F485</f>
        <v>62.899999999999977</v>
      </c>
    </row>
    <row r="486" spans="2:7">
      <c r="B486" s="677"/>
      <c r="C486" s="677"/>
      <c r="G486" s="319">
        <f>+G485+E486-F486</f>
        <v>62.899999999999977</v>
      </c>
    </row>
    <row r="487" spans="2:7">
      <c r="B487" s="677"/>
      <c r="C487" s="677"/>
      <c r="G487" s="319">
        <f>+G486+E487-F487</f>
        <v>62.899999999999977</v>
      </c>
    </row>
    <row r="488" spans="2:7">
      <c r="B488" s="677"/>
      <c r="C488" s="677"/>
      <c r="G488" s="319">
        <f>+G487+E488-F488</f>
        <v>62.899999999999977</v>
      </c>
    </row>
    <row r="489" spans="2:7">
      <c r="B489" s="677"/>
      <c r="C489" s="677"/>
      <c r="G489" s="319">
        <f>+G488+E489-F489</f>
        <v>62.899999999999977</v>
      </c>
    </row>
    <row r="490" spans="2:7">
      <c r="B490" s="677"/>
      <c r="C490" s="677"/>
      <c r="G490" s="319">
        <f>+G489+E490-F490</f>
        <v>62.899999999999977</v>
      </c>
    </row>
    <row r="491" spans="2:7">
      <c r="B491" s="677"/>
      <c r="C491" s="677"/>
      <c r="G491" s="319">
        <f>+G490+E491-F491</f>
        <v>62.899999999999977</v>
      </c>
    </row>
    <row r="492" spans="2:7">
      <c r="B492" s="677"/>
      <c r="C492" s="677"/>
      <c r="G492" s="319">
        <f>+G491+E492-F492</f>
        <v>62.899999999999977</v>
      </c>
    </row>
    <row r="493" spans="2:7">
      <c r="B493" s="677"/>
      <c r="C493" s="677"/>
      <c r="G493" s="319">
        <f>+G492+E493-F493</f>
        <v>62.899999999999977</v>
      </c>
    </row>
    <row r="494" spans="2:7">
      <c r="B494" s="677"/>
      <c r="C494" s="677"/>
      <c r="G494" s="319">
        <f>+G493+E494-F494</f>
        <v>62.899999999999977</v>
      </c>
    </row>
    <row r="495" spans="2:7">
      <c r="B495" s="677"/>
      <c r="C495" s="677"/>
      <c r="G495" s="319">
        <f>+G494+E495-F495</f>
        <v>62.899999999999977</v>
      </c>
    </row>
    <row r="496" spans="2:7">
      <c r="B496" s="677"/>
      <c r="C496" s="677"/>
      <c r="G496" s="319">
        <f>+G495+E496-F496</f>
        <v>62.899999999999977</v>
      </c>
    </row>
    <row r="497" spans="2:7">
      <c r="B497" s="677"/>
      <c r="C497" s="677"/>
      <c r="G497" s="319">
        <f>+G496+E497-F497</f>
        <v>62.899999999999977</v>
      </c>
    </row>
    <row r="498" spans="2:7">
      <c r="B498" s="677"/>
      <c r="C498" s="677"/>
      <c r="G498" s="319">
        <f>+G497+E498-F498</f>
        <v>62.899999999999977</v>
      </c>
    </row>
    <row r="499" spans="2:7">
      <c r="B499" s="677"/>
      <c r="C499" s="677"/>
      <c r="G499" s="319">
        <f>+G498+E499-F499</f>
        <v>62.899999999999977</v>
      </c>
    </row>
    <row r="500" spans="2:7">
      <c r="B500" s="677"/>
      <c r="C500" s="677"/>
      <c r="G500" s="319">
        <f>+G499+E500-F500</f>
        <v>62.899999999999977</v>
      </c>
    </row>
    <row r="501" spans="2:7">
      <c r="B501" s="677"/>
      <c r="C501" s="677"/>
      <c r="G501" s="319">
        <f>+G500+E501-F501</f>
        <v>62.899999999999977</v>
      </c>
    </row>
    <row r="502" spans="2:7">
      <c r="B502" s="677"/>
      <c r="C502" s="677"/>
      <c r="G502" s="319">
        <f>+G501+E502-F502</f>
        <v>62.899999999999977</v>
      </c>
    </row>
    <row r="503" spans="2:7">
      <c r="B503" s="677"/>
      <c r="C503" s="677"/>
      <c r="G503" s="319">
        <f>+G502+E503-F503</f>
        <v>62.899999999999977</v>
      </c>
    </row>
    <row r="504" spans="2:7">
      <c r="B504" s="677"/>
      <c r="C504" s="677"/>
      <c r="G504" s="319">
        <f>+G503+E504-F504</f>
        <v>62.899999999999977</v>
      </c>
    </row>
    <row r="505" spans="2:7">
      <c r="B505" s="677"/>
      <c r="C505" s="677"/>
      <c r="G505" s="319">
        <f>+G504+E505-F505</f>
        <v>62.899999999999977</v>
      </c>
    </row>
    <row r="506" spans="2:7">
      <c r="B506" s="677"/>
      <c r="C506" s="677"/>
      <c r="G506" s="319">
        <f>+G505+E506-F506</f>
        <v>62.899999999999977</v>
      </c>
    </row>
    <row r="507" spans="2:7">
      <c r="B507" s="677"/>
      <c r="C507" s="677"/>
      <c r="G507" s="319">
        <f>+G506+E507-F507</f>
        <v>62.899999999999977</v>
      </c>
    </row>
    <row r="508" spans="2:7">
      <c r="B508" s="677"/>
      <c r="C508" s="677"/>
      <c r="G508" s="319">
        <f>+G507+E508-F508</f>
        <v>62.899999999999977</v>
      </c>
    </row>
  </sheetData>
  <autoFilter ref="A4:M157" xr:uid="{CFFB4901-989F-445F-8CAA-1BF59519F5FE}"/>
  <mergeCells count="5">
    <mergeCell ref="A2:G2"/>
    <mergeCell ref="I62:K62"/>
    <mergeCell ref="I102:K102"/>
    <mergeCell ref="I126:K126"/>
    <mergeCell ref="K185:M18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B87B-9CD9-4C08-8372-FA1ABAC26F1E}">
  <sheetPr>
    <tabColor rgb="FF00B0F0"/>
  </sheetPr>
  <dimension ref="A3:R1036"/>
  <sheetViews>
    <sheetView tabSelected="1" topLeftCell="A819" zoomScaleNormal="100" workbookViewId="0">
      <selection activeCell="I832" sqref="I832"/>
    </sheetView>
  </sheetViews>
  <sheetFormatPr defaultColWidth="11.42578125" defaultRowHeight="15"/>
  <cols>
    <col min="1" max="1" width="11.42578125" style="236" bestFit="1" customWidth="1"/>
    <col min="2" max="2" width="15.85546875" style="217" customWidth="1"/>
    <col min="3" max="3" width="15.5703125" style="217" customWidth="1"/>
    <col min="4" max="4" width="23.42578125" bestFit="1" customWidth="1"/>
    <col min="5" max="5" width="11.42578125" style="218"/>
    <col min="6" max="6" width="11.42578125" style="285"/>
    <col min="7" max="7" width="12.42578125" style="218" bestFit="1" customWidth="1"/>
    <col min="8" max="8" width="12.42578125" style="218" customWidth="1"/>
    <col min="9" max="9" width="12.28515625" customWidth="1"/>
    <col min="10" max="10" width="12.28515625" bestFit="1" customWidth="1"/>
    <col min="11" max="11" width="23" bestFit="1" customWidth="1"/>
    <col min="12" max="12" width="13.7109375" style="256" customWidth="1"/>
    <col min="13" max="13" width="17.85546875" customWidth="1"/>
  </cols>
  <sheetData>
    <row r="3" spans="1:12">
      <c r="A3" s="691" t="s">
        <v>475</v>
      </c>
      <c r="B3" s="691"/>
      <c r="C3" s="691"/>
      <c r="D3" s="691"/>
      <c r="E3" s="691"/>
      <c r="F3" s="691"/>
      <c r="G3" s="691"/>
      <c r="H3" s="293"/>
    </row>
    <row r="4" spans="1:12">
      <c r="A4" s="691"/>
      <c r="B4" s="691"/>
      <c r="C4" s="691"/>
      <c r="D4" s="691"/>
      <c r="E4" s="691"/>
      <c r="F4" s="691"/>
      <c r="G4" s="691"/>
    </row>
    <row r="5" spans="1:12" s="217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34" t="s">
        <v>394</v>
      </c>
      <c r="F5" s="286" t="s">
        <v>395</v>
      </c>
      <c r="G5" s="235" t="s">
        <v>396</v>
      </c>
      <c r="H5" s="235"/>
      <c r="I5" s="677"/>
      <c r="J5" s="677"/>
      <c r="K5" s="677"/>
      <c r="L5" s="686"/>
    </row>
    <row r="6" spans="1:12">
      <c r="A6" s="236">
        <v>42736</v>
      </c>
      <c r="B6" s="677" t="s">
        <v>476</v>
      </c>
      <c r="C6" s="677"/>
      <c r="G6" s="218">
        <v>1037.4000000000001</v>
      </c>
    </row>
    <row r="7" spans="1:12">
      <c r="A7" s="236">
        <v>42739</v>
      </c>
      <c r="B7" s="677">
        <v>12014</v>
      </c>
      <c r="C7" s="677" t="s">
        <v>477</v>
      </c>
      <c r="F7" s="285">
        <v>292.5</v>
      </c>
      <c r="G7" s="218">
        <f t="shared" ref="G7:G70" si="0">+G6+E7-F7</f>
        <v>744.90000000000009</v>
      </c>
    </row>
    <row r="8" spans="1:12">
      <c r="A8" s="236">
        <v>42774</v>
      </c>
      <c r="B8" s="677">
        <v>12229</v>
      </c>
      <c r="C8" s="677" t="s">
        <v>477</v>
      </c>
      <c r="F8" s="285">
        <v>100</v>
      </c>
      <c r="G8" s="218">
        <f t="shared" si="0"/>
        <v>644.90000000000009</v>
      </c>
    </row>
    <row r="9" spans="1:12">
      <c r="A9" s="236">
        <v>42782</v>
      </c>
      <c r="B9" s="677">
        <v>12267</v>
      </c>
      <c r="C9" s="677" t="s">
        <v>477</v>
      </c>
      <c r="F9" s="285">
        <v>100</v>
      </c>
      <c r="G9" s="218">
        <f t="shared" si="0"/>
        <v>544.90000000000009</v>
      </c>
    </row>
    <row r="10" spans="1:12">
      <c r="A10" s="236">
        <v>42797</v>
      </c>
      <c r="B10" s="677">
        <v>12329</v>
      </c>
      <c r="C10" s="677" t="s">
        <v>477</v>
      </c>
      <c r="F10" s="285">
        <v>44.9</v>
      </c>
      <c r="G10" s="218">
        <f t="shared" si="0"/>
        <v>500.00000000000011</v>
      </c>
    </row>
    <row r="11" spans="1:12">
      <c r="A11" s="236">
        <v>42766</v>
      </c>
      <c r="B11" s="677">
        <v>12189</v>
      </c>
      <c r="C11" s="677" t="s">
        <v>477</v>
      </c>
      <c r="F11" s="285">
        <v>500</v>
      </c>
      <c r="G11" s="218">
        <f t="shared" si="0"/>
        <v>0</v>
      </c>
    </row>
    <row r="12" spans="1:12" ht="14.25" customHeight="1">
      <c r="A12" s="236">
        <v>42766</v>
      </c>
      <c r="B12" s="677" t="s">
        <v>397</v>
      </c>
      <c r="C12" s="677" t="s">
        <v>444</v>
      </c>
      <c r="D12" t="s">
        <v>19</v>
      </c>
      <c r="E12" s="218">
        <v>41.2</v>
      </c>
      <c r="G12" s="218">
        <f t="shared" si="0"/>
        <v>41.2</v>
      </c>
    </row>
    <row r="13" spans="1:12">
      <c r="B13" s="677"/>
      <c r="C13" s="677"/>
      <c r="D13" t="s">
        <v>401</v>
      </c>
      <c r="E13" s="218">
        <v>2.8</v>
      </c>
      <c r="G13" s="218">
        <f t="shared" si="0"/>
        <v>44</v>
      </c>
    </row>
    <row r="14" spans="1:12">
      <c r="B14" s="677"/>
      <c r="C14" s="677"/>
      <c r="D14" t="s">
        <v>400</v>
      </c>
      <c r="E14" s="218">
        <v>300</v>
      </c>
      <c r="G14" s="218">
        <f t="shared" si="0"/>
        <v>344</v>
      </c>
    </row>
    <row r="15" spans="1:12">
      <c r="A15" s="236">
        <v>42797</v>
      </c>
      <c r="B15" s="677">
        <v>12329</v>
      </c>
      <c r="C15" s="677" t="s">
        <v>444</v>
      </c>
      <c r="D15" t="s">
        <v>19</v>
      </c>
      <c r="F15" s="285">
        <v>41.2</v>
      </c>
      <c r="G15" s="218">
        <f t="shared" si="0"/>
        <v>302.8</v>
      </c>
    </row>
    <row r="16" spans="1:12">
      <c r="A16" s="236">
        <v>42797</v>
      </c>
      <c r="B16" s="677">
        <v>12329</v>
      </c>
      <c r="C16" s="677" t="s">
        <v>444</v>
      </c>
      <c r="D16" t="s">
        <v>401</v>
      </c>
      <c r="F16" s="285">
        <v>2.8</v>
      </c>
      <c r="G16" s="218">
        <f t="shared" si="0"/>
        <v>300</v>
      </c>
    </row>
    <row r="17" spans="1:7">
      <c r="A17" s="236">
        <v>42800</v>
      </c>
      <c r="B17" s="677">
        <v>12332</v>
      </c>
      <c r="C17" s="677" t="s">
        <v>444</v>
      </c>
      <c r="D17" t="s">
        <v>400</v>
      </c>
      <c r="F17" s="285">
        <v>50</v>
      </c>
      <c r="G17" s="218">
        <f t="shared" si="0"/>
        <v>250</v>
      </c>
    </row>
    <row r="18" spans="1:7">
      <c r="A18" s="236">
        <v>42800</v>
      </c>
      <c r="B18" s="677">
        <v>12348</v>
      </c>
      <c r="C18" s="677" t="s">
        <v>444</v>
      </c>
      <c r="D18" t="s">
        <v>400</v>
      </c>
      <c r="F18" s="285">
        <v>50</v>
      </c>
      <c r="G18" s="218">
        <f t="shared" si="0"/>
        <v>200</v>
      </c>
    </row>
    <row r="19" spans="1:7">
      <c r="A19" s="236">
        <v>42802</v>
      </c>
      <c r="B19" s="677">
        <v>12369</v>
      </c>
      <c r="C19" s="677" t="s">
        <v>444</v>
      </c>
      <c r="D19" t="s">
        <v>400</v>
      </c>
      <c r="F19" s="285">
        <v>50</v>
      </c>
      <c r="G19" s="218">
        <f t="shared" si="0"/>
        <v>150</v>
      </c>
    </row>
    <row r="20" spans="1:7">
      <c r="A20" s="236">
        <v>42804</v>
      </c>
      <c r="B20" s="677">
        <v>12376</v>
      </c>
      <c r="C20" s="677" t="s">
        <v>444</v>
      </c>
      <c r="D20" t="s">
        <v>400</v>
      </c>
      <c r="F20" s="285">
        <v>50</v>
      </c>
      <c r="G20" s="218">
        <f t="shared" si="0"/>
        <v>100</v>
      </c>
    </row>
    <row r="21" spans="1:7">
      <c r="A21" s="236">
        <v>42808</v>
      </c>
      <c r="B21" s="677">
        <v>12399</v>
      </c>
      <c r="C21" s="677" t="s">
        <v>444</v>
      </c>
      <c r="D21" t="s">
        <v>400</v>
      </c>
      <c r="F21" s="285">
        <v>50</v>
      </c>
      <c r="G21" s="218">
        <f t="shared" si="0"/>
        <v>50</v>
      </c>
    </row>
    <row r="22" spans="1:7">
      <c r="A22" s="236">
        <v>42808</v>
      </c>
      <c r="B22" s="677">
        <v>12402</v>
      </c>
      <c r="C22" s="677" t="s">
        <v>444</v>
      </c>
      <c r="D22" t="s">
        <v>400</v>
      </c>
      <c r="F22" s="285">
        <v>50</v>
      </c>
      <c r="G22" s="218">
        <f t="shared" si="0"/>
        <v>0</v>
      </c>
    </row>
    <row r="23" spans="1:7">
      <c r="A23" s="236">
        <v>42794</v>
      </c>
      <c r="B23" s="677" t="s">
        <v>397</v>
      </c>
      <c r="C23" s="677" t="s">
        <v>415</v>
      </c>
      <c r="D23" t="s">
        <v>19</v>
      </c>
      <c r="E23" s="218">
        <v>41.7</v>
      </c>
      <c r="G23" s="218">
        <f t="shared" si="0"/>
        <v>41.7</v>
      </c>
    </row>
    <row r="24" spans="1:7">
      <c r="B24" s="677"/>
      <c r="C24" s="677"/>
      <c r="D24" t="s">
        <v>401</v>
      </c>
      <c r="E24" s="218">
        <v>2</v>
      </c>
      <c r="G24" s="218">
        <f t="shared" si="0"/>
        <v>43.7</v>
      </c>
    </row>
    <row r="25" spans="1:7">
      <c r="B25" s="677"/>
      <c r="C25" s="677"/>
      <c r="D25" t="s">
        <v>400</v>
      </c>
      <c r="E25" s="218">
        <v>300</v>
      </c>
      <c r="G25" s="218">
        <f t="shared" si="0"/>
        <v>343.7</v>
      </c>
    </row>
    <row r="26" spans="1:7">
      <c r="A26" s="236">
        <v>42859</v>
      </c>
      <c r="B26" s="677">
        <v>12614</v>
      </c>
      <c r="C26" s="677" t="s">
        <v>415</v>
      </c>
      <c r="D26" t="s">
        <v>400</v>
      </c>
      <c r="F26" s="285">
        <v>300</v>
      </c>
      <c r="G26" s="218">
        <f t="shared" si="0"/>
        <v>43.699999999999989</v>
      </c>
    </row>
    <row r="27" spans="1:7">
      <c r="A27" s="236">
        <v>42859</v>
      </c>
      <c r="B27" s="677">
        <v>12614</v>
      </c>
      <c r="C27" s="677" t="s">
        <v>415</v>
      </c>
      <c r="D27" t="s">
        <v>19</v>
      </c>
      <c r="F27" s="285">
        <v>41.7</v>
      </c>
      <c r="G27" s="218">
        <f t="shared" si="0"/>
        <v>1.9999999999999858</v>
      </c>
    </row>
    <row r="28" spans="1:7">
      <c r="A28" s="236">
        <v>42859</v>
      </c>
      <c r="B28" s="677">
        <v>12614</v>
      </c>
      <c r="C28" s="677" t="s">
        <v>415</v>
      </c>
      <c r="D28" t="s">
        <v>401</v>
      </c>
      <c r="F28" s="285">
        <v>2</v>
      </c>
      <c r="G28" s="218">
        <f t="shared" si="0"/>
        <v>-1.4210854715202004E-14</v>
      </c>
    </row>
    <row r="29" spans="1:7">
      <c r="A29" s="236">
        <v>42825</v>
      </c>
      <c r="B29" s="677" t="s">
        <v>397</v>
      </c>
      <c r="C29" s="677" t="s">
        <v>418</v>
      </c>
      <c r="D29" t="s">
        <v>19</v>
      </c>
      <c r="E29" s="218">
        <v>39.700000000000003</v>
      </c>
      <c r="G29" s="218">
        <f t="shared" si="0"/>
        <v>39.699999999999989</v>
      </c>
    </row>
    <row r="30" spans="1:7">
      <c r="B30" s="677"/>
      <c r="C30" s="677"/>
      <c r="D30" t="s">
        <v>401</v>
      </c>
      <c r="E30" s="218">
        <v>2</v>
      </c>
      <c r="G30" s="218">
        <f t="shared" si="0"/>
        <v>41.699999999999989</v>
      </c>
    </row>
    <row r="31" spans="1:7">
      <c r="B31" s="677"/>
      <c r="C31" s="677"/>
      <c r="D31" t="s">
        <v>400</v>
      </c>
      <c r="E31" s="218">
        <v>300</v>
      </c>
      <c r="G31" s="218">
        <f t="shared" si="0"/>
        <v>341.7</v>
      </c>
    </row>
    <row r="32" spans="1:7">
      <c r="A32" s="236">
        <v>42859</v>
      </c>
      <c r="B32" s="677">
        <v>12614</v>
      </c>
      <c r="C32" s="677" t="s">
        <v>418</v>
      </c>
      <c r="D32" t="s">
        <v>400</v>
      </c>
      <c r="F32" s="285">
        <v>6.3</v>
      </c>
      <c r="G32" s="218">
        <f t="shared" si="0"/>
        <v>335.4</v>
      </c>
    </row>
    <row r="33" spans="1:7">
      <c r="A33" s="236">
        <v>42885</v>
      </c>
      <c r="B33" s="677">
        <v>12729</v>
      </c>
      <c r="C33" s="677" t="s">
        <v>418</v>
      </c>
      <c r="D33" t="s">
        <v>19</v>
      </c>
      <c r="F33" s="285">
        <v>39.700000000000003</v>
      </c>
      <c r="G33" s="218">
        <f t="shared" si="0"/>
        <v>295.7</v>
      </c>
    </row>
    <row r="34" spans="1:7">
      <c r="A34" s="236">
        <v>42885</v>
      </c>
      <c r="B34" s="677">
        <v>12729</v>
      </c>
      <c r="C34" s="677" t="s">
        <v>418</v>
      </c>
      <c r="D34" t="s">
        <v>401</v>
      </c>
      <c r="F34" s="285">
        <v>2</v>
      </c>
      <c r="G34" s="218">
        <f t="shared" si="0"/>
        <v>293.7</v>
      </c>
    </row>
    <row r="35" spans="1:7">
      <c r="A35" s="236">
        <v>42898</v>
      </c>
      <c r="B35" s="677">
        <v>12818</v>
      </c>
      <c r="C35" s="677" t="s">
        <v>418</v>
      </c>
      <c r="D35" t="s">
        <v>400</v>
      </c>
      <c r="F35" s="285">
        <v>293.7</v>
      </c>
      <c r="G35" s="218">
        <f t="shared" si="0"/>
        <v>0</v>
      </c>
    </row>
    <row r="36" spans="1:7">
      <c r="A36" s="236">
        <v>42855</v>
      </c>
      <c r="B36" s="677" t="s">
        <v>397</v>
      </c>
      <c r="C36" s="677" t="s">
        <v>420</v>
      </c>
      <c r="D36" t="s">
        <v>19</v>
      </c>
      <c r="E36" s="218">
        <v>41</v>
      </c>
      <c r="G36" s="218">
        <f t="shared" si="0"/>
        <v>41</v>
      </c>
    </row>
    <row r="37" spans="1:7">
      <c r="B37" s="677"/>
      <c r="C37" s="677"/>
      <c r="D37" t="s">
        <v>401</v>
      </c>
      <c r="E37" s="218">
        <v>2</v>
      </c>
      <c r="G37" s="218">
        <f t="shared" si="0"/>
        <v>43</v>
      </c>
    </row>
    <row r="38" spans="1:7">
      <c r="B38" s="677"/>
      <c r="C38" s="677"/>
      <c r="D38" t="s">
        <v>400</v>
      </c>
      <c r="E38" s="218">
        <v>300</v>
      </c>
      <c r="G38" s="218">
        <f t="shared" si="0"/>
        <v>343</v>
      </c>
    </row>
    <row r="39" spans="1:7">
      <c r="A39" s="236">
        <v>42882</v>
      </c>
      <c r="B39" s="677">
        <v>12714</v>
      </c>
      <c r="C39" s="677" t="s">
        <v>420</v>
      </c>
      <c r="D39" t="s">
        <v>400</v>
      </c>
      <c r="F39" s="285">
        <v>100</v>
      </c>
      <c r="G39" s="218">
        <f t="shared" si="0"/>
        <v>243</v>
      </c>
    </row>
    <row r="40" spans="1:7">
      <c r="A40" s="236">
        <v>42898</v>
      </c>
      <c r="B40" s="677">
        <v>12818</v>
      </c>
      <c r="C40" s="677" t="s">
        <v>420</v>
      </c>
      <c r="D40" t="s">
        <v>400</v>
      </c>
      <c r="F40" s="285">
        <v>1.3</v>
      </c>
      <c r="G40" s="218">
        <f t="shared" si="0"/>
        <v>241.7</v>
      </c>
    </row>
    <row r="41" spans="1:7">
      <c r="A41" s="236">
        <v>42894</v>
      </c>
      <c r="B41" s="677">
        <v>12802</v>
      </c>
      <c r="C41" s="677" t="s">
        <v>420</v>
      </c>
      <c r="D41" t="s">
        <v>400</v>
      </c>
      <c r="F41" s="285">
        <v>100</v>
      </c>
      <c r="G41" s="218">
        <f t="shared" si="0"/>
        <v>141.69999999999999</v>
      </c>
    </row>
    <row r="42" spans="1:7">
      <c r="A42" s="236">
        <v>42916</v>
      </c>
      <c r="B42" s="677">
        <v>12901</v>
      </c>
      <c r="C42" s="677" t="s">
        <v>420</v>
      </c>
      <c r="D42" t="s">
        <v>400</v>
      </c>
      <c r="F42" s="285">
        <v>98.7</v>
      </c>
      <c r="G42" s="218">
        <f t="shared" si="0"/>
        <v>42.999999999999986</v>
      </c>
    </row>
    <row r="43" spans="1:7">
      <c r="A43" s="236">
        <v>42928</v>
      </c>
      <c r="B43" s="677">
        <v>12996</v>
      </c>
      <c r="C43" s="677" t="s">
        <v>420</v>
      </c>
      <c r="D43" t="s">
        <v>19</v>
      </c>
      <c r="F43" s="285">
        <v>41</v>
      </c>
      <c r="G43" s="218">
        <f t="shared" si="0"/>
        <v>1.9999999999999858</v>
      </c>
    </row>
    <row r="44" spans="1:7">
      <c r="A44" s="236">
        <v>42928</v>
      </c>
      <c r="B44" s="677">
        <v>12996</v>
      </c>
      <c r="C44" s="677" t="s">
        <v>420</v>
      </c>
      <c r="D44" t="s">
        <v>401</v>
      </c>
      <c r="F44" s="285">
        <v>2</v>
      </c>
      <c r="G44" s="218">
        <f t="shared" si="0"/>
        <v>-1.4210854715202004E-14</v>
      </c>
    </row>
    <row r="45" spans="1:7">
      <c r="A45" s="236">
        <v>42886</v>
      </c>
      <c r="B45" s="677" t="s">
        <v>397</v>
      </c>
      <c r="C45" s="677"/>
      <c r="D45" t="s">
        <v>19</v>
      </c>
      <c r="E45" s="218">
        <v>38.700000000000003</v>
      </c>
      <c r="G45" s="218">
        <f t="shared" si="0"/>
        <v>38.699999999999989</v>
      </c>
    </row>
    <row r="46" spans="1:7">
      <c r="B46" s="677"/>
      <c r="C46" s="677"/>
      <c r="D46" t="s">
        <v>401</v>
      </c>
      <c r="E46" s="218">
        <v>2</v>
      </c>
      <c r="G46" s="218">
        <f t="shared" si="0"/>
        <v>40.699999999999989</v>
      </c>
    </row>
    <row r="47" spans="1:7">
      <c r="B47" s="677"/>
      <c r="C47" s="677"/>
      <c r="D47" t="s">
        <v>400</v>
      </c>
      <c r="E47" s="218">
        <v>300</v>
      </c>
      <c r="G47" s="218">
        <f t="shared" si="0"/>
        <v>340.7</v>
      </c>
    </row>
    <row r="48" spans="1:7">
      <c r="A48" s="236">
        <v>42916</v>
      </c>
      <c r="B48" s="677">
        <v>12901</v>
      </c>
      <c r="C48" s="677" t="s">
        <v>422</v>
      </c>
      <c r="D48" t="s">
        <v>400</v>
      </c>
      <c r="F48" s="285">
        <v>111.3</v>
      </c>
      <c r="G48" s="218">
        <f t="shared" si="0"/>
        <v>229.39999999999998</v>
      </c>
    </row>
    <row r="49" spans="1:7">
      <c r="A49" s="236">
        <v>42928</v>
      </c>
      <c r="B49" s="677">
        <v>12996</v>
      </c>
      <c r="C49" s="677" t="s">
        <v>422</v>
      </c>
      <c r="D49" t="s">
        <v>19</v>
      </c>
      <c r="F49" s="285">
        <v>38.700000000000003</v>
      </c>
      <c r="G49" s="218">
        <f t="shared" si="0"/>
        <v>190.7</v>
      </c>
    </row>
    <row r="50" spans="1:7">
      <c r="A50" s="236">
        <v>42928</v>
      </c>
      <c r="B50" s="677">
        <v>12996</v>
      </c>
      <c r="C50" s="677" t="s">
        <v>422</v>
      </c>
      <c r="D50" t="s">
        <v>401</v>
      </c>
      <c r="F50" s="285">
        <v>2</v>
      </c>
      <c r="G50" s="218">
        <f t="shared" si="0"/>
        <v>188.7</v>
      </c>
    </row>
    <row r="51" spans="1:7">
      <c r="A51" s="236">
        <v>42947</v>
      </c>
      <c r="B51" s="677">
        <v>13078</v>
      </c>
      <c r="C51" s="677" t="s">
        <v>422</v>
      </c>
      <c r="D51" t="s">
        <v>400</v>
      </c>
      <c r="F51" s="285">
        <v>188.7</v>
      </c>
      <c r="G51" s="218">
        <f t="shared" si="0"/>
        <v>0</v>
      </c>
    </row>
    <row r="52" spans="1:7">
      <c r="A52" s="236">
        <v>42916</v>
      </c>
      <c r="B52" s="677" t="s">
        <v>397</v>
      </c>
      <c r="C52" s="677" t="s">
        <v>425</v>
      </c>
      <c r="D52" t="s">
        <v>19</v>
      </c>
      <c r="E52" s="218">
        <v>38</v>
      </c>
      <c r="G52" s="218">
        <f t="shared" si="0"/>
        <v>38</v>
      </c>
    </row>
    <row r="53" spans="1:7">
      <c r="B53" s="677"/>
      <c r="C53" s="677"/>
      <c r="D53" t="s">
        <v>401</v>
      </c>
      <c r="E53" s="218">
        <v>2</v>
      </c>
      <c r="G53" s="218">
        <f t="shared" si="0"/>
        <v>40</v>
      </c>
    </row>
    <row r="54" spans="1:7">
      <c r="B54" s="677"/>
      <c r="C54" s="677"/>
      <c r="D54" t="s">
        <v>400</v>
      </c>
      <c r="E54" s="218">
        <v>300</v>
      </c>
      <c r="G54" s="218">
        <f t="shared" si="0"/>
        <v>340</v>
      </c>
    </row>
    <row r="55" spans="1:7">
      <c r="A55" s="236">
        <v>42947</v>
      </c>
      <c r="B55" s="677">
        <v>13078</v>
      </c>
      <c r="C55" s="677" t="s">
        <v>425</v>
      </c>
      <c r="D55" t="s">
        <v>400</v>
      </c>
      <c r="F55" s="285">
        <v>111.3</v>
      </c>
      <c r="G55" s="218">
        <f t="shared" si="0"/>
        <v>228.7</v>
      </c>
    </row>
    <row r="56" spans="1:7">
      <c r="A56" s="236">
        <v>42984</v>
      </c>
      <c r="B56" s="677">
        <v>13403</v>
      </c>
      <c r="C56" s="677" t="s">
        <v>425</v>
      </c>
      <c r="D56" t="s">
        <v>19</v>
      </c>
      <c r="F56" s="285">
        <v>38</v>
      </c>
      <c r="G56" s="218">
        <f t="shared" si="0"/>
        <v>190.7</v>
      </c>
    </row>
    <row r="57" spans="1:7">
      <c r="A57" s="236">
        <v>42984</v>
      </c>
      <c r="B57" s="677">
        <v>13403</v>
      </c>
      <c r="C57" s="677" t="s">
        <v>425</v>
      </c>
      <c r="D57" t="s">
        <v>401</v>
      </c>
      <c r="F57" s="285">
        <v>2</v>
      </c>
      <c r="G57" s="218">
        <f t="shared" si="0"/>
        <v>188.7</v>
      </c>
    </row>
    <row r="58" spans="1:7">
      <c r="A58" s="236">
        <v>42996</v>
      </c>
      <c r="B58" s="677">
        <v>13488</v>
      </c>
      <c r="C58" s="677" t="s">
        <v>425</v>
      </c>
      <c r="D58" t="s">
        <v>400</v>
      </c>
      <c r="F58" s="285">
        <v>188.7</v>
      </c>
      <c r="G58" s="218">
        <f t="shared" si="0"/>
        <v>0</v>
      </c>
    </row>
    <row r="59" spans="1:7">
      <c r="A59" s="236">
        <v>42947</v>
      </c>
      <c r="B59" s="677" t="s">
        <v>397</v>
      </c>
      <c r="C59" s="677" t="s">
        <v>427</v>
      </c>
      <c r="D59" t="s">
        <v>19</v>
      </c>
      <c r="E59" s="218">
        <v>35.1</v>
      </c>
      <c r="G59" s="218">
        <f t="shared" si="0"/>
        <v>35.1</v>
      </c>
    </row>
    <row r="60" spans="1:7">
      <c r="B60" s="677"/>
      <c r="C60" s="677"/>
      <c r="D60" t="s">
        <v>401</v>
      </c>
      <c r="E60" s="218">
        <v>2</v>
      </c>
      <c r="G60" s="218">
        <f t="shared" si="0"/>
        <v>37.1</v>
      </c>
    </row>
    <row r="61" spans="1:7">
      <c r="B61" s="677"/>
      <c r="C61" s="677"/>
      <c r="D61" t="s">
        <v>400</v>
      </c>
      <c r="E61" s="218">
        <v>300</v>
      </c>
      <c r="G61" s="218">
        <f t="shared" si="0"/>
        <v>337.1</v>
      </c>
    </row>
    <row r="62" spans="1:7">
      <c r="A62" s="236">
        <v>42984</v>
      </c>
      <c r="B62" s="677">
        <v>13403</v>
      </c>
      <c r="C62" s="677" t="s">
        <v>427</v>
      </c>
      <c r="D62" t="s">
        <v>19</v>
      </c>
      <c r="F62" s="285">
        <v>35.1</v>
      </c>
      <c r="G62" s="218">
        <f t="shared" si="0"/>
        <v>302</v>
      </c>
    </row>
    <row r="63" spans="1:7">
      <c r="A63" s="236">
        <v>42984</v>
      </c>
      <c r="B63" s="677">
        <v>13403</v>
      </c>
      <c r="C63" s="677" t="s">
        <v>427</v>
      </c>
      <c r="D63" t="s">
        <v>401</v>
      </c>
      <c r="F63" s="285">
        <v>2</v>
      </c>
      <c r="G63" s="218">
        <f t="shared" si="0"/>
        <v>300</v>
      </c>
    </row>
    <row r="64" spans="1:7">
      <c r="A64" s="236">
        <v>42979</v>
      </c>
      <c r="B64" s="677">
        <v>13355</v>
      </c>
      <c r="C64" s="677" t="s">
        <v>427</v>
      </c>
      <c r="D64" t="s">
        <v>400</v>
      </c>
      <c r="F64" s="285">
        <v>150</v>
      </c>
      <c r="G64" s="218">
        <f t="shared" si="0"/>
        <v>150</v>
      </c>
    </row>
    <row r="65" spans="1:7">
      <c r="A65" s="236">
        <v>42996</v>
      </c>
      <c r="B65" s="677">
        <v>13488</v>
      </c>
      <c r="C65" s="677" t="s">
        <v>427</v>
      </c>
      <c r="D65" t="s">
        <v>400</v>
      </c>
      <c r="F65" s="285">
        <v>11.3</v>
      </c>
      <c r="G65" s="218">
        <f t="shared" si="0"/>
        <v>138.69999999999999</v>
      </c>
    </row>
    <row r="66" spans="1:7">
      <c r="A66" s="236">
        <v>43014</v>
      </c>
      <c r="B66" s="677">
        <v>13609</v>
      </c>
      <c r="C66" s="677" t="s">
        <v>427</v>
      </c>
      <c r="D66" t="s">
        <v>400</v>
      </c>
      <c r="F66" s="285">
        <v>138.69999999999999</v>
      </c>
      <c r="G66" s="218">
        <f t="shared" si="0"/>
        <v>0</v>
      </c>
    </row>
    <row r="67" spans="1:7">
      <c r="A67" s="236">
        <v>42978</v>
      </c>
      <c r="B67" s="677" t="s">
        <v>397</v>
      </c>
      <c r="C67" s="677" t="s">
        <v>429</v>
      </c>
      <c r="D67" t="s">
        <v>19</v>
      </c>
      <c r="E67" s="218">
        <v>37.700000000000003</v>
      </c>
      <c r="G67" s="218">
        <f t="shared" si="0"/>
        <v>37.700000000000003</v>
      </c>
    </row>
    <row r="68" spans="1:7">
      <c r="B68" s="677"/>
      <c r="C68" s="677"/>
      <c r="D68" t="s">
        <v>401</v>
      </c>
      <c r="E68" s="218">
        <v>2</v>
      </c>
      <c r="G68" s="218">
        <f t="shared" si="0"/>
        <v>39.700000000000003</v>
      </c>
    </row>
    <row r="69" spans="1:7">
      <c r="B69" s="677"/>
      <c r="C69" s="677"/>
      <c r="D69" t="s">
        <v>400</v>
      </c>
      <c r="E69" s="218">
        <v>300</v>
      </c>
      <c r="G69" s="218">
        <f t="shared" si="0"/>
        <v>339.7</v>
      </c>
    </row>
    <row r="70" spans="1:7">
      <c r="A70" s="236">
        <v>43008</v>
      </c>
      <c r="B70" s="677">
        <v>13553</v>
      </c>
      <c r="C70" s="677" t="s">
        <v>429</v>
      </c>
      <c r="D70" t="s">
        <v>400</v>
      </c>
      <c r="F70" s="285">
        <v>190</v>
      </c>
      <c r="G70" s="218">
        <f t="shared" si="0"/>
        <v>149.69999999999999</v>
      </c>
    </row>
    <row r="71" spans="1:7">
      <c r="A71" s="236">
        <v>43025</v>
      </c>
      <c r="B71" s="677">
        <v>13640</v>
      </c>
      <c r="C71" s="677" t="s">
        <v>429</v>
      </c>
      <c r="D71" t="s">
        <v>400</v>
      </c>
      <c r="F71" s="285">
        <v>100</v>
      </c>
      <c r="G71" s="218">
        <f t="shared" ref="G71:G134" si="1">+G70+E71-F71</f>
        <v>49.699999999999989</v>
      </c>
    </row>
    <row r="72" spans="1:7">
      <c r="A72" s="236">
        <v>43039</v>
      </c>
      <c r="B72" s="677">
        <v>13724</v>
      </c>
      <c r="C72" s="677" t="s">
        <v>429</v>
      </c>
      <c r="D72" t="s">
        <v>400</v>
      </c>
      <c r="F72" s="285">
        <v>10</v>
      </c>
      <c r="G72" s="218">
        <f t="shared" si="1"/>
        <v>39.699999999999989</v>
      </c>
    </row>
    <row r="73" spans="1:7">
      <c r="A73" s="236">
        <v>43034</v>
      </c>
      <c r="B73" s="677">
        <v>13695</v>
      </c>
      <c r="C73" s="677" t="s">
        <v>429</v>
      </c>
      <c r="D73" t="s">
        <v>19</v>
      </c>
      <c r="F73" s="285">
        <v>37.700000000000003</v>
      </c>
      <c r="G73" s="218">
        <f t="shared" si="1"/>
        <v>1.9999999999999858</v>
      </c>
    </row>
    <row r="74" spans="1:7">
      <c r="A74" s="236">
        <v>43034</v>
      </c>
      <c r="B74" s="677">
        <v>13695</v>
      </c>
      <c r="C74" s="677" t="s">
        <v>429</v>
      </c>
      <c r="D74" t="s">
        <v>401</v>
      </c>
      <c r="F74" s="285">
        <v>2</v>
      </c>
      <c r="G74" s="218">
        <f t="shared" si="1"/>
        <v>-1.4210854715202004E-14</v>
      </c>
    </row>
    <row r="75" spans="1:7">
      <c r="A75" s="236">
        <v>43008</v>
      </c>
      <c r="B75" s="677" t="s">
        <v>397</v>
      </c>
      <c r="C75" s="677" t="s">
        <v>478</v>
      </c>
      <c r="D75" t="s">
        <v>19</v>
      </c>
      <c r="E75" s="218">
        <v>32.9</v>
      </c>
      <c r="G75" s="218">
        <f t="shared" si="1"/>
        <v>32.899999999999984</v>
      </c>
    </row>
    <row r="76" spans="1:7">
      <c r="B76" s="677"/>
      <c r="C76" s="677"/>
      <c r="D76" t="s">
        <v>401</v>
      </c>
      <c r="E76" s="218">
        <v>2</v>
      </c>
      <c r="G76" s="218">
        <f t="shared" si="1"/>
        <v>34.899999999999984</v>
      </c>
    </row>
    <row r="77" spans="1:7">
      <c r="B77" s="677"/>
      <c r="C77" s="677"/>
      <c r="D77" t="s">
        <v>400</v>
      </c>
      <c r="E77" s="218">
        <v>300</v>
      </c>
      <c r="G77" s="218">
        <f t="shared" si="1"/>
        <v>334.9</v>
      </c>
    </row>
    <row r="78" spans="1:7">
      <c r="A78" s="236">
        <v>43039</v>
      </c>
      <c r="B78" s="677">
        <v>13724</v>
      </c>
      <c r="C78" s="677" t="s">
        <v>478</v>
      </c>
      <c r="D78" t="s">
        <v>400</v>
      </c>
      <c r="F78" s="285">
        <v>195</v>
      </c>
      <c r="G78" s="218">
        <f t="shared" si="1"/>
        <v>139.89999999999998</v>
      </c>
    </row>
    <row r="79" spans="1:7">
      <c r="A79" s="236">
        <v>43047</v>
      </c>
      <c r="B79" s="677">
        <v>13772</v>
      </c>
      <c r="C79" s="677" t="s">
        <v>478</v>
      </c>
      <c r="D79" t="s">
        <v>400</v>
      </c>
      <c r="F79" s="285">
        <v>95</v>
      </c>
      <c r="G79" s="218">
        <f t="shared" si="1"/>
        <v>44.899999999999977</v>
      </c>
    </row>
    <row r="80" spans="1:7">
      <c r="A80" s="236">
        <v>43049</v>
      </c>
      <c r="B80" s="677">
        <v>13781</v>
      </c>
      <c r="C80" s="677" t="s">
        <v>478</v>
      </c>
      <c r="D80" t="s">
        <v>400</v>
      </c>
      <c r="F80" s="285">
        <v>10</v>
      </c>
      <c r="G80" s="218">
        <f t="shared" si="1"/>
        <v>34.899999999999977</v>
      </c>
    </row>
    <row r="81" spans="1:12">
      <c r="A81" s="236">
        <v>43034</v>
      </c>
      <c r="B81" s="677">
        <v>13695</v>
      </c>
      <c r="C81" s="677" t="s">
        <v>478</v>
      </c>
      <c r="D81" t="s">
        <v>19</v>
      </c>
      <c r="F81" s="285">
        <v>32.9</v>
      </c>
      <c r="G81" s="218">
        <f t="shared" si="1"/>
        <v>1.9999999999999787</v>
      </c>
    </row>
    <row r="82" spans="1:12">
      <c r="A82" s="236">
        <v>43034</v>
      </c>
      <c r="B82" s="677">
        <v>13695</v>
      </c>
      <c r="C82" s="677" t="s">
        <v>478</v>
      </c>
      <c r="D82" t="s">
        <v>401</v>
      </c>
      <c r="F82" s="285">
        <v>2</v>
      </c>
      <c r="G82" s="218">
        <f t="shared" si="1"/>
        <v>-2.1316282072803006E-14</v>
      </c>
    </row>
    <row r="83" spans="1:12">
      <c r="A83" s="236">
        <v>43039</v>
      </c>
      <c r="B83" s="677" t="s">
        <v>397</v>
      </c>
      <c r="C83" s="677" t="s">
        <v>398</v>
      </c>
      <c r="D83" t="s">
        <v>19</v>
      </c>
      <c r="E83" s="218">
        <v>32.700000000000003</v>
      </c>
      <c r="G83" s="218">
        <f t="shared" si="1"/>
        <v>32.699999999999982</v>
      </c>
    </row>
    <row r="84" spans="1:12">
      <c r="B84" s="677"/>
      <c r="C84" s="677"/>
      <c r="D84" t="s">
        <v>401</v>
      </c>
      <c r="E84" s="218">
        <v>2</v>
      </c>
      <c r="G84" s="218">
        <f t="shared" si="1"/>
        <v>34.699999999999982</v>
      </c>
    </row>
    <row r="85" spans="1:12">
      <c r="B85" s="677"/>
      <c r="C85" s="677"/>
      <c r="D85" t="s">
        <v>400</v>
      </c>
      <c r="E85" s="218">
        <v>300</v>
      </c>
      <c r="G85" s="218">
        <f t="shared" si="1"/>
        <v>334.7</v>
      </c>
    </row>
    <row r="86" spans="1:12">
      <c r="A86" s="236">
        <v>43049</v>
      </c>
      <c r="B86" s="677">
        <v>13781</v>
      </c>
      <c r="C86" s="677" t="s">
        <v>398</v>
      </c>
      <c r="D86" t="s">
        <v>400</v>
      </c>
      <c r="F86" s="285">
        <v>90</v>
      </c>
      <c r="G86" s="218">
        <f t="shared" si="1"/>
        <v>244.7</v>
      </c>
    </row>
    <row r="87" spans="1:12">
      <c r="A87" s="236">
        <v>43057</v>
      </c>
      <c r="B87" s="677"/>
      <c r="C87" s="677" t="s">
        <v>398</v>
      </c>
      <c r="D87" t="s">
        <v>400</v>
      </c>
      <c r="F87" s="285">
        <v>100</v>
      </c>
      <c r="G87" s="218">
        <f t="shared" si="1"/>
        <v>144.69999999999999</v>
      </c>
    </row>
    <row r="88" spans="1:12">
      <c r="A88" s="236">
        <v>43069</v>
      </c>
      <c r="B88" s="677">
        <v>13862</v>
      </c>
      <c r="C88" s="677" t="s">
        <v>398</v>
      </c>
      <c r="D88" t="s">
        <v>400</v>
      </c>
      <c r="F88" s="285">
        <v>50</v>
      </c>
      <c r="G88" s="218">
        <f t="shared" si="1"/>
        <v>94.699999999999989</v>
      </c>
    </row>
    <row r="89" spans="1:12">
      <c r="A89" s="236">
        <v>43096</v>
      </c>
      <c r="B89" s="677">
        <v>13978</v>
      </c>
      <c r="C89" s="677" t="s">
        <v>398</v>
      </c>
      <c r="D89" t="s">
        <v>19</v>
      </c>
      <c r="F89" s="285">
        <v>32.700000000000003</v>
      </c>
      <c r="G89" s="218">
        <f t="shared" si="1"/>
        <v>61.999999999999986</v>
      </c>
    </row>
    <row r="90" spans="1:12">
      <c r="A90" s="236">
        <v>43096</v>
      </c>
      <c r="B90" s="677">
        <v>13978</v>
      </c>
      <c r="C90" s="677" t="s">
        <v>398</v>
      </c>
      <c r="D90" t="s">
        <v>401</v>
      </c>
      <c r="F90" s="285">
        <v>2</v>
      </c>
      <c r="G90" s="218">
        <f t="shared" si="1"/>
        <v>59.999999999999986</v>
      </c>
    </row>
    <row r="91" spans="1:12" s="251" customFormat="1">
      <c r="A91" s="306">
        <v>43464</v>
      </c>
      <c r="B91" s="305">
        <v>14012</v>
      </c>
      <c r="C91" s="305" t="s">
        <v>398</v>
      </c>
      <c r="D91" s="251" t="s">
        <v>400</v>
      </c>
      <c r="E91" s="304"/>
      <c r="F91" s="367">
        <v>60</v>
      </c>
      <c r="G91" s="304">
        <f t="shared" si="1"/>
        <v>0</v>
      </c>
      <c r="H91" s="304"/>
      <c r="L91" s="341"/>
    </row>
    <row r="92" spans="1:12" ht="15.75" customHeight="1">
      <c r="A92" s="243">
        <v>43069</v>
      </c>
      <c r="B92" s="676" t="s">
        <v>397</v>
      </c>
      <c r="C92" s="676" t="s">
        <v>405</v>
      </c>
      <c r="D92" t="s">
        <v>19</v>
      </c>
      <c r="E92" s="218">
        <v>35</v>
      </c>
      <c r="G92" s="218">
        <f t="shared" si="1"/>
        <v>35</v>
      </c>
    </row>
    <row r="93" spans="1:12">
      <c r="B93" s="677"/>
      <c r="C93" s="677"/>
      <c r="D93" t="s">
        <v>401</v>
      </c>
      <c r="E93" s="218">
        <v>2</v>
      </c>
      <c r="G93" s="218">
        <f t="shared" si="1"/>
        <v>37</v>
      </c>
    </row>
    <row r="94" spans="1:12">
      <c r="B94" s="677"/>
      <c r="C94" s="677"/>
      <c r="D94" t="s">
        <v>400</v>
      </c>
      <c r="E94" s="218">
        <v>300</v>
      </c>
      <c r="G94" s="218">
        <f t="shared" si="1"/>
        <v>337</v>
      </c>
    </row>
    <row r="95" spans="1:12">
      <c r="B95" s="677"/>
      <c r="C95" s="677"/>
      <c r="D95" t="s">
        <v>479</v>
      </c>
      <c r="E95" s="218">
        <v>30</v>
      </c>
      <c r="G95" s="218">
        <f t="shared" si="1"/>
        <v>367</v>
      </c>
    </row>
    <row r="96" spans="1:12">
      <c r="A96" s="236">
        <v>43461</v>
      </c>
      <c r="B96" s="677">
        <v>13978</v>
      </c>
      <c r="C96" s="677" t="s">
        <v>405</v>
      </c>
      <c r="D96" t="s">
        <v>19</v>
      </c>
      <c r="F96" s="285">
        <v>35</v>
      </c>
      <c r="G96" s="218">
        <f t="shared" si="1"/>
        <v>332</v>
      </c>
    </row>
    <row r="97" spans="1:8">
      <c r="A97" s="236">
        <v>43461</v>
      </c>
      <c r="B97" s="677">
        <v>13978</v>
      </c>
      <c r="C97" s="677" t="s">
        <v>405</v>
      </c>
      <c r="D97" t="s">
        <v>401</v>
      </c>
      <c r="F97" s="285">
        <v>2</v>
      </c>
      <c r="G97" s="304">
        <f t="shared" si="1"/>
        <v>330</v>
      </c>
      <c r="H97" s="304"/>
    </row>
    <row r="98" spans="1:8">
      <c r="A98" s="236">
        <v>43464</v>
      </c>
      <c r="B98" s="677">
        <v>14012</v>
      </c>
      <c r="C98" s="677" t="s">
        <v>405</v>
      </c>
      <c r="D98" t="s">
        <v>400</v>
      </c>
      <c r="F98" s="285">
        <v>240</v>
      </c>
      <c r="G98" s="218">
        <f t="shared" si="1"/>
        <v>90</v>
      </c>
    </row>
    <row r="99" spans="1:8">
      <c r="A99" s="236">
        <v>43116</v>
      </c>
      <c r="B99" s="677">
        <v>14076</v>
      </c>
      <c r="C99" s="677" t="s">
        <v>405</v>
      </c>
      <c r="D99" t="s">
        <v>400</v>
      </c>
      <c r="F99" s="285">
        <v>60</v>
      </c>
      <c r="G99" s="218">
        <f t="shared" si="1"/>
        <v>30</v>
      </c>
    </row>
    <row r="100" spans="1:8">
      <c r="A100" s="236">
        <v>43998</v>
      </c>
      <c r="B100" s="677" t="s">
        <v>480</v>
      </c>
      <c r="C100" s="677" t="s">
        <v>405</v>
      </c>
      <c r="D100" t="s">
        <v>479</v>
      </c>
      <c r="F100" s="285">
        <v>30</v>
      </c>
      <c r="G100" s="218">
        <f t="shared" si="1"/>
        <v>0</v>
      </c>
    </row>
    <row r="101" spans="1:8">
      <c r="A101" s="236">
        <v>43100</v>
      </c>
      <c r="B101" s="677" t="s">
        <v>397</v>
      </c>
      <c r="C101" s="677" t="s">
        <v>409</v>
      </c>
      <c r="D101" t="s">
        <v>19</v>
      </c>
      <c r="E101" s="218">
        <v>54.7</v>
      </c>
      <c r="G101" s="218">
        <f t="shared" si="1"/>
        <v>54.7</v>
      </c>
    </row>
    <row r="102" spans="1:8">
      <c r="B102" s="677"/>
      <c r="C102" s="677"/>
      <c r="D102" t="s">
        <v>401</v>
      </c>
      <c r="E102" s="218">
        <v>2</v>
      </c>
      <c r="G102" s="218">
        <f t="shared" si="1"/>
        <v>56.7</v>
      </c>
    </row>
    <row r="103" spans="1:8">
      <c r="B103" s="677"/>
      <c r="C103" s="677"/>
      <c r="D103" t="s">
        <v>400</v>
      </c>
      <c r="E103" s="218">
        <v>300</v>
      </c>
      <c r="G103" s="304">
        <f t="shared" si="1"/>
        <v>356.7</v>
      </c>
      <c r="H103" s="304"/>
    </row>
    <row r="104" spans="1:8">
      <c r="A104" s="236">
        <v>43116</v>
      </c>
      <c r="B104" s="677">
        <v>14076</v>
      </c>
      <c r="C104" s="677" t="s">
        <v>409</v>
      </c>
      <c r="D104" t="s">
        <v>400</v>
      </c>
      <c r="F104" s="285">
        <v>50</v>
      </c>
      <c r="G104" s="218">
        <f t="shared" si="1"/>
        <v>306.7</v>
      </c>
    </row>
    <row r="105" spans="1:8">
      <c r="A105" s="236">
        <v>43123</v>
      </c>
      <c r="B105" s="677">
        <v>14130</v>
      </c>
      <c r="C105" s="677" t="s">
        <v>409</v>
      </c>
      <c r="D105" t="s">
        <v>19</v>
      </c>
      <c r="F105" s="285">
        <v>54.7</v>
      </c>
      <c r="G105" s="218">
        <f t="shared" si="1"/>
        <v>252</v>
      </c>
    </row>
    <row r="106" spans="1:8">
      <c r="A106" s="236">
        <v>43123</v>
      </c>
      <c r="B106" s="677">
        <v>14130</v>
      </c>
      <c r="C106" s="677" t="s">
        <v>409</v>
      </c>
      <c r="D106" t="s">
        <v>401</v>
      </c>
      <c r="F106" s="285">
        <v>2</v>
      </c>
      <c r="G106" s="218">
        <f t="shared" si="1"/>
        <v>250</v>
      </c>
    </row>
    <row r="107" spans="1:8">
      <c r="A107" s="236">
        <v>43123</v>
      </c>
      <c r="B107" s="677">
        <v>14130</v>
      </c>
      <c r="C107" s="677" t="s">
        <v>409</v>
      </c>
      <c r="D107" t="s">
        <v>400</v>
      </c>
      <c r="F107" s="285">
        <v>113.3</v>
      </c>
      <c r="G107" s="218">
        <f t="shared" si="1"/>
        <v>136.69999999999999</v>
      </c>
    </row>
    <row r="108" spans="1:8">
      <c r="A108" s="236">
        <v>43159</v>
      </c>
      <c r="B108" s="677">
        <v>14278</v>
      </c>
      <c r="C108" s="677" t="s">
        <v>409</v>
      </c>
      <c r="D108" t="s">
        <v>400</v>
      </c>
      <c r="F108" s="285">
        <v>130</v>
      </c>
      <c r="G108" s="218">
        <f t="shared" si="1"/>
        <v>6.6999999999999886</v>
      </c>
    </row>
    <row r="109" spans="1:8">
      <c r="A109" s="236">
        <v>43172</v>
      </c>
      <c r="B109" s="677">
        <v>14352</v>
      </c>
      <c r="C109" s="677" t="s">
        <v>409</v>
      </c>
      <c r="D109" t="s">
        <v>400</v>
      </c>
      <c r="F109" s="285">
        <v>6.7</v>
      </c>
      <c r="G109" s="218">
        <f t="shared" si="1"/>
        <v>-1.1546319456101628E-14</v>
      </c>
    </row>
    <row r="110" spans="1:8">
      <c r="A110" s="243">
        <v>43131</v>
      </c>
      <c r="B110" s="676" t="s">
        <v>397</v>
      </c>
      <c r="C110" s="676" t="s">
        <v>444</v>
      </c>
      <c r="D110" t="s">
        <v>19</v>
      </c>
      <c r="E110" s="218">
        <v>43.8</v>
      </c>
      <c r="G110" s="218">
        <f t="shared" si="1"/>
        <v>43.799999999999983</v>
      </c>
    </row>
    <row r="111" spans="1:8">
      <c r="B111" s="677"/>
      <c r="C111" s="677"/>
      <c r="D111" t="s">
        <v>401</v>
      </c>
      <c r="E111" s="218">
        <v>2</v>
      </c>
      <c r="G111" s="218">
        <f t="shared" si="1"/>
        <v>45.799999999999983</v>
      </c>
    </row>
    <row r="112" spans="1:8">
      <c r="B112" s="677"/>
      <c r="C112" s="677"/>
      <c r="D112" t="s">
        <v>400</v>
      </c>
      <c r="E112" s="218">
        <v>300</v>
      </c>
      <c r="G112" s="218">
        <f t="shared" si="1"/>
        <v>345.79999999999995</v>
      </c>
    </row>
    <row r="113" spans="1:7">
      <c r="A113" s="236">
        <v>43172</v>
      </c>
      <c r="B113" s="677">
        <v>14352</v>
      </c>
      <c r="C113" s="677" t="s">
        <v>444</v>
      </c>
      <c r="D113" t="s">
        <v>400</v>
      </c>
      <c r="F113" s="285">
        <v>300</v>
      </c>
      <c r="G113" s="218">
        <f t="shared" si="1"/>
        <v>45.799999999999955</v>
      </c>
    </row>
    <row r="114" spans="1:7">
      <c r="A114" s="236">
        <v>43251</v>
      </c>
      <c r="B114" s="677">
        <v>14701</v>
      </c>
      <c r="C114" s="677" t="s">
        <v>444</v>
      </c>
      <c r="D114" t="s">
        <v>19</v>
      </c>
      <c r="F114" s="285">
        <v>43.8</v>
      </c>
      <c r="G114" s="218">
        <f t="shared" si="1"/>
        <v>1.9999999999999574</v>
      </c>
    </row>
    <row r="115" spans="1:7">
      <c r="A115" s="236">
        <v>43283</v>
      </c>
      <c r="B115" s="677">
        <v>14870</v>
      </c>
      <c r="C115" s="677" t="s">
        <v>444</v>
      </c>
      <c r="D115" t="s">
        <v>401</v>
      </c>
      <c r="F115" s="285">
        <v>2</v>
      </c>
      <c r="G115" s="218">
        <f t="shared" si="1"/>
        <v>-4.2632564145606011E-14</v>
      </c>
    </row>
    <row r="116" spans="1:7">
      <c r="A116" s="243">
        <v>43159</v>
      </c>
      <c r="B116" s="676" t="s">
        <v>397</v>
      </c>
      <c r="C116" s="676" t="s">
        <v>415</v>
      </c>
      <c r="D116" t="s">
        <v>19</v>
      </c>
      <c r="E116" s="218">
        <v>39.4</v>
      </c>
      <c r="G116" s="218">
        <f t="shared" si="1"/>
        <v>39.399999999999956</v>
      </c>
    </row>
    <row r="117" spans="1:7">
      <c r="B117" s="677"/>
      <c r="C117" s="677"/>
      <c r="D117" t="s">
        <v>401</v>
      </c>
      <c r="E117" s="218">
        <v>2</v>
      </c>
      <c r="G117" s="218">
        <f t="shared" si="1"/>
        <v>41.399999999999956</v>
      </c>
    </row>
    <row r="118" spans="1:7">
      <c r="B118" s="677"/>
      <c r="C118" s="677"/>
      <c r="D118" t="s">
        <v>400</v>
      </c>
      <c r="E118" s="218">
        <v>300</v>
      </c>
      <c r="G118" s="218">
        <f t="shared" si="1"/>
        <v>341.4</v>
      </c>
    </row>
    <row r="119" spans="1:7">
      <c r="A119" s="236">
        <v>43190</v>
      </c>
      <c r="B119" s="677">
        <v>14399</v>
      </c>
      <c r="C119" s="677" t="s">
        <v>415</v>
      </c>
      <c r="D119" t="s">
        <v>400</v>
      </c>
      <c r="F119" s="285">
        <v>150</v>
      </c>
      <c r="G119" s="218">
        <f t="shared" si="1"/>
        <v>191.39999999999998</v>
      </c>
    </row>
    <row r="120" spans="1:7">
      <c r="A120" s="236">
        <v>43220</v>
      </c>
      <c r="B120" s="677">
        <v>14532</v>
      </c>
      <c r="C120" s="677" t="s">
        <v>415</v>
      </c>
      <c r="D120" t="s">
        <v>400</v>
      </c>
      <c r="F120" s="285">
        <v>30</v>
      </c>
      <c r="G120" s="218">
        <f t="shared" si="1"/>
        <v>161.39999999999998</v>
      </c>
    </row>
    <row r="121" spans="1:7">
      <c r="A121" s="236">
        <v>43244</v>
      </c>
      <c r="B121" s="677">
        <v>14674</v>
      </c>
      <c r="C121" s="677" t="s">
        <v>415</v>
      </c>
      <c r="D121" t="s">
        <v>400</v>
      </c>
      <c r="F121" s="285">
        <v>120</v>
      </c>
      <c r="G121" s="218">
        <f t="shared" si="1"/>
        <v>41.399999999999977</v>
      </c>
    </row>
    <row r="122" spans="1:7">
      <c r="A122" s="236">
        <v>43251</v>
      </c>
      <c r="B122" s="677">
        <v>14701</v>
      </c>
      <c r="C122" s="677" t="s">
        <v>415</v>
      </c>
      <c r="D122" t="s">
        <v>19</v>
      </c>
      <c r="F122" s="285">
        <v>39.4</v>
      </c>
      <c r="G122" s="218">
        <f t="shared" si="1"/>
        <v>1.9999999999999787</v>
      </c>
    </row>
    <row r="123" spans="1:7">
      <c r="A123" s="236">
        <v>43283</v>
      </c>
      <c r="B123" s="677">
        <v>14870</v>
      </c>
      <c r="C123" s="677" t="s">
        <v>415</v>
      </c>
      <c r="D123" t="s">
        <v>401</v>
      </c>
      <c r="F123" s="285">
        <v>2</v>
      </c>
      <c r="G123" s="218">
        <f t="shared" si="1"/>
        <v>-2.1316282072803006E-14</v>
      </c>
    </row>
    <row r="124" spans="1:7">
      <c r="A124" s="243">
        <v>43190</v>
      </c>
      <c r="B124" s="676" t="s">
        <v>397</v>
      </c>
      <c r="C124" s="676" t="s">
        <v>418</v>
      </c>
      <c r="D124" t="s">
        <v>19</v>
      </c>
      <c r="E124" s="218">
        <v>37.799999999999997</v>
      </c>
      <c r="G124" s="218">
        <f t="shared" si="1"/>
        <v>37.799999999999976</v>
      </c>
    </row>
    <row r="125" spans="1:7">
      <c r="B125" s="677"/>
      <c r="C125" s="677"/>
      <c r="D125" t="s">
        <v>401</v>
      </c>
      <c r="E125" s="218">
        <v>2</v>
      </c>
      <c r="G125" s="218">
        <f t="shared" si="1"/>
        <v>39.799999999999976</v>
      </c>
    </row>
    <row r="126" spans="1:7">
      <c r="B126" s="677"/>
      <c r="C126" s="677"/>
      <c r="D126" t="s">
        <v>400</v>
      </c>
      <c r="E126" s="218">
        <v>300</v>
      </c>
      <c r="G126" s="218">
        <f t="shared" si="1"/>
        <v>339.79999999999995</v>
      </c>
    </row>
    <row r="127" spans="1:7">
      <c r="A127" s="236">
        <v>43244</v>
      </c>
      <c r="B127" s="677">
        <v>14674</v>
      </c>
      <c r="C127" s="677" t="s">
        <v>418</v>
      </c>
      <c r="D127" t="s">
        <v>400</v>
      </c>
      <c r="F127" s="285">
        <v>80</v>
      </c>
      <c r="G127" s="218">
        <f t="shared" si="1"/>
        <v>259.79999999999995</v>
      </c>
    </row>
    <row r="128" spans="1:7">
      <c r="A128" s="236">
        <v>43251</v>
      </c>
      <c r="B128" s="677">
        <v>14713</v>
      </c>
      <c r="C128" s="677" t="s">
        <v>418</v>
      </c>
      <c r="D128" t="s">
        <v>400</v>
      </c>
      <c r="F128" s="285">
        <v>60</v>
      </c>
      <c r="G128" s="218">
        <f t="shared" si="1"/>
        <v>199.79999999999995</v>
      </c>
    </row>
    <row r="129" spans="1:7">
      <c r="A129" s="236">
        <v>43283</v>
      </c>
      <c r="B129" s="677">
        <v>14870</v>
      </c>
      <c r="C129" s="677" t="s">
        <v>418</v>
      </c>
      <c r="D129" t="s">
        <v>19</v>
      </c>
      <c r="F129" s="285">
        <v>17.8</v>
      </c>
      <c r="G129" s="218">
        <f t="shared" si="1"/>
        <v>181.99999999999994</v>
      </c>
    </row>
    <row r="130" spans="1:7">
      <c r="A130" s="236">
        <v>43283</v>
      </c>
      <c r="B130" s="677">
        <v>14870</v>
      </c>
      <c r="C130" s="677" t="s">
        <v>418</v>
      </c>
      <c r="D130" t="s">
        <v>401</v>
      </c>
      <c r="F130" s="285">
        <v>2</v>
      </c>
      <c r="G130" s="218">
        <f t="shared" si="1"/>
        <v>179.99999999999994</v>
      </c>
    </row>
    <row r="131" spans="1:7">
      <c r="A131" s="236">
        <v>43281</v>
      </c>
      <c r="B131" s="677">
        <v>14846</v>
      </c>
      <c r="C131" s="677" t="s">
        <v>418</v>
      </c>
      <c r="D131" t="s">
        <v>481</v>
      </c>
      <c r="F131" s="285">
        <v>20</v>
      </c>
      <c r="G131" s="218">
        <f t="shared" si="1"/>
        <v>159.99999999999994</v>
      </c>
    </row>
    <row r="132" spans="1:7">
      <c r="A132" s="236">
        <v>43281</v>
      </c>
      <c r="B132" s="677">
        <v>14846</v>
      </c>
      <c r="C132" s="677" t="s">
        <v>418</v>
      </c>
      <c r="D132" t="s">
        <v>400</v>
      </c>
      <c r="F132" s="285">
        <v>160</v>
      </c>
      <c r="G132" s="218">
        <f t="shared" si="1"/>
        <v>0</v>
      </c>
    </row>
    <row r="133" spans="1:7">
      <c r="A133" s="243">
        <v>43220</v>
      </c>
      <c r="B133" s="676" t="s">
        <v>397</v>
      </c>
      <c r="C133" s="676" t="s">
        <v>420</v>
      </c>
      <c r="D133" t="s">
        <v>19</v>
      </c>
      <c r="E133" s="218">
        <v>39.200000000000003</v>
      </c>
      <c r="G133" s="218">
        <f t="shared" si="1"/>
        <v>39.200000000000003</v>
      </c>
    </row>
    <row r="134" spans="1:7">
      <c r="B134" s="677"/>
      <c r="C134" s="677"/>
      <c r="D134" t="s">
        <v>401</v>
      </c>
      <c r="E134" s="218">
        <v>2</v>
      </c>
      <c r="G134" s="218">
        <f t="shared" si="1"/>
        <v>41.2</v>
      </c>
    </row>
    <row r="135" spans="1:7">
      <c r="B135" s="677"/>
      <c r="C135" s="677"/>
      <c r="D135" t="s">
        <v>400</v>
      </c>
      <c r="E135" s="218">
        <v>300</v>
      </c>
      <c r="G135" s="218">
        <f t="shared" ref="G135:G198" si="2">+G134+E135-F135</f>
        <v>341.2</v>
      </c>
    </row>
    <row r="136" spans="1:7">
      <c r="A136" s="236">
        <v>43243</v>
      </c>
      <c r="B136" s="677">
        <v>14641</v>
      </c>
      <c r="C136" s="677" t="s">
        <v>420</v>
      </c>
      <c r="D136" t="s">
        <v>19</v>
      </c>
      <c r="F136" s="285">
        <v>39.200000000000003</v>
      </c>
      <c r="G136" s="218">
        <f t="shared" si="2"/>
        <v>302</v>
      </c>
    </row>
    <row r="137" spans="1:7">
      <c r="A137" s="236">
        <v>43243</v>
      </c>
      <c r="B137" s="677">
        <v>14641</v>
      </c>
      <c r="C137" s="677" t="s">
        <v>420</v>
      </c>
      <c r="D137" t="s">
        <v>401</v>
      </c>
      <c r="F137" s="285">
        <v>2</v>
      </c>
      <c r="G137" s="218">
        <f t="shared" si="2"/>
        <v>300</v>
      </c>
    </row>
    <row r="138" spans="1:7">
      <c r="A138" s="236">
        <v>43283</v>
      </c>
      <c r="B138" s="677">
        <v>14870</v>
      </c>
      <c r="C138" s="677" t="s">
        <v>420</v>
      </c>
      <c r="D138" t="s">
        <v>400</v>
      </c>
      <c r="F138" s="285">
        <v>166.2</v>
      </c>
      <c r="G138" s="218">
        <f t="shared" si="2"/>
        <v>133.80000000000001</v>
      </c>
    </row>
    <row r="139" spans="1:7" ht="15.75" customHeight="1">
      <c r="A139" s="236">
        <v>43285</v>
      </c>
      <c r="B139" s="677">
        <v>14896</v>
      </c>
      <c r="C139" s="677" t="s">
        <v>420</v>
      </c>
      <c r="D139" t="s">
        <v>400</v>
      </c>
      <c r="F139" s="285">
        <v>50</v>
      </c>
      <c r="G139" s="218">
        <f t="shared" si="2"/>
        <v>83.800000000000011</v>
      </c>
    </row>
    <row r="140" spans="1:7" ht="15.75" customHeight="1">
      <c r="A140" s="236">
        <v>43291</v>
      </c>
      <c r="B140" s="677">
        <v>14914</v>
      </c>
      <c r="C140" s="677" t="s">
        <v>420</v>
      </c>
      <c r="D140" t="s">
        <v>400</v>
      </c>
      <c r="F140" s="285">
        <v>83.8</v>
      </c>
      <c r="G140" s="218">
        <f t="shared" si="2"/>
        <v>0</v>
      </c>
    </row>
    <row r="141" spans="1:7">
      <c r="A141" s="243">
        <v>43251</v>
      </c>
      <c r="B141" s="676" t="s">
        <v>397</v>
      </c>
      <c r="C141" s="676" t="s">
        <v>422</v>
      </c>
      <c r="D141" t="s">
        <v>19</v>
      </c>
      <c r="E141" s="218">
        <v>36.4</v>
      </c>
      <c r="G141" s="218">
        <f t="shared" si="2"/>
        <v>36.4</v>
      </c>
    </row>
    <row r="142" spans="1:7">
      <c r="B142" s="677"/>
      <c r="C142" s="677"/>
      <c r="D142" t="s">
        <v>401</v>
      </c>
      <c r="E142" s="218">
        <v>2</v>
      </c>
      <c r="G142" s="218">
        <f t="shared" si="2"/>
        <v>38.4</v>
      </c>
    </row>
    <row r="143" spans="1:7">
      <c r="B143" s="677"/>
      <c r="C143" s="677"/>
      <c r="D143" t="s">
        <v>400</v>
      </c>
      <c r="E143" s="218">
        <v>300</v>
      </c>
      <c r="G143" s="218">
        <f t="shared" si="2"/>
        <v>338.4</v>
      </c>
    </row>
    <row r="144" spans="1:7">
      <c r="A144" s="236">
        <v>43291</v>
      </c>
      <c r="B144" s="677">
        <v>14914</v>
      </c>
      <c r="C144" s="677" t="s">
        <v>422</v>
      </c>
      <c r="D144" t="s">
        <v>400</v>
      </c>
      <c r="F144" s="285">
        <v>16.2</v>
      </c>
      <c r="G144" s="218">
        <f t="shared" si="2"/>
        <v>322.2</v>
      </c>
    </row>
    <row r="145" spans="1:7">
      <c r="A145" s="236">
        <v>43298</v>
      </c>
      <c r="B145" s="677">
        <v>14939</v>
      </c>
      <c r="C145" s="677" t="s">
        <v>422</v>
      </c>
      <c r="D145" t="s">
        <v>400</v>
      </c>
      <c r="F145" s="285">
        <v>183.8</v>
      </c>
      <c r="G145" s="218">
        <f t="shared" si="2"/>
        <v>138.39999999999998</v>
      </c>
    </row>
    <row r="146" spans="1:7">
      <c r="A146" s="236">
        <v>43299</v>
      </c>
      <c r="B146" s="677">
        <v>14940</v>
      </c>
      <c r="C146" s="677" t="s">
        <v>422</v>
      </c>
      <c r="D146" t="s">
        <v>19</v>
      </c>
      <c r="F146" s="285">
        <v>16.2</v>
      </c>
      <c r="G146" s="218">
        <f t="shared" si="2"/>
        <v>122.19999999999997</v>
      </c>
    </row>
    <row r="147" spans="1:7">
      <c r="A147" s="236">
        <v>43305</v>
      </c>
      <c r="B147" s="677">
        <v>14964</v>
      </c>
      <c r="C147" s="677" t="s">
        <v>422</v>
      </c>
      <c r="D147" t="s">
        <v>400</v>
      </c>
      <c r="F147" s="285">
        <v>100</v>
      </c>
      <c r="G147" s="218">
        <f t="shared" si="2"/>
        <v>22.199999999999974</v>
      </c>
    </row>
    <row r="148" spans="1:7">
      <c r="A148" s="236">
        <v>43344</v>
      </c>
      <c r="B148" s="677">
        <v>15130</v>
      </c>
      <c r="C148" s="677" t="s">
        <v>422</v>
      </c>
      <c r="D148" t="s">
        <v>19</v>
      </c>
      <c r="F148" s="285">
        <v>20.2</v>
      </c>
      <c r="G148" s="218">
        <f t="shared" si="2"/>
        <v>1.9999999999999751</v>
      </c>
    </row>
    <row r="149" spans="1:7">
      <c r="A149" s="236">
        <v>43344</v>
      </c>
      <c r="B149" s="677">
        <v>15130</v>
      </c>
      <c r="C149" s="677" t="s">
        <v>422</v>
      </c>
      <c r="D149" t="s">
        <v>401</v>
      </c>
      <c r="F149" s="285">
        <v>2</v>
      </c>
      <c r="G149" s="218">
        <f t="shared" si="2"/>
        <v>-2.4868995751603507E-14</v>
      </c>
    </row>
    <row r="150" spans="1:7">
      <c r="A150" s="243">
        <v>43281</v>
      </c>
      <c r="B150" s="676" t="s">
        <v>397</v>
      </c>
      <c r="C150" s="676" t="s">
        <v>425</v>
      </c>
      <c r="D150" t="s">
        <v>19</v>
      </c>
      <c r="E150" s="218">
        <v>33.700000000000003</v>
      </c>
      <c r="G150" s="218">
        <f t="shared" si="2"/>
        <v>33.699999999999974</v>
      </c>
    </row>
    <row r="151" spans="1:7">
      <c r="B151" s="677"/>
      <c r="C151" s="677"/>
      <c r="D151" t="s">
        <v>401</v>
      </c>
      <c r="E151" s="218">
        <v>4</v>
      </c>
      <c r="G151" s="218">
        <f t="shared" si="2"/>
        <v>37.699999999999974</v>
      </c>
    </row>
    <row r="152" spans="1:7">
      <c r="B152" s="677"/>
      <c r="C152" s="677"/>
      <c r="D152" t="s">
        <v>400</v>
      </c>
      <c r="E152" s="218">
        <v>300</v>
      </c>
      <c r="G152" s="218">
        <f t="shared" si="2"/>
        <v>337.7</v>
      </c>
    </row>
    <row r="153" spans="1:7">
      <c r="A153" s="236">
        <v>43344</v>
      </c>
      <c r="B153" s="677">
        <v>15130</v>
      </c>
      <c r="C153" s="677" t="s">
        <v>425</v>
      </c>
      <c r="D153" t="s">
        <v>400</v>
      </c>
      <c r="F153" s="285">
        <v>180.1</v>
      </c>
      <c r="G153" s="218">
        <f t="shared" si="2"/>
        <v>157.6</v>
      </c>
    </row>
    <row r="154" spans="1:7">
      <c r="A154" s="236">
        <v>43344</v>
      </c>
      <c r="B154" s="677">
        <v>15130</v>
      </c>
      <c r="C154" s="677" t="s">
        <v>425</v>
      </c>
      <c r="D154" t="s">
        <v>19</v>
      </c>
      <c r="F154" s="285">
        <v>33.700000000000003</v>
      </c>
      <c r="G154" s="218">
        <f t="shared" si="2"/>
        <v>123.89999999999999</v>
      </c>
    </row>
    <row r="155" spans="1:7">
      <c r="A155" s="236">
        <v>43344</v>
      </c>
      <c r="B155" s="677">
        <v>15130</v>
      </c>
      <c r="C155" s="677" t="s">
        <v>425</v>
      </c>
      <c r="D155" t="s">
        <v>401</v>
      </c>
      <c r="F155" s="285">
        <v>4</v>
      </c>
      <c r="G155" s="218">
        <f t="shared" si="2"/>
        <v>119.89999999999999</v>
      </c>
    </row>
    <row r="156" spans="1:7">
      <c r="A156" s="236">
        <v>43374</v>
      </c>
      <c r="B156" s="677">
        <v>15263</v>
      </c>
      <c r="C156" s="677" t="s">
        <v>425</v>
      </c>
      <c r="D156" t="s">
        <v>400</v>
      </c>
      <c r="F156" s="285">
        <v>80</v>
      </c>
      <c r="G156" s="218">
        <f t="shared" si="2"/>
        <v>39.899999999999991</v>
      </c>
    </row>
    <row r="157" spans="1:7">
      <c r="A157" s="236">
        <v>43395</v>
      </c>
      <c r="B157" s="677">
        <v>15362</v>
      </c>
      <c r="C157" s="677" t="s">
        <v>425</v>
      </c>
      <c r="D157" t="s">
        <v>400</v>
      </c>
      <c r="F157" s="285">
        <v>39.9</v>
      </c>
      <c r="G157" s="218">
        <f t="shared" si="2"/>
        <v>0</v>
      </c>
    </row>
    <row r="158" spans="1:7">
      <c r="A158" s="243">
        <v>43312</v>
      </c>
      <c r="B158" s="676" t="s">
        <v>397</v>
      </c>
      <c r="C158" s="676" t="s">
        <v>427</v>
      </c>
      <c r="D158" t="s">
        <v>19</v>
      </c>
      <c r="E158" s="218">
        <v>33</v>
      </c>
      <c r="G158" s="218">
        <f t="shared" si="2"/>
        <v>33</v>
      </c>
    </row>
    <row r="159" spans="1:7">
      <c r="B159" s="677"/>
      <c r="C159" s="677"/>
      <c r="D159" t="s">
        <v>401</v>
      </c>
      <c r="E159" s="218">
        <v>2</v>
      </c>
      <c r="G159" s="218">
        <f t="shared" si="2"/>
        <v>35</v>
      </c>
    </row>
    <row r="160" spans="1:7">
      <c r="B160" s="677"/>
      <c r="C160" s="677"/>
      <c r="D160" t="s">
        <v>400</v>
      </c>
      <c r="E160" s="218">
        <v>300</v>
      </c>
      <c r="G160" s="218">
        <f t="shared" si="2"/>
        <v>335</v>
      </c>
    </row>
    <row r="161" spans="1:7">
      <c r="A161" s="236">
        <v>43395</v>
      </c>
      <c r="B161" s="677">
        <v>15362</v>
      </c>
      <c r="C161" s="677" t="s">
        <v>427</v>
      </c>
      <c r="D161" t="s">
        <v>400</v>
      </c>
      <c r="F161" s="285">
        <v>300</v>
      </c>
      <c r="G161" s="218">
        <f t="shared" si="2"/>
        <v>35</v>
      </c>
    </row>
    <row r="162" spans="1:7">
      <c r="A162" s="236">
        <v>43425</v>
      </c>
      <c r="B162" s="677">
        <v>15502</v>
      </c>
      <c r="C162" s="677" t="s">
        <v>427</v>
      </c>
      <c r="D162" t="s">
        <v>19</v>
      </c>
      <c r="F162" s="285">
        <v>33</v>
      </c>
      <c r="G162" s="218">
        <f t="shared" si="2"/>
        <v>2</v>
      </c>
    </row>
    <row r="163" spans="1:7">
      <c r="A163" s="236">
        <v>43425</v>
      </c>
      <c r="B163" s="677">
        <v>15502</v>
      </c>
      <c r="C163" s="677" t="s">
        <v>427</v>
      </c>
      <c r="D163" t="s">
        <v>401</v>
      </c>
      <c r="F163" s="285">
        <v>2</v>
      </c>
      <c r="G163" s="218">
        <f t="shared" si="2"/>
        <v>0</v>
      </c>
    </row>
    <row r="164" spans="1:7">
      <c r="A164" s="243">
        <v>43343</v>
      </c>
      <c r="B164" s="676" t="s">
        <v>397</v>
      </c>
      <c r="C164" s="676" t="s">
        <v>429</v>
      </c>
      <c r="D164" t="s">
        <v>19</v>
      </c>
      <c r="E164" s="218">
        <v>32.799999999999997</v>
      </c>
      <c r="G164" s="218">
        <f t="shared" si="2"/>
        <v>32.799999999999997</v>
      </c>
    </row>
    <row r="165" spans="1:7">
      <c r="B165" s="677"/>
      <c r="C165" s="677"/>
      <c r="D165" t="s">
        <v>401</v>
      </c>
      <c r="E165" s="218">
        <v>2</v>
      </c>
      <c r="G165" s="218">
        <f t="shared" si="2"/>
        <v>34.799999999999997</v>
      </c>
    </row>
    <row r="166" spans="1:7">
      <c r="B166" s="677"/>
      <c r="C166" s="677"/>
      <c r="D166" t="s">
        <v>400</v>
      </c>
      <c r="E166" s="218">
        <v>300</v>
      </c>
      <c r="G166" s="218">
        <f t="shared" si="2"/>
        <v>334.8</v>
      </c>
    </row>
    <row r="167" spans="1:7">
      <c r="A167" s="236">
        <v>43395</v>
      </c>
      <c r="B167" s="677">
        <v>15363</v>
      </c>
      <c r="C167" s="677" t="s">
        <v>429</v>
      </c>
      <c r="D167" t="s">
        <v>400</v>
      </c>
      <c r="F167" s="285">
        <v>200</v>
      </c>
      <c r="G167" s="218">
        <f t="shared" si="2"/>
        <v>134.80000000000001</v>
      </c>
    </row>
    <row r="168" spans="1:7">
      <c r="A168" s="236">
        <v>43404</v>
      </c>
      <c r="B168" s="677">
        <v>15434</v>
      </c>
      <c r="C168" s="677" t="s">
        <v>429</v>
      </c>
      <c r="D168" t="s">
        <v>400</v>
      </c>
      <c r="F168" s="285">
        <v>100</v>
      </c>
      <c r="G168" s="218">
        <f t="shared" si="2"/>
        <v>34.800000000000011</v>
      </c>
    </row>
    <row r="169" spans="1:7">
      <c r="A169" s="236">
        <v>43425</v>
      </c>
      <c r="B169" s="677">
        <v>15502</v>
      </c>
      <c r="C169" s="677" t="s">
        <v>429</v>
      </c>
      <c r="D169" t="s">
        <v>19</v>
      </c>
      <c r="F169" s="285">
        <v>32.799999999999997</v>
      </c>
      <c r="G169" s="218">
        <f t="shared" si="2"/>
        <v>2.0000000000000142</v>
      </c>
    </row>
    <row r="170" spans="1:7">
      <c r="A170" s="236">
        <v>43425</v>
      </c>
      <c r="B170" s="677">
        <v>15502</v>
      </c>
      <c r="C170" s="677" t="s">
        <v>429</v>
      </c>
      <c r="D170" t="s">
        <v>401</v>
      </c>
      <c r="F170" s="285">
        <v>2</v>
      </c>
      <c r="G170" s="218">
        <f t="shared" si="2"/>
        <v>1.4210854715202004E-14</v>
      </c>
    </row>
    <row r="171" spans="1:7">
      <c r="A171" s="243">
        <v>43373</v>
      </c>
      <c r="B171" s="676" t="s">
        <v>397</v>
      </c>
      <c r="C171" s="676" t="s">
        <v>478</v>
      </c>
      <c r="D171" t="s">
        <v>19</v>
      </c>
      <c r="E171" s="218">
        <v>33.6</v>
      </c>
      <c r="G171" s="218">
        <f t="shared" si="2"/>
        <v>33.600000000000016</v>
      </c>
    </row>
    <row r="172" spans="1:7">
      <c r="B172" s="677"/>
      <c r="C172" s="677"/>
      <c r="D172" t="s">
        <v>401</v>
      </c>
      <c r="E172" s="218">
        <v>3</v>
      </c>
      <c r="G172" s="218">
        <f t="shared" si="2"/>
        <v>36.600000000000016</v>
      </c>
    </row>
    <row r="173" spans="1:7">
      <c r="B173" s="677"/>
      <c r="C173" s="677"/>
      <c r="D173" t="s">
        <v>400</v>
      </c>
      <c r="E173" s="218">
        <v>300</v>
      </c>
      <c r="G173" s="218">
        <f t="shared" si="2"/>
        <v>336.6</v>
      </c>
    </row>
    <row r="174" spans="1:7">
      <c r="A174" s="236">
        <v>43423</v>
      </c>
      <c r="B174" s="677">
        <v>15497</v>
      </c>
      <c r="C174" s="677" t="s">
        <v>478</v>
      </c>
      <c r="D174" t="s">
        <v>400</v>
      </c>
      <c r="F174" s="285">
        <v>300</v>
      </c>
      <c r="G174" s="218">
        <f t="shared" si="2"/>
        <v>36.600000000000023</v>
      </c>
    </row>
    <row r="175" spans="1:7">
      <c r="A175" s="236">
        <v>43425</v>
      </c>
      <c r="B175" s="677">
        <v>15502</v>
      </c>
      <c r="C175" s="677" t="s">
        <v>478</v>
      </c>
      <c r="D175" t="s">
        <v>19</v>
      </c>
      <c r="F175" s="285">
        <v>33.6</v>
      </c>
      <c r="G175" s="218">
        <f t="shared" si="2"/>
        <v>3.0000000000000213</v>
      </c>
    </row>
    <row r="176" spans="1:7">
      <c r="A176" s="236">
        <v>43425</v>
      </c>
      <c r="B176" s="677">
        <v>15502</v>
      </c>
      <c r="C176" s="677" t="s">
        <v>478</v>
      </c>
      <c r="D176" t="s">
        <v>401</v>
      </c>
      <c r="F176" s="285">
        <v>3</v>
      </c>
      <c r="G176" s="218">
        <f t="shared" si="2"/>
        <v>2.1316282072803006E-14</v>
      </c>
    </row>
    <row r="177" spans="1:9">
      <c r="A177" s="243">
        <v>43404</v>
      </c>
      <c r="B177" s="676" t="s">
        <v>397</v>
      </c>
      <c r="C177" s="676" t="s">
        <v>398</v>
      </c>
      <c r="D177" t="s">
        <v>19</v>
      </c>
      <c r="E177" s="218">
        <v>33.799999999999997</v>
      </c>
      <c r="G177" s="218">
        <f t="shared" si="2"/>
        <v>33.800000000000018</v>
      </c>
    </row>
    <row r="178" spans="1:9">
      <c r="B178" s="677"/>
      <c r="C178" s="677"/>
      <c r="D178" t="s">
        <v>401</v>
      </c>
      <c r="E178" s="218">
        <v>4</v>
      </c>
      <c r="G178" s="218">
        <f t="shared" si="2"/>
        <v>37.800000000000018</v>
      </c>
    </row>
    <row r="179" spans="1:9">
      <c r="B179" s="677"/>
      <c r="C179" s="677"/>
      <c r="D179" t="s">
        <v>400</v>
      </c>
      <c r="E179" s="218">
        <v>300</v>
      </c>
      <c r="G179" s="218">
        <f t="shared" si="2"/>
        <v>337.8</v>
      </c>
    </row>
    <row r="180" spans="1:9">
      <c r="B180" s="677"/>
      <c r="C180" s="677"/>
      <c r="D180" t="s">
        <v>482</v>
      </c>
      <c r="E180" s="218">
        <v>6</v>
      </c>
      <c r="G180" s="218">
        <f t="shared" si="2"/>
        <v>343.8</v>
      </c>
    </row>
    <row r="181" spans="1:9">
      <c r="A181" s="236">
        <v>43425</v>
      </c>
      <c r="B181" s="677">
        <v>15502</v>
      </c>
      <c r="C181" s="677" t="s">
        <v>398</v>
      </c>
      <c r="D181" t="s">
        <v>400</v>
      </c>
      <c r="F181" s="285">
        <v>300</v>
      </c>
      <c r="G181" s="218">
        <f t="shared" si="2"/>
        <v>43.800000000000011</v>
      </c>
    </row>
    <row r="182" spans="1:9">
      <c r="A182" s="236">
        <v>43425</v>
      </c>
      <c r="B182" s="677">
        <v>15502</v>
      </c>
      <c r="C182" s="677" t="s">
        <v>398</v>
      </c>
      <c r="D182" t="s">
        <v>482</v>
      </c>
      <c r="F182" s="285">
        <v>3.6</v>
      </c>
      <c r="G182" s="218">
        <f t="shared" si="2"/>
        <v>40.20000000000001</v>
      </c>
      <c r="I182" s="237"/>
    </row>
    <row r="183" spans="1:9">
      <c r="A183" s="236">
        <v>43434</v>
      </c>
      <c r="B183" s="677">
        <v>15580</v>
      </c>
      <c r="C183" s="677" t="s">
        <v>398</v>
      </c>
      <c r="D183" t="s">
        <v>19</v>
      </c>
      <c r="F183" s="285">
        <v>20</v>
      </c>
      <c r="G183" s="218">
        <f t="shared" si="2"/>
        <v>20.20000000000001</v>
      </c>
      <c r="I183" s="237"/>
    </row>
    <row r="184" spans="1:9">
      <c r="A184" s="236">
        <v>43697</v>
      </c>
      <c r="B184" s="677" t="s">
        <v>483</v>
      </c>
      <c r="C184" s="677" t="s">
        <v>398</v>
      </c>
      <c r="D184" t="s">
        <v>482</v>
      </c>
      <c r="F184" s="285">
        <v>2.4</v>
      </c>
      <c r="G184" s="218">
        <f t="shared" si="2"/>
        <v>17.800000000000011</v>
      </c>
      <c r="I184" s="237"/>
    </row>
    <row r="185" spans="1:9">
      <c r="A185" s="236">
        <v>43697</v>
      </c>
      <c r="B185" s="677" t="s">
        <v>483</v>
      </c>
      <c r="C185" s="677" t="s">
        <v>398</v>
      </c>
      <c r="D185" t="s">
        <v>19</v>
      </c>
      <c r="F185" s="285">
        <v>13.8</v>
      </c>
      <c r="G185" s="218">
        <f t="shared" si="2"/>
        <v>4.0000000000000107</v>
      </c>
      <c r="I185" s="237"/>
    </row>
    <row r="186" spans="1:9">
      <c r="A186" s="236">
        <v>43697</v>
      </c>
      <c r="B186" s="677" t="s">
        <v>483</v>
      </c>
      <c r="C186" s="677" t="s">
        <v>398</v>
      </c>
      <c r="D186" t="s">
        <v>401</v>
      </c>
      <c r="F186" s="285">
        <v>4</v>
      </c>
      <c r="G186" s="218">
        <f t="shared" si="2"/>
        <v>1.0658141036401503E-14</v>
      </c>
      <c r="I186" s="237"/>
    </row>
    <row r="187" spans="1:9">
      <c r="A187" s="243">
        <v>43434</v>
      </c>
      <c r="B187" s="676" t="s">
        <v>397</v>
      </c>
      <c r="C187" s="676" t="s">
        <v>405</v>
      </c>
      <c r="D187" t="s">
        <v>19</v>
      </c>
      <c r="E187" s="218">
        <v>44</v>
      </c>
      <c r="G187" s="218">
        <f t="shared" si="2"/>
        <v>44.000000000000014</v>
      </c>
    </row>
    <row r="188" spans="1:9">
      <c r="B188" s="677"/>
      <c r="C188" s="677"/>
      <c r="D188" t="s">
        <v>401</v>
      </c>
      <c r="E188" s="218">
        <v>4</v>
      </c>
      <c r="G188" s="218">
        <f t="shared" si="2"/>
        <v>48.000000000000014</v>
      </c>
    </row>
    <row r="189" spans="1:9">
      <c r="B189" s="677"/>
      <c r="C189" s="677"/>
      <c r="D189" t="s">
        <v>400</v>
      </c>
      <c r="E189" s="218">
        <v>300</v>
      </c>
      <c r="G189" s="218">
        <f t="shared" si="2"/>
        <v>348</v>
      </c>
    </row>
    <row r="190" spans="1:9">
      <c r="A190" s="236">
        <v>43830</v>
      </c>
      <c r="B190" s="677">
        <v>15680</v>
      </c>
      <c r="C190" s="677" t="s">
        <v>405</v>
      </c>
      <c r="D190" t="s">
        <v>400</v>
      </c>
      <c r="F190" s="285">
        <v>30</v>
      </c>
      <c r="G190" s="218">
        <f t="shared" si="2"/>
        <v>318</v>
      </c>
    </row>
    <row r="191" spans="1:9">
      <c r="A191" s="236">
        <v>43481</v>
      </c>
      <c r="B191" s="677">
        <v>15784</v>
      </c>
      <c r="C191" s="677" t="s">
        <v>405</v>
      </c>
      <c r="D191" t="s">
        <v>400</v>
      </c>
      <c r="F191" s="285">
        <v>270</v>
      </c>
      <c r="G191" s="218">
        <f t="shared" si="2"/>
        <v>48</v>
      </c>
    </row>
    <row r="192" spans="1:9">
      <c r="A192" s="236">
        <v>43697</v>
      </c>
      <c r="B192" s="677" t="s">
        <v>483</v>
      </c>
      <c r="C192" s="677" t="s">
        <v>405</v>
      </c>
      <c r="D192" t="s">
        <v>19</v>
      </c>
      <c r="F192" s="285">
        <v>44</v>
      </c>
      <c r="G192" s="218">
        <f t="shared" si="2"/>
        <v>4</v>
      </c>
    </row>
    <row r="193" spans="1:7">
      <c r="A193" s="236">
        <v>43697</v>
      </c>
      <c r="B193" s="677" t="s">
        <v>483</v>
      </c>
      <c r="C193" s="677" t="s">
        <v>405</v>
      </c>
      <c r="D193" t="s">
        <v>401</v>
      </c>
      <c r="F193" s="285">
        <v>4</v>
      </c>
      <c r="G193" s="218">
        <f t="shared" si="2"/>
        <v>0</v>
      </c>
    </row>
    <row r="194" spans="1:7">
      <c r="A194" s="243">
        <v>43465</v>
      </c>
      <c r="B194" s="676" t="s">
        <v>397</v>
      </c>
      <c r="C194" s="676" t="s">
        <v>409</v>
      </c>
      <c r="D194" t="s">
        <v>19</v>
      </c>
      <c r="E194" s="218">
        <v>64</v>
      </c>
      <c r="G194" s="218">
        <f t="shared" si="2"/>
        <v>64</v>
      </c>
    </row>
    <row r="195" spans="1:7">
      <c r="B195" s="677"/>
      <c r="C195" s="677"/>
      <c r="D195" t="s">
        <v>401</v>
      </c>
      <c r="E195" s="218">
        <v>4</v>
      </c>
      <c r="G195" s="218">
        <f t="shared" si="2"/>
        <v>68</v>
      </c>
    </row>
    <row r="196" spans="1:7">
      <c r="B196" s="677"/>
      <c r="C196" s="677"/>
      <c r="D196" t="s">
        <v>400</v>
      </c>
      <c r="E196" s="218">
        <v>300</v>
      </c>
      <c r="G196" s="218">
        <f t="shared" si="2"/>
        <v>368</v>
      </c>
    </row>
    <row r="197" spans="1:7">
      <c r="A197" s="236">
        <v>43496</v>
      </c>
      <c r="B197" s="677">
        <v>15839</v>
      </c>
      <c r="C197" s="677" t="s">
        <v>409</v>
      </c>
      <c r="D197" t="s">
        <v>400</v>
      </c>
      <c r="F197" s="285">
        <v>150</v>
      </c>
      <c r="G197" s="218">
        <f t="shared" si="2"/>
        <v>218</v>
      </c>
    </row>
    <row r="198" spans="1:7">
      <c r="A198" s="236">
        <v>43554</v>
      </c>
      <c r="B198" s="677" t="s">
        <v>484</v>
      </c>
      <c r="C198" s="677" t="s">
        <v>409</v>
      </c>
      <c r="D198" t="s">
        <v>400</v>
      </c>
      <c r="F198" s="285">
        <v>150</v>
      </c>
      <c r="G198" s="218">
        <f t="shared" si="2"/>
        <v>68</v>
      </c>
    </row>
    <row r="199" spans="1:7">
      <c r="A199" s="236">
        <v>43697</v>
      </c>
      <c r="B199" s="677" t="s">
        <v>483</v>
      </c>
      <c r="C199" s="677" t="s">
        <v>409</v>
      </c>
      <c r="D199" t="s">
        <v>19</v>
      </c>
      <c r="F199" s="285">
        <v>64</v>
      </c>
      <c r="G199" s="218">
        <f t="shared" ref="G199:G262" si="3">+G198+E199-F199</f>
        <v>4</v>
      </c>
    </row>
    <row r="200" spans="1:7">
      <c r="A200" s="236">
        <v>43697</v>
      </c>
      <c r="B200" s="677" t="s">
        <v>483</v>
      </c>
      <c r="C200" s="677" t="s">
        <v>409</v>
      </c>
      <c r="D200" t="s">
        <v>401</v>
      </c>
      <c r="F200" s="285">
        <v>4</v>
      </c>
      <c r="G200" s="218">
        <f t="shared" si="3"/>
        <v>0</v>
      </c>
    </row>
    <row r="201" spans="1:7">
      <c r="A201" s="243">
        <v>43496</v>
      </c>
      <c r="B201" s="676" t="s">
        <v>397</v>
      </c>
      <c r="C201" s="676" t="s">
        <v>444</v>
      </c>
      <c r="D201" t="s">
        <v>19</v>
      </c>
      <c r="E201" s="218">
        <v>44.7</v>
      </c>
      <c r="G201" s="218">
        <f t="shared" si="3"/>
        <v>44.7</v>
      </c>
    </row>
    <row r="202" spans="1:7">
      <c r="B202" s="677"/>
      <c r="C202" s="677"/>
      <c r="D202" t="s">
        <v>401</v>
      </c>
      <c r="E202" s="218">
        <v>4</v>
      </c>
      <c r="G202" s="218">
        <f t="shared" si="3"/>
        <v>48.7</v>
      </c>
    </row>
    <row r="203" spans="1:7">
      <c r="B203" s="677"/>
      <c r="C203" s="677"/>
      <c r="D203" t="s">
        <v>400</v>
      </c>
      <c r="E203" s="218">
        <v>300</v>
      </c>
      <c r="G203" s="218">
        <f t="shared" si="3"/>
        <v>348.7</v>
      </c>
    </row>
    <row r="204" spans="1:7">
      <c r="A204" s="236">
        <v>43554</v>
      </c>
      <c r="B204" s="677" t="s">
        <v>484</v>
      </c>
      <c r="C204" s="677" t="s">
        <v>444</v>
      </c>
      <c r="D204" t="s">
        <v>400</v>
      </c>
      <c r="F204" s="285">
        <v>240</v>
      </c>
      <c r="G204" s="218">
        <f t="shared" si="3"/>
        <v>108.69999999999999</v>
      </c>
    </row>
    <row r="205" spans="1:7">
      <c r="A205" s="236">
        <v>43585</v>
      </c>
      <c r="B205" s="677" t="s">
        <v>485</v>
      </c>
      <c r="C205" s="677" t="s">
        <v>444</v>
      </c>
      <c r="D205" t="s">
        <v>400</v>
      </c>
      <c r="F205" s="285">
        <v>10</v>
      </c>
      <c r="G205" s="218">
        <f t="shared" si="3"/>
        <v>98.699999999999989</v>
      </c>
    </row>
    <row r="206" spans="1:7">
      <c r="A206" s="236">
        <v>43594</v>
      </c>
      <c r="B206" s="677" t="s">
        <v>486</v>
      </c>
      <c r="C206" s="677" t="s">
        <v>444</v>
      </c>
      <c r="D206" t="s">
        <v>400</v>
      </c>
      <c r="F206" s="285">
        <v>50</v>
      </c>
      <c r="G206" s="218">
        <f t="shared" si="3"/>
        <v>48.699999999999989</v>
      </c>
    </row>
    <row r="207" spans="1:7">
      <c r="A207" s="236">
        <v>43697</v>
      </c>
      <c r="B207" s="677" t="s">
        <v>483</v>
      </c>
      <c r="C207" s="677" t="s">
        <v>444</v>
      </c>
      <c r="D207" t="s">
        <v>19</v>
      </c>
      <c r="F207" s="285">
        <v>44.7</v>
      </c>
      <c r="G207" s="218">
        <f t="shared" si="3"/>
        <v>3.9999999999999858</v>
      </c>
    </row>
    <row r="208" spans="1:7">
      <c r="A208" s="236">
        <v>43697</v>
      </c>
      <c r="B208" s="677" t="s">
        <v>483</v>
      </c>
      <c r="C208" s="677" t="s">
        <v>444</v>
      </c>
      <c r="D208" t="s">
        <v>401</v>
      </c>
      <c r="F208" s="285">
        <v>4</v>
      </c>
      <c r="G208" s="218">
        <f t="shared" si="3"/>
        <v>-1.4210854715202004E-14</v>
      </c>
    </row>
    <row r="209" spans="1:7">
      <c r="A209" s="243">
        <v>43524</v>
      </c>
      <c r="B209" s="676" t="s">
        <v>397</v>
      </c>
      <c r="C209" s="676" t="s">
        <v>415</v>
      </c>
      <c r="D209" t="s">
        <v>19</v>
      </c>
      <c r="E209" s="218">
        <v>47.3</v>
      </c>
      <c r="G209" s="218">
        <f t="shared" si="3"/>
        <v>47.299999999999983</v>
      </c>
    </row>
    <row r="210" spans="1:7">
      <c r="B210" s="677"/>
      <c r="C210" s="677"/>
      <c r="D210" t="s">
        <v>401</v>
      </c>
      <c r="E210" s="218">
        <v>4.9000000000000004</v>
      </c>
      <c r="G210" s="218">
        <f t="shared" si="3"/>
        <v>52.199999999999982</v>
      </c>
    </row>
    <row r="211" spans="1:7">
      <c r="B211" s="677"/>
      <c r="C211" s="677"/>
      <c r="D211" t="s">
        <v>400</v>
      </c>
      <c r="E211" s="218">
        <v>300</v>
      </c>
      <c r="G211" s="218">
        <f t="shared" si="3"/>
        <v>352.2</v>
      </c>
    </row>
    <row r="212" spans="1:7">
      <c r="A212" s="236">
        <v>43594</v>
      </c>
      <c r="B212" s="677" t="s">
        <v>486</v>
      </c>
      <c r="C212" s="677" t="s">
        <v>415</v>
      </c>
      <c r="D212" t="s">
        <v>400</v>
      </c>
      <c r="F212" s="285">
        <v>100</v>
      </c>
      <c r="G212" s="218">
        <f t="shared" si="3"/>
        <v>252.2</v>
      </c>
    </row>
    <row r="213" spans="1:7">
      <c r="A213" s="236">
        <v>43616</v>
      </c>
      <c r="B213" s="677" t="s">
        <v>487</v>
      </c>
      <c r="C213" s="677" t="s">
        <v>415</v>
      </c>
      <c r="D213" t="s">
        <v>400</v>
      </c>
      <c r="F213" s="285">
        <v>200</v>
      </c>
      <c r="G213" s="218">
        <f t="shared" si="3"/>
        <v>52.199999999999989</v>
      </c>
    </row>
    <row r="214" spans="1:7">
      <c r="A214" s="236">
        <v>43697</v>
      </c>
      <c r="B214" s="677" t="s">
        <v>483</v>
      </c>
      <c r="C214" s="677" t="s">
        <v>415</v>
      </c>
      <c r="D214" t="s">
        <v>19</v>
      </c>
      <c r="F214" s="285">
        <v>47.3</v>
      </c>
      <c r="G214" s="218">
        <f t="shared" si="3"/>
        <v>4.8999999999999915</v>
      </c>
    </row>
    <row r="215" spans="1:7">
      <c r="A215" s="236">
        <v>43697</v>
      </c>
      <c r="B215" s="677" t="s">
        <v>483</v>
      </c>
      <c r="C215" s="677" t="s">
        <v>415</v>
      </c>
      <c r="D215" t="s">
        <v>401</v>
      </c>
      <c r="F215" s="285">
        <v>4.9000000000000004</v>
      </c>
      <c r="G215" s="218">
        <f t="shared" si="3"/>
        <v>-8.8817841970012523E-15</v>
      </c>
    </row>
    <row r="216" spans="1:7">
      <c r="A216" s="243">
        <v>43555</v>
      </c>
      <c r="B216" s="676" t="s">
        <v>397</v>
      </c>
      <c r="C216" s="676" t="s">
        <v>418</v>
      </c>
      <c r="D216" t="s">
        <v>19</v>
      </c>
      <c r="E216" s="218">
        <v>44</v>
      </c>
      <c r="G216" s="218">
        <f t="shared" si="3"/>
        <v>43.999999999999993</v>
      </c>
    </row>
    <row r="217" spans="1:7">
      <c r="B217" s="677"/>
      <c r="C217" s="677"/>
      <c r="D217" t="s">
        <v>401</v>
      </c>
      <c r="E217" s="218">
        <v>3.9</v>
      </c>
      <c r="G217" s="218">
        <f t="shared" si="3"/>
        <v>47.899999999999991</v>
      </c>
    </row>
    <row r="218" spans="1:7">
      <c r="B218" s="677"/>
      <c r="C218" s="677"/>
      <c r="D218" t="s">
        <v>400</v>
      </c>
      <c r="E218" s="218">
        <v>300</v>
      </c>
      <c r="G218" s="218">
        <f t="shared" si="3"/>
        <v>347.9</v>
      </c>
    </row>
    <row r="219" spans="1:7">
      <c r="A219" s="236">
        <v>43677</v>
      </c>
      <c r="B219" s="677" t="s">
        <v>488</v>
      </c>
      <c r="C219" s="677" t="s">
        <v>418</v>
      </c>
      <c r="D219" t="s">
        <v>400</v>
      </c>
      <c r="F219" s="285">
        <v>150</v>
      </c>
      <c r="G219" s="218">
        <f t="shared" si="3"/>
        <v>197.89999999999998</v>
      </c>
    </row>
    <row r="220" spans="1:7">
      <c r="A220" s="236">
        <v>43697</v>
      </c>
      <c r="B220" s="677" t="s">
        <v>483</v>
      </c>
      <c r="C220" s="677" t="s">
        <v>418</v>
      </c>
      <c r="D220" t="s">
        <v>19</v>
      </c>
      <c r="F220" s="285">
        <v>44</v>
      </c>
      <c r="G220" s="218">
        <f t="shared" si="3"/>
        <v>153.89999999999998</v>
      </c>
    </row>
    <row r="221" spans="1:7">
      <c r="A221" s="236">
        <v>43697</v>
      </c>
      <c r="B221" s="677" t="s">
        <v>483</v>
      </c>
      <c r="C221" s="677" t="s">
        <v>418</v>
      </c>
      <c r="D221" t="s">
        <v>401</v>
      </c>
      <c r="F221" s="285">
        <v>3.9</v>
      </c>
      <c r="G221" s="218">
        <f t="shared" si="3"/>
        <v>149.99999999999997</v>
      </c>
    </row>
    <row r="222" spans="1:7">
      <c r="A222" s="236">
        <v>43701</v>
      </c>
      <c r="B222" s="677" t="s">
        <v>489</v>
      </c>
      <c r="C222" s="677" t="s">
        <v>418</v>
      </c>
      <c r="D222" t="s">
        <v>400</v>
      </c>
      <c r="F222" s="285">
        <v>150</v>
      </c>
      <c r="G222" s="218">
        <f t="shared" si="3"/>
        <v>0</v>
      </c>
    </row>
    <row r="223" spans="1:7">
      <c r="A223" s="243">
        <v>43585</v>
      </c>
      <c r="B223" s="676" t="s">
        <v>397</v>
      </c>
      <c r="C223" s="676" t="s">
        <v>420</v>
      </c>
      <c r="D223" t="s">
        <v>19</v>
      </c>
      <c r="E223" s="218">
        <v>44.4</v>
      </c>
      <c r="G223" s="218">
        <f t="shared" si="3"/>
        <v>44.4</v>
      </c>
    </row>
    <row r="224" spans="1:7">
      <c r="B224" s="677"/>
      <c r="C224" s="677"/>
      <c r="D224" t="s">
        <v>401</v>
      </c>
      <c r="E224" s="218">
        <v>3.6</v>
      </c>
      <c r="G224" s="218">
        <f t="shared" si="3"/>
        <v>48</v>
      </c>
    </row>
    <row r="225" spans="1:9">
      <c r="B225" s="677"/>
      <c r="C225" s="677"/>
      <c r="D225" t="s">
        <v>400</v>
      </c>
      <c r="E225" s="218">
        <v>300</v>
      </c>
      <c r="G225" s="218">
        <f t="shared" si="3"/>
        <v>348</v>
      </c>
    </row>
    <row r="226" spans="1:9">
      <c r="A226" s="236">
        <v>43697</v>
      </c>
      <c r="B226" s="677" t="s">
        <v>483</v>
      </c>
      <c r="C226" s="677" t="s">
        <v>420</v>
      </c>
      <c r="D226" t="s">
        <v>19</v>
      </c>
      <c r="F226" s="285">
        <v>44.4</v>
      </c>
      <c r="G226" s="218">
        <f t="shared" si="3"/>
        <v>303.60000000000002</v>
      </c>
    </row>
    <row r="227" spans="1:9">
      <c r="A227" s="236">
        <v>43697</v>
      </c>
      <c r="B227" s="677" t="s">
        <v>483</v>
      </c>
      <c r="C227" s="677" t="s">
        <v>420</v>
      </c>
      <c r="D227" t="s">
        <v>401</v>
      </c>
      <c r="F227" s="285">
        <v>3.6</v>
      </c>
      <c r="G227" s="218">
        <f t="shared" si="3"/>
        <v>300</v>
      </c>
    </row>
    <row r="228" spans="1:9">
      <c r="A228" s="236">
        <v>43701</v>
      </c>
      <c r="B228" s="677" t="s">
        <v>489</v>
      </c>
      <c r="C228" s="677" t="s">
        <v>420</v>
      </c>
      <c r="D228" t="s">
        <v>400</v>
      </c>
      <c r="F228" s="285">
        <v>50</v>
      </c>
      <c r="G228" s="218">
        <f t="shared" si="3"/>
        <v>250</v>
      </c>
    </row>
    <row r="229" spans="1:9">
      <c r="A229" s="236">
        <v>43783</v>
      </c>
      <c r="B229" s="677" t="s">
        <v>490</v>
      </c>
      <c r="C229" s="244" t="s">
        <v>420</v>
      </c>
      <c r="D229" s="227" t="s">
        <v>400</v>
      </c>
      <c r="E229" s="245"/>
      <c r="F229" s="321">
        <v>100</v>
      </c>
      <c r="G229" s="218">
        <f t="shared" si="3"/>
        <v>150</v>
      </c>
      <c r="I229" s="227"/>
    </row>
    <row r="230" spans="1:9">
      <c r="A230" s="236">
        <v>43783</v>
      </c>
      <c r="B230" s="677" t="s">
        <v>490</v>
      </c>
      <c r="C230" s="244" t="s">
        <v>420</v>
      </c>
      <c r="D230" s="227" t="s">
        <v>400</v>
      </c>
      <c r="E230" s="245"/>
      <c r="F230" s="321">
        <v>100</v>
      </c>
      <c r="G230" s="218">
        <f t="shared" si="3"/>
        <v>50</v>
      </c>
      <c r="I230" s="227"/>
    </row>
    <row r="231" spans="1:9">
      <c r="A231" s="236">
        <v>43787</v>
      </c>
      <c r="B231" s="677" t="s">
        <v>491</v>
      </c>
      <c r="C231" s="244" t="s">
        <v>420</v>
      </c>
      <c r="D231" s="227" t="s">
        <v>400</v>
      </c>
      <c r="E231" s="245"/>
      <c r="F231" s="321">
        <v>50</v>
      </c>
      <c r="G231" s="218">
        <f t="shared" si="3"/>
        <v>0</v>
      </c>
      <c r="I231" s="227"/>
    </row>
    <row r="232" spans="1:9">
      <c r="A232" s="243">
        <v>43616</v>
      </c>
      <c r="B232" s="676" t="s">
        <v>397</v>
      </c>
      <c r="C232" s="248" t="s">
        <v>422</v>
      </c>
      <c r="D232" s="227" t="s">
        <v>19</v>
      </c>
      <c r="E232" s="245">
        <v>40.9</v>
      </c>
      <c r="F232" s="321"/>
      <c r="G232" s="218">
        <f t="shared" si="3"/>
        <v>40.9</v>
      </c>
      <c r="I232" s="227"/>
    </row>
    <row r="233" spans="1:9">
      <c r="B233" s="677"/>
      <c r="C233" s="677"/>
      <c r="D233" t="s">
        <v>401</v>
      </c>
      <c r="E233" s="218">
        <v>4.0999999999999996</v>
      </c>
      <c r="G233" s="218">
        <f t="shared" si="3"/>
        <v>45</v>
      </c>
    </row>
    <row r="234" spans="1:9">
      <c r="B234" s="677"/>
      <c r="C234" s="677"/>
      <c r="D234" t="s">
        <v>400</v>
      </c>
      <c r="E234" s="218">
        <v>300</v>
      </c>
      <c r="G234" s="218">
        <f t="shared" si="3"/>
        <v>345</v>
      </c>
    </row>
    <row r="235" spans="1:9">
      <c r="A235" s="236">
        <v>43697</v>
      </c>
      <c r="B235" s="677" t="s">
        <v>483</v>
      </c>
      <c r="C235" s="677" t="s">
        <v>422</v>
      </c>
      <c r="D235" t="s">
        <v>19</v>
      </c>
      <c r="F235" s="285">
        <v>40.9</v>
      </c>
      <c r="G235" s="218">
        <f t="shared" si="3"/>
        <v>304.10000000000002</v>
      </c>
    </row>
    <row r="236" spans="1:9">
      <c r="A236" s="236">
        <v>43697</v>
      </c>
      <c r="B236" s="677" t="s">
        <v>483</v>
      </c>
      <c r="C236" s="677" t="s">
        <v>422</v>
      </c>
      <c r="D236" t="s">
        <v>401</v>
      </c>
      <c r="F236" s="285">
        <v>4.0999999999999996</v>
      </c>
      <c r="G236" s="218">
        <f t="shared" si="3"/>
        <v>300</v>
      </c>
    </row>
    <row r="237" spans="1:9">
      <c r="A237" s="236">
        <v>43830</v>
      </c>
      <c r="B237" s="677" t="s">
        <v>492</v>
      </c>
      <c r="C237" s="677" t="s">
        <v>422</v>
      </c>
      <c r="D237" t="s">
        <v>400</v>
      </c>
      <c r="F237" s="285">
        <v>300</v>
      </c>
      <c r="G237" s="218">
        <f t="shared" si="3"/>
        <v>0</v>
      </c>
    </row>
    <row r="238" spans="1:9">
      <c r="A238" s="243">
        <v>43646</v>
      </c>
      <c r="B238" s="676" t="s">
        <v>397</v>
      </c>
      <c r="C238" s="676" t="s">
        <v>425</v>
      </c>
      <c r="D238" t="s">
        <v>19</v>
      </c>
      <c r="E238" s="218">
        <v>36.5</v>
      </c>
      <c r="G238" s="218">
        <f t="shared" si="3"/>
        <v>36.5</v>
      </c>
    </row>
    <row r="239" spans="1:9">
      <c r="B239" s="677"/>
      <c r="C239" s="677"/>
      <c r="D239" t="s">
        <v>401</v>
      </c>
      <c r="E239" s="218">
        <v>4</v>
      </c>
      <c r="G239" s="218">
        <f t="shared" si="3"/>
        <v>40.5</v>
      </c>
    </row>
    <row r="240" spans="1:9">
      <c r="B240" s="677"/>
      <c r="C240" s="677"/>
      <c r="D240" t="s">
        <v>400</v>
      </c>
      <c r="E240" s="218">
        <v>300</v>
      </c>
      <c r="G240" s="218">
        <f t="shared" si="3"/>
        <v>340.5</v>
      </c>
    </row>
    <row r="241" spans="1:7">
      <c r="A241" s="236">
        <v>43697</v>
      </c>
      <c r="B241" s="677" t="s">
        <v>483</v>
      </c>
      <c r="C241" s="677" t="s">
        <v>425</v>
      </c>
      <c r="D241" t="s">
        <v>19</v>
      </c>
      <c r="F241" s="285">
        <v>36.5</v>
      </c>
      <c r="G241" s="218">
        <f t="shared" si="3"/>
        <v>304</v>
      </c>
    </row>
    <row r="242" spans="1:7">
      <c r="A242" s="236">
        <v>43697</v>
      </c>
      <c r="B242" s="677" t="s">
        <v>483</v>
      </c>
      <c r="C242" s="677" t="s">
        <v>425</v>
      </c>
      <c r="D242" t="s">
        <v>401</v>
      </c>
      <c r="F242" s="285">
        <v>4</v>
      </c>
      <c r="G242" s="218">
        <f t="shared" si="3"/>
        <v>300</v>
      </c>
    </row>
    <row r="243" spans="1:7">
      <c r="A243" s="236">
        <v>43830</v>
      </c>
      <c r="B243" s="677" t="s">
        <v>492</v>
      </c>
      <c r="C243" s="677" t="s">
        <v>425</v>
      </c>
      <c r="D243" t="s">
        <v>400</v>
      </c>
      <c r="F243" s="285">
        <v>50</v>
      </c>
      <c r="G243" s="218">
        <f t="shared" si="3"/>
        <v>250</v>
      </c>
    </row>
    <row r="244" spans="1:7">
      <c r="A244" s="236">
        <v>43998</v>
      </c>
      <c r="B244" s="677" t="s">
        <v>480</v>
      </c>
      <c r="C244" s="677" t="s">
        <v>425</v>
      </c>
      <c r="D244" t="s">
        <v>400</v>
      </c>
      <c r="F244" s="285">
        <v>250</v>
      </c>
      <c r="G244" s="218">
        <f t="shared" si="3"/>
        <v>0</v>
      </c>
    </row>
    <row r="245" spans="1:7">
      <c r="A245" s="243">
        <v>43677</v>
      </c>
      <c r="B245" s="676" t="s">
        <v>397</v>
      </c>
      <c r="C245" s="676" t="s">
        <v>427</v>
      </c>
      <c r="D245" t="s">
        <v>19</v>
      </c>
      <c r="E245" s="218">
        <v>36.6</v>
      </c>
      <c r="G245" s="218">
        <f t="shared" si="3"/>
        <v>36.6</v>
      </c>
    </row>
    <row r="246" spans="1:7">
      <c r="B246" s="677"/>
      <c r="C246" s="677"/>
      <c r="D246" t="s">
        <v>401</v>
      </c>
      <c r="E246" s="218">
        <v>3.8</v>
      </c>
      <c r="G246" s="218">
        <f t="shared" si="3"/>
        <v>40.4</v>
      </c>
    </row>
    <row r="247" spans="1:7">
      <c r="B247" s="677"/>
      <c r="C247" s="677"/>
      <c r="D247" t="s">
        <v>400</v>
      </c>
      <c r="E247" s="218">
        <v>300</v>
      </c>
      <c r="G247" s="218">
        <f t="shared" si="3"/>
        <v>340.4</v>
      </c>
    </row>
    <row r="248" spans="1:7">
      <c r="A248" s="236">
        <v>43787</v>
      </c>
      <c r="B248" s="677" t="s">
        <v>493</v>
      </c>
      <c r="C248" s="677" t="s">
        <v>427</v>
      </c>
      <c r="D248" t="s">
        <v>19</v>
      </c>
      <c r="F248" s="285">
        <v>36.6</v>
      </c>
      <c r="G248" s="218">
        <f t="shared" si="3"/>
        <v>303.79999999999995</v>
      </c>
    </row>
    <row r="249" spans="1:7">
      <c r="A249" s="236">
        <v>43787</v>
      </c>
      <c r="B249" s="677" t="s">
        <v>493</v>
      </c>
      <c r="C249" s="677" t="s">
        <v>427</v>
      </c>
      <c r="D249" t="s">
        <v>401</v>
      </c>
      <c r="F249" s="285">
        <v>3.8</v>
      </c>
      <c r="G249" s="218">
        <f t="shared" si="3"/>
        <v>299.99999999999994</v>
      </c>
    </row>
    <row r="250" spans="1:7">
      <c r="A250" s="236">
        <v>43998</v>
      </c>
      <c r="B250" s="677" t="s">
        <v>480</v>
      </c>
      <c r="C250" s="677" t="s">
        <v>427</v>
      </c>
      <c r="D250" t="s">
        <v>400</v>
      </c>
      <c r="F250" s="285">
        <v>300</v>
      </c>
      <c r="G250" s="218">
        <f t="shared" si="3"/>
        <v>0</v>
      </c>
    </row>
    <row r="251" spans="1:7">
      <c r="A251" s="243">
        <v>43708</v>
      </c>
      <c r="B251" s="676" t="s">
        <v>397</v>
      </c>
      <c r="C251" s="676" t="s">
        <v>429</v>
      </c>
      <c r="D251" t="s">
        <v>19</v>
      </c>
      <c r="E251" s="218">
        <v>35.6</v>
      </c>
      <c r="G251" s="218">
        <f t="shared" si="3"/>
        <v>35.6</v>
      </c>
    </row>
    <row r="252" spans="1:7">
      <c r="B252" s="677"/>
      <c r="C252" s="677"/>
      <c r="D252" t="s">
        <v>401</v>
      </c>
      <c r="E252" s="218">
        <v>3.7</v>
      </c>
      <c r="G252" s="218">
        <f t="shared" si="3"/>
        <v>39.300000000000004</v>
      </c>
    </row>
    <row r="253" spans="1:7">
      <c r="B253" s="677"/>
      <c r="C253" s="677"/>
      <c r="D253" t="s">
        <v>400</v>
      </c>
      <c r="E253" s="218">
        <v>300</v>
      </c>
      <c r="G253" s="218">
        <f t="shared" si="3"/>
        <v>339.3</v>
      </c>
    </row>
    <row r="254" spans="1:7">
      <c r="A254" s="236">
        <v>43787</v>
      </c>
      <c r="B254" s="677" t="s">
        <v>493</v>
      </c>
      <c r="C254" s="677" t="s">
        <v>429</v>
      </c>
      <c r="D254" t="s">
        <v>19</v>
      </c>
      <c r="F254" s="285">
        <v>35.6</v>
      </c>
      <c r="G254" s="218">
        <f t="shared" si="3"/>
        <v>303.7</v>
      </c>
    </row>
    <row r="255" spans="1:7">
      <c r="A255" s="236">
        <v>43787</v>
      </c>
      <c r="B255" s="677" t="s">
        <v>493</v>
      </c>
      <c r="C255" s="677" t="s">
        <v>429</v>
      </c>
      <c r="D255" t="s">
        <v>401</v>
      </c>
      <c r="F255" s="285">
        <v>3.7</v>
      </c>
      <c r="G255" s="218">
        <f t="shared" si="3"/>
        <v>300</v>
      </c>
    </row>
    <row r="256" spans="1:7">
      <c r="A256" s="236">
        <v>43998</v>
      </c>
      <c r="B256" s="677" t="s">
        <v>480</v>
      </c>
      <c r="C256" s="677" t="s">
        <v>429</v>
      </c>
      <c r="D256" t="s">
        <v>400</v>
      </c>
      <c r="F256" s="285">
        <v>300</v>
      </c>
      <c r="G256" s="218">
        <f t="shared" si="3"/>
        <v>0</v>
      </c>
    </row>
    <row r="257" spans="1:7">
      <c r="A257" s="243">
        <v>43738</v>
      </c>
      <c r="B257" s="676" t="s">
        <v>397</v>
      </c>
      <c r="C257" s="676" t="s">
        <v>478</v>
      </c>
      <c r="D257" t="s">
        <v>19</v>
      </c>
      <c r="E257" s="218">
        <v>35.700000000000003</v>
      </c>
      <c r="G257" s="218">
        <f t="shared" si="3"/>
        <v>35.700000000000003</v>
      </c>
    </row>
    <row r="258" spans="1:7">
      <c r="B258" s="677"/>
      <c r="C258" s="677"/>
      <c r="D258" t="s">
        <v>401</v>
      </c>
      <c r="E258" s="218">
        <v>3.7</v>
      </c>
      <c r="G258" s="218">
        <f t="shared" si="3"/>
        <v>39.400000000000006</v>
      </c>
    </row>
    <row r="259" spans="1:7">
      <c r="B259" s="677"/>
      <c r="C259" s="677"/>
      <c r="D259" t="s">
        <v>400</v>
      </c>
      <c r="E259" s="218">
        <v>300</v>
      </c>
      <c r="G259" s="218">
        <f t="shared" si="3"/>
        <v>339.4</v>
      </c>
    </row>
    <row r="260" spans="1:7">
      <c r="A260" s="236">
        <v>43787</v>
      </c>
      <c r="B260" s="677" t="s">
        <v>493</v>
      </c>
      <c r="C260" s="677" t="s">
        <v>478</v>
      </c>
      <c r="D260" t="s">
        <v>19</v>
      </c>
      <c r="F260" s="285">
        <v>35.700000000000003</v>
      </c>
      <c r="G260" s="218">
        <f t="shared" si="3"/>
        <v>303.7</v>
      </c>
    </row>
    <row r="261" spans="1:7">
      <c r="A261" s="236">
        <v>43787</v>
      </c>
      <c r="B261" s="677" t="s">
        <v>493</v>
      </c>
      <c r="C261" s="677" t="s">
        <v>478</v>
      </c>
      <c r="D261" t="s">
        <v>401</v>
      </c>
      <c r="F261" s="285">
        <v>3.7</v>
      </c>
      <c r="G261" s="218">
        <f t="shared" si="3"/>
        <v>300</v>
      </c>
    </row>
    <row r="262" spans="1:7">
      <c r="A262" s="236">
        <v>43998</v>
      </c>
      <c r="B262" s="677" t="s">
        <v>480</v>
      </c>
      <c r="C262" s="677" t="s">
        <v>478</v>
      </c>
      <c r="D262" t="s">
        <v>400</v>
      </c>
      <c r="F262" s="285">
        <v>300</v>
      </c>
      <c r="G262" s="218">
        <f t="shared" si="3"/>
        <v>0</v>
      </c>
    </row>
    <row r="263" spans="1:7">
      <c r="A263" s="243">
        <v>43769</v>
      </c>
      <c r="B263" s="676" t="s">
        <v>397</v>
      </c>
      <c r="C263" s="676" t="s">
        <v>398</v>
      </c>
      <c r="D263" t="s">
        <v>19</v>
      </c>
      <c r="E263" s="218">
        <v>36</v>
      </c>
      <c r="G263" s="218">
        <f t="shared" ref="G263:G326" si="4">+G262+E263-F263</f>
        <v>36</v>
      </c>
    </row>
    <row r="264" spans="1:7">
      <c r="B264" s="677"/>
      <c r="C264" s="676"/>
      <c r="D264" t="s">
        <v>401</v>
      </c>
      <c r="E264" s="218">
        <v>3.6</v>
      </c>
      <c r="G264" s="218">
        <f t="shared" si="4"/>
        <v>39.6</v>
      </c>
    </row>
    <row r="265" spans="1:7">
      <c r="B265" s="677"/>
      <c r="C265" s="676"/>
      <c r="D265" t="s">
        <v>400</v>
      </c>
      <c r="E265" s="218">
        <v>300</v>
      </c>
      <c r="G265" s="218">
        <f t="shared" si="4"/>
        <v>339.6</v>
      </c>
    </row>
    <row r="266" spans="1:7">
      <c r="A266" s="236">
        <v>43783</v>
      </c>
      <c r="B266" s="677" t="s">
        <v>490</v>
      </c>
      <c r="C266" s="244" t="s">
        <v>398</v>
      </c>
      <c r="D266" s="227" t="s">
        <v>400</v>
      </c>
      <c r="F266" s="321">
        <v>300</v>
      </c>
      <c r="G266" s="218">
        <f t="shared" si="4"/>
        <v>39.600000000000023</v>
      </c>
    </row>
    <row r="267" spans="1:7">
      <c r="A267" s="236">
        <v>43998</v>
      </c>
      <c r="B267" s="677" t="s">
        <v>480</v>
      </c>
      <c r="C267" s="244" t="s">
        <v>398</v>
      </c>
      <c r="D267" t="s">
        <v>19</v>
      </c>
      <c r="F267" s="285">
        <v>36</v>
      </c>
      <c r="G267" s="218">
        <f t="shared" si="4"/>
        <v>3.6000000000000227</v>
      </c>
    </row>
    <row r="268" spans="1:7">
      <c r="A268" s="236">
        <v>43998</v>
      </c>
      <c r="B268" s="677" t="s">
        <v>480</v>
      </c>
      <c r="C268" s="244" t="s">
        <v>398</v>
      </c>
      <c r="D268" t="s">
        <v>401</v>
      </c>
      <c r="F268" s="285">
        <v>3.6</v>
      </c>
      <c r="G268" s="218">
        <f t="shared" si="4"/>
        <v>2.2648549702353193E-14</v>
      </c>
    </row>
    <row r="269" spans="1:7">
      <c r="A269" s="243">
        <v>43799</v>
      </c>
      <c r="B269" s="676" t="s">
        <v>397</v>
      </c>
      <c r="C269" s="676" t="s">
        <v>405</v>
      </c>
      <c r="D269" t="s">
        <v>19</v>
      </c>
      <c r="E269" s="218">
        <v>40.299999999999997</v>
      </c>
      <c r="F269" s="321"/>
      <c r="G269" s="218">
        <f t="shared" si="4"/>
        <v>40.300000000000018</v>
      </c>
    </row>
    <row r="270" spans="1:7">
      <c r="B270" s="677"/>
      <c r="C270" s="677"/>
      <c r="D270" t="s">
        <v>401</v>
      </c>
      <c r="E270" s="218">
        <v>3.7</v>
      </c>
      <c r="F270" s="321"/>
      <c r="G270" s="218">
        <f t="shared" si="4"/>
        <v>44.000000000000021</v>
      </c>
    </row>
    <row r="271" spans="1:7">
      <c r="B271" s="677"/>
      <c r="C271" s="677"/>
      <c r="D271" t="s">
        <v>400</v>
      </c>
      <c r="E271" s="218">
        <v>300</v>
      </c>
      <c r="F271" s="321"/>
      <c r="G271" s="218">
        <f t="shared" si="4"/>
        <v>344</v>
      </c>
    </row>
    <row r="272" spans="1:7">
      <c r="A272" s="236">
        <v>43998</v>
      </c>
      <c r="B272" s="677" t="s">
        <v>480</v>
      </c>
      <c r="C272" s="677" t="s">
        <v>405</v>
      </c>
      <c r="D272" t="s">
        <v>400</v>
      </c>
      <c r="F272" s="285">
        <v>300</v>
      </c>
      <c r="G272" s="218">
        <f t="shared" si="4"/>
        <v>44</v>
      </c>
    </row>
    <row r="273" spans="1:7">
      <c r="A273" s="236">
        <v>43998</v>
      </c>
      <c r="B273" s="677" t="s">
        <v>480</v>
      </c>
      <c r="C273" s="677" t="s">
        <v>405</v>
      </c>
      <c r="D273" t="s">
        <v>19</v>
      </c>
      <c r="F273" s="285">
        <v>40.299999999999997</v>
      </c>
      <c r="G273" s="218">
        <f t="shared" si="4"/>
        <v>3.7000000000000028</v>
      </c>
    </row>
    <row r="274" spans="1:7">
      <c r="A274" s="236">
        <v>43998</v>
      </c>
      <c r="B274" s="677" t="s">
        <v>480</v>
      </c>
      <c r="C274" s="677" t="s">
        <v>405</v>
      </c>
      <c r="D274" t="s">
        <v>401</v>
      </c>
      <c r="F274" s="285">
        <v>3.7</v>
      </c>
      <c r="G274" s="218">
        <f t="shared" si="4"/>
        <v>0</v>
      </c>
    </row>
    <row r="275" spans="1:7">
      <c r="A275" s="243">
        <v>43830</v>
      </c>
      <c r="B275" s="676" t="s">
        <v>397</v>
      </c>
      <c r="C275" s="676" t="s">
        <v>409</v>
      </c>
      <c r="D275" t="s">
        <v>19</v>
      </c>
      <c r="E275" s="218">
        <v>70.5</v>
      </c>
      <c r="F275" s="321"/>
      <c r="G275" s="218">
        <f t="shared" si="4"/>
        <v>70.5</v>
      </c>
    </row>
    <row r="276" spans="1:7">
      <c r="B276" s="677"/>
      <c r="C276" s="677"/>
      <c r="D276" t="s">
        <v>401</v>
      </c>
      <c r="E276" s="218">
        <v>3.8</v>
      </c>
      <c r="F276" s="321"/>
      <c r="G276" s="218">
        <f t="shared" si="4"/>
        <v>74.3</v>
      </c>
    </row>
    <row r="277" spans="1:7">
      <c r="B277" s="677"/>
      <c r="C277" s="677"/>
      <c r="D277" t="s">
        <v>400</v>
      </c>
      <c r="E277" s="218">
        <v>300</v>
      </c>
      <c r="F277" s="321"/>
      <c r="G277" s="218">
        <f t="shared" si="4"/>
        <v>374.3</v>
      </c>
    </row>
    <row r="278" spans="1:7">
      <c r="A278" s="236">
        <v>43998</v>
      </c>
      <c r="B278" s="677" t="s">
        <v>480</v>
      </c>
      <c r="C278" s="677" t="s">
        <v>409</v>
      </c>
      <c r="D278" t="s">
        <v>19</v>
      </c>
      <c r="F278" s="285">
        <v>70.5</v>
      </c>
      <c r="G278" s="218">
        <f t="shared" si="4"/>
        <v>303.8</v>
      </c>
    </row>
    <row r="279" spans="1:7">
      <c r="A279" s="236">
        <v>43998</v>
      </c>
      <c r="B279" s="677" t="s">
        <v>480</v>
      </c>
      <c r="C279" s="677" t="s">
        <v>409</v>
      </c>
      <c r="D279" t="s">
        <v>401</v>
      </c>
      <c r="F279" s="285">
        <v>3.8</v>
      </c>
      <c r="G279" s="218">
        <f t="shared" si="4"/>
        <v>300</v>
      </c>
    </row>
    <row r="280" spans="1:7">
      <c r="A280" s="236">
        <v>43998</v>
      </c>
      <c r="B280" s="677" t="s">
        <v>480</v>
      </c>
      <c r="C280" s="677" t="s">
        <v>409</v>
      </c>
      <c r="D280" t="s">
        <v>400</v>
      </c>
      <c r="F280" s="285">
        <v>300</v>
      </c>
      <c r="G280" s="218">
        <f t="shared" si="4"/>
        <v>0</v>
      </c>
    </row>
    <row r="281" spans="1:7">
      <c r="A281" s="243">
        <v>43861</v>
      </c>
      <c r="B281" s="676" t="s">
        <v>397</v>
      </c>
      <c r="C281" s="676" t="s">
        <v>444</v>
      </c>
      <c r="D281" t="s">
        <v>19</v>
      </c>
      <c r="E281" s="218">
        <v>45.3</v>
      </c>
      <c r="F281" s="321"/>
      <c r="G281" s="218">
        <f t="shared" si="4"/>
        <v>45.3</v>
      </c>
    </row>
    <row r="282" spans="1:7">
      <c r="B282" s="677"/>
      <c r="C282" s="677"/>
      <c r="D282" t="s">
        <v>401</v>
      </c>
      <c r="E282" s="218">
        <v>3.6</v>
      </c>
      <c r="F282" s="321"/>
      <c r="G282" s="218">
        <f t="shared" si="4"/>
        <v>48.9</v>
      </c>
    </row>
    <row r="283" spans="1:7">
      <c r="B283" s="677"/>
      <c r="C283" s="677"/>
      <c r="D283" t="s">
        <v>400</v>
      </c>
      <c r="E283" s="218">
        <v>300</v>
      </c>
      <c r="F283" s="321"/>
      <c r="G283" s="218">
        <f t="shared" si="4"/>
        <v>348.9</v>
      </c>
    </row>
    <row r="284" spans="1:7">
      <c r="A284" s="236">
        <v>43861</v>
      </c>
      <c r="B284" s="677" t="s">
        <v>494</v>
      </c>
      <c r="C284" s="677" t="s">
        <v>444</v>
      </c>
      <c r="D284" t="s">
        <v>400</v>
      </c>
      <c r="F284" s="321">
        <v>140</v>
      </c>
      <c r="G284" s="218">
        <f t="shared" si="4"/>
        <v>208.89999999999998</v>
      </c>
    </row>
    <row r="285" spans="1:7">
      <c r="A285" s="236">
        <v>43895</v>
      </c>
      <c r="B285" s="677" t="s">
        <v>495</v>
      </c>
      <c r="C285" s="677" t="s">
        <v>444</v>
      </c>
      <c r="D285" t="s">
        <v>400</v>
      </c>
      <c r="F285" s="321">
        <v>160</v>
      </c>
      <c r="G285" s="218">
        <f t="shared" si="4"/>
        <v>48.899999999999977</v>
      </c>
    </row>
    <row r="286" spans="1:7">
      <c r="A286" s="236">
        <v>43998</v>
      </c>
      <c r="B286" s="677" t="s">
        <v>480</v>
      </c>
      <c r="C286" s="677" t="s">
        <v>444</v>
      </c>
      <c r="D286" t="s">
        <v>19</v>
      </c>
      <c r="F286" s="285">
        <v>45.3</v>
      </c>
      <c r="G286" s="218">
        <f t="shared" si="4"/>
        <v>3.5999999999999801</v>
      </c>
    </row>
    <row r="287" spans="1:7">
      <c r="A287" s="236">
        <v>43998</v>
      </c>
      <c r="B287" s="677" t="s">
        <v>480</v>
      </c>
      <c r="C287" s="677" t="s">
        <v>444</v>
      </c>
      <c r="D287" t="s">
        <v>401</v>
      </c>
      <c r="F287" s="285">
        <v>3.6</v>
      </c>
      <c r="G287" s="218">
        <f t="shared" si="4"/>
        <v>-1.9984014443252818E-14</v>
      </c>
    </row>
    <row r="288" spans="1:7">
      <c r="A288" s="243">
        <v>43890</v>
      </c>
      <c r="B288" s="676" t="s">
        <v>397</v>
      </c>
      <c r="C288" s="676" t="s">
        <v>415</v>
      </c>
      <c r="D288" t="s">
        <v>19</v>
      </c>
      <c r="E288" s="218">
        <v>47</v>
      </c>
      <c r="F288" s="321"/>
      <c r="G288" s="218">
        <f t="shared" si="4"/>
        <v>46.999999999999979</v>
      </c>
    </row>
    <row r="289" spans="1:10">
      <c r="B289" s="677"/>
      <c r="C289" s="677"/>
      <c r="D289" t="s">
        <v>401</v>
      </c>
      <c r="E289" s="218">
        <v>3.8</v>
      </c>
      <c r="F289" s="321"/>
      <c r="G289" s="218">
        <f t="shared" si="4"/>
        <v>50.799999999999976</v>
      </c>
    </row>
    <row r="290" spans="1:10">
      <c r="B290" s="677"/>
      <c r="C290" s="677"/>
      <c r="D290" t="s">
        <v>400</v>
      </c>
      <c r="E290" s="218">
        <v>300</v>
      </c>
      <c r="F290" s="321"/>
      <c r="G290" s="218">
        <f t="shared" si="4"/>
        <v>350.79999999999995</v>
      </c>
      <c r="J290" s="237"/>
    </row>
    <row r="291" spans="1:10">
      <c r="A291" s="236">
        <v>43890</v>
      </c>
      <c r="B291" s="677" t="s">
        <v>496</v>
      </c>
      <c r="C291" s="677" t="s">
        <v>415</v>
      </c>
      <c r="D291" t="s">
        <v>400</v>
      </c>
      <c r="F291" s="321">
        <v>162</v>
      </c>
      <c r="G291" s="218">
        <f t="shared" si="4"/>
        <v>188.79999999999995</v>
      </c>
    </row>
    <row r="292" spans="1:10">
      <c r="A292" s="236">
        <v>43998</v>
      </c>
      <c r="B292" s="677" t="s">
        <v>480</v>
      </c>
      <c r="C292" s="677" t="s">
        <v>415</v>
      </c>
      <c r="D292" t="s">
        <v>400</v>
      </c>
      <c r="F292" s="285">
        <v>138</v>
      </c>
      <c r="G292" s="218">
        <f t="shared" si="4"/>
        <v>50.799999999999955</v>
      </c>
    </row>
    <row r="293" spans="1:10">
      <c r="A293" s="236">
        <v>43998</v>
      </c>
      <c r="B293" s="677" t="s">
        <v>480</v>
      </c>
      <c r="C293" s="677" t="s">
        <v>415</v>
      </c>
      <c r="D293" t="s">
        <v>19</v>
      </c>
      <c r="F293" s="285">
        <v>47</v>
      </c>
      <c r="G293" s="218">
        <f t="shared" si="4"/>
        <v>3.7999999999999545</v>
      </c>
    </row>
    <row r="294" spans="1:10">
      <c r="A294" s="236">
        <v>43998</v>
      </c>
      <c r="B294" s="677" t="s">
        <v>480</v>
      </c>
      <c r="C294" s="677" t="s">
        <v>415</v>
      </c>
      <c r="D294" t="s">
        <v>401</v>
      </c>
      <c r="F294" s="285">
        <v>3.8</v>
      </c>
      <c r="G294" s="218">
        <f t="shared" si="4"/>
        <v>-4.5297099404706387E-14</v>
      </c>
    </row>
    <row r="295" spans="1:10">
      <c r="A295" s="243">
        <v>43921</v>
      </c>
      <c r="B295" s="676" t="s">
        <v>397</v>
      </c>
      <c r="C295" s="676" t="s">
        <v>418</v>
      </c>
      <c r="D295" t="s">
        <v>19</v>
      </c>
      <c r="E295" s="218">
        <v>38.200000000000003</v>
      </c>
      <c r="F295" s="321"/>
      <c r="G295" s="218">
        <f t="shared" si="4"/>
        <v>38.19999999999996</v>
      </c>
    </row>
    <row r="296" spans="1:10">
      <c r="B296" s="677"/>
      <c r="C296" s="677"/>
      <c r="D296" t="s">
        <v>401</v>
      </c>
      <c r="E296" s="218">
        <v>3.9</v>
      </c>
      <c r="F296" s="321"/>
      <c r="G296" s="218">
        <f t="shared" si="4"/>
        <v>42.099999999999959</v>
      </c>
    </row>
    <row r="297" spans="1:10">
      <c r="B297" s="677"/>
      <c r="C297" s="677"/>
      <c r="D297" t="s">
        <v>400</v>
      </c>
      <c r="E297" s="218">
        <v>300</v>
      </c>
      <c r="F297" s="321"/>
      <c r="G297" s="218">
        <f t="shared" si="4"/>
        <v>342.09999999999997</v>
      </c>
    </row>
    <row r="298" spans="1:10">
      <c r="A298" s="236">
        <v>43969</v>
      </c>
      <c r="B298" s="677" t="s">
        <v>497</v>
      </c>
      <c r="C298" s="677" t="s">
        <v>418</v>
      </c>
      <c r="D298" t="s">
        <v>400</v>
      </c>
      <c r="F298" s="321">
        <v>50</v>
      </c>
      <c r="G298" s="218">
        <f t="shared" si="4"/>
        <v>292.09999999999997</v>
      </c>
    </row>
    <row r="299" spans="1:10">
      <c r="A299" s="236">
        <v>43998</v>
      </c>
      <c r="B299" s="677" t="s">
        <v>480</v>
      </c>
      <c r="C299" s="677" t="s">
        <v>418</v>
      </c>
      <c r="D299" t="s">
        <v>400</v>
      </c>
      <c r="F299" s="321">
        <v>250</v>
      </c>
      <c r="G299" s="218">
        <f t="shared" si="4"/>
        <v>42.099999999999966</v>
      </c>
    </row>
    <row r="300" spans="1:10">
      <c r="A300" s="236">
        <v>44033</v>
      </c>
      <c r="B300" s="677" t="s">
        <v>498</v>
      </c>
      <c r="C300" s="677" t="s">
        <v>418</v>
      </c>
      <c r="D300" t="s">
        <v>19</v>
      </c>
      <c r="F300" s="321">
        <v>38.200000000000003</v>
      </c>
      <c r="G300" s="218">
        <f t="shared" si="4"/>
        <v>3.8999999999999631</v>
      </c>
    </row>
    <row r="301" spans="1:10">
      <c r="A301" s="236">
        <v>44033</v>
      </c>
      <c r="B301" s="677" t="s">
        <v>498</v>
      </c>
      <c r="C301" s="677" t="s">
        <v>418</v>
      </c>
      <c r="D301" t="s">
        <v>401</v>
      </c>
      <c r="F301" s="321">
        <v>3.9</v>
      </c>
      <c r="G301" s="263">
        <f t="shared" si="4"/>
        <v>-3.6859404417555197E-14</v>
      </c>
      <c r="H301" s="263"/>
    </row>
    <row r="302" spans="1:10">
      <c r="A302" s="243">
        <v>43951</v>
      </c>
      <c r="B302" s="676" t="s">
        <v>397</v>
      </c>
      <c r="C302" s="676" t="s">
        <v>420</v>
      </c>
      <c r="D302" t="s">
        <v>19</v>
      </c>
      <c r="E302" s="241">
        <v>13.1</v>
      </c>
      <c r="F302" s="368"/>
      <c r="G302" s="218">
        <f t="shared" si="4"/>
        <v>13.099999999999962</v>
      </c>
    </row>
    <row r="303" spans="1:10">
      <c r="B303" s="677"/>
      <c r="C303" s="677"/>
      <c r="D303" t="s">
        <v>401</v>
      </c>
      <c r="E303" s="241">
        <v>4.5999999999999996</v>
      </c>
      <c r="F303" s="368"/>
      <c r="G303" s="218">
        <f t="shared" si="4"/>
        <v>17.69999999999996</v>
      </c>
    </row>
    <row r="304" spans="1:10">
      <c r="B304" s="677"/>
      <c r="C304" s="677"/>
      <c r="D304" t="s">
        <v>400</v>
      </c>
      <c r="E304" s="241">
        <v>300</v>
      </c>
      <c r="F304" s="368"/>
      <c r="G304" s="218">
        <f t="shared" si="4"/>
        <v>317.69999999999993</v>
      </c>
    </row>
    <row r="305" spans="1:13">
      <c r="A305" s="236">
        <v>43998</v>
      </c>
      <c r="B305" s="677" t="s">
        <v>499</v>
      </c>
      <c r="C305" s="677" t="s">
        <v>420</v>
      </c>
      <c r="D305" t="s">
        <v>400</v>
      </c>
      <c r="E305" s="241"/>
      <c r="F305" s="298">
        <v>300</v>
      </c>
      <c r="G305" s="218">
        <f t="shared" si="4"/>
        <v>17.699999999999932</v>
      </c>
    </row>
    <row r="306" spans="1:13">
      <c r="A306" s="236">
        <v>44033</v>
      </c>
      <c r="B306" s="677" t="s">
        <v>498</v>
      </c>
      <c r="C306" s="677" t="s">
        <v>420</v>
      </c>
      <c r="D306" t="s">
        <v>19</v>
      </c>
      <c r="E306" s="241"/>
      <c r="F306" s="298">
        <v>12</v>
      </c>
      <c r="G306" s="218">
        <f t="shared" si="4"/>
        <v>5.6999999999999318</v>
      </c>
      <c r="J306" s="240"/>
    </row>
    <row r="307" spans="1:13">
      <c r="A307" s="236">
        <v>44033</v>
      </c>
      <c r="B307" s="677" t="s">
        <v>498</v>
      </c>
      <c r="C307" s="677" t="s">
        <v>420</v>
      </c>
      <c r="D307" t="s">
        <v>401</v>
      </c>
      <c r="E307" s="241"/>
      <c r="F307" s="298">
        <v>3.8</v>
      </c>
      <c r="G307" s="218">
        <f t="shared" si="4"/>
        <v>1.899999999999932</v>
      </c>
    </row>
    <row r="308" spans="1:13">
      <c r="A308" s="236">
        <v>44544</v>
      </c>
      <c r="B308" s="677" t="s">
        <v>500</v>
      </c>
      <c r="C308" s="677" t="s">
        <v>420</v>
      </c>
      <c r="D308" t="s">
        <v>19</v>
      </c>
      <c r="E308" s="241"/>
      <c r="F308" s="298">
        <v>1.1000000000000001</v>
      </c>
      <c r="G308" s="218">
        <f t="shared" si="4"/>
        <v>0.79999999999993188</v>
      </c>
    </row>
    <row r="309" spans="1:13">
      <c r="A309" s="236">
        <v>44544</v>
      </c>
      <c r="B309" s="677" t="s">
        <v>500</v>
      </c>
      <c r="C309" s="677" t="s">
        <v>420</v>
      </c>
      <c r="D309" t="s">
        <v>401</v>
      </c>
      <c r="E309" s="241"/>
      <c r="F309" s="298">
        <v>0.8</v>
      </c>
      <c r="G309" s="218">
        <f t="shared" si="4"/>
        <v>-6.8167693711984612E-14</v>
      </c>
    </row>
    <row r="310" spans="1:13">
      <c r="A310" s="243">
        <v>43981</v>
      </c>
      <c r="B310" s="676" t="s">
        <v>397</v>
      </c>
      <c r="C310" s="676" t="s">
        <v>422</v>
      </c>
      <c r="D310" t="s">
        <v>19</v>
      </c>
      <c r="E310" s="241">
        <v>12.1</v>
      </c>
      <c r="F310" s="368"/>
      <c r="G310" s="218">
        <f t="shared" si="4"/>
        <v>12.099999999999932</v>
      </c>
    </row>
    <row r="311" spans="1:13">
      <c r="B311" s="677"/>
      <c r="C311" s="677"/>
      <c r="D311" t="s">
        <v>401</v>
      </c>
      <c r="E311" s="218">
        <v>2.5</v>
      </c>
      <c r="F311" s="329"/>
      <c r="G311" s="218">
        <f t="shared" si="4"/>
        <v>14.599999999999932</v>
      </c>
    </row>
    <row r="312" spans="1:13">
      <c r="B312" s="677"/>
      <c r="C312" s="677"/>
      <c r="D312" t="s">
        <v>400</v>
      </c>
      <c r="E312" s="218">
        <v>300</v>
      </c>
      <c r="F312" s="329"/>
      <c r="G312" s="218">
        <f t="shared" si="4"/>
        <v>314.59999999999991</v>
      </c>
    </row>
    <row r="313" spans="1:13">
      <c r="A313" s="236">
        <v>43999</v>
      </c>
      <c r="B313" s="677" t="s">
        <v>501</v>
      </c>
      <c r="C313" s="677" t="s">
        <v>422</v>
      </c>
      <c r="D313" t="s">
        <v>400</v>
      </c>
      <c r="F313" s="285">
        <v>300</v>
      </c>
      <c r="G313" s="218">
        <f t="shared" si="4"/>
        <v>14.599999999999909</v>
      </c>
    </row>
    <row r="314" spans="1:13">
      <c r="A314" s="236">
        <v>44544</v>
      </c>
      <c r="B314" s="677" t="s">
        <v>500</v>
      </c>
      <c r="C314" s="677" t="s">
        <v>422</v>
      </c>
      <c r="D314" t="s">
        <v>19</v>
      </c>
      <c r="F314" s="285">
        <v>12.1</v>
      </c>
      <c r="G314" s="218">
        <f t="shared" si="4"/>
        <v>2.4999999999999094</v>
      </c>
    </row>
    <row r="315" spans="1:13">
      <c r="A315" s="236">
        <v>44544</v>
      </c>
      <c r="B315" s="677" t="s">
        <v>500</v>
      </c>
      <c r="C315" s="677" t="s">
        <v>422</v>
      </c>
      <c r="D315" t="s">
        <v>401</v>
      </c>
      <c r="F315" s="285">
        <v>2.5</v>
      </c>
      <c r="G315" s="218">
        <f t="shared" si="4"/>
        <v>-9.0594198809412774E-14</v>
      </c>
    </row>
    <row r="316" spans="1:13">
      <c r="A316" s="243">
        <v>44012</v>
      </c>
      <c r="B316" s="676" t="s">
        <v>397</v>
      </c>
      <c r="C316" s="676" t="s">
        <v>425</v>
      </c>
      <c r="D316" t="s">
        <v>19</v>
      </c>
      <c r="E316" s="218">
        <v>10.7</v>
      </c>
      <c r="G316" s="218">
        <f t="shared" si="4"/>
        <v>10.699999999999909</v>
      </c>
    </row>
    <row r="317" spans="1:13">
      <c r="B317" s="677"/>
      <c r="C317" s="677"/>
      <c r="D317" t="s">
        <v>401</v>
      </c>
      <c r="E317" s="218">
        <v>1.2</v>
      </c>
      <c r="G317" s="218">
        <f t="shared" si="4"/>
        <v>11.899999999999908</v>
      </c>
      <c r="K317" s="676"/>
      <c r="M317" s="241"/>
    </row>
    <row r="318" spans="1:13">
      <c r="B318" s="677"/>
      <c r="C318" s="677"/>
      <c r="D318" t="s">
        <v>400</v>
      </c>
      <c r="E318" s="218">
        <v>300</v>
      </c>
      <c r="G318" s="218">
        <f t="shared" si="4"/>
        <v>311.89999999999992</v>
      </c>
      <c r="M318" s="241"/>
    </row>
    <row r="319" spans="1:13" ht="18" customHeight="1">
      <c r="A319" s="236">
        <v>44043</v>
      </c>
      <c r="B319" s="677" t="s">
        <v>502</v>
      </c>
      <c r="C319" s="677" t="s">
        <v>425</v>
      </c>
      <c r="D319" t="s">
        <v>400</v>
      </c>
      <c r="F319" s="321">
        <v>300</v>
      </c>
      <c r="G319" s="218">
        <f t="shared" si="4"/>
        <v>11.89999999999992</v>
      </c>
      <c r="K319" s="676"/>
      <c r="M319" s="241"/>
    </row>
    <row r="320" spans="1:13">
      <c r="A320" s="236">
        <v>44544</v>
      </c>
      <c r="B320" s="677" t="s">
        <v>500</v>
      </c>
      <c r="C320" s="677" t="s">
        <v>425</v>
      </c>
      <c r="D320" t="s">
        <v>19</v>
      </c>
      <c r="F320" s="285">
        <v>10.7</v>
      </c>
      <c r="G320" s="218">
        <f t="shared" si="4"/>
        <v>1.1999999999999211</v>
      </c>
    </row>
    <row r="321" spans="1:13">
      <c r="A321" s="236">
        <v>44544</v>
      </c>
      <c r="B321" s="677" t="s">
        <v>500</v>
      </c>
      <c r="C321" s="677" t="s">
        <v>425</v>
      </c>
      <c r="D321" t="s">
        <v>401</v>
      </c>
      <c r="F321" s="285">
        <v>1.2</v>
      </c>
      <c r="G321" s="218">
        <f t="shared" si="4"/>
        <v>-7.8825834748386114E-14</v>
      </c>
    </row>
    <row r="322" spans="1:13">
      <c r="A322" s="243">
        <v>44043</v>
      </c>
      <c r="B322" s="676" t="s">
        <v>397</v>
      </c>
      <c r="C322" s="676" t="s">
        <v>427</v>
      </c>
      <c r="D322" t="s">
        <v>19</v>
      </c>
      <c r="E322" s="218">
        <v>9</v>
      </c>
      <c r="F322" s="329"/>
      <c r="G322" s="218">
        <f t="shared" si="4"/>
        <v>8.9999999999999218</v>
      </c>
      <c r="K322" s="677"/>
      <c r="M322" s="218"/>
    </row>
    <row r="323" spans="1:13">
      <c r="B323" s="677"/>
      <c r="C323" s="677"/>
      <c r="D323" t="s">
        <v>401</v>
      </c>
      <c r="E323" s="218">
        <v>3.7</v>
      </c>
      <c r="F323" s="329"/>
      <c r="G323" s="218">
        <f t="shared" si="4"/>
        <v>12.699999999999921</v>
      </c>
      <c r="K323" s="676"/>
      <c r="M323" s="218"/>
    </row>
    <row r="324" spans="1:13">
      <c r="B324" s="677"/>
      <c r="C324" s="677"/>
      <c r="D324" t="s">
        <v>400</v>
      </c>
      <c r="E324" s="218">
        <v>300</v>
      </c>
      <c r="F324" s="329"/>
      <c r="G324" s="218">
        <f t="shared" si="4"/>
        <v>312.69999999999993</v>
      </c>
      <c r="K324" s="677"/>
      <c r="M324" s="218"/>
    </row>
    <row r="325" spans="1:13" ht="18" customHeight="1">
      <c r="A325" s="236">
        <v>44033</v>
      </c>
      <c r="B325" s="677" t="s">
        <v>498</v>
      </c>
      <c r="C325" s="677" t="s">
        <v>427</v>
      </c>
      <c r="D325" t="s">
        <v>400</v>
      </c>
      <c r="F325" s="321">
        <v>300</v>
      </c>
      <c r="G325" s="218">
        <f t="shared" si="4"/>
        <v>12.699999999999932</v>
      </c>
      <c r="K325" s="676"/>
      <c r="M325" s="218"/>
    </row>
    <row r="326" spans="1:13">
      <c r="A326" s="236">
        <v>44544</v>
      </c>
      <c r="B326" s="677" t="s">
        <v>500</v>
      </c>
      <c r="C326" s="677" t="s">
        <v>427</v>
      </c>
      <c r="D326" t="s">
        <v>19</v>
      </c>
      <c r="F326" s="285">
        <v>9</v>
      </c>
      <c r="G326" s="218">
        <f t="shared" si="4"/>
        <v>3.6999999999999318</v>
      </c>
    </row>
    <row r="327" spans="1:13">
      <c r="A327" s="236">
        <v>44544</v>
      </c>
      <c r="B327" s="677" t="s">
        <v>500</v>
      </c>
      <c r="C327" s="677" t="s">
        <v>427</v>
      </c>
      <c r="D327" t="s">
        <v>401</v>
      </c>
      <c r="F327" s="285">
        <v>3.7</v>
      </c>
      <c r="G327" s="263">
        <f t="shared" ref="G327:G390" si="5">+G326+E327-F327</f>
        <v>-6.8389738316909643E-14</v>
      </c>
      <c r="H327" s="263"/>
    </row>
    <row r="328" spans="1:13" ht="18" customHeight="1">
      <c r="A328" s="243">
        <v>44074</v>
      </c>
      <c r="B328" s="676" t="s">
        <v>397</v>
      </c>
      <c r="C328" s="676" t="s">
        <v>429</v>
      </c>
      <c r="D328" t="s">
        <v>19</v>
      </c>
      <c r="E328" s="218">
        <v>8.6</v>
      </c>
      <c r="F328" s="321"/>
      <c r="G328" s="218">
        <f t="shared" si="5"/>
        <v>8.5999999999999304</v>
      </c>
      <c r="K328" s="677"/>
      <c r="M328" s="218"/>
    </row>
    <row r="329" spans="1:13">
      <c r="B329" s="677"/>
      <c r="C329" s="677"/>
      <c r="D329" t="s">
        <v>401</v>
      </c>
      <c r="E329" s="218">
        <v>2.7</v>
      </c>
      <c r="F329" s="321"/>
      <c r="G329" s="218">
        <f t="shared" si="5"/>
        <v>11.29999999999993</v>
      </c>
      <c r="K329" s="676"/>
      <c r="M329" s="218"/>
    </row>
    <row r="330" spans="1:13">
      <c r="B330" s="677"/>
      <c r="C330" s="677"/>
      <c r="D330" t="s">
        <v>400</v>
      </c>
      <c r="E330" s="218">
        <v>300</v>
      </c>
      <c r="F330" s="321"/>
      <c r="G330" s="218">
        <f t="shared" si="5"/>
        <v>311.29999999999995</v>
      </c>
      <c r="K330" s="677"/>
      <c r="M330" s="218"/>
    </row>
    <row r="331" spans="1:13">
      <c r="B331" s="677"/>
      <c r="C331" s="677"/>
      <c r="D331" t="s">
        <v>503</v>
      </c>
      <c r="E331" s="218">
        <v>15</v>
      </c>
      <c r="F331" s="321"/>
      <c r="G331" s="218">
        <f t="shared" si="5"/>
        <v>326.29999999999995</v>
      </c>
      <c r="K331" s="676"/>
      <c r="M331" s="218"/>
    </row>
    <row r="332" spans="1:13" ht="18" customHeight="1">
      <c r="A332" s="236">
        <v>44165</v>
      </c>
      <c r="B332" s="677" t="s">
        <v>504</v>
      </c>
      <c r="C332" s="677" t="s">
        <v>429</v>
      </c>
      <c r="D332" t="s">
        <v>400</v>
      </c>
      <c r="F332" s="321">
        <v>300</v>
      </c>
      <c r="G332" s="218">
        <f t="shared" si="5"/>
        <v>26.299999999999955</v>
      </c>
      <c r="K332" s="677"/>
      <c r="M332" s="218"/>
    </row>
    <row r="333" spans="1:13" ht="18" customHeight="1">
      <c r="A333" s="236">
        <v>44544</v>
      </c>
      <c r="B333" s="677" t="s">
        <v>500</v>
      </c>
      <c r="C333" s="677" t="s">
        <v>429</v>
      </c>
      <c r="D333" t="s">
        <v>19</v>
      </c>
      <c r="F333" s="321">
        <v>8.6</v>
      </c>
      <c r="G333" s="218">
        <f t="shared" si="5"/>
        <v>17.699999999999953</v>
      </c>
      <c r="K333" s="677"/>
      <c r="M333" s="218"/>
    </row>
    <row r="334" spans="1:13" ht="18" customHeight="1">
      <c r="A334" s="236">
        <v>44544</v>
      </c>
      <c r="B334" s="677" t="s">
        <v>500</v>
      </c>
      <c r="C334" s="677" t="s">
        <v>429</v>
      </c>
      <c r="D334" t="s">
        <v>401</v>
      </c>
      <c r="F334" s="321">
        <v>2.7</v>
      </c>
      <c r="G334" s="218">
        <f t="shared" si="5"/>
        <v>14.999999999999954</v>
      </c>
      <c r="K334" s="677"/>
      <c r="M334" s="218"/>
    </row>
    <row r="335" spans="1:13" ht="18" customHeight="1">
      <c r="A335" s="236">
        <v>44760</v>
      </c>
      <c r="B335" s="677" t="s">
        <v>505</v>
      </c>
      <c r="C335" s="677" t="s">
        <v>429</v>
      </c>
      <c r="D335" t="s">
        <v>503</v>
      </c>
      <c r="F335" s="321">
        <v>15</v>
      </c>
      <c r="G335" s="218">
        <f t="shared" si="5"/>
        <v>-4.6185277824406512E-14</v>
      </c>
      <c r="K335" s="677"/>
      <c r="M335" s="218"/>
    </row>
    <row r="336" spans="1:13" ht="18" customHeight="1">
      <c r="A336" s="243">
        <v>44104</v>
      </c>
      <c r="B336" s="676" t="s">
        <v>397</v>
      </c>
      <c r="C336" s="676" t="s">
        <v>478</v>
      </c>
      <c r="D336" t="s">
        <v>19</v>
      </c>
      <c r="E336" s="218">
        <v>8.9</v>
      </c>
      <c r="F336" s="321"/>
      <c r="G336" s="218">
        <f t="shared" si="5"/>
        <v>8.8999999999999542</v>
      </c>
    </row>
    <row r="337" spans="1:13">
      <c r="B337" s="677"/>
      <c r="C337" s="677"/>
      <c r="D337" t="s">
        <v>401</v>
      </c>
      <c r="E337" s="218">
        <v>3.1</v>
      </c>
      <c r="F337" s="321"/>
      <c r="G337" s="218">
        <f t="shared" si="5"/>
        <v>11.999999999999954</v>
      </c>
    </row>
    <row r="338" spans="1:13">
      <c r="B338" s="677"/>
      <c r="C338" s="677"/>
      <c r="D338" t="s">
        <v>400</v>
      </c>
      <c r="E338" s="218">
        <v>300</v>
      </c>
      <c r="F338" s="321"/>
      <c r="G338" s="218">
        <f t="shared" si="5"/>
        <v>311.99999999999994</v>
      </c>
    </row>
    <row r="339" spans="1:13">
      <c r="B339" s="677"/>
      <c r="C339" s="677"/>
      <c r="D339" t="s">
        <v>503</v>
      </c>
      <c r="E339" s="218">
        <v>8.5</v>
      </c>
      <c r="F339" s="321"/>
      <c r="G339" s="218">
        <f t="shared" si="5"/>
        <v>320.49999999999994</v>
      </c>
    </row>
    <row r="340" spans="1:13">
      <c r="A340" s="236">
        <v>44165</v>
      </c>
      <c r="B340" s="677" t="s">
        <v>504</v>
      </c>
      <c r="C340" s="677" t="s">
        <v>478</v>
      </c>
      <c r="D340" t="s">
        <v>400</v>
      </c>
      <c r="F340" s="321">
        <v>300</v>
      </c>
      <c r="G340" s="218">
        <f t="shared" si="5"/>
        <v>20.499999999999943</v>
      </c>
      <c r="K340" s="677"/>
      <c r="M340" s="218"/>
    </row>
    <row r="341" spans="1:13">
      <c r="A341" s="236">
        <v>44544</v>
      </c>
      <c r="B341" s="677" t="s">
        <v>500</v>
      </c>
      <c r="C341" s="677" t="s">
        <v>478</v>
      </c>
      <c r="D341" t="s">
        <v>19</v>
      </c>
      <c r="F341" s="321">
        <v>8.9</v>
      </c>
      <c r="G341" s="218">
        <f t="shared" si="5"/>
        <v>11.599999999999943</v>
      </c>
      <c r="K341" s="677"/>
      <c r="M341" s="218"/>
    </row>
    <row r="342" spans="1:13">
      <c r="A342" s="236">
        <v>44544</v>
      </c>
      <c r="B342" s="677" t="s">
        <v>500</v>
      </c>
      <c r="C342" s="677" t="s">
        <v>478</v>
      </c>
      <c r="D342" t="s">
        <v>401</v>
      </c>
      <c r="F342" s="321">
        <v>3.1</v>
      </c>
      <c r="G342" s="218">
        <f t="shared" si="5"/>
        <v>8.4999999999999432</v>
      </c>
      <c r="K342" s="677"/>
      <c r="M342" s="218"/>
    </row>
    <row r="343" spans="1:13">
      <c r="A343" s="236">
        <v>44544</v>
      </c>
      <c r="B343" s="677" t="s">
        <v>506</v>
      </c>
      <c r="C343" s="677" t="s">
        <v>478</v>
      </c>
      <c r="D343" t="s">
        <v>503</v>
      </c>
      <c r="F343" s="321">
        <v>8.5</v>
      </c>
      <c r="G343" s="218">
        <f t="shared" si="5"/>
        <v>-5.6843418860808015E-14</v>
      </c>
      <c r="K343" s="677"/>
      <c r="M343" s="218"/>
    </row>
    <row r="344" spans="1:13">
      <c r="A344" s="243">
        <v>44135</v>
      </c>
      <c r="B344" s="676" t="s">
        <v>397</v>
      </c>
      <c r="C344" s="676" t="s">
        <v>398</v>
      </c>
      <c r="D344" t="s">
        <v>19</v>
      </c>
      <c r="E344" s="218">
        <v>10.4</v>
      </c>
      <c r="F344" s="321"/>
      <c r="G344" s="218">
        <f t="shared" si="5"/>
        <v>10.399999999999944</v>
      </c>
      <c r="M344" s="218"/>
    </row>
    <row r="345" spans="1:13">
      <c r="B345" s="677"/>
      <c r="C345" s="677"/>
      <c r="D345" t="s">
        <v>401</v>
      </c>
      <c r="E345" s="218">
        <v>3.3</v>
      </c>
      <c r="F345" s="321"/>
      <c r="G345" s="218">
        <f t="shared" si="5"/>
        <v>13.699999999999942</v>
      </c>
    </row>
    <row r="346" spans="1:13">
      <c r="B346" s="677"/>
      <c r="C346" s="677"/>
      <c r="D346" t="s">
        <v>400</v>
      </c>
      <c r="E346" s="218">
        <v>300</v>
      </c>
      <c r="F346" s="321"/>
      <c r="G346" s="218">
        <f t="shared" si="5"/>
        <v>313.69999999999993</v>
      </c>
      <c r="M346" s="237"/>
    </row>
    <row r="347" spans="1:13">
      <c r="A347" s="236">
        <v>44165</v>
      </c>
      <c r="B347" s="677" t="s">
        <v>504</v>
      </c>
      <c r="C347" s="677" t="s">
        <v>398</v>
      </c>
      <c r="D347" t="s">
        <v>400</v>
      </c>
      <c r="F347" s="321">
        <v>300</v>
      </c>
      <c r="G347" s="218">
        <f t="shared" si="5"/>
        <v>13.699999999999932</v>
      </c>
    </row>
    <row r="348" spans="1:13">
      <c r="A348" s="236">
        <v>44544</v>
      </c>
      <c r="B348" s="677" t="s">
        <v>506</v>
      </c>
      <c r="C348" s="677" t="s">
        <v>398</v>
      </c>
      <c r="D348" t="s">
        <v>19</v>
      </c>
      <c r="F348" s="321">
        <v>10.4</v>
      </c>
      <c r="G348" s="218">
        <f t="shared" si="5"/>
        <v>3.2999999999999314</v>
      </c>
    </row>
    <row r="349" spans="1:13">
      <c r="A349" s="236">
        <v>44544</v>
      </c>
      <c r="B349" s="677" t="s">
        <v>506</v>
      </c>
      <c r="C349" s="677" t="s">
        <v>398</v>
      </c>
      <c r="D349" t="s">
        <v>401</v>
      </c>
      <c r="F349" s="321">
        <v>3.3</v>
      </c>
      <c r="G349" s="218">
        <f t="shared" si="5"/>
        <v>-6.8389738316909643E-14</v>
      </c>
    </row>
    <row r="350" spans="1:13">
      <c r="A350" s="243">
        <v>44165</v>
      </c>
      <c r="B350" s="676" t="s">
        <v>397</v>
      </c>
      <c r="C350" s="676" t="s">
        <v>405</v>
      </c>
      <c r="D350" t="s">
        <v>19</v>
      </c>
      <c r="E350" s="218">
        <v>9.9</v>
      </c>
      <c r="F350" s="321"/>
      <c r="G350" s="218">
        <f t="shared" si="5"/>
        <v>9.8999999999999311</v>
      </c>
      <c r="J350" s="676"/>
    </row>
    <row r="351" spans="1:13">
      <c r="B351" s="677"/>
      <c r="C351" s="677"/>
      <c r="D351" t="s">
        <v>401</v>
      </c>
      <c r="E351" s="218">
        <v>3.3</v>
      </c>
      <c r="F351" s="321"/>
      <c r="G351" s="218">
        <f t="shared" si="5"/>
        <v>13.199999999999932</v>
      </c>
    </row>
    <row r="352" spans="1:13">
      <c r="B352" s="677"/>
      <c r="C352" s="677"/>
      <c r="D352" t="s">
        <v>400</v>
      </c>
      <c r="E352" s="218">
        <v>300</v>
      </c>
      <c r="F352" s="321"/>
      <c r="G352" s="218">
        <f t="shared" si="5"/>
        <v>313.19999999999993</v>
      </c>
    </row>
    <row r="353" spans="1:14">
      <c r="A353" s="236">
        <v>44201</v>
      </c>
      <c r="B353" s="677" t="s">
        <v>507</v>
      </c>
      <c r="C353" s="677" t="s">
        <v>405</v>
      </c>
      <c r="D353" t="s">
        <v>400</v>
      </c>
      <c r="F353" s="321">
        <v>300</v>
      </c>
      <c r="G353" s="218">
        <f t="shared" si="5"/>
        <v>13.199999999999932</v>
      </c>
    </row>
    <row r="354" spans="1:14">
      <c r="A354" s="236">
        <v>44544</v>
      </c>
      <c r="B354" s="677" t="s">
        <v>506</v>
      </c>
      <c r="C354" s="677" t="s">
        <v>405</v>
      </c>
      <c r="D354" t="s">
        <v>19</v>
      </c>
      <c r="F354" s="321">
        <v>9.9</v>
      </c>
      <c r="G354" s="218">
        <f t="shared" si="5"/>
        <v>3.2999999999999314</v>
      </c>
    </row>
    <row r="355" spans="1:14">
      <c r="A355" s="236">
        <v>44544</v>
      </c>
      <c r="B355" s="677" t="s">
        <v>506</v>
      </c>
      <c r="C355" s="677" t="s">
        <v>405</v>
      </c>
      <c r="D355" t="s">
        <v>401</v>
      </c>
      <c r="F355" s="321">
        <v>3.3</v>
      </c>
      <c r="G355" s="263">
        <f t="shared" si="5"/>
        <v>-6.8389738316909643E-14</v>
      </c>
      <c r="H355" s="263"/>
    </row>
    <row r="356" spans="1:14">
      <c r="A356" s="243">
        <v>44196</v>
      </c>
      <c r="B356" s="676" t="s">
        <v>397</v>
      </c>
      <c r="C356" s="676" t="s">
        <v>409</v>
      </c>
      <c r="D356" t="s">
        <v>19</v>
      </c>
      <c r="E356" s="218">
        <v>11.3</v>
      </c>
      <c r="F356" s="321"/>
      <c r="G356" s="218">
        <f t="shared" si="5"/>
        <v>11.299999999999933</v>
      </c>
    </row>
    <row r="357" spans="1:14">
      <c r="B357" s="677"/>
      <c r="C357" s="677"/>
      <c r="D357" t="s">
        <v>401</v>
      </c>
      <c r="E357" s="218">
        <v>3</v>
      </c>
      <c r="F357" s="321"/>
      <c r="G357" s="218">
        <f t="shared" si="5"/>
        <v>14.299999999999933</v>
      </c>
    </row>
    <row r="358" spans="1:14">
      <c r="B358" s="677"/>
      <c r="C358" s="677"/>
      <c r="D358" t="s">
        <v>400</v>
      </c>
      <c r="E358" s="218">
        <v>300</v>
      </c>
      <c r="F358" s="321"/>
      <c r="G358" s="218">
        <f t="shared" si="5"/>
        <v>314.29999999999995</v>
      </c>
    </row>
    <row r="359" spans="1:14">
      <c r="A359" s="236">
        <v>44201</v>
      </c>
      <c r="B359" s="677" t="s">
        <v>507</v>
      </c>
      <c r="C359" s="677" t="s">
        <v>409</v>
      </c>
      <c r="D359" t="s">
        <v>400</v>
      </c>
      <c r="F359" s="321">
        <v>300</v>
      </c>
      <c r="G359" s="218">
        <f t="shared" si="5"/>
        <v>14.299999999999955</v>
      </c>
      <c r="N359" s="218"/>
    </row>
    <row r="360" spans="1:14">
      <c r="A360" s="236">
        <v>44544</v>
      </c>
      <c r="B360" s="677" t="s">
        <v>506</v>
      </c>
      <c r="C360" s="677" t="s">
        <v>409</v>
      </c>
      <c r="D360" t="s">
        <v>401</v>
      </c>
      <c r="F360" s="321">
        <v>0.2</v>
      </c>
      <c r="G360" s="218">
        <f t="shared" si="5"/>
        <v>14.099999999999955</v>
      </c>
      <c r="L360" s="685"/>
      <c r="N360" s="218"/>
    </row>
    <row r="361" spans="1:14">
      <c r="A361" s="236">
        <v>44760</v>
      </c>
      <c r="B361" s="677" t="s">
        <v>505</v>
      </c>
      <c r="C361" s="677" t="s">
        <v>409</v>
      </c>
      <c r="D361" t="s">
        <v>19</v>
      </c>
      <c r="F361" s="321">
        <v>11.3</v>
      </c>
      <c r="G361" s="218">
        <f t="shared" si="5"/>
        <v>2.7999999999999545</v>
      </c>
      <c r="N361" s="218"/>
    </row>
    <row r="362" spans="1:14">
      <c r="A362" s="236">
        <v>44760</v>
      </c>
      <c r="B362" s="677" t="s">
        <v>505</v>
      </c>
      <c r="C362" s="677" t="s">
        <v>409</v>
      </c>
      <c r="D362" t="s">
        <v>401</v>
      </c>
      <c r="F362" s="321">
        <v>2.8</v>
      </c>
      <c r="G362" s="218">
        <f t="shared" si="5"/>
        <v>-4.5297099404706387E-14</v>
      </c>
      <c r="N362" s="218"/>
    </row>
    <row r="363" spans="1:14">
      <c r="A363" s="243">
        <v>44227</v>
      </c>
      <c r="B363" s="676" t="s">
        <v>397</v>
      </c>
      <c r="C363" s="676" t="s">
        <v>444</v>
      </c>
      <c r="D363" t="s">
        <v>19</v>
      </c>
      <c r="E363" s="218">
        <v>12</v>
      </c>
      <c r="F363" s="321"/>
      <c r="G363" s="218">
        <f t="shared" si="5"/>
        <v>11.999999999999954</v>
      </c>
      <c r="N363" s="218"/>
    </row>
    <row r="364" spans="1:14">
      <c r="B364" s="677"/>
      <c r="C364" s="677"/>
      <c r="D364" t="s">
        <v>401</v>
      </c>
      <c r="E364" s="218">
        <v>3.8</v>
      </c>
      <c r="F364" s="321"/>
      <c r="G364" s="218">
        <f t="shared" si="5"/>
        <v>15.799999999999955</v>
      </c>
      <c r="N364" s="218"/>
    </row>
    <row r="365" spans="1:14">
      <c r="B365" s="677"/>
      <c r="C365" s="677"/>
      <c r="D365" t="s">
        <v>400</v>
      </c>
      <c r="E365" s="218">
        <v>300</v>
      </c>
      <c r="F365" s="321"/>
      <c r="G365" s="218">
        <f t="shared" si="5"/>
        <v>315.79999999999995</v>
      </c>
      <c r="N365" s="218"/>
    </row>
    <row r="366" spans="1:14">
      <c r="A366" s="236">
        <v>44428</v>
      </c>
      <c r="B366" s="677" t="s">
        <v>508</v>
      </c>
      <c r="C366" s="677" t="s">
        <v>444</v>
      </c>
      <c r="D366" t="s">
        <v>400</v>
      </c>
      <c r="F366" s="321">
        <v>100</v>
      </c>
      <c r="G366" s="218">
        <f t="shared" si="5"/>
        <v>215.79999999999995</v>
      </c>
      <c r="N366" s="218"/>
    </row>
    <row r="367" spans="1:14">
      <c r="A367" s="236">
        <v>44452</v>
      </c>
      <c r="B367" s="280" t="s">
        <v>509</v>
      </c>
      <c r="C367" s="677" t="s">
        <v>444</v>
      </c>
      <c r="D367" t="s">
        <v>400</v>
      </c>
      <c r="F367" s="321">
        <v>100</v>
      </c>
      <c r="G367" s="218">
        <f t="shared" si="5"/>
        <v>115.79999999999995</v>
      </c>
      <c r="N367" s="218"/>
    </row>
    <row r="368" spans="1:14">
      <c r="A368" s="236">
        <v>44662</v>
      </c>
      <c r="B368" s="677" t="s">
        <v>510</v>
      </c>
      <c r="C368" s="677" t="s">
        <v>444</v>
      </c>
      <c r="D368" t="s">
        <v>400</v>
      </c>
      <c r="F368" s="321">
        <v>100</v>
      </c>
      <c r="G368" s="218">
        <f t="shared" si="5"/>
        <v>15.799999999999955</v>
      </c>
      <c r="N368" s="218"/>
    </row>
    <row r="369" spans="1:14">
      <c r="A369" s="236">
        <v>44760</v>
      </c>
      <c r="B369" s="677" t="s">
        <v>505</v>
      </c>
      <c r="C369" s="677" t="s">
        <v>444</v>
      </c>
      <c r="D369" t="s">
        <v>19</v>
      </c>
      <c r="F369" s="285">
        <v>12</v>
      </c>
      <c r="G369" s="218">
        <f t="shared" si="5"/>
        <v>3.7999999999999545</v>
      </c>
      <c r="N369" s="218"/>
    </row>
    <row r="370" spans="1:14">
      <c r="A370" s="236">
        <v>44760</v>
      </c>
      <c r="B370" s="677" t="s">
        <v>505</v>
      </c>
      <c r="C370" s="677" t="s">
        <v>444</v>
      </c>
      <c r="D370" t="s">
        <v>401</v>
      </c>
      <c r="F370" s="285">
        <v>3.8</v>
      </c>
      <c r="G370" s="218">
        <f t="shared" si="5"/>
        <v>-4.5297099404706387E-14</v>
      </c>
      <c r="N370" s="218"/>
    </row>
    <row r="371" spans="1:14">
      <c r="A371" s="243">
        <v>44255</v>
      </c>
      <c r="B371" s="676" t="s">
        <v>397</v>
      </c>
      <c r="C371" s="676" t="s">
        <v>415</v>
      </c>
      <c r="D371" t="s">
        <v>19</v>
      </c>
      <c r="E371" s="218">
        <v>10.9</v>
      </c>
      <c r="F371" s="321"/>
      <c r="G371" s="218">
        <f t="shared" si="5"/>
        <v>10.899999999999956</v>
      </c>
      <c r="N371" s="218"/>
    </row>
    <row r="372" spans="1:14">
      <c r="B372" s="677"/>
      <c r="C372" s="677"/>
      <c r="D372" t="s">
        <v>401</v>
      </c>
      <c r="E372" s="218">
        <v>4.7</v>
      </c>
      <c r="F372" s="321"/>
      <c r="G372" s="218">
        <f t="shared" si="5"/>
        <v>15.599999999999955</v>
      </c>
      <c r="N372" s="218"/>
    </row>
    <row r="373" spans="1:14">
      <c r="B373" s="677"/>
      <c r="C373" s="677"/>
      <c r="D373" t="s">
        <v>400</v>
      </c>
      <c r="E373" s="218">
        <v>300</v>
      </c>
      <c r="F373" s="321"/>
      <c r="G373" s="218">
        <f t="shared" si="5"/>
        <v>315.59999999999997</v>
      </c>
      <c r="N373" s="218"/>
    </row>
    <row r="374" spans="1:14">
      <c r="A374" s="236">
        <v>44662</v>
      </c>
      <c r="B374" s="677" t="s">
        <v>510</v>
      </c>
      <c r="C374" s="677" t="s">
        <v>415</v>
      </c>
      <c r="D374" t="s">
        <v>400</v>
      </c>
      <c r="F374" s="285">
        <v>300</v>
      </c>
      <c r="G374" s="218">
        <f t="shared" si="5"/>
        <v>15.599999999999966</v>
      </c>
      <c r="N374" s="218"/>
    </row>
    <row r="375" spans="1:14">
      <c r="A375" s="236">
        <v>44760</v>
      </c>
      <c r="B375" s="677" t="s">
        <v>505</v>
      </c>
      <c r="C375" s="677" t="s">
        <v>415</v>
      </c>
      <c r="D375" t="s">
        <v>19</v>
      </c>
      <c r="F375" s="285">
        <v>10.9</v>
      </c>
      <c r="G375" s="218">
        <f t="shared" si="5"/>
        <v>4.6999999999999655</v>
      </c>
      <c r="N375" s="218"/>
    </row>
    <row r="376" spans="1:14">
      <c r="A376" s="236">
        <v>44760</v>
      </c>
      <c r="B376" s="677" t="s">
        <v>505</v>
      </c>
      <c r="C376" s="677" t="s">
        <v>415</v>
      </c>
      <c r="D376" t="s">
        <v>401</v>
      </c>
      <c r="F376" s="285">
        <v>4.7</v>
      </c>
      <c r="G376" s="218">
        <f t="shared" si="5"/>
        <v>-3.4638958368304884E-14</v>
      </c>
      <c r="N376" s="218"/>
    </row>
    <row r="377" spans="1:14">
      <c r="A377" s="243">
        <v>44286</v>
      </c>
      <c r="B377" s="676" t="s">
        <v>397</v>
      </c>
      <c r="C377" s="676" t="s">
        <v>418</v>
      </c>
      <c r="D377" t="s">
        <v>19</v>
      </c>
      <c r="E377" s="218">
        <v>23.9</v>
      </c>
      <c r="F377" s="321"/>
      <c r="G377" s="218">
        <f t="shared" si="5"/>
        <v>23.899999999999963</v>
      </c>
      <c r="N377" s="218"/>
    </row>
    <row r="378" spans="1:14">
      <c r="B378" s="677"/>
      <c r="C378" s="677"/>
      <c r="D378" t="s">
        <v>401</v>
      </c>
      <c r="E378" s="218">
        <v>3.8</v>
      </c>
      <c r="F378" s="321"/>
      <c r="G378" s="218">
        <f t="shared" si="5"/>
        <v>27.699999999999964</v>
      </c>
      <c r="N378" s="218"/>
    </row>
    <row r="379" spans="1:14">
      <c r="B379" s="677"/>
      <c r="C379" s="677"/>
      <c r="D379" t="s">
        <v>400</v>
      </c>
      <c r="E379" s="218">
        <v>300</v>
      </c>
      <c r="F379" s="321"/>
      <c r="G379" s="218">
        <f t="shared" si="5"/>
        <v>327.7</v>
      </c>
      <c r="N379" s="218"/>
    </row>
    <row r="380" spans="1:14">
      <c r="A380" s="236">
        <v>44286</v>
      </c>
      <c r="B380" s="677" t="s">
        <v>511</v>
      </c>
      <c r="C380" s="677" t="s">
        <v>418</v>
      </c>
      <c r="D380" t="s">
        <v>400</v>
      </c>
      <c r="F380" s="321">
        <v>240</v>
      </c>
      <c r="G380" s="218">
        <f t="shared" si="5"/>
        <v>87.699999999999989</v>
      </c>
      <c r="N380" s="218"/>
    </row>
    <row r="381" spans="1:14">
      <c r="A381" s="236">
        <v>44662</v>
      </c>
      <c r="B381" s="677" t="s">
        <v>510</v>
      </c>
      <c r="C381" s="677" t="s">
        <v>418</v>
      </c>
      <c r="D381" t="s">
        <v>400</v>
      </c>
      <c r="F381" s="321">
        <v>60</v>
      </c>
      <c r="G381" s="218">
        <f t="shared" si="5"/>
        <v>27.699999999999989</v>
      </c>
      <c r="N381" s="218"/>
    </row>
    <row r="382" spans="1:14">
      <c r="A382" s="236">
        <v>44760</v>
      </c>
      <c r="B382" s="677" t="s">
        <v>505</v>
      </c>
      <c r="C382" s="677" t="s">
        <v>418</v>
      </c>
      <c r="D382" t="s">
        <v>19</v>
      </c>
      <c r="F382" s="285">
        <v>23.9</v>
      </c>
      <c r="G382" s="218">
        <f t="shared" si="5"/>
        <v>3.7999999999999901</v>
      </c>
      <c r="N382" s="218"/>
    </row>
    <row r="383" spans="1:14">
      <c r="A383" s="236">
        <v>44760</v>
      </c>
      <c r="B383" s="677" t="s">
        <v>505</v>
      </c>
      <c r="C383" s="677" t="s">
        <v>418</v>
      </c>
      <c r="D383" t="s">
        <v>401</v>
      </c>
      <c r="F383" s="285">
        <v>3.8</v>
      </c>
      <c r="G383" s="218">
        <f t="shared" si="5"/>
        <v>-9.7699626167013776E-15</v>
      </c>
      <c r="N383" s="218"/>
    </row>
    <row r="384" spans="1:14">
      <c r="A384" s="243">
        <v>44316</v>
      </c>
      <c r="B384" s="676" t="s">
        <v>397</v>
      </c>
      <c r="C384" s="676" t="s">
        <v>420</v>
      </c>
      <c r="D384" t="s">
        <v>19</v>
      </c>
      <c r="E384" s="218">
        <v>23.1</v>
      </c>
      <c r="F384" s="321"/>
      <c r="G384" s="218">
        <f t="shared" si="5"/>
        <v>23.099999999999991</v>
      </c>
      <c r="N384" s="218"/>
    </row>
    <row r="385" spans="1:14">
      <c r="B385" s="677"/>
      <c r="C385" s="677"/>
      <c r="D385" t="s">
        <v>401</v>
      </c>
      <c r="E385" s="218">
        <v>4.8</v>
      </c>
      <c r="F385" s="321"/>
      <c r="G385" s="218">
        <f t="shared" si="5"/>
        <v>27.899999999999991</v>
      </c>
      <c r="N385" s="218"/>
    </row>
    <row r="386" spans="1:14">
      <c r="B386" s="677"/>
      <c r="C386" s="677"/>
      <c r="D386" t="s">
        <v>400</v>
      </c>
      <c r="E386" s="218">
        <v>300</v>
      </c>
      <c r="F386" s="321"/>
      <c r="G386" s="218">
        <f t="shared" si="5"/>
        <v>327.9</v>
      </c>
      <c r="N386" s="218"/>
    </row>
    <row r="387" spans="1:14">
      <c r="A387" s="236">
        <v>44316</v>
      </c>
      <c r="B387" s="677" t="s">
        <v>512</v>
      </c>
      <c r="C387" s="677" t="s">
        <v>420</v>
      </c>
      <c r="D387" t="s">
        <v>400</v>
      </c>
      <c r="F387" s="321">
        <v>210</v>
      </c>
      <c r="G387" s="218">
        <f t="shared" si="5"/>
        <v>117.89999999999998</v>
      </c>
      <c r="N387" s="218"/>
    </row>
    <row r="388" spans="1:14">
      <c r="A388" s="236">
        <v>44662</v>
      </c>
      <c r="B388" s="677" t="s">
        <v>510</v>
      </c>
      <c r="C388" s="677" t="s">
        <v>420</v>
      </c>
      <c r="D388" t="s">
        <v>400</v>
      </c>
      <c r="F388" s="321">
        <v>40</v>
      </c>
      <c r="G388" s="218">
        <f t="shared" si="5"/>
        <v>77.899999999999977</v>
      </c>
      <c r="N388" s="218"/>
    </row>
    <row r="389" spans="1:14">
      <c r="A389" s="236">
        <v>44663</v>
      </c>
      <c r="B389" s="677" t="s">
        <v>513</v>
      </c>
      <c r="C389" s="677" t="s">
        <v>420</v>
      </c>
      <c r="D389" t="s">
        <v>400</v>
      </c>
      <c r="F389" s="321">
        <v>50</v>
      </c>
      <c r="G389" s="218">
        <f t="shared" si="5"/>
        <v>27.899999999999977</v>
      </c>
      <c r="N389" s="218"/>
    </row>
    <row r="390" spans="1:14">
      <c r="A390" s="236">
        <v>44760</v>
      </c>
      <c r="B390" s="677" t="s">
        <v>505</v>
      </c>
      <c r="C390" s="677" t="s">
        <v>420</v>
      </c>
      <c r="D390" t="s">
        <v>19</v>
      </c>
      <c r="F390" s="285">
        <v>23.1</v>
      </c>
      <c r="G390" s="218">
        <f t="shared" si="5"/>
        <v>4.7999999999999758</v>
      </c>
      <c r="N390" s="218"/>
    </row>
    <row r="391" spans="1:14">
      <c r="A391" s="236">
        <v>44760</v>
      </c>
      <c r="B391" s="677" t="s">
        <v>505</v>
      </c>
      <c r="C391" s="677" t="s">
        <v>420</v>
      </c>
      <c r="D391" t="s">
        <v>401</v>
      </c>
      <c r="F391" s="285">
        <v>4.8</v>
      </c>
      <c r="G391" s="218">
        <f t="shared" ref="G391:G454" si="6">+G390+E391-F391</f>
        <v>-2.3980817331903381E-14</v>
      </c>
      <c r="N391" s="218"/>
    </row>
    <row r="392" spans="1:14">
      <c r="A392" s="243">
        <v>44347</v>
      </c>
      <c r="B392" s="676" t="s">
        <v>397</v>
      </c>
      <c r="C392" s="676" t="s">
        <v>422</v>
      </c>
      <c r="D392" t="s">
        <v>19</v>
      </c>
      <c r="E392" s="218">
        <v>18.7</v>
      </c>
      <c r="F392" s="321"/>
      <c r="G392" s="218">
        <f t="shared" si="6"/>
        <v>18.699999999999974</v>
      </c>
      <c r="N392" s="273"/>
    </row>
    <row r="393" spans="1:14">
      <c r="B393" s="677"/>
      <c r="C393" s="677"/>
      <c r="D393" t="s">
        <v>401</v>
      </c>
      <c r="E393" s="218">
        <v>3.5</v>
      </c>
      <c r="F393" s="321"/>
      <c r="G393" s="218">
        <f t="shared" si="6"/>
        <v>22.199999999999974</v>
      </c>
      <c r="N393" s="218"/>
    </row>
    <row r="394" spans="1:14">
      <c r="B394" s="677"/>
      <c r="C394" s="677"/>
      <c r="D394" t="s">
        <v>400</v>
      </c>
      <c r="E394" s="218">
        <v>300</v>
      </c>
      <c r="F394" s="321"/>
      <c r="G394" s="218">
        <f t="shared" si="6"/>
        <v>322.2</v>
      </c>
      <c r="N394" s="218"/>
    </row>
    <row r="395" spans="1:14">
      <c r="A395" s="236">
        <v>44347</v>
      </c>
      <c r="B395" s="677" t="s">
        <v>514</v>
      </c>
      <c r="C395" s="677" t="s">
        <v>422</v>
      </c>
      <c r="D395" t="s">
        <v>400</v>
      </c>
      <c r="F395" s="321">
        <v>140</v>
      </c>
      <c r="G395" s="218">
        <f t="shared" si="6"/>
        <v>182.2</v>
      </c>
      <c r="N395" s="218"/>
    </row>
    <row r="396" spans="1:14">
      <c r="A396" s="236">
        <v>44385</v>
      </c>
      <c r="B396" s="677" t="s">
        <v>515</v>
      </c>
      <c r="C396" s="677" t="s">
        <v>422</v>
      </c>
      <c r="D396" t="s">
        <v>19</v>
      </c>
      <c r="F396" s="321">
        <v>18.7</v>
      </c>
      <c r="G396" s="218">
        <f t="shared" si="6"/>
        <v>163.5</v>
      </c>
      <c r="N396" s="218"/>
    </row>
    <row r="397" spans="1:14">
      <c r="A397" s="236">
        <v>44385</v>
      </c>
      <c r="B397" s="677" t="s">
        <v>515</v>
      </c>
      <c r="C397" s="677" t="s">
        <v>422</v>
      </c>
      <c r="D397" t="s">
        <v>401</v>
      </c>
      <c r="F397" s="321">
        <v>3.5</v>
      </c>
      <c r="G397" s="218">
        <f t="shared" si="6"/>
        <v>160</v>
      </c>
      <c r="L397" s="686"/>
      <c r="N397" s="218"/>
    </row>
    <row r="398" spans="1:14">
      <c r="A398" s="236">
        <v>44663</v>
      </c>
      <c r="B398" s="677" t="s">
        <v>513</v>
      </c>
      <c r="C398" s="677" t="s">
        <v>422</v>
      </c>
      <c r="D398" t="s">
        <v>400</v>
      </c>
      <c r="F398" s="321">
        <v>160</v>
      </c>
      <c r="G398" s="218">
        <f t="shared" si="6"/>
        <v>0</v>
      </c>
      <c r="L398" s="686"/>
      <c r="N398" s="218"/>
    </row>
    <row r="399" spans="1:14">
      <c r="A399" s="243">
        <v>44377</v>
      </c>
      <c r="B399" s="676" t="s">
        <v>397</v>
      </c>
      <c r="C399" s="676" t="s">
        <v>425</v>
      </c>
      <c r="D399" t="s">
        <v>19</v>
      </c>
      <c r="E399" s="218">
        <v>20.5</v>
      </c>
      <c r="F399" s="321"/>
      <c r="G399" s="218">
        <f t="shared" si="6"/>
        <v>20.5</v>
      </c>
      <c r="L399" s="685"/>
      <c r="N399" s="218"/>
    </row>
    <row r="400" spans="1:14">
      <c r="B400" s="677"/>
      <c r="C400" s="677"/>
      <c r="D400" t="s">
        <v>401</v>
      </c>
      <c r="E400" s="273">
        <v>5.4</v>
      </c>
      <c r="F400" s="321"/>
      <c r="G400" s="218">
        <f t="shared" si="6"/>
        <v>25.9</v>
      </c>
      <c r="L400" s="686"/>
      <c r="N400" s="218"/>
    </row>
    <row r="401" spans="1:14">
      <c r="B401" s="677"/>
      <c r="C401" s="677"/>
      <c r="D401" t="s">
        <v>400</v>
      </c>
      <c r="E401" s="218">
        <v>300</v>
      </c>
      <c r="F401" s="321"/>
      <c r="G401" s="218">
        <f t="shared" si="6"/>
        <v>325.89999999999998</v>
      </c>
      <c r="L401" s="685"/>
      <c r="N401" s="218"/>
    </row>
    <row r="402" spans="1:14">
      <c r="A402" s="236">
        <v>44377</v>
      </c>
      <c r="B402" s="677" t="s">
        <v>516</v>
      </c>
      <c r="C402" s="677" t="s">
        <v>425</v>
      </c>
      <c r="D402" t="s">
        <v>400</v>
      </c>
      <c r="F402" s="321">
        <v>300</v>
      </c>
      <c r="G402" s="218">
        <f t="shared" si="6"/>
        <v>25.899999999999977</v>
      </c>
      <c r="L402" s="685"/>
      <c r="N402" s="218"/>
    </row>
    <row r="403" spans="1:14">
      <c r="A403" s="236">
        <v>44760</v>
      </c>
      <c r="B403" s="677" t="s">
        <v>517</v>
      </c>
      <c r="C403" s="677" t="s">
        <v>425</v>
      </c>
      <c r="D403" t="s">
        <v>19</v>
      </c>
      <c r="F403" s="285">
        <v>20.5</v>
      </c>
      <c r="G403" s="218">
        <f t="shared" si="6"/>
        <v>5.3999999999999773</v>
      </c>
      <c r="L403" s="685"/>
      <c r="N403" s="218"/>
    </row>
    <row r="404" spans="1:14">
      <c r="A404" s="236">
        <v>44760</v>
      </c>
      <c r="B404" s="677" t="s">
        <v>517</v>
      </c>
      <c r="C404" s="677" t="s">
        <v>425</v>
      </c>
      <c r="D404" t="s">
        <v>401</v>
      </c>
      <c r="F404" s="332">
        <v>5.4</v>
      </c>
      <c r="G404" s="218">
        <f t="shared" si="6"/>
        <v>-2.3092638912203256E-14</v>
      </c>
      <c r="L404" s="685"/>
      <c r="N404" s="218"/>
    </row>
    <row r="405" spans="1:14">
      <c r="A405" s="243">
        <v>44408</v>
      </c>
      <c r="B405" s="676" t="s">
        <v>397</v>
      </c>
      <c r="C405" s="676" t="s">
        <v>427</v>
      </c>
      <c r="D405" t="s">
        <v>19</v>
      </c>
      <c r="E405" s="218">
        <v>25.2</v>
      </c>
      <c r="F405" s="321"/>
      <c r="G405" s="218">
        <f t="shared" si="6"/>
        <v>25.199999999999974</v>
      </c>
      <c r="L405" s="685"/>
      <c r="N405" s="218"/>
    </row>
    <row r="406" spans="1:14">
      <c r="B406" s="677"/>
      <c r="C406" s="677"/>
      <c r="D406" t="s">
        <v>401</v>
      </c>
      <c r="E406" s="218">
        <v>2.8</v>
      </c>
      <c r="F406" s="321"/>
      <c r="G406" s="218">
        <f t="shared" si="6"/>
        <v>27.999999999999975</v>
      </c>
      <c r="L406" s="685"/>
      <c r="N406" s="218"/>
    </row>
    <row r="407" spans="1:14">
      <c r="B407" s="677"/>
      <c r="C407" s="677"/>
      <c r="D407" t="s">
        <v>400</v>
      </c>
      <c r="E407" s="218">
        <v>300</v>
      </c>
      <c r="F407" s="321"/>
      <c r="G407" s="218">
        <f t="shared" si="6"/>
        <v>328</v>
      </c>
    </row>
    <row r="408" spans="1:14">
      <c r="A408" s="236">
        <v>44408</v>
      </c>
      <c r="B408" s="677" t="s">
        <v>518</v>
      </c>
      <c r="C408" s="677" t="s">
        <v>427</v>
      </c>
      <c r="D408" t="s">
        <v>400</v>
      </c>
      <c r="F408" s="321">
        <v>250</v>
      </c>
      <c r="G408" s="218">
        <f t="shared" si="6"/>
        <v>78</v>
      </c>
    </row>
    <row r="409" spans="1:14">
      <c r="A409" s="236">
        <v>44663</v>
      </c>
      <c r="B409" s="677" t="s">
        <v>513</v>
      </c>
      <c r="C409" s="677" t="s">
        <v>427</v>
      </c>
      <c r="D409" t="s">
        <v>400</v>
      </c>
      <c r="F409" s="321">
        <v>50</v>
      </c>
      <c r="G409" s="218">
        <f t="shared" si="6"/>
        <v>28</v>
      </c>
    </row>
    <row r="410" spans="1:14">
      <c r="A410" s="236">
        <v>44760</v>
      </c>
      <c r="B410" s="677" t="s">
        <v>517</v>
      </c>
      <c r="C410" s="677" t="s">
        <v>427</v>
      </c>
      <c r="D410" t="s">
        <v>19</v>
      </c>
      <c r="F410" s="285">
        <v>25.2</v>
      </c>
      <c r="G410" s="218">
        <f t="shared" si="6"/>
        <v>2.8000000000000007</v>
      </c>
    </row>
    <row r="411" spans="1:14">
      <c r="A411" s="236">
        <v>44760</v>
      </c>
      <c r="B411" s="677" t="s">
        <v>517</v>
      </c>
      <c r="C411" s="677" t="s">
        <v>427</v>
      </c>
      <c r="D411" t="s">
        <v>401</v>
      </c>
      <c r="F411" s="285">
        <v>2.8</v>
      </c>
      <c r="G411" s="218">
        <f t="shared" si="6"/>
        <v>0</v>
      </c>
    </row>
    <row r="412" spans="1:14">
      <c r="A412" s="243">
        <v>44439</v>
      </c>
      <c r="B412" s="676" t="s">
        <v>397</v>
      </c>
      <c r="C412" s="676" t="s">
        <v>429</v>
      </c>
      <c r="D412" t="s">
        <v>19</v>
      </c>
      <c r="E412" s="218">
        <v>28.5</v>
      </c>
      <c r="F412" s="321"/>
      <c r="G412" s="218">
        <f t="shared" si="6"/>
        <v>28.5</v>
      </c>
    </row>
    <row r="413" spans="1:14">
      <c r="B413" s="677"/>
      <c r="C413" s="677"/>
      <c r="D413" t="s">
        <v>401</v>
      </c>
      <c r="E413" s="218">
        <v>3.1</v>
      </c>
      <c r="F413" s="321"/>
      <c r="G413" s="218">
        <f t="shared" si="6"/>
        <v>31.6</v>
      </c>
    </row>
    <row r="414" spans="1:14">
      <c r="B414" s="677"/>
      <c r="C414" s="677"/>
      <c r="D414" t="s">
        <v>400</v>
      </c>
      <c r="E414" s="218">
        <v>300</v>
      </c>
      <c r="F414" s="321"/>
      <c r="G414" s="218">
        <f t="shared" si="6"/>
        <v>331.6</v>
      </c>
      <c r="N414" s="237"/>
    </row>
    <row r="415" spans="1:14">
      <c r="A415" s="236">
        <v>44439</v>
      </c>
      <c r="B415" s="677" t="s">
        <v>519</v>
      </c>
      <c r="C415" s="677" t="s">
        <v>429</v>
      </c>
      <c r="D415" t="s">
        <v>400</v>
      </c>
      <c r="F415" s="321">
        <v>300</v>
      </c>
      <c r="G415" s="218">
        <f t="shared" si="6"/>
        <v>31.600000000000023</v>
      </c>
    </row>
    <row r="416" spans="1:14">
      <c r="A416" s="236">
        <v>44760</v>
      </c>
      <c r="B416" s="677" t="s">
        <v>517</v>
      </c>
      <c r="C416" s="677" t="s">
        <v>429</v>
      </c>
      <c r="D416" t="s">
        <v>19</v>
      </c>
      <c r="F416" s="285">
        <v>28.5</v>
      </c>
      <c r="G416" s="218">
        <f t="shared" si="6"/>
        <v>3.1000000000000227</v>
      </c>
    </row>
    <row r="417" spans="1:12">
      <c r="A417" s="236">
        <v>44760</v>
      </c>
      <c r="B417" s="677" t="s">
        <v>517</v>
      </c>
      <c r="C417" s="677" t="s">
        <v>429</v>
      </c>
      <c r="D417" t="s">
        <v>401</v>
      </c>
      <c r="F417" s="285">
        <v>3.1</v>
      </c>
      <c r="G417" s="218">
        <f t="shared" si="6"/>
        <v>2.2648549702353193E-14</v>
      </c>
    </row>
    <row r="418" spans="1:12">
      <c r="A418" s="243">
        <v>44469</v>
      </c>
      <c r="B418" s="676" t="s">
        <v>397</v>
      </c>
      <c r="C418" s="676" t="s">
        <v>478</v>
      </c>
      <c r="D418" t="s">
        <v>19</v>
      </c>
      <c r="E418" s="218">
        <v>29.5</v>
      </c>
      <c r="F418" s="321"/>
      <c r="G418" s="218">
        <f t="shared" si="6"/>
        <v>29.500000000000021</v>
      </c>
    </row>
    <row r="419" spans="1:12">
      <c r="B419" s="677"/>
      <c r="C419" s="677"/>
      <c r="D419" t="s">
        <v>401</v>
      </c>
      <c r="E419" s="218">
        <v>4.7</v>
      </c>
      <c r="F419" s="321"/>
      <c r="G419" s="218">
        <f t="shared" si="6"/>
        <v>34.200000000000024</v>
      </c>
      <c r="J419" s="692"/>
      <c r="K419" s="692"/>
      <c r="L419" s="692"/>
    </row>
    <row r="420" spans="1:12">
      <c r="B420" s="677"/>
      <c r="C420" s="677"/>
      <c r="D420" t="s">
        <v>400</v>
      </c>
      <c r="E420" s="218">
        <v>300</v>
      </c>
      <c r="F420" s="321"/>
      <c r="G420" s="218">
        <f t="shared" si="6"/>
        <v>334.20000000000005</v>
      </c>
    </row>
    <row r="421" spans="1:12">
      <c r="A421" s="236">
        <v>44469</v>
      </c>
      <c r="B421" s="677" t="s">
        <v>520</v>
      </c>
      <c r="C421" s="677" t="s">
        <v>478</v>
      </c>
      <c r="D421" t="s">
        <v>400</v>
      </c>
      <c r="F421" s="321">
        <v>300</v>
      </c>
      <c r="G421" s="218">
        <f t="shared" si="6"/>
        <v>34.200000000000045</v>
      </c>
      <c r="J421" s="676"/>
      <c r="L421" s="285"/>
    </row>
    <row r="422" spans="1:12">
      <c r="A422" s="236">
        <v>44760</v>
      </c>
      <c r="B422" s="677" t="s">
        <v>517</v>
      </c>
      <c r="C422" s="677" t="s">
        <v>478</v>
      </c>
      <c r="D422" t="s">
        <v>19</v>
      </c>
      <c r="F422" s="285">
        <v>29.5</v>
      </c>
      <c r="G422" s="218">
        <f t="shared" si="6"/>
        <v>4.7000000000000455</v>
      </c>
      <c r="J422" s="676"/>
      <c r="L422" s="285"/>
    </row>
    <row r="423" spans="1:12">
      <c r="A423" s="236">
        <v>44760</v>
      </c>
      <c r="B423" s="677" t="s">
        <v>517</v>
      </c>
      <c r="C423" s="677" t="s">
        <v>478</v>
      </c>
      <c r="D423" t="s">
        <v>401</v>
      </c>
      <c r="F423" s="285">
        <v>4.7</v>
      </c>
      <c r="G423" s="218">
        <f t="shared" si="6"/>
        <v>4.5297099404706387E-14</v>
      </c>
      <c r="J423" s="676"/>
      <c r="L423" s="285"/>
    </row>
    <row r="424" spans="1:12">
      <c r="A424" s="243">
        <v>44500</v>
      </c>
      <c r="B424" s="676" t="s">
        <v>397</v>
      </c>
      <c r="C424" s="676" t="s">
        <v>398</v>
      </c>
      <c r="D424" t="s">
        <v>19</v>
      </c>
      <c r="E424" s="218">
        <v>30.6</v>
      </c>
      <c r="F424" s="329"/>
      <c r="G424" s="218">
        <f t="shared" si="6"/>
        <v>30.600000000000048</v>
      </c>
      <c r="J424" s="676"/>
      <c r="L424" s="285"/>
    </row>
    <row r="425" spans="1:12">
      <c r="A425" s="243"/>
      <c r="B425" s="676"/>
      <c r="C425" s="676"/>
      <c r="D425" t="s">
        <v>401</v>
      </c>
      <c r="E425" s="218">
        <v>2.6</v>
      </c>
      <c r="F425" s="329"/>
      <c r="G425" s="218">
        <f t="shared" si="6"/>
        <v>33.200000000000045</v>
      </c>
      <c r="L425" s="285"/>
    </row>
    <row r="426" spans="1:12">
      <c r="A426" s="243"/>
      <c r="B426" s="676"/>
      <c r="C426" s="676"/>
      <c r="D426" t="s">
        <v>400</v>
      </c>
      <c r="E426" s="218">
        <v>300</v>
      </c>
      <c r="F426" s="329"/>
      <c r="G426" s="218">
        <f t="shared" si="6"/>
        <v>333.20000000000005</v>
      </c>
      <c r="J426" s="676"/>
      <c r="L426" s="285"/>
    </row>
    <row r="427" spans="1:12">
      <c r="A427" s="236">
        <v>44499</v>
      </c>
      <c r="B427" s="677" t="s">
        <v>521</v>
      </c>
      <c r="C427" s="677" t="s">
        <v>398</v>
      </c>
      <c r="D427" t="s">
        <v>400</v>
      </c>
      <c r="F427" s="321">
        <v>190</v>
      </c>
      <c r="G427" s="218">
        <f t="shared" si="6"/>
        <v>143.20000000000005</v>
      </c>
      <c r="J427" s="677"/>
      <c r="L427" s="285"/>
    </row>
    <row r="428" spans="1:12">
      <c r="A428" s="236">
        <v>44663</v>
      </c>
      <c r="B428" s="677" t="s">
        <v>513</v>
      </c>
      <c r="C428" s="677" t="s">
        <v>398</v>
      </c>
      <c r="D428" t="s">
        <v>400</v>
      </c>
      <c r="F428" s="321">
        <v>110</v>
      </c>
      <c r="G428" s="218">
        <f t="shared" si="6"/>
        <v>33.200000000000045</v>
      </c>
      <c r="J428" s="676"/>
      <c r="L428" s="285"/>
    </row>
    <row r="429" spans="1:12">
      <c r="A429" s="236">
        <v>44760</v>
      </c>
      <c r="B429" s="677" t="s">
        <v>517</v>
      </c>
      <c r="C429" s="677" t="s">
        <v>398</v>
      </c>
      <c r="D429" t="s">
        <v>19</v>
      </c>
      <c r="F429" s="285">
        <v>30.6</v>
      </c>
      <c r="G429" s="218">
        <f t="shared" si="6"/>
        <v>2.6000000000000441</v>
      </c>
      <c r="J429" s="676"/>
      <c r="L429" s="285"/>
    </row>
    <row r="430" spans="1:12">
      <c r="A430" s="236">
        <v>44760</v>
      </c>
      <c r="B430" s="677" t="s">
        <v>517</v>
      </c>
      <c r="C430" s="677" t="s">
        <v>398</v>
      </c>
      <c r="D430" t="s">
        <v>401</v>
      </c>
      <c r="F430" s="285">
        <v>2.6</v>
      </c>
      <c r="G430" s="218">
        <f t="shared" si="6"/>
        <v>4.3964831775156199E-14</v>
      </c>
      <c r="J430" s="676"/>
      <c r="L430" s="285"/>
    </row>
    <row r="431" spans="1:12">
      <c r="A431" s="243">
        <v>44530</v>
      </c>
      <c r="B431" s="676" t="s">
        <v>397</v>
      </c>
      <c r="C431" s="676" t="s">
        <v>405</v>
      </c>
      <c r="D431" t="s">
        <v>400</v>
      </c>
      <c r="E431" s="218">
        <v>300</v>
      </c>
      <c r="F431" s="329"/>
      <c r="G431" s="218">
        <f t="shared" si="6"/>
        <v>300.00000000000006</v>
      </c>
      <c r="J431" s="677"/>
      <c r="L431" s="285"/>
    </row>
    <row r="432" spans="1:12">
      <c r="A432" s="243"/>
      <c r="B432" s="676"/>
      <c r="C432" s="676"/>
      <c r="D432" t="s">
        <v>19</v>
      </c>
      <c r="E432" s="218">
        <v>32.6</v>
      </c>
      <c r="F432" s="329"/>
      <c r="G432" s="218">
        <f t="shared" si="6"/>
        <v>332.60000000000008</v>
      </c>
      <c r="J432" s="676"/>
      <c r="L432" s="285"/>
    </row>
    <row r="433" spans="1:12">
      <c r="A433" s="243"/>
      <c r="B433" s="676"/>
      <c r="C433" s="676"/>
      <c r="D433" t="s">
        <v>401</v>
      </c>
      <c r="E433" s="218">
        <v>4</v>
      </c>
      <c r="F433" s="329"/>
      <c r="G433" s="218">
        <f t="shared" si="6"/>
        <v>336.60000000000008</v>
      </c>
      <c r="J433" s="677"/>
      <c r="L433" s="285"/>
    </row>
    <row r="434" spans="1:12">
      <c r="A434" s="236">
        <v>44530</v>
      </c>
      <c r="B434" s="677" t="s">
        <v>522</v>
      </c>
      <c r="C434" s="677" t="s">
        <v>405</v>
      </c>
      <c r="D434" t="s">
        <v>400</v>
      </c>
      <c r="F434" s="321">
        <v>20</v>
      </c>
      <c r="G434" s="218">
        <f t="shared" si="6"/>
        <v>316.60000000000008</v>
      </c>
      <c r="J434" s="676"/>
      <c r="L434" s="285"/>
    </row>
    <row r="435" spans="1:12">
      <c r="A435" s="236">
        <v>44530</v>
      </c>
      <c r="B435" s="677" t="s">
        <v>523</v>
      </c>
      <c r="C435" s="677" t="s">
        <v>405</v>
      </c>
      <c r="D435" t="s">
        <v>400</v>
      </c>
      <c r="F435" s="321">
        <v>130</v>
      </c>
      <c r="G435" s="218">
        <f t="shared" si="6"/>
        <v>186.60000000000008</v>
      </c>
      <c r="J435" s="677"/>
      <c r="L435" s="285"/>
    </row>
    <row r="436" spans="1:12">
      <c r="A436" s="236">
        <v>44541</v>
      </c>
      <c r="B436" s="677" t="s">
        <v>524</v>
      </c>
      <c r="C436" s="677" t="s">
        <v>405</v>
      </c>
      <c r="D436" t="s">
        <v>400</v>
      </c>
      <c r="F436" s="321">
        <v>100</v>
      </c>
      <c r="G436" s="218">
        <f t="shared" si="6"/>
        <v>86.60000000000008</v>
      </c>
      <c r="J436" s="676"/>
      <c r="L436" s="285"/>
    </row>
    <row r="437" spans="1:12">
      <c r="A437" s="236">
        <v>44663</v>
      </c>
      <c r="B437" s="677" t="s">
        <v>513</v>
      </c>
      <c r="C437" s="677" t="s">
        <v>405</v>
      </c>
      <c r="D437" t="s">
        <v>400</v>
      </c>
      <c r="F437" s="321">
        <v>50</v>
      </c>
      <c r="G437" s="218">
        <f t="shared" si="6"/>
        <v>36.60000000000008</v>
      </c>
      <c r="J437" s="677"/>
      <c r="L437" s="332"/>
    </row>
    <row r="438" spans="1:12">
      <c r="A438" s="236">
        <v>44760</v>
      </c>
      <c r="B438" s="677" t="s">
        <v>517</v>
      </c>
      <c r="C438" s="677" t="s">
        <v>405</v>
      </c>
      <c r="D438" t="s">
        <v>19</v>
      </c>
      <c r="F438" s="285">
        <v>32.6</v>
      </c>
      <c r="G438" s="218">
        <f t="shared" si="6"/>
        <v>4.0000000000000782</v>
      </c>
      <c r="J438" s="677"/>
      <c r="L438" s="332"/>
    </row>
    <row r="439" spans="1:12">
      <c r="A439" s="236">
        <v>44760</v>
      </c>
      <c r="B439" s="677" t="s">
        <v>517</v>
      </c>
      <c r="C439" s="677" t="s">
        <v>405</v>
      </c>
      <c r="D439" t="s">
        <v>401</v>
      </c>
      <c r="F439" s="285">
        <v>4</v>
      </c>
      <c r="G439" s="218">
        <f t="shared" si="6"/>
        <v>7.815970093361102E-14</v>
      </c>
      <c r="J439" s="677"/>
      <c r="L439" s="332"/>
    </row>
    <row r="440" spans="1:12">
      <c r="A440" s="243">
        <v>44561</v>
      </c>
      <c r="B440" s="676" t="s">
        <v>397</v>
      </c>
      <c r="C440" s="676" t="s">
        <v>409</v>
      </c>
      <c r="D440" t="s">
        <v>19</v>
      </c>
      <c r="E440" s="218">
        <v>44</v>
      </c>
      <c r="F440" s="321"/>
      <c r="G440" s="218">
        <f t="shared" si="6"/>
        <v>44.000000000000078</v>
      </c>
      <c r="J440" s="676"/>
      <c r="L440" s="285"/>
    </row>
    <row r="441" spans="1:12">
      <c r="B441" s="677"/>
      <c r="C441" s="677"/>
      <c r="D441" t="s">
        <v>401</v>
      </c>
      <c r="E441" s="218">
        <v>4.4000000000000004</v>
      </c>
      <c r="F441" s="321"/>
      <c r="G441" s="218">
        <f t="shared" si="6"/>
        <v>48.400000000000077</v>
      </c>
      <c r="J441" s="677"/>
      <c r="L441" s="285"/>
    </row>
    <row r="442" spans="1:12">
      <c r="B442" s="677"/>
      <c r="C442" s="677"/>
      <c r="D442" t="s">
        <v>400</v>
      </c>
      <c r="E442" s="218">
        <v>300</v>
      </c>
      <c r="F442" s="321"/>
      <c r="G442" s="218">
        <f t="shared" si="6"/>
        <v>348.40000000000009</v>
      </c>
      <c r="J442" s="676"/>
      <c r="L442" s="285"/>
    </row>
    <row r="443" spans="1:12">
      <c r="A443" s="236">
        <v>44561</v>
      </c>
      <c r="B443" s="677" t="s">
        <v>525</v>
      </c>
      <c r="C443" s="677" t="s">
        <v>409</v>
      </c>
      <c r="D443" t="s">
        <v>400</v>
      </c>
      <c r="F443" s="321">
        <v>230</v>
      </c>
      <c r="G443" s="218">
        <f t="shared" si="6"/>
        <v>118.40000000000009</v>
      </c>
      <c r="J443" s="677"/>
      <c r="L443" s="285"/>
    </row>
    <row r="444" spans="1:12">
      <c r="A444" s="236">
        <v>44663</v>
      </c>
      <c r="B444" s="677" t="s">
        <v>513</v>
      </c>
      <c r="C444" s="677" t="s">
        <v>409</v>
      </c>
      <c r="D444" t="s">
        <v>400</v>
      </c>
      <c r="F444" s="321">
        <v>70</v>
      </c>
      <c r="G444" s="218">
        <f t="shared" si="6"/>
        <v>48.400000000000091</v>
      </c>
      <c r="J444" s="676"/>
      <c r="L444" s="285"/>
    </row>
    <row r="445" spans="1:12">
      <c r="A445" s="236">
        <v>44760</v>
      </c>
      <c r="B445" s="677" t="s">
        <v>526</v>
      </c>
      <c r="C445" s="677" t="s">
        <v>409</v>
      </c>
      <c r="D445" t="s">
        <v>19</v>
      </c>
      <c r="F445" s="285">
        <v>44</v>
      </c>
      <c r="G445" s="218">
        <f t="shared" si="6"/>
        <v>4.4000000000000909</v>
      </c>
      <c r="J445" s="676"/>
      <c r="L445" s="285"/>
    </row>
    <row r="446" spans="1:12">
      <c r="A446" s="236">
        <v>44760</v>
      </c>
      <c r="B446" s="677" t="s">
        <v>526</v>
      </c>
      <c r="C446" s="677" t="s">
        <v>409</v>
      </c>
      <c r="D446" t="s">
        <v>401</v>
      </c>
      <c r="F446" s="285">
        <v>4.4000000000000004</v>
      </c>
      <c r="G446" s="218">
        <f t="shared" si="6"/>
        <v>9.0594198809412774E-14</v>
      </c>
      <c r="J446" s="676"/>
      <c r="L446" s="285"/>
    </row>
    <row r="447" spans="1:12">
      <c r="A447" s="243">
        <v>44592</v>
      </c>
      <c r="B447" s="676" t="s">
        <v>397</v>
      </c>
      <c r="C447" s="676" t="s">
        <v>444</v>
      </c>
      <c r="D447" t="s">
        <v>19</v>
      </c>
      <c r="E447" s="218">
        <v>46.5</v>
      </c>
      <c r="F447" s="321"/>
      <c r="G447" s="218">
        <f t="shared" si="6"/>
        <v>46.500000000000092</v>
      </c>
      <c r="J447" s="677"/>
      <c r="L447" s="285"/>
    </row>
    <row r="448" spans="1:12">
      <c r="B448" s="677"/>
      <c r="C448" s="677"/>
      <c r="D448" t="s">
        <v>401</v>
      </c>
      <c r="E448" s="218">
        <v>1.3</v>
      </c>
      <c r="F448" s="321"/>
      <c r="G448" s="218">
        <f t="shared" si="6"/>
        <v>47.80000000000009</v>
      </c>
      <c r="J448" s="676"/>
      <c r="L448" s="285"/>
    </row>
    <row r="449" spans="1:13">
      <c r="B449" s="677"/>
      <c r="C449" s="677"/>
      <c r="D449" t="s">
        <v>400</v>
      </c>
      <c r="E449" s="218">
        <v>300</v>
      </c>
      <c r="F449" s="321"/>
      <c r="G449" s="218">
        <f t="shared" si="6"/>
        <v>347.80000000000007</v>
      </c>
      <c r="J449" s="676"/>
      <c r="L449" s="285"/>
    </row>
    <row r="450" spans="1:13">
      <c r="A450" s="236">
        <v>44592</v>
      </c>
      <c r="B450" s="677" t="s">
        <v>527</v>
      </c>
      <c r="C450" s="677" t="s">
        <v>444</v>
      </c>
      <c r="D450" t="s">
        <v>400</v>
      </c>
      <c r="F450" s="321">
        <v>20</v>
      </c>
      <c r="G450" s="218">
        <f t="shared" si="6"/>
        <v>327.80000000000007</v>
      </c>
      <c r="J450" s="676"/>
      <c r="L450" s="285"/>
    </row>
    <row r="451" spans="1:13">
      <c r="A451" s="236">
        <v>44663</v>
      </c>
      <c r="B451" s="677" t="s">
        <v>513</v>
      </c>
      <c r="C451" s="677" t="s">
        <v>444</v>
      </c>
      <c r="D451" t="s">
        <v>400</v>
      </c>
      <c r="F451" s="321">
        <v>10</v>
      </c>
      <c r="G451" s="218">
        <f t="shared" si="6"/>
        <v>317.80000000000007</v>
      </c>
      <c r="L451" s="285"/>
    </row>
    <row r="452" spans="1:13">
      <c r="A452" s="236">
        <v>44760</v>
      </c>
      <c r="B452" s="677" t="s">
        <v>528</v>
      </c>
      <c r="C452" s="677" t="s">
        <v>444</v>
      </c>
      <c r="D452" t="s">
        <v>400</v>
      </c>
      <c r="F452" s="321">
        <v>270</v>
      </c>
      <c r="G452" s="218">
        <f t="shared" si="6"/>
        <v>47.800000000000068</v>
      </c>
      <c r="L452" s="285"/>
    </row>
    <row r="453" spans="1:13">
      <c r="A453" s="236">
        <v>44760</v>
      </c>
      <c r="B453" s="677" t="s">
        <v>526</v>
      </c>
      <c r="C453" s="677" t="s">
        <v>444</v>
      </c>
      <c r="D453" t="s">
        <v>19</v>
      </c>
      <c r="F453" s="285">
        <v>46.5</v>
      </c>
      <c r="G453" s="218">
        <f t="shared" si="6"/>
        <v>1.3000000000000682</v>
      </c>
      <c r="L453" s="285"/>
    </row>
    <row r="454" spans="1:13">
      <c r="A454" s="236">
        <v>44760</v>
      </c>
      <c r="B454" s="677" t="s">
        <v>526</v>
      </c>
      <c r="C454" s="677" t="s">
        <v>444</v>
      </c>
      <c r="D454" t="s">
        <v>401</v>
      </c>
      <c r="F454" s="285">
        <v>1.3</v>
      </c>
      <c r="G454" s="218">
        <f t="shared" si="6"/>
        <v>6.8167693711984612E-14</v>
      </c>
      <c r="L454" s="285"/>
    </row>
    <row r="455" spans="1:13">
      <c r="A455" s="243">
        <v>44620</v>
      </c>
      <c r="B455" s="676" t="s">
        <v>397</v>
      </c>
      <c r="C455" s="676" t="s">
        <v>415</v>
      </c>
      <c r="D455" t="s">
        <v>19</v>
      </c>
      <c r="E455" s="218">
        <v>65.900000000000006</v>
      </c>
      <c r="F455" s="321"/>
      <c r="G455" s="218">
        <f t="shared" ref="G455:G498" si="7">+G454+E455-F455</f>
        <v>65.900000000000077</v>
      </c>
      <c r="J455" s="676"/>
      <c r="L455" s="285"/>
    </row>
    <row r="456" spans="1:13">
      <c r="A456" s="243"/>
      <c r="B456" s="676"/>
      <c r="C456" s="676"/>
      <c r="D456" t="s">
        <v>401</v>
      </c>
      <c r="E456" s="218">
        <v>4.3</v>
      </c>
      <c r="F456" s="321"/>
      <c r="G456" s="218">
        <f t="shared" si="7"/>
        <v>70.200000000000074</v>
      </c>
      <c r="L456" s="285"/>
    </row>
    <row r="457" spans="1:13">
      <c r="A457" s="243"/>
      <c r="B457" s="676"/>
      <c r="C457" s="676"/>
      <c r="D457" t="s">
        <v>400</v>
      </c>
      <c r="E457" s="218">
        <v>300</v>
      </c>
      <c r="F457" s="321"/>
      <c r="G457" s="218">
        <f t="shared" si="7"/>
        <v>370.20000000000005</v>
      </c>
      <c r="J457" s="676"/>
      <c r="L457" s="285"/>
    </row>
    <row r="458" spans="1:13">
      <c r="A458" s="236">
        <v>44760</v>
      </c>
      <c r="B458" s="677" t="s">
        <v>529</v>
      </c>
      <c r="C458" s="677" t="s">
        <v>415</v>
      </c>
      <c r="D458" t="s">
        <v>400</v>
      </c>
      <c r="F458" s="321">
        <v>300</v>
      </c>
      <c r="G458" s="218">
        <f t="shared" si="7"/>
        <v>70.200000000000045</v>
      </c>
      <c r="J458" s="676"/>
      <c r="L458" s="285"/>
    </row>
    <row r="459" spans="1:13">
      <c r="A459" s="236">
        <v>44760</v>
      </c>
      <c r="B459" s="677" t="s">
        <v>526</v>
      </c>
      <c r="C459" s="677" t="s">
        <v>415</v>
      </c>
      <c r="D459" t="s">
        <v>19</v>
      </c>
      <c r="F459" s="285">
        <v>65.900000000000006</v>
      </c>
      <c r="G459" s="218">
        <f t="shared" si="7"/>
        <v>4.3000000000000398</v>
      </c>
      <c r="J459" s="676"/>
      <c r="L459" s="285"/>
    </row>
    <row r="460" spans="1:13">
      <c r="A460" s="236">
        <v>44760</v>
      </c>
      <c r="B460" s="677" t="s">
        <v>526</v>
      </c>
      <c r="C460" s="677" t="s">
        <v>415</v>
      </c>
      <c r="D460" t="s">
        <v>401</v>
      </c>
      <c r="F460" s="285">
        <v>4.3</v>
      </c>
      <c r="G460" s="218">
        <f t="shared" si="7"/>
        <v>3.9968028886505635E-14</v>
      </c>
      <c r="J460" s="676"/>
      <c r="L460" s="285"/>
    </row>
    <row r="461" spans="1:13">
      <c r="A461" s="243">
        <v>44651</v>
      </c>
      <c r="B461" s="676" t="s">
        <v>397</v>
      </c>
      <c r="C461" s="676" t="s">
        <v>418</v>
      </c>
      <c r="D461" t="s">
        <v>19</v>
      </c>
      <c r="E461" s="218">
        <v>50.8</v>
      </c>
      <c r="F461" s="321"/>
      <c r="G461" s="218">
        <f t="shared" si="7"/>
        <v>50.80000000000004</v>
      </c>
      <c r="J461" s="677"/>
      <c r="L461" s="285"/>
    </row>
    <row r="462" spans="1:13">
      <c r="B462" s="677"/>
      <c r="C462" s="677"/>
      <c r="D462" t="s">
        <v>401</v>
      </c>
      <c r="E462" s="218">
        <v>5.2</v>
      </c>
      <c r="F462" s="321"/>
      <c r="G462" s="218">
        <f t="shared" si="7"/>
        <v>56.000000000000043</v>
      </c>
      <c r="M462" s="218"/>
    </row>
    <row r="463" spans="1:13">
      <c r="B463" s="677"/>
      <c r="C463" s="677"/>
      <c r="D463" t="s">
        <v>400</v>
      </c>
      <c r="E463" s="218">
        <v>300</v>
      </c>
      <c r="F463" s="321"/>
      <c r="G463" s="218">
        <f t="shared" si="7"/>
        <v>356.00000000000006</v>
      </c>
      <c r="J463" s="676"/>
      <c r="L463" s="285"/>
    </row>
    <row r="464" spans="1:13">
      <c r="A464" s="236">
        <v>44760</v>
      </c>
      <c r="B464" s="677" t="s">
        <v>529</v>
      </c>
      <c r="C464" s="677" t="s">
        <v>418</v>
      </c>
      <c r="D464" t="s">
        <v>400</v>
      </c>
      <c r="F464" s="321">
        <v>300</v>
      </c>
      <c r="G464" s="218">
        <f t="shared" si="7"/>
        <v>56.000000000000057</v>
      </c>
      <c r="J464" s="676"/>
      <c r="L464" s="285"/>
    </row>
    <row r="465" spans="1:13">
      <c r="A465" s="236">
        <v>44760</v>
      </c>
      <c r="B465" s="677" t="s">
        <v>526</v>
      </c>
      <c r="C465" s="677" t="s">
        <v>418</v>
      </c>
      <c r="D465" t="s">
        <v>19</v>
      </c>
      <c r="F465" s="285">
        <v>50.8</v>
      </c>
      <c r="G465" s="218">
        <f t="shared" si="7"/>
        <v>5.2000000000000597</v>
      </c>
      <c r="J465" s="676"/>
      <c r="L465" s="285"/>
    </row>
    <row r="466" spans="1:13">
      <c r="A466" s="236">
        <v>44760</v>
      </c>
      <c r="B466" s="677" t="s">
        <v>526</v>
      </c>
      <c r="C466" s="677" t="s">
        <v>418</v>
      </c>
      <c r="D466" t="s">
        <v>401</v>
      </c>
      <c r="F466" s="285">
        <v>5.2</v>
      </c>
      <c r="G466" s="218">
        <f t="shared" si="7"/>
        <v>5.9507954119908391E-14</v>
      </c>
      <c r="J466" s="676"/>
      <c r="L466" s="285"/>
    </row>
    <row r="467" spans="1:13">
      <c r="A467" s="243">
        <v>44681</v>
      </c>
      <c r="B467" s="676" t="s">
        <v>397</v>
      </c>
      <c r="C467" s="676" t="s">
        <v>420</v>
      </c>
      <c r="D467" t="s">
        <v>400</v>
      </c>
      <c r="E467" s="218">
        <v>300</v>
      </c>
      <c r="F467" s="321"/>
      <c r="G467" s="218">
        <f t="shared" si="7"/>
        <v>300.00000000000006</v>
      </c>
      <c r="J467" s="676"/>
      <c r="L467" s="285"/>
    </row>
    <row r="468" spans="1:13">
      <c r="A468" s="236">
        <v>44681</v>
      </c>
      <c r="B468" s="677" t="s">
        <v>530</v>
      </c>
      <c r="C468" s="677" t="s">
        <v>420</v>
      </c>
      <c r="D468" t="s">
        <v>400</v>
      </c>
      <c r="F468" s="321">
        <v>120</v>
      </c>
      <c r="G468" s="218">
        <f t="shared" si="7"/>
        <v>180.00000000000006</v>
      </c>
      <c r="J468" s="676"/>
      <c r="M468" s="218"/>
    </row>
    <row r="469" spans="1:13">
      <c r="B469" s="677"/>
      <c r="C469" s="677"/>
      <c r="D469" t="s">
        <v>19</v>
      </c>
      <c r="E469" s="218">
        <v>51.7</v>
      </c>
      <c r="F469" s="321"/>
      <c r="G469" s="218">
        <f t="shared" si="7"/>
        <v>231.70000000000005</v>
      </c>
      <c r="J469" s="676"/>
      <c r="L469" s="285"/>
    </row>
    <row r="470" spans="1:13">
      <c r="B470" s="677"/>
      <c r="C470" s="677"/>
      <c r="D470" t="s">
        <v>401</v>
      </c>
      <c r="E470" s="218">
        <v>2.8</v>
      </c>
      <c r="F470" s="321"/>
      <c r="G470" s="218">
        <f t="shared" si="7"/>
        <v>234.50000000000006</v>
      </c>
      <c r="J470" s="677"/>
      <c r="L470" s="285"/>
    </row>
    <row r="471" spans="1:13">
      <c r="A471" s="236">
        <v>44760</v>
      </c>
      <c r="B471" s="677" t="s">
        <v>531</v>
      </c>
      <c r="C471" s="677" t="s">
        <v>420</v>
      </c>
      <c r="D471" t="s">
        <v>400</v>
      </c>
      <c r="F471" s="321">
        <v>180</v>
      </c>
      <c r="G471" s="218">
        <f t="shared" si="7"/>
        <v>54.500000000000057</v>
      </c>
      <c r="J471" s="677"/>
      <c r="L471" s="285"/>
    </row>
    <row r="472" spans="1:13">
      <c r="A472" s="236">
        <v>44760</v>
      </c>
      <c r="B472" s="677" t="s">
        <v>526</v>
      </c>
      <c r="C472" s="677" t="s">
        <v>420</v>
      </c>
      <c r="D472" t="s">
        <v>19</v>
      </c>
      <c r="F472" s="285">
        <v>51.7</v>
      </c>
      <c r="G472" s="218">
        <f t="shared" si="7"/>
        <v>2.800000000000054</v>
      </c>
      <c r="J472" s="677"/>
      <c r="L472" s="285"/>
    </row>
    <row r="473" spans="1:13">
      <c r="A473" s="236">
        <v>44760</v>
      </c>
      <c r="B473" s="677" t="s">
        <v>526</v>
      </c>
      <c r="C473" s="677" t="s">
        <v>420</v>
      </c>
      <c r="D473" t="s">
        <v>401</v>
      </c>
      <c r="F473" s="285">
        <v>2.8</v>
      </c>
      <c r="G473" s="218">
        <f t="shared" si="7"/>
        <v>5.4178883601707639E-14</v>
      </c>
      <c r="J473" s="677"/>
      <c r="L473" s="285"/>
    </row>
    <row r="474" spans="1:13">
      <c r="A474" s="243">
        <v>44712</v>
      </c>
      <c r="B474" s="676" t="s">
        <v>397</v>
      </c>
      <c r="C474" s="676" t="s">
        <v>422</v>
      </c>
      <c r="D474" t="s">
        <v>19</v>
      </c>
      <c r="E474" s="218">
        <v>24.7</v>
      </c>
      <c r="F474" s="321"/>
      <c r="G474" s="218">
        <f t="shared" si="7"/>
        <v>24.700000000000053</v>
      </c>
      <c r="J474" s="677"/>
      <c r="M474" s="218"/>
    </row>
    <row r="475" spans="1:13">
      <c r="B475" s="677"/>
      <c r="C475" s="677"/>
      <c r="D475" t="s">
        <v>401</v>
      </c>
      <c r="E475" s="218">
        <v>9.1</v>
      </c>
      <c r="F475" s="321"/>
      <c r="G475" s="218">
        <f t="shared" si="7"/>
        <v>33.800000000000054</v>
      </c>
      <c r="J475" s="676"/>
      <c r="M475" s="218"/>
    </row>
    <row r="476" spans="1:13">
      <c r="B476" s="677"/>
      <c r="C476" s="677"/>
      <c r="D476" t="s">
        <v>400</v>
      </c>
      <c r="E476" s="218">
        <v>300</v>
      </c>
      <c r="F476" s="321"/>
      <c r="G476" s="218">
        <f t="shared" si="7"/>
        <v>333.80000000000007</v>
      </c>
      <c r="L476" s="285"/>
    </row>
    <row r="477" spans="1:13">
      <c r="B477" s="677"/>
      <c r="C477" s="677"/>
      <c r="D477" t="s">
        <v>482</v>
      </c>
      <c r="E477" s="218">
        <v>6</v>
      </c>
      <c r="F477" s="321"/>
      <c r="G477" s="218">
        <f t="shared" si="7"/>
        <v>339.80000000000007</v>
      </c>
      <c r="L477" s="285"/>
    </row>
    <row r="478" spans="1:13">
      <c r="A478" s="236">
        <v>44760</v>
      </c>
      <c r="B478" s="677" t="s">
        <v>531</v>
      </c>
      <c r="C478" s="677" t="s">
        <v>420</v>
      </c>
      <c r="D478" t="s">
        <v>400</v>
      </c>
      <c r="F478" s="285">
        <v>300</v>
      </c>
      <c r="G478" s="218">
        <f t="shared" si="7"/>
        <v>39.800000000000068</v>
      </c>
      <c r="L478" s="285"/>
    </row>
    <row r="479" spans="1:13">
      <c r="A479" s="236">
        <v>44760</v>
      </c>
      <c r="B479" s="677" t="s">
        <v>526</v>
      </c>
      <c r="C479" s="677" t="s">
        <v>420</v>
      </c>
      <c r="D479" t="s">
        <v>19</v>
      </c>
      <c r="F479" s="285">
        <v>24.7</v>
      </c>
      <c r="G479" s="218">
        <f t="shared" si="7"/>
        <v>15.100000000000069</v>
      </c>
      <c r="L479" s="285"/>
    </row>
    <row r="480" spans="1:13">
      <c r="A480" s="236">
        <v>44760</v>
      </c>
      <c r="B480" s="677" t="s">
        <v>526</v>
      </c>
      <c r="C480" s="677" t="s">
        <v>420</v>
      </c>
      <c r="D480" t="s">
        <v>401</v>
      </c>
      <c r="F480" s="285">
        <v>9.1</v>
      </c>
      <c r="G480" s="218">
        <f t="shared" si="7"/>
        <v>6.0000000000000693</v>
      </c>
      <c r="L480" s="285"/>
    </row>
    <row r="481" spans="1:14">
      <c r="A481" s="236">
        <v>44803</v>
      </c>
      <c r="B481" s="677" t="s">
        <v>532</v>
      </c>
      <c r="C481" s="677" t="s">
        <v>420</v>
      </c>
      <c r="D481" t="s">
        <v>482</v>
      </c>
      <c r="F481" s="285">
        <v>6</v>
      </c>
      <c r="G481" s="218">
        <f t="shared" si="7"/>
        <v>6.9277916736609768E-14</v>
      </c>
      <c r="L481" s="285"/>
    </row>
    <row r="482" spans="1:14">
      <c r="A482" s="243">
        <v>44742</v>
      </c>
      <c r="B482" s="676" t="s">
        <v>397</v>
      </c>
      <c r="C482" s="676" t="s">
        <v>425</v>
      </c>
      <c r="D482" t="s">
        <v>19</v>
      </c>
      <c r="E482" s="218">
        <v>23.9</v>
      </c>
      <c r="F482" s="321"/>
      <c r="G482" s="218">
        <f t="shared" si="7"/>
        <v>23.90000000000007</v>
      </c>
      <c r="L482" s="285"/>
    </row>
    <row r="483" spans="1:14">
      <c r="B483" s="677"/>
      <c r="C483" s="677"/>
      <c r="D483" t="s">
        <v>401</v>
      </c>
      <c r="E483" s="218">
        <v>6.9</v>
      </c>
      <c r="F483" s="321"/>
      <c r="G483" s="218">
        <f t="shared" si="7"/>
        <v>30.800000000000068</v>
      </c>
      <c r="J483" s="676"/>
      <c r="L483" s="285"/>
    </row>
    <row r="484" spans="1:14">
      <c r="B484" s="677"/>
      <c r="C484" s="677"/>
      <c r="D484" t="s">
        <v>400</v>
      </c>
      <c r="E484" s="218">
        <v>300</v>
      </c>
      <c r="F484" s="321"/>
      <c r="G484" s="218">
        <f t="shared" si="7"/>
        <v>330.80000000000007</v>
      </c>
      <c r="J484" s="677"/>
      <c r="L484" s="285"/>
    </row>
    <row r="485" spans="1:14">
      <c r="A485" s="236">
        <v>44760</v>
      </c>
      <c r="B485" s="677" t="s">
        <v>531</v>
      </c>
      <c r="C485" s="677" t="s">
        <v>425</v>
      </c>
      <c r="D485" t="s">
        <v>400</v>
      </c>
      <c r="F485" s="285">
        <v>300</v>
      </c>
      <c r="G485" s="218">
        <f t="shared" si="7"/>
        <v>30.800000000000068</v>
      </c>
      <c r="J485" s="677"/>
      <c r="M485" s="218"/>
    </row>
    <row r="486" spans="1:14">
      <c r="A486" s="236">
        <v>44803</v>
      </c>
      <c r="B486" s="677" t="s">
        <v>532</v>
      </c>
      <c r="C486" s="677" t="s">
        <v>425</v>
      </c>
      <c r="D486" t="s">
        <v>19</v>
      </c>
      <c r="F486" s="285">
        <v>23.9</v>
      </c>
      <c r="G486" s="218">
        <f t="shared" si="7"/>
        <v>6.9000000000000696</v>
      </c>
      <c r="J486" s="677"/>
      <c r="M486" s="218"/>
    </row>
    <row r="487" spans="1:14">
      <c r="A487" s="236">
        <v>44803</v>
      </c>
      <c r="B487" s="677" t="s">
        <v>532</v>
      </c>
      <c r="C487" s="677" t="s">
        <v>425</v>
      </c>
      <c r="D487" t="s">
        <v>401</v>
      </c>
      <c r="F487" s="285">
        <v>6.9</v>
      </c>
      <c r="G487" s="218">
        <f t="shared" si="7"/>
        <v>6.9277916736609768E-14</v>
      </c>
      <c r="J487" s="677"/>
      <c r="M487" s="218"/>
    </row>
    <row r="488" spans="1:14">
      <c r="A488" s="243">
        <v>44804</v>
      </c>
      <c r="B488" s="676" t="s">
        <v>397</v>
      </c>
      <c r="C488" s="676" t="s">
        <v>427</v>
      </c>
      <c r="D488" t="s">
        <v>19</v>
      </c>
      <c r="E488" s="218">
        <v>23.8</v>
      </c>
      <c r="F488" s="321"/>
      <c r="G488" s="218">
        <f t="shared" si="7"/>
        <v>23.800000000000068</v>
      </c>
      <c r="J488" s="677"/>
      <c r="K488" s="676"/>
      <c r="N488" s="218"/>
    </row>
    <row r="489" spans="1:14">
      <c r="B489" s="677"/>
      <c r="C489" s="677"/>
      <c r="D489" t="s">
        <v>401</v>
      </c>
      <c r="E489" s="218">
        <v>9.6999999999999993</v>
      </c>
      <c r="F489" s="321"/>
      <c r="G489" s="218">
        <f t="shared" si="7"/>
        <v>33.500000000000071</v>
      </c>
      <c r="J489" s="677"/>
      <c r="K489" s="677"/>
      <c r="N489" s="218"/>
    </row>
    <row r="490" spans="1:14">
      <c r="B490" s="677"/>
      <c r="C490" s="677"/>
      <c r="D490" t="s">
        <v>400</v>
      </c>
      <c r="E490" s="218">
        <v>300</v>
      </c>
      <c r="F490" s="321"/>
      <c r="G490" s="218">
        <f t="shared" si="7"/>
        <v>333.50000000000006</v>
      </c>
      <c r="J490" s="677"/>
      <c r="K490" s="676"/>
      <c r="N490" s="218"/>
    </row>
    <row r="491" spans="1:14">
      <c r="A491" s="236">
        <v>44803</v>
      </c>
      <c r="B491" s="677" t="s">
        <v>533</v>
      </c>
      <c r="C491" s="677" t="s">
        <v>427</v>
      </c>
      <c r="D491" t="s">
        <v>400</v>
      </c>
      <c r="F491" s="285">
        <v>300</v>
      </c>
      <c r="G491" s="218">
        <f t="shared" si="7"/>
        <v>33.500000000000057</v>
      </c>
      <c r="J491" s="677"/>
      <c r="K491" s="677"/>
      <c r="N491" s="218"/>
    </row>
    <row r="492" spans="1:14">
      <c r="A492" s="236">
        <v>44825</v>
      </c>
      <c r="B492" s="677" t="s">
        <v>534</v>
      </c>
      <c r="C492" s="677" t="s">
        <v>427</v>
      </c>
      <c r="D492" t="s">
        <v>19</v>
      </c>
      <c r="F492" s="285">
        <v>23.8</v>
      </c>
      <c r="G492" s="218">
        <f t="shared" si="7"/>
        <v>9.7000000000000561</v>
      </c>
      <c r="J492" s="677"/>
      <c r="K492" s="677"/>
      <c r="N492" s="218"/>
    </row>
    <row r="493" spans="1:14">
      <c r="A493" s="236">
        <v>44825</v>
      </c>
      <c r="B493" s="677" t="s">
        <v>534</v>
      </c>
      <c r="C493" s="677" t="s">
        <v>427</v>
      </c>
      <c r="D493" t="s">
        <v>401</v>
      </c>
      <c r="F493" s="285">
        <v>9.6999999999999993</v>
      </c>
      <c r="G493" s="218">
        <f t="shared" si="7"/>
        <v>5.6843418860808015E-14</v>
      </c>
      <c r="J493" s="677"/>
      <c r="K493" s="677"/>
      <c r="N493" s="218"/>
    </row>
    <row r="494" spans="1:14">
      <c r="A494" s="243">
        <v>44804</v>
      </c>
      <c r="B494" s="676" t="s">
        <v>397</v>
      </c>
      <c r="C494" s="676" t="s">
        <v>429</v>
      </c>
      <c r="D494" t="s">
        <v>19</v>
      </c>
      <c r="E494" s="218">
        <v>24</v>
      </c>
      <c r="G494" s="218">
        <f t="shared" si="7"/>
        <v>24.000000000000057</v>
      </c>
      <c r="J494" s="677"/>
      <c r="K494" s="677"/>
      <c r="M494" s="218"/>
    </row>
    <row r="495" spans="1:14">
      <c r="B495" s="677"/>
      <c r="C495" s="677"/>
      <c r="D495" t="s">
        <v>401</v>
      </c>
      <c r="E495" s="218">
        <v>7</v>
      </c>
      <c r="G495" s="218">
        <f t="shared" si="7"/>
        <v>31.000000000000057</v>
      </c>
      <c r="J495" s="677"/>
      <c r="K495" s="677"/>
      <c r="N495" s="218"/>
    </row>
    <row r="496" spans="1:14">
      <c r="B496" s="677"/>
      <c r="C496" s="677"/>
      <c r="D496" t="s">
        <v>400</v>
      </c>
      <c r="E496" s="218">
        <v>300</v>
      </c>
      <c r="F496" s="321"/>
      <c r="G496" s="218">
        <f t="shared" si="7"/>
        <v>331.00000000000006</v>
      </c>
      <c r="J496" s="676"/>
      <c r="M496" s="218"/>
    </row>
    <row r="497" spans="1:14">
      <c r="B497" s="677"/>
      <c r="C497" s="677"/>
      <c r="D497" t="s">
        <v>535</v>
      </c>
      <c r="E497" s="218">
        <v>10</v>
      </c>
      <c r="F497" s="321"/>
      <c r="G497" s="218">
        <f t="shared" si="7"/>
        <v>341.00000000000006</v>
      </c>
      <c r="J497" s="677"/>
      <c r="L497" s="285"/>
      <c r="M497" s="237"/>
    </row>
    <row r="498" spans="1:14">
      <c r="A498" s="236">
        <v>44825</v>
      </c>
      <c r="B498" s="677" t="s">
        <v>536</v>
      </c>
      <c r="C498" s="677" t="s">
        <v>429</v>
      </c>
      <c r="D498" t="s">
        <v>400</v>
      </c>
      <c r="F498" s="321">
        <v>166.5</v>
      </c>
      <c r="G498" s="218">
        <f t="shared" si="7"/>
        <v>174.50000000000006</v>
      </c>
      <c r="J498" s="677"/>
    </row>
    <row r="499" spans="1:14">
      <c r="A499" s="236">
        <v>44834</v>
      </c>
      <c r="B499" s="677" t="s">
        <v>537</v>
      </c>
      <c r="C499" s="677" t="s">
        <v>429</v>
      </c>
      <c r="D499" t="s">
        <v>400</v>
      </c>
      <c r="F499" s="321">
        <v>133.5</v>
      </c>
      <c r="G499" s="218">
        <f t="shared" ref="G499:G505" si="8">+G498+E499-F499</f>
        <v>41.000000000000057</v>
      </c>
      <c r="L499" s="685"/>
      <c r="N499" s="218"/>
    </row>
    <row r="500" spans="1:14">
      <c r="A500" s="236">
        <v>44834</v>
      </c>
      <c r="B500" s="677" t="s">
        <v>538</v>
      </c>
      <c r="C500" s="677" t="s">
        <v>429</v>
      </c>
      <c r="D500" t="s">
        <v>19</v>
      </c>
      <c r="F500" s="285">
        <v>24</v>
      </c>
      <c r="G500" s="218">
        <f t="shared" si="8"/>
        <v>17.000000000000057</v>
      </c>
      <c r="L500" s="685"/>
      <c r="N500" s="218"/>
    </row>
    <row r="501" spans="1:14">
      <c r="A501" s="236">
        <v>44834</v>
      </c>
      <c r="B501" s="677" t="s">
        <v>538</v>
      </c>
      <c r="C501" s="677" t="s">
        <v>429</v>
      </c>
      <c r="D501" t="s">
        <v>401</v>
      </c>
      <c r="F501" s="285">
        <v>7</v>
      </c>
      <c r="G501" s="218">
        <f t="shared" si="8"/>
        <v>10.000000000000057</v>
      </c>
      <c r="L501" s="685"/>
      <c r="N501" s="218"/>
    </row>
    <row r="502" spans="1:14">
      <c r="A502" s="236">
        <v>44834</v>
      </c>
      <c r="B502" s="677" t="s">
        <v>538</v>
      </c>
      <c r="C502" s="677" t="s">
        <v>429</v>
      </c>
      <c r="D502" t="s">
        <v>535</v>
      </c>
      <c r="F502" s="285">
        <v>10</v>
      </c>
      <c r="G502" s="218">
        <f t="shared" si="8"/>
        <v>5.6843418860808015E-14</v>
      </c>
      <c r="L502" s="685"/>
      <c r="N502" s="218"/>
    </row>
    <row r="503" spans="1:14">
      <c r="A503" s="243">
        <v>44834</v>
      </c>
      <c r="B503" s="676" t="s">
        <v>397</v>
      </c>
      <c r="C503" s="676" t="s">
        <v>478</v>
      </c>
      <c r="D503" t="s">
        <v>19</v>
      </c>
      <c r="E503" s="263">
        <v>58.5</v>
      </c>
      <c r="F503" s="321"/>
      <c r="G503" s="218">
        <f t="shared" si="8"/>
        <v>58.500000000000057</v>
      </c>
      <c r="L503" s="685"/>
      <c r="N503" s="218"/>
    </row>
    <row r="504" spans="1:14">
      <c r="B504" s="677"/>
      <c r="C504" s="677"/>
      <c r="D504" t="s">
        <v>401</v>
      </c>
      <c r="E504" s="218">
        <v>8.1999999999999993</v>
      </c>
      <c r="F504" s="321"/>
      <c r="G504" s="218">
        <f t="shared" si="8"/>
        <v>66.70000000000006</v>
      </c>
      <c r="L504" s="685"/>
      <c r="N504" s="218"/>
    </row>
    <row r="505" spans="1:14">
      <c r="B505" s="677"/>
      <c r="C505" s="677"/>
      <c r="D505" t="s">
        <v>400</v>
      </c>
      <c r="E505" s="218">
        <v>350</v>
      </c>
      <c r="F505" s="321"/>
      <c r="G505" s="218">
        <f t="shared" si="8"/>
        <v>416.70000000000005</v>
      </c>
      <c r="L505" s="685"/>
      <c r="N505" s="218"/>
    </row>
    <row r="506" spans="1:14">
      <c r="A506" s="236">
        <v>44847</v>
      </c>
      <c r="B506" s="677" t="s">
        <v>539</v>
      </c>
      <c r="C506" s="677" t="s">
        <v>478</v>
      </c>
      <c r="D506" t="s">
        <v>400</v>
      </c>
      <c r="F506" s="321">
        <v>350</v>
      </c>
      <c r="G506" s="218">
        <f t="shared" ref="G506:G572" si="9">+G505+E506-F506</f>
        <v>66.700000000000045</v>
      </c>
      <c r="L506" s="685"/>
      <c r="N506" s="218"/>
    </row>
    <row r="507" spans="1:14">
      <c r="A507" s="236">
        <v>45063</v>
      </c>
      <c r="B507" s="677" t="s">
        <v>540</v>
      </c>
      <c r="C507" s="677" t="s">
        <v>478</v>
      </c>
      <c r="D507" t="s">
        <v>19</v>
      </c>
      <c r="F507" s="314">
        <v>58.5</v>
      </c>
      <c r="G507" s="218">
        <f t="shared" si="9"/>
        <v>8.2000000000000455</v>
      </c>
      <c r="L507" s="685"/>
      <c r="N507" s="218"/>
    </row>
    <row r="508" spans="1:14">
      <c r="A508" s="236">
        <v>45063</v>
      </c>
      <c r="B508" s="677" t="s">
        <v>540</v>
      </c>
      <c r="C508" s="677" t="s">
        <v>478</v>
      </c>
      <c r="D508" t="s">
        <v>401</v>
      </c>
      <c r="F508" s="285">
        <v>8.1999999999999993</v>
      </c>
      <c r="G508" s="218">
        <f t="shared" si="9"/>
        <v>4.6185277824406512E-14</v>
      </c>
      <c r="L508" s="685"/>
      <c r="N508" s="218"/>
    </row>
    <row r="509" spans="1:14">
      <c r="A509" s="243">
        <v>44865</v>
      </c>
      <c r="B509" s="676" t="s">
        <v>397</v>
      </c>
      <c r="C509" s="676" t="s">
        <v>398</v>
      </c>
      <c r="D509" t="s">
        <v>19</v>
      </c>
      <c r="E509" s="263">
        <v>58.3</v>
      </c>
      <c r="F509" s="321"/>
      <c r="G509" s="218">
        <f t="shared" si="9"/>
        <v>58.30000000000004</v>
      </c>
      <c r="J509" s="676"/>
      <c r="L509" s="685"/>
      <c r="N509" s="218"/>
    </row>
    <row r="510" spans="1:14">
      <c r="B510" s="677"/>
      <c r="C510" s="677"/>
      <c r="D510" t="s">
        <v>401</v>
      </c>
      <c r="E510" s="218">
        <v>4.9000000000000004</v>
      </c>
      <c r="F510" s="321"/>
      <c r="G510" s="218">
        <f t="shared" si="9"/>
        <v>63.200000000000038</v>
      </c>
      <c r="J510" s="677"/>
      <c r="L510" s="685"/>
      <c r="M510" s="218"/>
      <c r="N510" s="218"/>
    </row>
    <row r="511" spans="1:14">
      <c r="B511" s="677"/>
      <c r="C511" s="677"/>
      <c r="D511" t="s">
        <v>400</v>
      </c>
      <c r="E511" s="218">
        <v>350</v>
      </c>
      <c r="F511" s="321"/>
      <c r="G511" s="218">
        <f t="shared" si="9"/>
        <v>413.20000000000005</v>
      </c>
      <c r="J511" s="676"/>
      <c r="L511" s="685"/>
      <c r="M511" s="218"/>
      <c r="N511" s="218"/>
    </row>
    <row r="512" spans="1:14">
      <c r="A512" s="236">
        <v>44960</v>
      </c>
      <c r="B512" s="677" t="s">
        <v>541</v>
      </c>
      <c r="C512" s="677" t="s">
        <v>398</v>
      </c>
      <c r="D512" t="s">
        <v>400</v>
      </c>
      <c r="F512" s="285">
        <v>350</v>
      </c>
      <c r="G512" s="218">
        <f t="shared" si="9"/>
        <v>63.200000000000045</v>
      </c>
      <c r="J512" s="677"/>
      <c r="L512" s="685"/>
      <c r="M512" s="218"/>
      <c r="N512" s="218"/>
    </row>
    <row r="513" spans="1:14">
      <c r="A513" s="236">
        <v>45063</v>
      </c>
      <c r="B513" s="677" t="s">
        <v>540</v>
      </c>
      <c r="C513" s="677" t="s">
        <v>398</v>
      </c>
      <c r="D513" t="s">
        <v>19</v>
      </c>
      <c r="F513" s="285">
        <v>33.299999999999997</v>
      </c>
      <c r="G513" s="218">
        <f t="shared" si="9"/>
        <v>29.900000000000048</v>
      </c>
      <c r="J513" s="676"/>
      <c r="L513" s="685"/>
      <c r="M513" s="218"/>
      <c r="N513" s="218"/>
    </row>
    <row r="514" spans="1:14">
      <c r="A514" s="236">
        <v>45069</v>
      </c>
      <c r="B514" s="677" t="s">
        <v>542</v>
      </c>
      <c r="C514" s="677" t="s">
        <v>398</v>
      </c>
      <c r="D514" t="s">
        <v>19</v>
      </c>
      <c r="F514" s="285">
        <v>25</v>
      </c>
      <c r="G514" s="218">
        <f t="shared" si="9"/>
        <v>4.9000000000000483</v>
      </c>
      <c r="J514" s="676"/>
      <c r="M514" s="218"/>
      <c r="N514" s="218"/>
    </row>
    <row r="515" spans="1:14">
      <c r="A515" s="236">
        <v>45069</v>
      </c>
      <c r="B515" s="677" t="s">
        <v>542</v>
      </c>
      <c r="C515" s="677" t="s">
        <v>398</v>
      </c>
      <c r="D515" t="s">
        <v>401</v>
      </c>
      <c r="F515" s="285">
        <v>4.9000000000000004</v>
      </c>
      <c r="G515" s="263">
        <f t="shared" si="9"/>
        <v>4.7961634663806763E-14</v>
      </c>
      <c r="H515" s="263"/>
      <c r="J515" s="676"/>
      <c r="M515" s="218"/>
      <c r="N515" s="218"/>
    </row>
    <row r="516" spans="1:14">
      <c r="A516" s="243">
        <v>44895</v>
      </c>
      <c r="B516" s="676" t="s">
        <v>397</v>
      </c>
      <c r="C516" s="676" t="s">
        <v>405</v>
      </c>
      <c r="D516" t="s">
        <v>19</v>
      </c>
      <c r="E516" s="282">
        <v>65.099999999999994</v>
      </c>
      <c r="F516" s="321"/>
      <c r="G516" s="218">
        <f t="shared" si="9"/>
        <v>65.100000000000037</v>
      </c>
      <c r="I516" s="676"/>
      <c r="J516" s="677"/>
      <c r="M516" s="218"/>
      <c r="N516" s="218"/>
    </row>
    <row r="517" spans="1:14">
      <c r="B517" s="677"/>
      <c r="C517" s="677"/>
      <c r="D517" t="s">
        <v>401</v>
      </c>
      <c r="E517" s="282">
        <v>6.3</v>
      </c>
      <c r="F517" s="321"/>
      <c r="G517" s="218">
        <f t="shared" si="9"/>
        <v>71.400000000000034</v>
      </c>
      <c r="N517" s="218"/>
    </row>
    <row r="518" spans="1:14">
      <c r="B518" s="677"/>
      <c r="C518" s="677"/>
      <c r="D518" t="s">
        <v>400</v>
      </c>
      <c r="E518" s="218">
        <v>350</v>
      </c>
      <c r="F518" s="321"/>
      <c r="G518" s="218">
        <f t="shared" si="9"/>
        <v>421.40000000000003</v>
      </c>
      <c r="J518" s="676"/>
      <c r="L518" s="285"/>
      <c r="N518" s="218"/>
    </row>
    <row r="519" spans="1:14">
      <c r="A519" s="236">
        <v>44963</v>
      </c>
      <c r="B519" s="677" t="s">
        <v>543</v>
      </c>
      <c r="C519" s="677" t="s">
        <v>405</v>
      </c>
      <c r="D519" t="s">
        <v>400</v>
      </c>
      <c r="F519" s="285">
        <v>350</v>
      </c>
      <c r="G519" s="218">
        <f t="shared" si="9"/>
        <v>71.400000000000034</v>
      </c>
      <c r="J519" s="677"/>
      <c r="L519" s="285"/>
      <c r="N519" s="218"/>
    </row>
    <row r="520" spans="1:14">
      <c r="A520" s="236">
        <v>45069</v>
      </c>
      <c r="B520" s="677" t="s">
        <v>542</v>
      </c>
      <c r="C520" s="677" t="s">
        <v>405</v>
      </c>
      <c r="D520" t="s">
        <v>19</v>
      </c>
      <c r="F520" s="285">
        <v>1.1000000000000001</v>
      </c>
      <c r="G520" s="218">
        <f t="shared" si="9"/>
        <v>70.30000000000004</v>
      </c>
      <c r="I520" s="676"/>
      <c r="J520" s="676"/>
      <c r="L520" s="285"/>
      <c r="N520" s="218"/>
    </row>
    <row r="521" spans="1:14">
      <c r="A521" s="236">
        <v>45098</v>
      </c>
      <c r="B521" s="677" t="s">
        <v>544</v>
      </c>
      <c r="C521" s="677" t="s">
        <v>405</v>
      </c>
      <c r="D521" t="s">
        <v>19</v>
      </c>
      <c r="F521" s="285">
        <v>64</v>
      </c>
      <c r="G521" s="218">
        <f t="shared" si="9"/>
        <v>6.3000000000000398</v>
      </c>
      <c r="I521" s="676"/>
      <c r="J521" s="676"/>
      <c r="L521" s="285"/>
      <c r="N521" s="218"/>
    </row>
    <row r="522" spans="1:14">
      <c r="A522" s="236">
        <v>45098</v>
      </c>
      <c r="B522" s="677" t="s">
        <v>544</v>
      </c>
      <c r="C522" s="677" t="s">
        <v>405</v>
      </c>
      <c r="D522" t="s">
        <v>401</v>
      </c>
      <c r="F522" s="285">
        <v>6.3</v>
      </c>
      <c r="G522" s="218">
        <f t="shared" si="9"/>
        <v>3.9968028886505635E-14</v>
      </c>
      <c r="I522" s="676"/>
      <c r="J522" s="676"/>
      <c r="L522" s="285"/>
      <c r="N522" s="218"/>
    </row>
    <row r="523" spans="1:14">
      <c r="A523" s="243">
        <v>44926</v>
      </c>
      <c r="B523" s="676" t="s">
        <v>397</v>
      </c>
      <c r="C523" s="676" t="s">
        <v>409</v>
      </c>
      <c r="D523" t="s">
        <v>19</v>
      </c>
      <c r="E523" s="282">
        <v>54.1</v>
      </c>
      <c r="F523" s="321"/>
      <c r="G523" s="218">
        <f t="shared" si="9"/>
        <v>54.100000000000044</v>
      </c>
      <c r="J523" s="677"/>
      <c r="L523" s="285"/>
      <c r="N523" s="218"/>
    </row>
    <row r="524" spans="1:14">
      <c r="B524" s="677"/>
      <c r="C524" s="677"/>
      <c r="D524" t="s">
        <v>401</v>
      </c>
      <c r="E524" s="282">
        <v>5.7</v>
      </c>
      <c r="F524" s="321"/>
      <c r="G524" s="218">
        <f t="shared" si="9"/>
        <v>59.800000000000047</v>
      </c>
      <c r="J524" s="676"/>
      <c r="L524" s="285"/>
      <c r="N524" s="218"/>
    </row>
    <row r="525" spans="1:14">
      <c r="B525" s="677"/>
      <c r="C525" s="677"/>
      <c r="D525" t="s">
        <v>400</v>
      </c>
      <c r="E525" s="218">
        <v>350</v>
      </c>
      <c r="F525" s="321"/>
      <c r="G525" s="218">
        <f t="shared" si="9"/>
        <v>409.80000000000007</v>
      </c>
      <c r="J525" s="677"/>
      <c r="N525" s="218"/>
    </row>
    <row r="526" spans="1:14">
      <c r="A526" s="236">
        <v>44963</v>
      </c>
      <c r="B526" s="677" t="s">
        <v>543</v>
      </c>
      <c r="C526" s="677" t="s">
        <v>409</v>
      </c>
      <c r="D526" t="s">
        <v>400</v>
      </c>
      <c r="F526" s="285">
        <v>350</v>
      </c>
      <c r="G526" s="218">
        <f t="shared" si="9"/>
        <v>59.800000000000068</v>
      </c>
      <c r="J526" s="676"/>
      <c r="K526" s="676"/>
      <c r="M526" s="241"/>
      <c r="N526" s="218"/>
    </row>
    <row r="527" spans="1:14">
      <c r="A527" s="236">
        <v>45098</v>
      </c>
      <c r="B527" s="677" t="s">
        <v>544</v>
      </c>
      <c r="C527" s="677" t="s">
        <v>409</v>
      </c>
      <c r="D527" t="s">
        <v>19</v>
      </c>
      <c r="F527" s="285">
        <v>29.7</v>
      </c>
      <c r="G527" s="218">
        <f t="shared" si="9"/>
        <v>30.100000000000069</v>
      </c>
      <c r="J527" s="676"/>
      <c r="K527" s="676"/>
      <c r="M527" s="241"/>
      <c r="N527" s="218"/>
    </row>
    <row r="528" spans="1:14">
      <c r="A528" s="236">
        <v>45105</v>
      </c>
      <c r="B528" s="677" t="s">
        <v>545</v>
      </c>
      <c r="C528" s="677" t="s">
        <v>544</v>
      </c>
      <c r="D528" t="s">
        <v>19</v>
      </c>
      <c r="F528" s="285">
        <v>24.4</v>
      </c>
      <c r="G528" s="218">
        <f t="shared" si="9"/>
        <v>5.7000000000000703</v>
      </c>
      <c r="J528" s="676"/>
      <c r="K528" s="676"/>
      <c r="M528" s="241"/>
      <c r="N528" s="218"/>
    </row>
    <row r="529" spans="1:14">
      <c r="A529" s="236">
        <v>45105</v>
      </c>
      <c r="B529" s="677" t="s">
        <v>545</v>
      </c>
      <c r="C529" s="677" t="s">
        <v>544</v>
      </c>
      <c r="D529" t="s">
        <v>401</v>
      </c>
      <c r="F529" s="285">
        <v>5.7</v>
      </c>
      <c r="G529" s="218">
        <f t="shared" si="9"/>
        <v>7.0166095156309893E-14</v>
      </c>
      <c r="J529" s="676"/>
      <c r="K529" s="676"/>
      <c r="M529" s="241"/>
      <c r="N529" s="218"/>
    </row>
    <row r="530" spans="1:14">
      <c r="A530" s="243">
        <v>44957</v>
      </c>
      <c r="B530" s="676" t="s">
        <v>397</v>
      </c>
      <c r="C530" s="676" t="s">
        <v>444</v>
      </c>
      <c r="D530" t="s">
        <v>19</v>
      </c>
      <c r="E530" s="218">
        <v>15.9</v>
      </c>
      <c r="F530" s="321"/>
      <c r="G530" s="218">
        <f t="shared" si="9"/>
        <v>15.90000000000007</v>
      </c>
      <c r="J530" s="677"/>
      <c r="N530" s="218"/>
    </row>
    <row r="531" spans="1:14">
      <c r="B531" s="677"/>
      <c r="C531" s="677"/>
      <c r="D531" t="s">
        <v>401</v>
      </c>
      <c r="E531" s="218">
        <v>4.8</v>
      </c>
      <c r="F531" s="321"/>
      <c r="G531" s="218">
        <f t="shared" si="9"/>
        <v>20.70000000000007</v>
      </c>
      <c r="J531" s="676"/>
      <c r="K531" s="676"/>
      <c r="M531" s="241"/>
      <c r="N531" s="218"/>
    </row>
    <row r="532" spans="1:14">
      <c r="B532" s="677"/>
      <c r="C532" s="677"/>
      <c r="D532" t="s">
        <v>400</v>
      </c>
      <c r="E532" s="218">
        <v>350</v>
      </c>
      <c r="F532" s="321"/>
      <c r="G532" s="218">
        <f t="shared" si="9"/>
        <v>370.70000000000005</v>
      </c>
      <c r="J532" s="677"/>
      <c r="K532" s="677"/>
      <c r="M532" s="241"/>
      <c r="N532" s="218"/>
    </row>
    <row r="533" spans="1:14">
      <c r="A533" s="236">
        <v>44963</v>
      </c>
      <c r="B533" s="677" t="s">
        <v>543</v>
      </c>
      <c r="C533" s="677" t="s">
        <v>444</v>
      </c>
      <c r="D533" t="s">
        <v>400</v>
      </c>
      <c r="F533" s="285">
        <v>350</v>
      </c>
      <c r="G533" s="218">
        <f t="shared" si="9"/>
        <v>20.700000000000045</v>
      </c>
      <c r="J533" s="676"/>
      <c r="K533" s="676"/>
      <c r="M533" s="218"/>
      <c r="N533" s="218"/>
    </row>
    <row r="534" spans="1:14">
      <c r="A534" s="236">
        <v>45105</v>
      </c>
      <c r="B534" s="677" t="s">
        <v>545</v>
      </c>
      <c r="C534" s="677" t="s">
        <v>444</v>
      </c>
      <c r="D534" t="s">
        <v>19</v>
      </c>
      <c r="F534" s="285">
        <v>15.9</v>
      </c>
      <c r="G534" s="218">
        <f t="shared" si="9"/>
        <v>4.8000000000000451</v>
      </c>
      <c r="J534" s="676"/>
      <c r="K534" s="676"/>
      <c r="M534" s="218"/>
      <c r="N534" s="218"/>
    </row>
    <row r="535" spans="1:14">
      <c r="A535" s="236">
        <v>45105</v>
      </c>
      <c r="B535" s="677" t="s">
        <v>546</v>
      </c>
      <c r="C535" s="677" t="s">
        <v>444</v>
      </c>
      <c r="D535" t="s">
        <v>401</v>
      </c>
      <c r="F535" s="285">
        <v>4.8</v>
      </c>
      <c r="G535" s="218">
        <f t="shared" si="9"/>
        <v>4.5297099404706387E-14</v>
      </c>
      <c r="J535" s="676"/>
      <c r="K535" s="676"/>
      <c r="M535" s="218"/>
      <c r="N535" s="218"/>
    </row>
    <row r="536" spans="1:14">
      <c r="A536" s="243">
        <v>44985</v>
      </c>
      <c r="B536" s="676" t="s">
        <v>397</v>
      </c>
      <c r="C536" s="676" t="s">
        <v>415</v>
      </c>
      <c r="D536" t="s">
        <v>19</v>
      </c>
      <c r="E536" s="218">
        <v>17.399999999999999</v>
      </c>
      <c r="G536" s="218">
        <f t="shared" si="9"/>
        <v>17.400000000000045</v>
      </c>
      <c r="J536" s="676"/>
      <c r="K536" s="676"/>
      <c r="M536" s="218"/>
      <c r="N536" s="218"/>
    </row>
    <row r="537" spans="1:14">
      <c r="B537" s="677"/>
      <c r="C537" s="677"/>
      <c r="D537" t="s">
        <v>401</v>
      </c>
      <c r="E537" s="218">
        <v>1.2</v>
      </c>
      <c r="G537" s="218">
        <f t="shared" si="9"/>
        <v>18.600000000000044</v>
      </c>
      <c r="K537" s="676"/>
      <c r="M537" s="218"/>
      <c r="N537" s="218"/>
    </row>
    <row r="538" spans="1:14">
      <c r="B538" s="677"/>
      <c r="C538" s="677"/>
      <c r="D538" t="s">
        <v>400</v>
      </c>
      <c r="E538" s="218">
        <v>350</v>
      </c>
      <c r="G538" s="218">
        <f t="shared" si="9"/>
        <v>368.6</v>
      </c>
      <c r="J538" s="240"/>
      <c r="K538" s="677"/>
      <c r="M538" s="218"/>
      <c r="N538" s="218"/>
    </row>
    <row r="539" spans="1:14">
      <c r="A539" s="236">
        <v>45026</v>
      </c>
      <c r="B539" s="677" t="s">
        <v>547</v>
      </c>
      <c r="C539" s="677" t="s">
        <v>415</v>
      </c>
      <c r="D539" t="s">
        <v>400</v>
      </c>
      <c r="F539" s="285">
        <v>350</v>
      </c>
      <c r="G539" s="218">
        <f t="shared" si="9"/>
        <v>18.600000000000023</v>
      </c>
      <c r="K539" s="676"/>
      <c r="M539" s="218"/>
      <c r="N539" s="218"/>
    </row>
    <row r="540" spans="1:14">
      <c r="A540" s="236">
        <v>45105</v>
      </c>
      <c r="B540" s="677" t="s">
        <v>546</v>
      </c>
      <c r="C540" s="677" t="s">
        <v>415</v>
      </c>
      <c r="D540" t="s">
        <v>19</v>
      </c>
      <c r="F540" s="285">
        <v>17.399999999999999</v>
      </c>
      <c r="G540" s="218">
        <f t="shared" si="9"/>
        <v>1.2000000000000242</v>
      </c>
      <c r="K540" s="676"/>
      <c r="M540" s="218"/>
      <c r="N540" s="218"/>
    </row>
    <row r="541" spans="1:14">
      <c r="A541" s="236">
        <v>45105</v>
      </c>
      <c r="B541" s="677" t="s">
        <v>546</v>
      </c>
      <c r="C541" s="677" t="s">
        <v>415</v>
      </c>
      <c r="D541" t="s">
        <v>401</v>
      </c>
      <c r="F541" s="285">
        <v>1.2</v>
      </c>
      <c r="G541" s="218">
        <f t="shared" si="9"/>
        <v>2.4202861936828413E-14</v>
      </c>
      <c r="K541" s="676"/>
      <c r="M541" s="218"/>
      <c r="N541" s="218"/>
    </row>
    <row r="542" spans="1:14">
      <c r="A542" s="243">
        <v>45016</v>
      </c>
      <c r="B542" s="676" t="s">
        <v>397</v>
      </c>
      <c r="C542" s="676" t="s">
        <v>418</v>
      </c>
      <c r="D542" t="s">
        <v>19</v>
      </c>
      <c r="E542" s="218">
        <v>18.399999999999999</v>
      </c>
      <c r="G542" s="218">
        <f t="shared" si="9"/>
        <v>18.400000000000023</v>
      </c>
      <c r="K542" s="677"/>
      <c r="M542" s="218"/>
      <c r="N542" s="218"/>
    </row>
    <row r="543" spans="1:14">
      <c r="B543" s="677"/>
      <c r="C543" s="677"/>
      <c r="D543" t="s">
        <v>401</v>
      </c>
      <c r="E543" s="218">
        <v>1.3</v>
      </c>
      <c r="G543" s="218">
        <f t="shared" si="9"/>
        <v>19.700000000000024</v>
      </c>
      <c r="J543" s="676"/>
      <c r="K543" s="676"/>
      <c r="M543" s="218"/>
      <c r="N543" s="218"/>
    </row>
    <row r="544" spans="1:14">
      <c r="B544" s="677"/>
      <c r="C544" s="677"/>
      <c r="D544" t="s">
        <v>400</v>
      </c>
      <c r="E544" s="218">
        <v>350</v>
      </c>
      <c r="G544" s="218">
        <f t="shared" si="9"/>
        <v>369.70000000000005</v>
      </c>
      <c r="K544" s="677"/>
      <c r="M544" s="218"/>
      <c r="N544" s="218"/>
    </row>
    <row r="545" spans="1:14">
      <c r="A545" s="236">
        <v>45049</v>
      </c>
      <c r="B545" s="677" t="s">
        <v>548</v>
      </c>
      <c r="C545" s="677" t="s">
        <v>418</v>
      </c>
      <c r="D545" t="s">
        <v>400</v>
      </c>
      <c r="F545" s="285">
        <v>350</v>
      </c>
      <c r="G545" s="218">
        <f t="shared" si="9"/>
        <v>19.700000000000045</v>
      </c>
      <c r="K545" s="676"/>
      <c r="M545" s="218"/>
      <c r="N545" s="218"/>
    </row>
    <row r="546" spans="1:14">
      <c r="A546" s="236">
        <v>45105</v>
      </c>
      <c r="B546" s="677" t="s">
        <v>546</v>
      </c>
      <c r="C546" s="677" t="s">
        <v>418</v>
      </c>
      <c r="D546" t="s">
        <v>19</v>
      </c>
      <c r="F546" s="285">
        <v>18.399999999999999</v>
      </c>
      <c r="G546" s="218">
        <f t="shared" si="9"/>
        <v>1.3000000000000469</v>
      </c>
      <c r="K546" s="676"/>
      <c r="M546" s="218"/>
      <c r="N546" s="218"/>
    </row>
    <row r="547" spans="1:14">
      <c r="A547" s="236">
        <v>45105</v>
      </c>
      <c r="B547" s="677" t="s">
        <v>546</v>
      </c>
      <c r="C547" s="677" t="s">
        <v>418</v>
      </c>
      <c r="D547" t="s">
        <v>401</v>
      </c>
      <c r="F547" s="285">
        <v>1.3</v>
      </c>
      <c r="G547" s="218">
        <f t="shared" si="9"/>
        <v>4.6851411639181606E-14</v>
      </c>
      <c r="K547" s="676"/>
      <c r="M547" s="218"/>
      <c r="N547" s="218"/>
    </row>
    <row r="548" spans="1:14">
      <c r="A548" s="243">
        <v>45046</v>
      </c>
      <c r="B548" s="676" t="s">
        <v>397</v>
      </c>
      <c r="C548" s="676" t="s">
        <v>420</v>
      </c>
      <c r="D548" t="s">
        <v>19</v>
      </c>
      <c r="E548" s="218">
        <v>19.3</v>
      </c>
      <c r="G548" s="218">
        <f t="shared" si="9"/>
        <v>19.300000000000047</v>
      </c>
      <c r="J548" s="240"/>
      <c r="K548" s="240"/>
      <c r="L548" s="334"/>
      <c r="M548" s="237"/>
      <c r="N548" s="218"/>
    </row>
    <row r="549" spans="1:14">
      <c r="B549" s="677"/>
      <c r="C549" s="677"/>
      <c r="D549" t="s">
        <v>401</v>
      </c>
      <c r="E549" s="218">
        <v>1.5</v>
      </c>
      <c r="G549" s="218">
        <f t="shared" si="9"/>
        <v>20.800000000000047</v>
      </c>
      <c r="J549" s="240"/>
      <c r="K549" s="240"/>
      <c r="M549" s="237"/>
      <c r="N549" s="218"/>
    </row>
    <row r="550" spans="1:14">
      <c r="B550" s="677"/>
      <c r="C550" s="677"/>
      <c r="D550" t="s">
        <v>400</v>
      </c>
      <c r="E550" s="218">
        <v>350</v>
      </c>
      <c r="G550" s="218">
        <f t="shared" si="9"/>
        <v>370.80000000000007</v>
      </c>
      <c r="N550" s="218"/>
    </row>
    <row r="551" spans="1:14">
      <c r="A551" s="236">
        <v>45079</v>
      </c>
      <c r="B551" s="677" t="s">
        <v>549</v>
      </c>
      <c r="C551" s="677" t="s">
        <v>420</v>
      </c>
      <c r="D551" t="s">
        <v>400</v>
      </c>
      <c r="F551" s="285">
        <v>350</v>
      </c>
      <c r="G551" s="218">
        <f t="shared" si="9"/>
        <v>20.800000000000068</v>
      </c>
      <c r="N551" s="218"/>
    </row>
    <row r="552" spans="1:14">
      <c r="A552" s="236">
        <v>45105</v>
      </c>
      <c r="B552" s="677" t="s">
        <v>546</v>
      </c>
      <c r="C552" s="677" t="s">
        <v>420</v>
      </c>
      <c r="D552" t="s">
        <v>19</v>
      </c>
      <c r="F552" s="285">
        <v>6.9</v>
      </c>
      <c r="G552" s="218">
        <f t="shared" si="9"/>
        <v>13.900000000000068</v>
      </c>
      <c r="N552" s="218"/>
    </row>
    <row r="553" spans="1:14">
      <c r="A553" s="236">
        <v>45105</v>
      </c>
      <c r="B553" s="677" t="s">
        <v>550</v>
      </c>
      <c r="C553" s="677" t="s">
        <v>420</v>
      </c>
      <c r="D553" t="s">
        <v>19</v>
      </c>
      <c r="F553" s="285">
        <v>12.4</v>
      </c>
      <c r="G553" s="218">
        <f t="shared" si="9"/>
        <v>1.5000000000000675</v>
      </c>
      <c r="N553" s="218"/>
    </row>
    <row r="554" spans="1:14">
      <c r="A554" s="236">
        <v>45105</v>
      </c>
      <c r="B554" s="677" t="s">
        <v>550</v>
      </c>
      <c r="C554" s="677" t="s">
        <v>420</v>
      </c>
      <c r="D554" t="s">
        <v>401</v>
      </c>
      <c r="F554" s="285">
        <v>1.5</v>
      </c>
      <c r="G554" s="218">
        <f t="shared" si="9"/>
        <v>6.7501559897209518E-14</v>
      </c>
      <c r="N554" s="218"/>
    </row>
    <row r="555" spans="1:14">
      <c r="A555" s="243">
        <v>45077</v>
      </c>
      <c r="B555" s="676" t="s">
        <v>397</v>
      </c>
      <c r="C555" s="676" t="s">
        <v>422</v>
      </c>
      <c r="D555" t="s">
        <v>19</v>
      </c>
      <c r="E555" s="218">
        <v>17.8</v>
      </c>
      <c r="G555" s="218">
        <f t="shared" si="9"/>
        <v>17.800000000000068</v>
      </c>
      <c r="N555" s="218"/>
    </row>
    <row r="556" spans="1:14">
      <c r="B556" s="677"/>
      <c r="C556" s="677"/>
      <c r="D556" t="s">
        <v>401</v>
      </c>
      <c r="E556" s="218">
        <v>2.1</v>
      </c>
      <c r="G556" s="218">
        <f t="shared" si="9"/>
        <v>19.90000000000007</v>
      </c>
      <c r="N556" s="218"/>
    </row>
    <row r="557" spans="1:14">
      <c r="B557" s="677"/>
      <c r="C557" s="677"/>
      <c r="D557" t="s">
        <v>400</v>
      </c>
      <c r="E557" s="218">
        <v>350</v>
      </c>
      <c r="G557" s="218">
        <f t="shared" si="9"/>
        <v>369.90000000000009</v>
      </c>
      <c r="N557" s="218"/>
    </row>
    <row r="558" spans="1:14">
      <c r="B558" s="677"/>
      <c r="C558" s="677"/>
      <c r="D558" s="319" t="s">
        <v>551</v>
      </c>
      <c r="E558" s="237">
        <v>10</v>
      </c>
      <c r="G558" s="218">
        <f t="shared" si="9"/>
        <v>379.90000000000009</v>
      </c>
      <c r="J558" s="240"/>
      <c r="N558" s="218"/>
    </row>
    <row r="559" spans="1:14">
      <c r="A559" s="236">
        <v>45118</v>
      </c>
      <c r="B559" s="677" t="s">
        <v>552</v>
      </c>
      <c r="C559" s="677" t="s">
        <v>422</v>
      </c>
      <c r="D559" t="s">
        <v>19</v>
      </c>
      <c r="E559" s="237"/>
      <c r="F559" s="285">
        <v>17.8</v>
      </c>
      <c r="G559" s="218">
        <f t="shared" si="9"/>
        <v>362.10000000000008</v>
      </c>
      <c r="N559" s="218"/>
    </row>
    <row r="560" spans="1:14">
      <c r="A560" s="236">
        <v>45118</v>
      </c>
      <c r="B560" s="677" t="s">
        <v>552</v>
      </c>
      <c r="C560" s="677" t="s">
        <v>422</v>
      </c>
      <c r="D560" t="s">
        <v>401</v>
      </c>
      <c r="E560" s="237"/>
      <c r="F560" s="285">
        <v>2.1</v>
      </c>
      <c r="G560" s="218">
        <f t="shared" si="9"/>
        <v>360.00000000000006</v>
      </c>
      <c r="J560" s="676"/>
      <c r="K560" s="319"/>
      <c r="N560" s="218"/>
    </row>
    <row r="561" spans="1:14">
      <c r="A561" s="236">
        <v>45118</v>
      </c>
      <c r="B561" s="677" t="s">
        <v>553</v>
      </c>
      <c r="C561" s="677" t="s">
        <v>422</v>
      </c>
      <c r="D561" t="s">
        <v>400</v>
      </c>
      <c r="E561" s="237"/>
      <c r="F561" s="285">
        <v>350</v>
      </c>
      <c r="G561" s="218">
        <f t="shared" si="9"/>
        <v>10.000000000000057</v>
      </c>
      <c r="J561" s="676"/>
      <c r="N561" s="218"/>
    </row>
    <row r="562" spans="1:14">
      <c r="A562" s="236">
        <v>45182</v>
      </c>
      <c r="B562" s="677" t="s">
        <v>554</v>
      </c>
      <c r="C562" s="677" t="s">
        <v>422</v>
      </c>
      <c r="D562" s="319" t="s">
        <v>551</v>
      </c>
      <c r="E562" s="237"/>
      <c r="F562" s="285">
        <v>10</v>
      </c>
      <c r="G562" s="218">
        <f t="shared" si="9"/>
        <v>5.6843418860808015E-14</v>
      </c>
      <c r="J562" s="676"/>
      <c r="N562" s="218"/>
    </row>
    <row r="563" spans="1:14">
      <c r="A563" s="243">
        <v>45107</v>
      </c>
      <c r="B563" s="676" t="s">
        <v>397</v>
      </c>
      <c r="C563" s="676" t="s">
        <v>425</v>
      </c>
      <c r="D563" t="s">
        <v>19</v>
      </c>
      <c r="E563" s="237">
        <v>18.2</v>
      </c>
      <c r="G563" s="218">
        <f t="shared" si="9"/>
        <v>18.200000000000056</v>
      </c>
      <c r="J563" s="676"/>
      <c r="N563" s="218"/>
    </row>
    <row r="564" spans="1:14">
      <c r="B564" s="677"/>
      <c r="C564" s="677"/>
      <c r="D564" t="s">
        <v>401</v>
      </c>
      <c r="E564" s="237">
        <v>2</v>
      </c>
      <c r="G564" s="218">
        <f t="shared" si="9"/>
        <v>20.200000000000056</v>
      </c>
      <c r="J564" s="676"/>
      <c r="N564" s="218"/>
    </row>
    <row r="565" spans="1:14">
      <c r="B565" s="677"/>
      <c r="C565" s="677"/>
      <c r="D565" t="s">
        <v>400</v>
      </c>
      <c r="E565" s="237">
        <v>350</v>
      </c>
      <c r="G565" s="218">
        <f t="shared" si="9"/>
        <v>370.20000000000005</v>
      </c>
      <c r="J565" s="677"/>
      <c r="N565" s="218"/>
    </row>
    <row r="566" spans="1:14">
      <c r="A566" s="236">
        <v>45150</v>
      </c>
      <c r="B566" s="677" t="s">
        <v>555</v>
      </c>
      <c r="C566" s="677" t="s">
        <v>425</v>
      </c>
      <c r="D566" t="s">
        <v>400</v>
      </c>
      <c r="E566" s="237"/>
      <c r="F566" s="285">
        <v>350</v>
      </c>
      <c r="G566" s="218">
        <f t="shared" si="9"/>
        <v>20.200000000000045</v>
      </c>
      <c r="J566" s="240"/>
      <c r="K566" s="240"/>
      <c r="L566" s="240"/>
      <c r="M566" s="256"/>
      <c r="N566" s="218"/>
    </row>
    <row r="567" spans="1:14">
      <c r="A567" s="236">
        <v>45182</v>
      </c>
      <c r="B567" s="677" t="s">
        <v>554</v>
      </c>
      <c r="C567" s="677" t="s">
        <v>425</v>
      </c>
      <c r="D567" t="s">
        <v>19</v>
      </c>
      <c r="E567" s="237"/>
      <c r="F567" s="256">
        <v>18.2</v>
      </c>
      <c r="G567" s="218">
        <f t="shared" si="9"/>
        <v>2.0000000000000462</v>
      </c>
      <c r="J567" s="240"/>
      <c r="K567" s="240"/>
      <c r="L567" s="240"/>
      <c r="M567" s="256"/>
      <c r="N567" s="218"/>
    </row>
    <row r="568" spans="1:14">
      <c r="A568" s="236">
        <v>45182</v>
      </c>
      <c r="B568" s="677" t="s">
        <v>554</v>
      </c>
      <c r="C568" s="677" t="s">
        <v>425</v>
      </c>
      <c r="D568" t="s">
        <v>401</v>
      </c>
      <c r="E568" s="237"/>
      <c r="F568" s="256">
        <v>2</v>
      </c>
      <c r="G568" s="218">
        <f t="shared" si="9"/>
        <v>4.6185277824406512E-14</v>
      </c>
      <c r="J568" s="240"/>
      <c r="K568" s="240"/>
      <c r="L568" s="240"/>
      <c r="M568" s="256"/>
      <c r="N568" s="218"/>
    </row>
    <row r="569" spans="1:14">
      <c r="A569" s="243">
        <v>45138</v>
      </c>
      <c r="B569" s="676" t="s">
        <v>397</v>
      </c>
      <c r="C569" s="676" t="s">
        <v>427</v>
      </c>
      <c r="D569" t="s">
        <v>19</v>
      </c>
      <c r="E569" s="237">
        <v>17.100000000000001</v>
      </c>
      <c r="G569" s="218">
        <f t="shared" si="9"/>
        <v>17.100000000000048</v>
      </c>
      <c r="I569" s="232"/>
      <c r="J569" s="676"/>
      <c r="L569" s="237"/>
      <c r="N569" s="218"/>
    </row>
    <row r="570" spans="1:14">
      <c r="B570" s="677"/>
      <c r="C570" s="677"/>
      <c r="D570" t="s">
        <v>401</v>
      </c>
      <c r="E570" s="237">
        <v>2</v>
      </c>
      <c r="G570" s="218">
        <f t="shared" si="9"/>
        <v>19.100000000000048</v>
      </c>
      <c r="J570" s="677"/>
      <c r="L570" s="237"/>
      <c r="N570" s="218"/>
    </row>
    <row r="571" spans="1:14">
      <c r="B571" s="677"/>
      <c r="C571" s="677"/>
      <c r="D571" t="s">
        <v>400</v>
      </c>
      <c r="E571" s="237">
        <v>350</v>
      </c>
      <c r="G571" s="218">
        <f t="shared" si="9"/>
        <v>369.1</v>
      </c>
      <c r="J571" s="677"/>
      <c r="L571" s="237"/>
      <c r="N571" s="218"/>
    </row>
    <row r="572" spans="1:14">
      <c r="A572" s="236">
        <v>45181</v>
      </c>
      <c r="B572" s="677" t="s">
        <v>556</v>
      </c>
      <c r="C572" s="677" t="s">
        <v>427</v>
      </c>
      <c r="D572" t="s">
        <v>400</v>
      </c>
      <c r="F572" s="285">
        <v>300</v>
      </c>
      <c r="G572" s="218">
        <f t="shared" si="9"/>
        <v>69.100000000000023</v>
      </c>
      <c r="N572" s="218"/>
    </row>
    <row r="573" spans="1:14">
      <c r="A573" s="236">
        <v>45182</v>
      </c>
      <c r="B573" s="677" t="s">
        <v>554</v>
      </c>
      <c r="C573" s="677" t="s">
        <v>427</v>
      </c>
      <c r="D573" t="s">
        <v>19</v>
      </c>
      <c r="F573" s="256">
        <v>17.100000000000001</v>
      </c>
      <c r="G573" s="218">
        <f t="shared" ref="G573:G648" si="10">+G572+E573-F573</f>
        <v>52.000000000000021</v>
      </c>
      <c r="N573" s="218"/>
    </row>
    <row r="574" spans="1:14">
      <c r="A574" s="236">
        <v>45182</v>
      </c>
      <c r="B574" s="677" t="s">
        <v>554</v>
      </c>
      <c r="C574" s="677" t="s">
        <v>427</v>
      </c>
      <c r="D574" t="s">
        <v>401</v>
      </c>
      <c r="F574" s="256">
        <v>2</v>
      </c>
      <c r="G574" s="218">
        <f t="shared" si="10"/>
        <v>50.000000000000021</v>
      </c>
      <c r="N574" s="218"/>
    </row>
    <row r="575" spans="1:14">
      <c r="A575" s="236">
        <v>45182</v>
      </c>
      <c r="B575" s="677" t="s">
        <v>557</v>
      </c>
      <c r="C575" s="677" t="s">
        <v>427</v>
      </c>
      <c r="D575" t="s">
        <v>400</v>
      </c>
      <c r="F575" s="256">
        <v>50</v>
      </c>
      <c r="G575" s="218">
        <f t="shared" si="10"/>
        <v>0</v>
      </c>
      <c r="N575" s="218"/>
    </row>
    <row r="576" spans="1:14">
      <c r="A576" s="243">
        <v>45169</v>
      </c>
      <c r="B576" s="676" t="s">
        <v>397</v>
      </c>
      <c r="C576" s="676" t="s">
        <v>429</v>
      </c>
      <c r="D576" t="s">
        <v>19</v>
      </c>
      <c r="E576" s="237">
        <v>16.399999999999999</v>
      </c>
      <c r="G576" s="218">
        <f t="shared" si="10"/>
        <v>16.399999999999999</v>
      </c>
      <c r="N576" s="218"/>
    </row>
    <row r="577" spans="1:16">
      <c r="B577" s="677"/>
      <c r="C577" s="677"/>
      <c r="D577" t="s">
        <v>401</v>
      </c>
      <c r="E577" s="237">
        <v>2.2999999999999998</v>
      </c>
      <c r="G577" s="218">
        <f t="shared" si="10"/>
        <v>18.7</v>
      </c>
      <c r="J577" s="676"/>
      <c r="L577" s="237"/>
      <c r="M577" s="676"/>
      <c r="O577" s="237"/>
    </row>
    <row r="578" spans="1:16">
      <c r="B578" s="677"/>
      <c r="C578" s="677"/>
      <c r="D578" t="s">
        <v>400</v>
      </c>
      <c r="E578" s="237">
        <v>350</v>
      </c>
      <c r="G578" s="218">
        <f t="shared" si="10"/>
        <v>368.7</v>
      </c>
      <c r="J578" s="677"/>
      <c r="L578" s="237"/>
      <c r="M578" s="677"/>
      <c r="O578" s="237"/>
    </row>
    <row r="579" spans="1:16">
      <c r="B579" s="677"/>
      <c r="C579" s="677"/>
      <c r="D579" t="s">
        <v>535</v>
      </c>
      <c r="E579" s="237">
        <v>10</v>
      </c>
      <c r="G579" s="218">
        <f t="shared" si="10"/>
        <v>378.7</v>
      </c>
      <c r="M579" s="677"/>
      <c r="O579" s="237"/>
    </row>
    <row r="580" spans="1:16">
      <c r="A580" s="236">
        <v>45189</v>
      </c>
      <c r="B580" s="677" t="s">
        <v>558</v>
      </c>
      <c r="C580" s="677" t="s">
        <v>429</v>
      </c>
      <c r="D580" t="s">
        <v>19</v>
      </c>
      <c r="F580" s="256">
        <v>16.399999999999999</v>
      </c>
      <c r="G580" s="218">
        <f t="shared" si="10"/>
        <v>362.3</v>
      </c>
      <c r="N580" s="218"/>
      <c r="O580" s="237"/>
      <c r="P580" s="240"/>
    </row>
    <row r="581" spans="1:16">
      <c r="A581" s="236">
        <v>45189</v>
      </c>
      <c r="B581" s="677" t="s">
        <v>558</v>
      </c>
      <c r="C581" s="677" t="s">
        <v>429</v>
      </c>
      <c r="D581" t="s">
        <v>401</v>
      </c>
      <c r="F581" s="256">
        <v>2.2999999999999998</v>
      </c>
      <c r="G581" s="218">
        <f t="shared" si="10"/>
        <v>360</v>
      </c>
      <c r="N581" s="218"/>
    </row>
    <row r="582" spans="1:16">
      <c r="A582" s="236">
        <v>45189</v>
      </c>
      <c r="B582" s="677" t="s">
        <v>559</v>
      </c>
      <c r="C582" s="677" t="s">
        <v>429</v>
      </c>
      <c r="D582" t="s">
        <v>400</v>
      </c>
      <c r="F582" s="285">
        <v>50</v>
      </c>
      <c r="G582" s="218">
        <f t="shared" si="10"/>
        <v>310</v>
      </c>
      <c r="N582" s="218"/>
    </row>
    <row r="583" spans="1:16">
      <c r="A583" s="236">
        <v>45240</v>
      </c>
      <c r="B583" s="677" t="s">
        <v>560</v>
      </c>
      <c r="C583" s="677" t="s">
        <v>429</v>
      </c>
      <c r="D583" t="s">
        <v>535</v>
      </c>
      <c r="F583" s="285">
        <v>10</v>
      </c>
      <c r="G583" s="218">
        <f t="shared" si="10"/>
        <v>300</v>
      </c>
      <c r="N583" s="218"/>
    </row>
    <row r="584" spans="1:16">
      <c r="A584" s="236">
        <v>45280</v>
      </c>
      <c r="B584" s="677" t="s">
        <v>561</v>
      </c>
      <c r="C584" s="677" t="s">
        <v>429</v>
      </c>
      <c r="D584" t="s">
        <v>400</v>
      </c>
      <c r="F584" s="285">
        <v>50</v>
      </c>
      <c r="G584" s="218">
        <f t="shared" si="10"/>
        <v>250</v>
      </c>
      <c r="N584" s="218"/>
    </row>
    <row r="585" spans="1:16" s="396" customFormat="1">
      <c r="A585" s="395">
        <v>45296</v>
      </c>
      <c r="B585" s="681" t="s">
        <v>562</v>
      </c>
      <c r="C585" s="681" t="s">
        <v>429</v>
      </c>
      <c r="D585" s="396" t="s">
        <v>400</v>
      </c>
      <c r="E585" s="399"/>
      <c r="F585" s="400">
        <v>50</v>
      </c>
      <c r="G585" s="399">
        <f t="shared" si="10"/>
        <v>200</v>
      </c>
      <c r="H585" s="399"/>
      <c r="L585" s="397"/>
      <c r="N585" s="399"/>
    </row>
    <row r="586" spans="1:16" s="396" customFormat="1">
      <c r="A586" s="395">
        <v>45301</v>
      </c>
      <c r="B586" s="681" t="s">
        <v>563</v>
      </c>
      <c r="C586" s="681" t="s">
        <v>429</v>
      </c>
      <c r="D586" s="396" t="s">
        <v>400</v>
      </c>
      <c r="E586" s="399"/>
      <c r="F586" s="400">
        <v>100</v>
      </c>
      <c r="G586" s="399">
        <f t="shared" si="10"/>
        <v>100</v>
      </c>
      <c r="H586" s="399"/>
      <c r="L586" s="397"/>
      <c r="N586" s="399"/>
    </row>
    <row r="587" spans="1:16" s="396" customFormat="1">
      <c r="A587" s="395">
        <v>45329</v>
      </c>
      <c r="B587" s="681" t="s">
        <v>564</v>
      </c>
      <c r="C587" s="681" t="s">
        <v>429</v>
      </c>
      <c r="D587" s="396" t="s">
        <v>400</v>
      </c>
      <c r="E587" s="399"/>
      <c r="F587" s="400">
        <v>50</v>
      </c>
      <c r="G587" s="399">
        <f t="shared" si="10"/>
        <v>50</v>
      </c>
      <c r="H587" s="399"/>
      <c r="L587" s="397"/>
      <c r="N587" s="399"/>
    </row>
    <row r="588" spans="1:16" s="396" customFormat="1">
      <c r="A588" s="395">
        <v>45686</v>
      </c>
      <c r="B588" s="681" t="s">
        <v>565</v>
      </c>
      <c r="C588" s="681" t="s">
        <v>429</v>
      </c>
      <c r="D588" s="396" t="s">
        <v>400</v>
      </c>
      <c r="E588" s="399"/>
      <c r="F588" s="400">
        <v>50</v>
      </c>
      <c r="G588" s="399">
        <f t="shared" si="10"/>
        <v>0</v>
      </c>
      <c r="H588" s="399"/>
      <c r="L588" s="397"/>
      <c r="N588" s="399"/>
    </row>
    <row r="589" spans="1:16">
      <c r="A589" s="243">
        <v>45199</v>
      </c>
      <c r="B589" s="676" t="s">
        <v>397</v>
      </c>
      <c r="C589" s="676" t="s">
        <v>431</v>
      </c>
      <c r="D589" t="s">
        <v>19</v>
      </c>
      <c r="E589" s="218">
        <v>16.3</v>
      </c>
      <c r="G589" s="218">
        <f t="shared" si="10"/>
        <v>16.3</v>
      </c>
      <c r="N589" s="218"/>
    </row>
    <row r="590" spans="1:16">
      <c r="B590" s="677"/>
      <c r="C590" s="677"/>
      <c r="D590" t="s">
        <v>401</v>
      </c>
      <c r="E590" s="218">
        <v>2</v>
      </c>
      <c r="G590" s="218">
        <f t="shared" si="10"/>
        <v>18.3</v>
      </c>
      <c r="N590" s="218"/>
    </row>
    <row r="591" spans="1:16">
      <c r="B591" s="677"/>
      <c r="C591" s="677"/>
      <c r="D591" t="s">
        <v>400</v>
      </c>
      <c r="E591" s="218">
        <v>350</v>
      </c>
      <c r="F591" s="321"/>
      <c r="G591" s="218">
        <f t="shared" si="10"/>
        <v>368.3</v>
      </c>
      <c r="N591" s="218"/>
    </row>
    <row r="592" spans="1:16">
      <c r="A592" s="236">
        <v>45202</v>
      </c>
      <c r="B592" s="677" t="s">
        <v>566</v>
      </c>
      <c r="C592" s="677" t="s">
        <v>431</v>
      </c>
      <c r="D592" t="s">
        <v>400</v>
      </c>
      <c r="F592" s="321">
        <v>100</v>
      </c>
      <c r="G592" s="218">
        <f t="shared" si="10"/>
        <v>268.3</v>
      </c>
      <c r="N592" s="218"/>
    </row>
    <row r="593" spans="1:14">
      <c r="A593" s="236">
        <v>45204</v>
      </c>
      <c r="B593" s="677" t="s">
        <v>567</v>
      </c>
      <c r="C593" s="677" t="s">
        <v>431</v>
      </c>
      <c r="D593" t="s">
        <v>400</v>
      </c>
      <c r="F593" s="321">
        <v>250</v>
      </c>
      <c r="G593" s="218">
        <f t="shared" si="10"/>
        <v>18.300000000000011</v>
      </c>
    </row>
    <row r="594" spans="1:14">
      <c r="A594" s="236">
        <v>45240</v>
      </c>
      <c r="B594" s="677" t="s">
        <v>560</v>
      </c>
      <c r="C594" s="677" t="s">
        <v>431</v>
      </c>
      <c r="D594" t="s">
        <v>19</v>
      </c>
      <c r="F594" s="285">
        <v>16.3</v>
      </c>
      <c r="G594" s="218">
        <f t="shared" si="10"/>
        <v>2.0000000000000107</v>
      </c>
      <c r="N594" s="237"/>
    </row>
    <row r="595" spans="1:14">
      <c r="A595" s="236">
        <v>45240</v>
      </c>
      <c r="B595" s="677" t="s">
        <v>560</v>
      </c>
      <c r="C595" s="677" t="s">
        <v>431</v>
      </c>
      <c r="D595" t="s">
        <v>401</v>
      </c>
      <c r="F595" s="285">
        <v>2</v>
      </c>
      <c r="G595" s="218">
        <f t="shared" si="10"/>
        <v>1.0658141036401503E-14</v>
      </c>
    </row>
    <row r="596" spans="1:14">
      <c r="A596" s="243">
        <v>45230</v>
      </c>
      <c r="B596" s="676" t="s">
        <v>397</v>
      </c>
      <c r="C596" s="676" t="s">
        <v>398</v>
      </c>
      <c r="D596" t="s">
        <v>19</v>
      </c>
      <c r="E596" s="218">
        <v>26.4</v>
      </c>
      <c r="G596" s="218">
        <f t="shared" si="10"/>
        <v>26.400000000000009</v>
      </c>
    </row>
    <row r="597" spans="1:14">
      <c r="B597" s="677"/>
      <c r="C597" s="677"/>
      <c r="D597" t="s">
        <v>401</v>
      </c>
      <c r="E597" s="218">
        <v>2</v>
      </c>
      <c r="G597" s="218">
        <f t="shared" si="10"/>
        <v>28.400000000000009</v>
      </c>
    </row>
    <row r="598" spans="1:14">
      <c r="B598" s="677"/>
      <c r="C598" s="677"/>
      <c r="D598" t="s">
        <v>400</v>
      </c>
      <c r="E598" s="218">
        <v>350</v>
      </c>
      <c r="G598" s="218">
        <f t="shared" si="10"/>
        <v>378.40000000000003</v>
      </c>
    </row>
    <row r="599" spans="1:14">
      <c r="A599" s="236">
        <v>45239</v>
      </c>
      <c r="B599" t="s">
        <v>568</v>
      </c>
      <c r="C599" t="s">
        <v>398</v>
      </c>
      <c r="D599" t="s">
        <v>400</v>
      </c>
      <c r="E599"/>
      <c r="F599" s="256">
        <v>350</v>
      </c>
      <c r="G599" s="218">
        <f t="shared" si="10"/>
        <v>28.400000000000034</v>
      </c>
    </row>
    <row r="600" spans="1:14">
      <c r="A600" s="236">
        <v>45273</v>
      </c>
      <c r="B600" t="s">
        <v>569</v>
      </c>
      <c r="C600" t="s">
        <v>398</v>
      </c>
      <c r="D600" t="s">
        <v>19</v>
      </c>
      <c r="E600"/>
      <c r="F600" s="256">
        <v>26.4</v>
      </c>
      <c r="G600" s="218">
        <f t="shared" si="10"/>
        <v>2.0000000000000355</v>
      </c>
    </row>
    <row r="601" spans="1:14">
      <c r="A601" s="236">
        <v>45273</v>
      </c>
      <c r="B601" t="s">
        <v>569</v>
      </c>
      <c r="C601" t="s">
        <v>398</v>
      </c>
      <c r="D601" t="s">
        <v>401</v>
      </c>
      <c r="E601"/>
      <c r="F601" s="256">
        <v>2</v>
      </c>
      <c r="G601" s="218">
        <f t="shared" si="10"/>
        <v>3.5527136788005009E-14</v>
      </c>
    </row>
    <row r="602" spans="1:14">
      <c r="A602" s="243">
        <v>45260</v>
      </c>
      <c r="B602" s="676" t="s">
        <v>397</v>
      </c>
      <c r="C602" s="676" t="s">
        <v>405</v>
      </c>
      <c r="D602" t="s">
        <v>19</v>
      </c>
      <c r="E602" s="218">
        <v>28.7</v>
      </c>
      <c r="G602" s="218">
        <f t="shared" si="10"/>
        <v>28.700000000000035</v>
      </c>
    </row>
    <row r="603" spans="1:14">
      <c r="B603" s="677"/>
      <c r="C603" s="677"/>
      <c r="D603" t="s">
        <v>401</v>
      </c>
      <c r="E603" s="218">
        <v>5</v>
      </c>
      <c r="G603" s="218">
        <f t="shared" si="10"/>
        <v>33.700000000000031</v>
      </c>
      <c r="N603" s="218"/>
    </row>
    <row r="604" spans="1:14">
      <c r="B604" s="677"/>
      <c r="C604" s="677"/>
      <c r="D604" t="s">
        <v>400</v>
      </c>
      <c r="E604" s="218">
        <v>350</v>
      </c>
      <c r="G604" s="218">
        <f t="shared" si="10"/>
        <v>383.70000000000005</v>
      </c>
      <c r="N604" s="218"/>
    </row>
    <row r="605" spans="1:14">
      <c r="A605" s="236">
        <v>45266</v>
      </c>
      <c r="B605" s="677" t="s">
        <v>570</v>
      </c>
      <c r="C605" s="677" t="s">
        <v>405</v>
      </c>
      <c r="D605" t="s">
        <v>400</v>
      </c>
      <c r="F605" s="285">
        <v>350</v>
      </c>
      <c r="G605" s="218">
        <f t="shared" si="10"/>
        <v>33.700000000000045</v>
      </c>
    </row>
    <row r="606" spans="1:14">
      <c r="A606" s="236">
        <v>45280</v>
      </c>
      <c r="B606" s="677" t="s">
        <v>571</v>
      </c>
      <c r="C606" s="677" t="s">
        <v>405</v>
      </c>
      <c r="D606" t="s">
        <v>19</v>
      </c>
      <c r="F606" s="285">
        <v>28.7</v>
      </c>
      <c r="G606" s="218">
        <f t="shared" si="10"/>
        <v>5.0000000000000462</v>
      </c>
    </row>
    <row r="607" spans="1:14">
      <c r="A607" s="236">
        <v>45280</v>
      </c>
      <c r="B607" s="677" t="s">
        <v>571</v>
      </c>
      <c r="C607" s="677" t="s">
        <v>405</v>
      </c>
      <c r="D607" t="s">
        <v>401</v>
      </c>
      <c r="F607" s="285">
        <v>5</v>
      </c>
      <c r="G607" s="218">
        <f t="shared" si="10"/>
        <v>4.6185277824406512E-14</v>
      </c>
      <c r="N607" s="218"/>
    </row>
    <row r="608" spans="1:14">
      <c r="A608" s="243">
        <v>45291</v>
      </c>
      <c r="B608" s="676" t="s">
        <v>397</v>
      </c>
      <c r="C608" s="676" t="s">
        <v>409</v>
      </c>
      <c r="D608" t="s">
        <v>19</v>
      </c>
      <c r="E608" s="218">
        <v>30.6</v>
      </c>
      <c r="G608" s="218">
        <f t="shared" si="10"/>
        <v>30.600000000000048</v>
      </c>
    </row>
    <row r="609" spans="1:18">
      <c r="B609" s="677"/>
      <c r="C609" s="677"/>
      <c r="D609" t="s">
        <v>401</v>
      </c>
      <c r="E609" s="218">
        <v>5</v>
      </c>
      <c r="G609" s="218">
        <f t="shared" si="10"/>
        <v>35.600000000000051</v>
      </c>
    </row>
    <row r="610" spans="1:18">
      <c r="B610" s="677"/>
      <c r="C610" s="677"/>
      <c r="D610" t="s">
        <v>400</v>
      </c>
      <c r="E610" s="218">
        <v>350</v>
      </c>
      <c r="G610" s="218">
        <f t="shared" si="10"/>
        <v>385.6</v>
      </c>
    </row>
    <row r="611" spans="1:18" s="396" customFormat="1">
      <c r="A611" s="395">
        <v>45300</v>
      </c>
      <c r="B611" s="681" t="s">
        <v>572</v>
      </c>
      <c r="C611" s="681" t="s">
        <v>409</v>
      </c>
      <c r="D611" s="396" t="s">
        <v>400</v>
      </c>
      <c r="E611" s="399"/>
      <c r="F611" s="400">
        <v>350</v>
      </c>
      <c r="G611" s="399">
        <f t="shared" si="10"/>
        <v>35.600000000000023</v>
      </c>
      <c r="H611" s="399"/>
      <c r="L611" s="397"/>
      <c r="P611" s="682"/>
      <c r="R611" s="416"/>
    </row>
    <row r="612" spans="1:18">
      <c r="A612" s="236">
        <v>45364</v>
      </c>
      <c r="B612" s="677" t="s">
        <v>573</v>
      </c>
      <c r="C612" s="677" t="s">
        <v>409</v>
      </c>
      <c r="D612" t="s">
        <v>19</v>
      </c>
      <c r="F612" s="218">
        <v>30.6</v>
      </c>
      <c r="G612" s="218">
        <f t="shared" si="10"/>
        <v>5.0000000000000213</v>
      </c>
      <c r="P612" s="676"/>
      <c r="R612" s="218"/>
    </row>
    <row r="613" spans="1:18">
      <c r="A613" s="236">
        <v>45364</v>
      </c>
      <c r="B613" s="677" t="s">
        <v>573</v>
      </c>
      <c r="C613" s="677" t="s">
        <v>409</v>
      </c>
      <c r="D613" t="s">
        <v>401</v>
      </c>
      <c r="F613" s="218">
        <v>5</v>
      </c>
      <c r="G613" s="218">
        <f t="shared" si="10"/>
        <v>2.1316282072803006E-14</v>
      </c>
      <c r="P613" s="677"/>
      <c r="R613" s="218"/>
    </row>
    <row r="614" spans="1:18">
      <c r="A614" s="243">
        <v>45322</v>
      </c>
      <c r="B614" s="676" t="s">
        <v>394</v>
      </c>
      <c r="C614" s="676" t="s">
        <v>444</v>
      </c>
      <c r="D614" t="s">
        <v>19</v>
      </c>
      <c r="E614" s="218">
        <v>34.200000000000003</v>
      </c>
      <c r="G614" s="218">
        <f t="shared" si="10"/>
        <v>34.200000000000024</v>
      </c>
      <c r="P614" s="676"/>
      <c r="R614" s="237"/>
    </row>
    <row r="615" spans="1:18">
      <c r="B615" s="677"/>
      <c r="C615" s="677"/>
      <c r="D615" t="s">
        <v>401</v>
      </c>
      <c r="E615" s="218">
        <v>8.8000000000000007</v>
      </c>
      <c r="G615" s="218">
        <f t="shared" si="10"/>
        <v>43.000000000000028</v>
      </c>
      <c r="P615" s="677"/>
      <c r="R615" s="237"/>
    </row>
    <row r="616" spans="1:18">
      <c r="B616" s="677"/>
      <c r="C616" s="677"/>
      <c r="D616" t="s">
        <v>400</v>
      </c>
      <c r="E616" s="218">
        <v>350</v>
      </c>
      <c r="G616" s="218">
        <f t="shared" si="10"/>
        <v>393</v>
      </c>
      <c r="P616" s="676"/>
      <c r="R616" s="256"/>
    </row>
    <row r="617" spans="1:18" s="396" customFormat="1">
      <c r="A617" s="395">
        <v>45329</v>
      </c>
      <c r="B617" s="681" t="s">
        <v>564</v>
      </c>
      <c r="C617" s="681" t="s">
        <v>444</v>
      </c>
      <c r="D617" s="396" t="s">
        <v>400</v>
      </c>
      <c r="E617" s="399"/>
      <c r="F617" s="400">
        <v>350</v>
      </c>
      <c r="G617" s="399">
        <f t="shared" si="10"/>
        <v>43</v>
      </c>
      <c r="H617" s="399"/>
      <c r="L617" s="397"/>
      <c r="R617" s="399"/>
    </row>
    <row r="618" spans="1:18">
      <c r="A618" s="236">
        <v>45392</v>
      </c>
      <c r="B618" s="677" t="s">
        <v>574</v>
      </c>
      <c r="C618" s="677" t="s">
        <v>444</v>
      </c>
      <c r="D618" t="s">
        <v>19</v>
      </c>
      <c r="F618" s="285">
        <v>34.200000000000003</v>
      </c>
      <c r="G618" s="218">
        <f t="shared" si="10"/>
        <v>8.7999999999999972</v>
      </c>
      <c r="R618" s="218"/>
    </row>
    <row r="619" spans="1:18">
      <c r="A619" s="236">
        <v>45392</v>
      </c>
      <c r="B619" s="677" t="s">
        <v>574</v>
      </c>
      <c r="C619" s="677" t="s">
        <v>444</v>
      </c>
      <c r="D619" t="s">
        <v>401</v>
      </c>
      <c r="F619" s="285">
        <v>8.8000000000000007</v>
      </c>
      <c r="G619" s="218">
        <f t="shared" si="10"/>
        <v>0</v>
      </c>
      <c r="O619" s="237"/>
      <c r="R619" s="218"/>
    </row>
    <row r="620" spans="1:18">
      <c r="A620" s="243">
        <v>45351</v>
      </c>
      <c r="B620" s="676" t="s">
        <v>397</v>
      </c>
      <c r="C620" s="676" t="s">
        <v>415</v>
      </c>
      <c r="D620" t="s">
        <v>19</v>
      </c>
      <c r="E620" s="237">
        <v>35.5</v>
      </c>
      <c r="G620" s="218">
        <f t="shared" si="10"/>
        <v>35.5</v>
      </c>
      <c r="K620" s="677"/>
      <c r="L620"/>
      <c r="O620" s="237"/>
    </row>
    <row r="621" spans="1:18">
      <c r="A621"/>
      <c r="B621" s="677"/>
      <c r="C621" s="677"/>
      <c r="D621" t="s">
        <v>401</v>
      </c>
      <c r="E621" s="237">
        <v>5</v>
      </c>
      <c r="G621" s="218">
        <f t="shared" si="10"/>
        <v>40.5</v>
      </c>
      <c r="K621" s="676"/>
      <c r="L621"/>
      <c r="O621" s="256"/>
    </row>
    <row r="622" spans="1:18">
      <c r="A622"/>
      <c r="B622" s="677"/>
      <c r="C622" s="677"/>
      <c r="D622" t="s">
        <v>400</v>
      </c>
      <c r="E622" s="237">
        <v>350</v>
      </c>
      <c r="G622" s="218">
        <f t="shared" si="10"/>
        <v>390.5</v>
      </c>
      <c r="K622" s="677"/>
      <c r="L622"/>
      <c r="O622" s="256"/>
    </row>
    <row r="623" spans="1:18" s="396" customFormat="1">
      <c r="A623" s="395">
        <v>45364</v>
      </c>
      <c r="B623" s="681" t="s">
        <v>575</v>
      </c>
      <c r="C623" s="681" t="s">
        <v>415</v>
      </c>
      <c r="D623" s="396" t="s">
        <v>400</v>
      </c>
      <c r="E623" s="399"/>
      <c r="F623" s="400">
        <v>350</v>
      </c>
      <c r="G623" s="399">
        <f t="shared" si="10"/>
        <v>40.5</v>
      </c>
      <c r="H623" s="399"/>
      <c r="K623" s="682"/>
      <c r="N623" s="397"/>
    </row>
    <row r="624" spans="1:18">
      <c r="A624" s="236">
        <v>45469</v>
      </c>
      <c r="B624" s="677" t="s">
        <v>576</v>
      </c>
      <c r="C624" s="677" t="s">
        <v>415</v>
      </c>
      <c r="D624" t="s">
        <v>19</v>
      </c>
      <c r="F624" s="237">
        <v>35.5</v>
      </c>
      <c r="G624" s="218">
        <f t="shared" si="10"/>
        <v>5</v>
      </c>
      <c r="K624" s="676"/>
      <c r="L624"/>
      <c r="N624" s="256"/>
    </row>
    <row r="625" spans="1:14">
      <c r="A625" s="236">
        <v>45469</v>
      </c>
      <c r="B625" s="677" t="s">
        <v>576</v>
      </c>
      <c r="C625" s="677" t="s">
        <v>415</v>
      </c>
      <c r="D625" t="s">
        <v>401</v>
      </c>
      <c r="F625" s="237">
        <v>5</v>
      </c>
      <c r="G625" s="218">
        <f t="shared" si="10"/>
        <v>0</v>
      </c>
      <c r="K625" s="676"/>
      <c r="L625"/>
      <c r="N625" s="256"/>
    </row>
    <row r="626" spans="1:14">
      <c r="A626" s="243">
        <v>45382</v>
      </c>
      <c r="B626" s="676" t="s">
        <v>397</v>
      </c>
      <c r="C626" s="676" t="s">
        <v>418</v>
      </c>
      <c r="D626" t="s">
        <v>19</v>
      </c>
      <c r="E626" s="256">
        <v>34.299999999999997</v>
      </c>
      <c r="G626" s="218">
        <f t="shared" si="10"/>
        <v>34.299999999999997</v>
      </c>
      <c r="K626" s="676"/>
      <c r="L626"/>
      <c r="N626" s="256"/>
    </row>
    <row r="627" spans="1:14">
      <c r="B627" s="677"/>
      <c r="C627" s="677"/>
      <c r="D627" t="s">
        <v>401</v>
      </c>
      <c r="E627" s="256">
        <v>5</v>
      </c>
      <c r="G627" s="218">
        <f t="shared" si="10"/>
        <v>39.299999999999997</v>
      </c>
      <c r="K627" s="676"/>
      <c r="L627"/>
      <c r="N627" s="256"/>
    </row>
    <row r="628" spans="1:14">
      <c r="B628" s="677"/>
      <c r="C628" s="677"/>
      <c r="D628" t="s">
        <v>400</v>
      </c>
      <c r="E628" s="256">
        <v>350</v>
      </c>
      <c r="G628" s="218">
        <f t="shared" si="10"/>
        <v>389.3</v>
      </c>
      <c r="K628" s="677"/>
      <c r="L628"/>
      <c r="N628" s="256"/>
    </row>
    <row r="629" spans="1:14" s="396" customFormat="1">
      <c r="A629" s="395">
        <v>45392</v>
      </c>
      <c r="B629" s="681" t="s">
        <v>577</v>
      </c>
      <c r="C629" s="681" t="s">
        <v>418</v>
      </c>
      <c r="D629" s="396" t="s">
        <v>400</v>
      </c>
      <c r="E629" s="399"/>
      <c r="F629" s="400">
        <v>350</v>
      </c>
      <c r="G629" s="399">
        <f t="shared" si="10"/>
        <v>39.300000000000011</v>
      </c>
      <c r="H629" s="399"/>
      <c r="N629" s="397"/>
    </row>
    <row r="630" spans="1:14">
      <c r="A630" s="236">
        <v>45469</v>
      </c>
      <c r="B630" s="677" t="s">
        <v>576</v>
      </c>
      <c r="C630" s="677" t="s">
        <v>418</v>
      </c>
      <c r="D630" t="s">
        <v>19</v>
      </c>
      <c r="F630" s="256">
        <v>34.299999999999997</v>
      </c>
      <c r="G630" s="218">
        <f t="shared" si="10"/>
        <v>5.0000000000000142</v>
      </c>
      <c r="L630"/>
      <c r="N630" s="256"/>
    </row>
    <row r="631" spans="1:14">
      <c r="A631" s="236">
        <v>45469</v>
      </c>
      <c r="B631" s="677" t="s">
        <v>576</v>
      </c>
      <c r="C631" s="677" t="s">
        <v>418</v>
      </c>
      <c r="D631" t="s">
        <v>401</v>
      </c>
      <c r="F631" s="256">
        <v>5</v>
      </c>
      <c r="G631" s="218">
        <f t="shared" si="10"/>
        <v>1.4210854715202004E-14</v>
      </c>
      <c r="L631"/>
      <c r="N631" s="256"/>
    </row>
    <row r="632" spans="1:14">
      <c r="A632" s="243">
        <v>45412</v>
      </c>
      <c r="B632" s="676" t="s">
        <v>397</v>
      </c>
      <c r="C632" s="676" t="s">
        <v>420</v>
      </c>
      <c r="D632" t="s">
        <v>19</v>
      </c>
      <c r="E632" s="256">
        <v>34.1</v>
      </c>
      <c r="G632" s="218">
        <f t="shared" si="10"/>
        <v>34.100000000000016</v>
      </c>
      <c r="M632" s="237"/>
    </row>
    <row r="633" spans="1:14">
      <c r="B633" s="677"/>
      <c r="C633" s="677"/>
      <c r="D633" t="s">
        <v>401</v>
      </c>
      <c r="E633" s="256">
        <v>5</v>
      </c>
      <c r="G633" s="218">
        <f t="shared" si="10"/>
        <v>39.100000000000016</v>
      </c>
    </row>
    <row r="634" spans="1:14">
      <c r="B634" s="677"/>
      <c r="C634" s="677"/>
      <c r="D634" t="s">
        <v>400</v>
      </c>
      <c r="E634" s="256">
        <v>350</v>
      </c>
      <c r="G634" s="218">
        <f t="shared" si="10"/>
        <v>389.1</v>
      </c>
    </row>
    <row r="635" spans="1:14" s="396" customFormat="1">
      <c r="A635" s="395">
        <v>45427</v>
      </c>
      <c r="B635" s="681" t="s">
        <v>578</v>
      </c>
      <c r="C635" s="681" t="s">
        <v>420</v>
      </c>
      <c r="D635" s="396" t="s">
        <v>400</v>
      </c>
      <c r="E635" s="399"/>
      <c r="F635" s="400">
        <v>350</v>
      </c>
      <c r="G635" s="399">
        <f t="shared" si="10"/>
        <v>39.100000000000023</v>
      </c>
      <c r="H635" s="399"/>
      <c r="L635" s="397"/>
    </row>
    <row r="636" spans="1:14">
      <c r="A636" s="236">
        <v>45490</v>
      </c>
      <c r="B636" s="677" t="s">
        <v>579</v>
      </c>
      <c r="C636" s="677" t="s">
        <v>420</v>
      </c>
      <c r="D636" t="s">
        <v>19</v>
      </c>
      <c r="F636" s="285">
        <v>34.1</v>
      </c>
      <c r="G636" s="218">
        <f t="shared" si="10"/>
        <v>5.0000000000000213</v>
      </c>
      <c r="J636" s="676"/>
      <c r="L636" s="237"/>
    </row>
    <row r="637" spans="1:14">
      <c r="A637" s="236">
        <v>45490</v>
      </c>
      <c r="B637" s="677" t="s">
        <v>579</v>
      </c>
      <c r="C637" s="677" t="s">
        <v>420</v>
      </c>
      <c r="D637" t="s">
        <v>401</v>
      </c>
      <c r="F637" s="285">
        <v>5</v>
      </c>
      <c r="G637" s="218">
        <f t="shared" si="10"/>
        <v>2.1316282072803006E-14</v>
      </c>
      <c r="J637" s="676"/>
      <c r="L637" s="237"/>
    </row>
    <row r="638" spans="1:14">
      <c r="A638" s="243">
        <v>45443</v>
      </c>
      <c r="B638" s="676" t="s">
        <v>397</v>
      </c>
      <c r="C638" s="676" t="s">
        <v>422</v>
      </c>
      <c r="D638" t="s">
        <v>19</v>
      </c>
      <c r="E638" s="256">
        <v>31.1</v>
      </c>
      <c r="G638" s="218">
        <f t="shared" si="10"/>
        <v>31.100000000000023</v>
      </c>
    </row>
    <row r="639" spans="1:14">
      <c r="B639" s="677"/>
      <c r="C639" s="677"/>
      <c r="D639" t="s">
        <v>401</v>
      </c>
      <c r="E639" s="256">
        <v>5</v>
      </c>
      <c r="G639" s="218">
        <f t="shared" si="10"/>
        <v>36.100000000000023</v>
      </c>
    </row>
    <row r="640" spans="1:14">
      <c r="B640" s="677"/>
      <c r="C640" s="677"/>
      <c r="D640" t="s">
        <v>400</v>
      </c>
      <c r="E640" s="256">
        <v>350</v>
      </c>
      <c r="G640" s="218">
        <f t="shared" si="10"/>
        <v>386.1</v>
      </c>
    </row>
    <row r="641" spans="1:13">
      <c r="B641" s="677"/>
      <c r="C641" s="677"/>
      <c r="D641" t="s">
        <v>580</v>
      </c>
      <c r="E641" s="256">
        <v>10</v>
      </c>
      <c r="G641" s="218">
        <f t="shared" si="10"/>
        <v>396.1</v>
      </c>
    </row>
    <row r="642" spans="1:13" s="460" customFormat="1">
      <c r="A642" s="458">
        <v>45448</v>
      </c>
      <c r="B642" s="459" t="s">
        <v>581</v>
      </c>
      <c r="C642" s="459" t="s">
        <v>422</v>
      </c>
      <c r="D642" s="460" t="s">
        <v>400</v>
      </c>
      <c r="E642" s="463"/>
      <c r="F642" s="471">
        <v>350</v>
      </c>
      <c r="G642" s="463">
        <f t="shared" si="10"/>
        <v>46.100000000000023</v>
      </c>
      <c r="H642" s="463"/>
      <c r="L642" s="461"/>
    </row>
    <row r="643" spans="1:13">
      <c r="A643" s="236">
        <v>45490</v>
      </c>
      <c r="B643" s="677" t="s">
        <v>579</v>
      </c>
      <c r="C643" s="677" t="s">
        <v>422</v>
      </c>
      <c r="D643" t="s">
        <v>19</v>
      </c>
      <c r="F643" s="285">
        <v>20.9</v>
      </c>
      <c r="G643" s="218">
        <f t="shared" si="10"/>
        <v>25.200000000000024</v>
      </c>
    </row>
    <row r="644" spans="1:13">
      <c r="A644" s="236">
        <v>45497</v>
      </c>
      <c r="B644" s="677" t="s">
        <v>582</v>
      </c>
      <c r="C644" s="677" t="s">
        <v>422</v>
      </c>
      <c r="D644" t="s">
        <v>19</v>
      </c>
      <c r="F644" s="285">
        <v>10.199999999999999</v>
      </c>
      <c r="G644" s="218">
        <f t="shared" si="10"/>
        <v>15.000000000000025</v>
      </c>
    </row>
    <row r="645" spans="1:13">
      <c r="A645" s="236">
        <v>45497</v>
      </c>
      <c r="B645" s="677" t="s">
        <v>582</v>
      </c>
      <c r="C645" s="677" t="s">
        <v>422</v>
      </c>
      <c r="D645" t="s">
        <v>401</v>
      </c>
      <c r="F645" s="285">
        <v>5</v>
      </c>
      <c r="G645" s="218">
        <f t="shared" si="10"/>
        <v>10.000000000000025</v>
      </c>
    </row>
    <row r="646" spans="1:13">
      <c r="A646" s="236">
        <v>45497</v>
      </c>
      <c r="B646" s="677" t="s">
        <v>582</v>
      </c>
      <c r="C646" s="677" t="s">
        <v>422</v>
      </c>
      <c r="D646" t="s">
        <v>580</v>
      </c>
      <c r="F646" s="285">
        <v>10</v>
      </c>
      <c r="G646" s="218">
        <f t="shared" si="10"/>
        <v>2.4868995751603507E-14</v>
      </c>
    </row>
    <row r="647" spans="1:13">
      <c r="A647" s="243">
        <v>45473</v>
      </c>
      <c r="B647" s="676" t="s">
        <v>397</v>
      </c>
      <c r="C647" s="676" t="s">
        <v>425</v>
      </c>
      <c r="D647" t="s">
        <v>19</v>
      </c>
      <c r="E647" s="256">
        <v>30.2</v>
      </c>
      <c r="G647" s="218">
        <f t="shared" si="10"/>
        <v>30.200000000000024</v>
      </c>
    </row>
    <row r="648" spans="1:13">
      <c r="B648" s="677"/>
      <c r="C648" s="677"/>
      <c r="D648" t="s">
        <v>401</v>
      </c>
      <c r="E648" s="256">
        <v>7</v>
      </c>
      <c r="G648" s="218">
        <f t="shared" si="10"/>
        <v>37.200000000000024</v>
      </c>
    </row>
    <row r="649" spans="1:13">
      <c r="B649" s="677"/>
      <c r="C649" s="677"/>
      <c r="D649" t="s">
        <v>400</v>
      </c>
      <c r="E649" s="256">
        <v>350</v>
      </c>
      <c r="G649" s="218">
        <f>+G648+E649-F649</f>
        <v>387.20000000000005</v>
      </c>
      <c r="M649" s="240"/>
    </row>
    <row r="650" spans="1:13" s="396" customFormat="1">
      <c r="A650" s="395">
        <v>45476</v>
      </c>
      <c r="B650" s="681" t="s">
        <v>583</v>
      </c>
      <c r="C650" s="681" t="s">
        <v>425</v>
      </c>
      <c r="D650" s="396" t="s">
        <v>400</v>
      </c>
      <c r="E650" s="399"/>
      <c r="F650" s="400">
        <v>200</v>
      </c>
      <c r="G650" s="399">
        <f>+G649+E650-F650</f>
        <v>187.20000000000005</v>
      </c>
      <c r="H650" s="399"/>
      <c r="L650" s="397"/>
    </row>
    <row r="651" spans="1:13" s="396" customFormat="1">
      <c r="A651" s="395">
        <v>45483</v>
      </c>
      <c r="B651" s="681" t="s">
        <v>584</v>
      </c>
      <c r="C651" s="681" t="s">
        <v>425</v>
      </c>
      <c r="D651" s="396" t="s">
        <v>400</v>
      </c>
      <c r="E651" s="399"/>
      <c r="F651" s="400">
        <v>100</v>
      </c>
      <c r="G651" s="399">
        <f t="shared" ref="G651:G716" si="11">+G650+E651-F651</f>
        <v>87.200000000000045</v>
      </c>
      <c r="H651" s="399"/>
      <c r="L651" s="397"/>
    </row>
    <row r="652" spans="1:13">
      <c r="A652" s="236">
        <v>45497</v>
      </c>
      <c r="B652" s="677" t="s">
        <v>582</v>
      </c>
      <c r="C652" s="677" t="s">
        <v>425</v>
      </c>
      <c r="D652" t="s">
        <v>19</v>
      </c>
      <c r="F652" s="285">
        <v>24.8</v>
      </c>
      <c r="G652" s="218">
        <f t="shared" si="11"/>
        <v>62.400000000000048</v>
      </c>
    </row>
    <row r="653" spans="1:13" s="396" customFormat="1">
      <c r="A653" s="395">
        <v>45504</v>
      </c>
      <c r="B653" s="681" t="s">
        <v>585</v>
      </c>
      <c r="C653" s="681" t="s">
        <v>425</v>
      </c>
      <c r="D653" s="396" t="s">
        <v>400</v>
      </c>
      <c r="E653" s="399"/>
      <c r="F653" s="400">
        <v>50</v>
      </c>
      <c r="G653" s="399">
        <f t="shared" si="11"/>
        <v>12.400000000000048</v>
      </c>
      <c r="H653" s="399"/>
      <c r="L653" s="397"/>
    </row>
    <row r="654" spans="1:13">
      <c r="A654" s="236">
        <v>45567</v>
      </c>
      <c r="B654" s="677" t="s">
        <v>586</v>
      </c>
      <c r="C654" s="677" t="s">
        <v>425</v>
      </c>
      <c r="D654" t="s">
        <v>19</v>
      </c>
      <c r="F654" s="256">
        <v>5.4</v>
      </c>
      <c r="G654" s="218">
        <f t="shared" si="11"/>
        <v>7.000000000000048</v>
      </c>
    </row>
    <row r="655" spans="1:13">
      <c r="A655" s="236">
        <v>45567</v>
      </c>
      <c r="B655" s="677" t="s">
        <v>586</v>
      </c>
      <c r="C655" s="677" t="s">
        <v>425</v>
      </c>
      <c r="D655" t="s">
        <v>401</v>
      </c>
      <c r="F655" s="256">
        <v>7</v>
      </c>
      <c r="G655" s="218">
        <f t="shared" si="11"/>
        <v>4.7961634663806763E-14</v>
      </c>
    </row>
    <row r="656" spans="1:13">
      <c r="A656" s="243">
        <v>45504</v>
      </c>
      <c r="B656" s="676" t="s">
        <v>397</v>
      </c>
      <c r="C656" s="676" t="s">
        <v>427</v>
      </c>
      <c r="D656" t="s">
        <v>19</v>
      </c>
      <c r="E656" s="237">
        <v>29.6</v>
      </c>
      <c r="G656" s="218">
        <f t="shared" si="11"/>
        <v>29.600000000000051</v>
      </c>
    </row>
    <row r="657" spans="1:18">
      <c r="B657" s="677"/>
      <c r="C657" s="677"/>
      <c r="D657" t="s">
        <v>401</v>
      </c>
      <c r="E657" s="237">
        <v>7</v>
      </c>
      <c r="G657" s="218">
        <f t="shared" si="11"/>
        <v>36.600000000000051</v>
      </c>
    </row>
    <row r="658" spans="1:18">
      <c r="B658" s="677"/>
      <c r="C658" s="677"/>
      <c r="D658" t="s">
        <v>400</v>
      </c>
      <c r="E658" s="237">
        <v>350</v>
      </c>
      <c r="G658" s="218">
        <f t="shared" si="11"/>
        <v>386.6</v>
      </c>
    </row>
    <row r="659" spans="1:18" s="396" customFormat="1">
      <c r="A659" s="395">
        <v>45511</v>
      </c>
      <c r="B659" s="681" t="s">
        <v>587</v>
      </c>
      <c r="C659" s="681" t="s">
        <v>427</v>
      </c>
      <c r="D659" s="396" t="s">
        <v>400</v>
      </c>
      <c r="E659" s="399"/>
      <c r="F659" s="400">
        <v>250</v>
      </c>
      <c r="G659" s="399">
        <f t="shared" si="11"/>
        <v>136.60000000000002</v>
      </c>
      <c r="H659" s="399"/>
      <c r="J659" s="693"/>
      <c r="K659" s="693"/>
      <c r="L659" s="693"/>
    </row>
    <row r="660" spans="1:18" s="396" customFormat="1">
      <c r="A660" s="395">
        <v>45516</v>
      </c>
      <c r="B660" s="681" t="s">
        <v>588</v>
      </c>
      <c r="C660" s="681" t="s">
        <v>427</v>
      </c>
      <c r="D660" s="396" t="s">
        <v>400</v>
      </c>
      <c r="E660" s="399"/>
      <c r="F660" s="400">
        <v>100</v>
      </c>
      <c r="G660" s="399">
        <f t="shared" si="11"/>
        <v>36.600000000000023</v>
      </c>
      <c r="H660" s="399"/>
      <c r="J660" s="682"/>
      <c r="L660" s="397"/>
    </row>
    <row r="661" spans="1:18">
      <c r="A661" s="236">
        <v>45567</v>
      </c>
      <c r="B661" s="677" t="s">
        <v>586</v>
      </c>
      <c r="C661" s="677" t="s">
        <v>427</v>
      </c>
      <c r="D661" t="s">
        <v>19</v>
      </c>
      <c r="F661" s="237">
        <v>29.6</v>
      </c>
      <c r="G661" s="218">
        <f t="shared" si="11"/>
        <v>7.0000000000000213</v>
      </c>
      <c r="J661" s="676"/>
      <c r="L661" s="237"/>
      <c r="M661" s="256"/>
    </row>
    <row r="662" spans="1:18">
      <c r="A662" s="236">
        <v>45567</v>
      </c>
      <c r="B662" s="677" t="s">
        <v>586</v>
      </c>
      <c r="C662" s="677" t="s">
        <v>427</v>
      </c>
      <c r="D662" t="s">
        <v>401</v>
      </c>
      <c r="F662" s="237">
        <v>7</v>
      </c>
      <c r="G662" s="218">
        <f t="shared" si="11"/>
        <v>2.1316282072803006E-14</v>
      </c>
      <c r="J662" s="677"/>
      <c r="L662" s="237"/>
      <c r="M662" s="256"/>
    </row>
    <row r="663" spans="1:18">
      <c r="A663" s="243">
        <v>45535</v>
      </c>
      <c r="B663" s="676" t="s">
        <v>397</v>
      </c>
      <c r="C663" s="676" t="s">
        <v>429</v>
      </c>
      <c r="D663" t="s">
        <v>19</v>
      </c>
      <c r="E663" s="237">
        <v>29.7</v>
      </c>
      <c r="F663" s="355"/>
      <c r="G663" s="218">
        <f t="shared" si="11"/>
        <v>29.700000000000021</v>
      </c>
      <c r="J663" s="676"/>
      <c r="L663" s="237"/>
      <c r="M663" s="218"/>
    </row>
    <row r="664" spans="1:18">
      <c r="B664" s="677"/>
      <c r="C664" s="677"/>
      <c r="D664" t="s">
        <v>401</v>
      </c>
      <c r="E664" s="237">
        <v>7</v>
      </c>
      <c r="F664" s="355"/>
      <c r="G664" s="218">
        <f t="shared" si="11"/>
        <v>36.700000000000017</v>
      </c>
      <c r="J664" s="677"/>
      <c r="L664" s="237"/>
      <c r="M664" s="256"/>
    </row>
    <row r="665" spans="1:18">
      <c r="B665" s="677"/>
      <c r="C665" s="677"/>
      <c r="D665" t="s">
        <v>400</v>
      </c>
      <c r="E665" s="237">
        <v>350</v>
      </c>
      <c r="F665" s="355"/>
      <c r="G665" s="218">
        <f t="shared" si="11"/>
        <v>386.70000000000005</v>
      </c>
      <c r="J665" s="676"/>
      <c r="M665" s="256"/>
    </row>
    <row r="666" spans="1:18" s="396" customFormat="1">
      <c r="A666" s="414">
        <v>45539</v>
      </c>
      <c r="B666" s="681" t="s">
        <v>589</v>
      </c>
      <c r="C666" s="681" t="s">
        <v>429</v>
      </c>
      <c r="D666" s="396" t="s">
        <v>400</v>
      </c>
      <c r="E666" s="416"/>
      <c r="F666" s="417">
        <v>200</v>
      </c>
      <c r="G666" s="399">
        <f t="shared" si="11"/>
        <v>186.70000000000005</v>
      </c>
      <c r="H666" s="399"/>
      <c r="J666" s="681"/>
      <c r="L666" s="397"/>
      <c r="M666" s="416"/>
    </row>
    <row r="667" spans="1:18" s="396" customFormat="1">
      <c r="A667" s="395">
        <v>45548</v>
      </c>
      <c r="B667" s="681" t="s">
        <v>590</v>
      </c>
      <c r="C667" s="681" t="s">
        <v>429</v>
      </c>
      <c r="D667" s="396" t="s">
        <v>400</v>
      </c>
      <c r="E667" s="399"/>
      <c r="F667" s="400">
        <v>150</v>
      </c>
      <c r="G667" s="399">
        <f t="shared" si="11"/>
        <v>36.700000000000045</v>
      </c>
      <c r="H667" s="399"/>
      <c r="L667" s="397"/>
    </row>
    <row r="668" spans="1:18">
      <c r="A668" s="236">
        <v>45567</v>
      </c>
      <c r="B668" s="677" t="s">
        <v>586</v>
      </c>
      <c r="C668" s="677" t="s">
        <v>429</v>
      </c>
      <c r="D668" t="s">
        <v>19</v>
      </c>
      <c r="F668" s="237">
        <v>29.7</v>
      </c>
      <c r="G668" s="218">
        <f t="shared" si="11"/>
        <v>7.0000000000000462</v>
      </c>
      <c r="M668" s="256"/>
    </row>
    <row r="669" spans="1:18">
      <c r="A669" s="236">
        <v>45567</v>
      </c>
      <c r="B669" s="677" t="s">
        <v>586</v>
      </c>
      <c r="C669" s="677" t="s">
        <v>429</v>
      </c>
      <c r="D669" t="s">
        <v>401</v>
      </c>
      <c r="F669" s="237">
        <v>7</v>
      </c>
      <c r="G669" s="218">
        <f t="shared" si="11"/>
        <v>4.6185277824406512E-14</v>
      </c>
      <c r="P669" s="690"/>
      <c r="Q669" s="690"/>
      <c r="R669" s="690"/>
    </row>
    <row r="670" spans="1:18">
      <c r="A670" s="243">
        <v>45565</v>
      </c>
      <c r="B670" s="676" t="s">
        <v>397</v>
      </c>
      <c r="C670" s="676" t="s">
        <v>431</v>
      </c>
      <c r="D670" t="s">
        <v>19</v>
      </c>
      <c r="E670" s="237">
        <v>29.9</v>
      </c>
      <c r="F670" s="355"/>
      <c r="G670" s="218">
        <f t="shared" si="11"/>
        <v>29.900000000000045</v>
      </c>
      <c r="O670" s="232"/>
      <c r="P670" s="676"/>
      <c r="R670" s="237"/>
    </row>
    <row r="671" spans="1:18">
      <c r="B671" s="677"/>
      <c r="C671" s="677"/>
      <c r="D671" t="s">
        <v>401</v>
      </c>
      <c r="E671" s="237">
        <v>5</v>
      </c>
      <c r="F671" s="355"/>
      <c r="G671" s="218">
        <f t="shared" si="11"/>
        <v>34.900000000000048</v>
      </c>
      <c r="R671" s="237"/>
    </row>
    <row r="672" spans="1:18">
      <c r="B672" s="677"/>
      <c r="C672" s="677"/>
      <c r="D672" t="s">
        <v>400</v>
      </c>
      <c r="E672" s="237">
        <v>350</v>
      </c>
      <c r="F672" s="355"/>
      <c r="G672" s="218">
        <f t="shared" si="11"/>
        <v>384.90000000000003</v>
      </c>
      <c r="K672" s="677"/>
      <c r="L672" s="287"/>
      <c r="M672" s="388"/>
      <c r="P672" s="676"/>
      <c r="R672" s="237"/>
    </row>
    <row r="673" spans="1:18" s="466" customFormat="1">
      <c r="A673" s="464">
        <v>45567</v>
      </c>
      <c r="B673" s="465" t="s">
        <v>591</v>
      </c>
      <c r="C673" s="465" t="s">
        <v>431</v>
      </c>
      <c r="D673" s="466" t="s">
        <v>400</v>
      </c>
      <c r="E673" s="468"/>
      <c r="F673" s="487">
        <v>164.3</v>
      </c>
      <c r="G673" s="469">
        <f t="shared" si="11"/>
        <v>220.60000000000002</v>
      </c>
      <c r="H673" s="469"/>
      <c r="K673" s="486"/>
      <c r="L673" s="495"/>
      <c r="M673" s="496"/>
      <c r="P673" s="465"/>
      <c r="R673" s="468"/>
    </row>
    <row r="674" spans="1:18" s="396" customFormat="1">
      <c r="A674" s="395">
        <v>45574</v>
      </c>
      <c r="B674" s="681" t="s">
        <v>592</v>
      </c>
      <c r="C674" s="681" t="s">
        <v>431</v>
      </c>
      <c r="D674" s="396" t="s">
        <v>400</v>
      </c>
      <c r="E674" s="399"/>
      <c r="F674" s="400">
        <v>150</v>
      </c>
      <c r="G674" s="399">
        <f t="shared" si="11"/>
        <v>70.600000000000023</v>
      </c>
      <c r="H674" s="399"/>
      <c r="K674" s="681"/>
      <c r="L674" s="433"/>
      <c r="M674" s="500"/>
      <c r="R674" s="421"/>
    </row>
    <row r="675" spans="1:18">
      <c r="A675" s="236">
        <v>45611</v>
      </c>
      <c r="B675" s="677" t="s">
        <v>593</v>
      </c>
      <c r="C675" s="677" t="s">
        <v>431</v>
      </c>
      <c r="D675" t="s">
        <v>19</v>
      </c>
      <c r="F675" s="285">
        <v>14.3</v>
      </c>
      <c r="G675" s="218">
        <f t="shared" si="11"/>
        <v>56.300000000000026</v>
      </c>
      <c r="K675" s="676"/>
      <c r="L675" s="287"/>
      <c r="M675" s="388"/>
      <c r="R675" s="389"/>
    </row>
    <row r="676" spans="1:18" s="396" customFormat="1">
      <c r="A676" s="395">
        <v>45611</v>
      </c>
      <c r="B676" s="681" t="s">
        <v>594</v>
      </c>
      <c r="C676" s="681" t="s">
        <v>431</v>
      </c>
      <c r="D676" s="396" t="s">
        <v>400</v>
      </c>
      <c r="E676" s="399"/>
      <c r="F676" s="400">
        <v>35.700000000000003</v>
      </c>
      <c r="G676" s="399">
        <f t="shared" si="11"/>
        <v>20.600000000000023</v>
      </c>
      <c r="H676" s="399"/>
      <c r="K676" s="681"/>
      <c r="L676" s="433"/>
      <c r="M676" s="500"/>
    </row>
    <row r="677" spans="1:18">
      <c r="A677" s="236">
        <v>45679</v>
      </c>
      <c r="B677" s="677" t="s">
        <v>595</v>
      </c>
      <c r="C677" s="677" t="s">
        <v>431</v>
      </c>
      <c r="D677" t="s">
        <v>19</v>
      </c>
      <c r="F677" s="285">
        <v>15.6</v>
      </c>
      <c r="G677" s="218">
        <f t="shared" si="11"/>
        <v>5.0000000000000231</v>
      </c>
      <c r="K677" s="677"/>
      <c r="L677" s="287"/>
      <c r="M677" s="388"/>
    </row>
    <row r="678" spans="1:18">
      <c r="A678" s="236">
        <v>45679</v>
      </c>
      <c r="B678" s="677" t="s">
        <v>595</v>
      </c>
      <c r="C678" s="677" t="s">
        <v>431</v>
      </c>
      <c r="D678" t="s">
        <v>401</v>
      </c>
      <c r="F678" s="285">
        <v>5</v>
      </c>
      <c r="G678" s="218">
        <f t="shared" si="11"/>
        <v>2.3092638912203256E-14</v>
      </c>
      <c r="K678" s="677"/>
      <c r="L678" s="287"/>
      <c r="M678" s="388"/>
    </row>
    <row r="679" spans="1:18">
      <c r="A679" s="243">
        <v>45596</v>
      </c>
      <c r="B679" s="676" t="s">
        <v>397</v>
      </c>
      <c r="C679" s="676" t="s">
        <v>398</v>
      </c>
      <c r="D679" t="s">
        <v>19</v>
      </c>
      <c r="E679" s="237">
        <v>9.1</v>
      </c>
      <c r="G679" s="218">
        <f t="shared" si="11"/>
        <v>9.1000000000000227</v>
      </c>
      <c r="K679" s="676"/>
      <c r="L679" s="287"/>
      <c r="M679" s="388"/>
    </row>
    <row r="680" spans="1:18">
      <c r="B680" s="677"/>
      <c r="C680" s="677"/>
      <c r="D680" t="s">
        <v>401</v>
      </c>
      <c r="E680" s="237">
        <v>7</v>
      </c>
      <c r="G680" s="218">
        <f t="shared" si="11"/>
        <v>16.100000000000023</v>
      </c>
      <c r="K680" s="677"/>
      <c r="L680" s="287"/>
      <c r="M680" s="388"/>
    </row>
    <row r="681" spans="1:18">
      <c r="B681" s="677"/>
      <c r="C681" s="677"/>
      <c r="D681" t="s">
        <v>400</v>
      </c>
      <c r="E681" s="237">
        <v>350</v>
      </c>
      <c r="G681" s="218">
        <f t="shared" si="11"/>
        <v>366.1</v>
      </c>
      <c r="K681" s="677"/>
      <c r="L681" s="287"/>
    </row>
    <row r="682" spans="1:18" s="396" customFormat="1">
      <c r="A682" s="395">
        <v>45602</v>
      </c>
      <c r="B682" s="681" t="s">
        <v>596</v>
      </c>
      <c r="C682" s="681" t="s">
        <v>398</v>
      </c>
      <c r="D682" s="396" t="s">
        <v>400</v>
      </c>
      <c r="E682" s="399"/>
      <c r="F682" s="400">
        <v>310</v>
      </c>
      <c r="G682" s="399">
        <f t="shared" si="11"/>
        <v>56.100000000000023</v>
      </c>
      <c r="H682" s="399"/>
      <c r="L682" s="397"/>
      <c r="M682" s="427"/>
    </row>
    <row r="683" spans="1:18" s="396" customFormat="1">
      <c r="A683" s="395">
        <v>45611</v>
      </c>
      <c r="B683" s="681" t="s">
        <v>594</v>
      </c>
      <c r="C683" s="681" t="s">
        <v>398</v>
      </c>
      <c r="D683" s="396" t="s">
        <v>400</v>
      </c>
      <c r="E683" s="399"/>
      <c r="F683" s="400">
        <v>40</v>
      </c>
      <c r="G683" s="399">
        <f t="shared" si="11"/>
        <v>16.100000000000023</v>
      </c>
      <c r="H683" s="399"/>
      <c r="L683" s="397"/>
    </row>
    <row r="684" spans="1:18">
      <c r="A684" s="236">
        <v>45679</v>
      </c>
      <c r="B684" s="677" t="s">
        <v>595</v>
      </c>
      <c r="C684" s="677" t="s">
        <v>398</v>
      </c>
      <c r="D684" t="s">
        <v>19</v>
      </c>
      <c r="F684" s="237">
        <v>9.1</v>
      </c>
      <c r="G684" s="218">
        <f t="shared" si="11"/>
        <v>7.0000000000000231</v>
      </c>
    </row>
    <row r="685" spans="1:18">
      <c r="A685" s="236">
        <v>45679</v>
      </c>
      <c r="B685" s="677" t="s">
        <v>595</v>
      </c>
      <c r="C685" s="677" t="s">
        <v>398</v>
      </c>
      <c r="D685" t="s">
        <v>401</v>
      </c>
      <c r="F685" s="237">
        <v>7</v>
      </c>
      <c r="G685" s="218">
        <f t="shared" si="11"/>
        <v>2.3092638912203256E-14</v>
      </c>
    </row>
    <row r="686" spans="1:18">
      <c r="A686" s="243">
        <v>45626</v>
      </c>
      <c r="B686" s="676" t="s">
        <v>397</v>
      </c>
      <c r="C686" s="676" t="s">
        <v>405</v>
      </c>
      <c r="D686" t="s">
        <v>19</v>
      </c>
      <c r="E686" s="237">
        <v>10.5</v>
      </c>
      <c r="F686" s="355"/>
      <c r="G686" s="218">
        <f t="shared" si="11"/>
        <v>10.500000000000023</v>
      </c>
    </row>
    <row r="687" spans="1:18">
      <c r="B687" s="677"/>
      <c r="C687" s="677"/>
      <c r="D687" t="s">
        <v>401</v>
      </c>
      <c r="E687" s="237">
        <v>7</v>
      </c>
      <c r="F687" s="355"/>
      <c r="G687" s="218">
        <f t="shared" si="11"/>
        <v>17.500000000000021</v>
      </c>
    </row>
    <row r="688" spans="1:18" ht="18.75">
      <c r="B688" s="677"/>
      <c r="C688" s="677"/>
      <c r="D688" t="s">
        <v>400</v>
      </c>
      <c r="E688" s="237">
        <v>350</v>
      </c>
      <c r="F688" s="355"/>
      <c r="G688" s="218">
        <f t="shared" si="11"/>
        <v>367.5</v>
      </c>
      <c r="J688" s="688" t="s">
        <v>597</v>
      </c>
      <c r="K688" s="688">
        <v>72446110</v>
      </c>
    </row>
    <row r="689" spans="1:13" s="396" customFormat="1">
      <c r="A689" s="395">
        <v>45630</v>
      </c>
      <c r="B689" s="681" t="s">
        <v>598</v>
      </c>
      <c r="C689" s="681" t="s">
        <v>405</v>
      </c>
      <c r="D689" s="396" t="s">
        <v>400</v>
      </c>
      <c r="E689" s="416"/>
      <c r="F689" s="417">
        <v>200</v>
      </c>
      <c r="G689" s="399">
        <f t="shared" si="11"/>
        <v>167.5</v>
      </c>
      <c r="H689" s="399"/>
      <c r="L689" s="397"/>
    </row>
    <row r="690" spans="1:13" s="396" customFormat="1">
      <c r="A690" s="395">
        <v>45657</v>
      </c>
      <c r="B690" s="681" t="s">
        <v>599</v>
      </c>
      <c r="C690" s="681" t="s">
        <v>405</v>
      </c>
      <c r="D690" s="396" t="s">
        <v>400</v>
      </c>
      <c r="E690" s="399"/>
      <c r="F690" s="400">
        <v>100</v>
      </c>
      <c r="G690" s="399">
        <f t="shared" si="11"/>
        <v>67.5</v>
      </c>
      <c r="H690" s="399"/>
      <c r="K690" s="694" t="s">
        <v>600</v>
      </c>
      <c r="L690" s="694"/>
      <c r="M690" s="694"/>
    </row>
    <row r="691" spans="1:13" s="396" customFormat="1">
      <c r="A691" s="395">
        <v>45660</v>
      </c>
      <c r="B691" s="681" t="s">
        <v>601</v>
      </c>
      <c r="C691" s="681" t="s">
        <v>405</v>
      </c>
      <c r="D691" s="396" t="s">
        <v>400</v>
      </c>
      <c r="E691" s="399"/>
      <c r="F691" s="400">
        <v>50</v>
      </c>
      <c r="G691" s="399">
        <f t="shared" si="11"/>
        <v>17.5</v>
      </c>
      <c r="H691" s="399"/>
      <c r="J691" s="401">
        <v>2025</v>
      </c>
      <c r="K691" s="402" t="s">
        <v>444</v>
      </c>
      <c r="L691" s="396" t="s">
        <v>19</v>
      </c>
      <c r="M691" s="399">
        <v>10.3</v>
      </c>
    </row>
    <row r="692" spans="1:13">
      <c r="A692" s="236">
        <v>45679</v>
      </c>
      <c r="B692" s="677" t="s">
        <v>595</v>
      </c>
      <c r="C692" s="677" t="s">
        <v>405</v>
      </c>
      <c r="D692" t="s">
        <v>19</v>
      </c>
      <c r="F692" s="237">
        <v>10.5</v>
      </c>
      <c r="G692" s="218">
        <f t="shared" si="11"/>
        <v>7</v>
      </c>
      <c r="J692" s="232"/>
      <c r="K692" s="676"/>
      <c r="L692" t="s">
        <v>401</v>
      </c>
      <c r="M692" s="218">
        <v>3</v>
      </c>
    </row>
    <row r="693" spans="1:13">
      <c r="A693" s="236">
        <v>45679</v>
      </c>
      <c r="B693" s="677" t="s">
        <v>595</v>
      </c>
      <c r="C693" s="677" t="s">
        <v>405</v>
      </c>
      <c r="D693" t="s">
        <v>401</v>
      </c>
      <c r="F693" s="237">
        <v>7</v>
      </c>
      <c r="G693" s="218">
        <f t="shared" si="11"/>
        <v>0</v>
      </c>
      <c r="L693" t="s">
        <v>400</v>
      </c>
      <c r="M693" s="237">
        <v>90</v>
      </c>
    </row>
    <row r="694" spans="1:13">
      <c r="A694" s="243">
        <v>45657</v>
      </c>
      <c r="B694" s="676" t="s">
        <v>397</v>
      </c>
      <c r="C694" s="676" t="s">
        <v>409</v>
      </c>
      <c r="D694" t="s">
        <v>19</v>
      </c>
      <c r="E694" s="237">
        <v>13.3</v>
      </c>
      <c r="G694" s="218">
        <f t="shared" si="11"/>
        <v>13.3</v>
      </c>
      <c r="M694" s="237">
        <f>SUM(M691:M693)</f>
        <v>103.3</v>
      </c>
    </row>
    <row r="695" spans="1:13">
      <c r="B695" s="677"/>
      <c r="C695" s="677"/>
      <c r="D695" t="s">
        <v>401</v>
      </c>
      <c r="E695" s="237">
        <v>3</v>
      </c>
      <c r="G695" s="218">
        <f t="shared" si="11"/>
        <v>16.3</v>
      </c>
    </row>
    <row r="696" spans="1:13">
      <c r="B696" s="677"/>
      <c r="C696" s="677"/>
      <c r="D696" t="s">
        <v>400</v>
      </c>
      <c r="E696" s="237">
        <v>350</v>
      </c>
      <c r="G696" s="218">
        <f t="shared" si="11"/>
        <v>366.3</v>
      </c>
    </row>
    <row r="697" spans="1:13" s="396" customFormat="1">
      <c r="A697" s="395">
        <v>45660</v>
      </c>
      <c r="B697" s="681" t="s">
        <v>601</v>
      </c>
      <c r="C697" s="681" t="s">
        <v>409</v>
      </c>
      <c r="D697" s="396" t="s">
        <v>400</v>
      </c>
      <c r="E697" s="399"/>
      <c r="F697" s="400">
        <v>50</v>
      </c>
      <c r="G697" s="399">
        <f t="shared" si="11"/>
        <v>316.3</v>
      </c>
      <c r="H697" s="399"/>
      <c r="L697" s="397"/>
    </row>
    <row r="698" spans="1:13" s="396" customFormat="1">
      <c r="A698" s="395">
        <v>45663</v>
      </c>
      <c r="B698" s="681" t="s">
        <v>602</v>
      </c>
      <c r="C698" s="681" t="s">
        <v>409</v>
      </c>
      <c r="D698" s="396" t="s">
        <v>400</v>
      </c>
      <c r="E698" s="399"/>
      <c r="F698" s="400">
        <v>100</v>
      </c>
      <c r="G698" s="399">
        <f t="shared" si="11"/>
        <v>216.3</v>
      </c>
      <c r="H698" s="399"/>
      <c r="L698" s="397"/>
    </row>
    <row r="699" spans="1:13" s="396" customFormat="1">
      <c r="A699" s="395">
        <v>45665</v>
      </c>
      <c r="B699" s="681" t="s">
        <v>603</v>
      </c>
      <c r="C699" s="681" t="s">
        <v>409</v>
      </c>
      <c r="D699" s="396" t="s">
        <v>400</v>
      </c>
      <c r="E699" s="399"/>
      <c r="F699" s="400">
        <v>100</v>
      </c>
      <c r="G699" s="399">
        <f t="shared" si="11"/>
        <v>116.30000000000001</v>
      </c>
      <c r="H699" s="399"/>
      <c r="L699" s="397"/>
    </row>
    <row r="700" spans="1:13">
      <c r="A700" s="236">
        <v>45679</v>
      </c>
      <c r="B700" s="677" t="s">
        <v>595</v>
      </c>
      <c r="C700" s="677" t="s">
        <v>409</v>
      </c>
      <c r="D700" t="s">
        <v>19</v>
      </c>
      <c r="F700" s="237">
        <v>13.3</v>
      </c>
      <c r="G700" s="218">
        <f t="shared" si="11"/>
        <v>103.00000000000001</v>
      </c>
    </row>
    <row r="701" spans="1:13">
      <c r="A701" s="236">
        <v>45679</v>
      </c>
      <c r="B701" s="677" t="s">
        <v>595</v>
      </c>
      <c r="C701" s="677" t="s">
        <v>409</v>
      </c>
      <c r="D701" t="s">
        <v>401</v>
      </c>
      <c r="F701" s="237">
        <v>3</v>
      </c>
      <c r="G701" s="218">
        <f t="shared" si="11"/>
        <v>100.00000000000001</v>
      </c>
    </row>
    <row r="702" spans="1:13" s="396" customFormat="1">
      <c r="A702" s="395">
        <v>45679</v>
      </c>
      <c r="B702" s="681" t="s">
        <v>604</v>
      </c>
      <c r="C702" s="681" t="s">
        <v>409</v>
      </c>
      <c r="D702" s="396" t="s">
        <v>400</v>
      </c>
      <c r="E702" s="399"/>
      <c r="F702" s="400">
        <v>29.5</v>
      </c>
      <c r="G702" s="399">
        <f t="shared" si="11"/>
        <v>70.500000000000014</v>
      </c>
      <c r="H702" s="399"/>
      <c r="L702" s="397"/>
    </row>
    <row r="703" spans="1:13" s="396" customFormat="1">
      <c r="A703" s="395">
        <v>45686</v>
      </c>
      <c r="B703" s="681" t="s">
        <v>565</v>
      </c>
      <c r="C703" s="681" t="s">
        <v>409</v>
      </c>
      <c r="D703" s="396" t="s">
        <v>400</v>
      </c>
      <c r="E703" s="399"/>
      <c r="F703" s="400">
        <v>70.5</v>
      </c>
      <c r="G703" s="399">
        <f t="shared" si="11"/>
        <v>0</v>
      </c>
      <c r="H703" s="399"/>
      <c r="L703" s="397"/>
    </row>
    <row r="704" spans="1:13">
      <c r="A704" s="249">
        <v>45688</v>
      </c>
      <c r="B704" s="676" t="s">
        <v>397</v>
      </c>
      <c r="C704" s="680" t="s">
        <v>444</v>
      </c>
      <c r="D704" t="s">
        <v>19</v>
      </c>
      <c r="E704" s="218">
        <v>10.3</v>
      </c>
      <c r="G704" s="218">
        <f t="shared" si="11"/>
        <v>10.3</v>
      </c>
    </row>
    <row r="705" spans="1:12">
      <c r="B705" s="677"/>
      <c r="C705" s="677"/>
      <c r="D705" t="s">
        <v>401</v>
      </c>
      <c r="E705" s="218">
        <v>3</v>
      </c>
      <c r="G705" s="218">
        <f t="shared" si="11"/>
        <v>13.3</v>
      </c>
    </row>
    <row r="706" spans="1:12">
      <c r="B706" s="677"/>
      <c r="C706" s="677"/>
      <c r="D706" t="s">
        <v>400</v>
      </c>
      <c r="E706" s="237">
        <v>350</v>
      </c>
      <c r="G706" s="218">
        <f t="shared" si="11"/>
        <v>363.3</v>
      </c>
    </row>
    <row r="707" spans="1:12" s="396" customFormat="1">
      <c r="A707" s="395">
        <v>45693</v>
      </c>
      <c r="B707" s="681" t="s">
        <v>605</v>
      </c>
      <c r="C707" s="681" t="s">
        <v>444</v>
      </c>
      <c r="D707" s="396" t="s">
        <v>400</v>
      </c>
      <c r="E707" s="399"/>
      <c r="F707" s="400">
        <v>260</v>
      </c>
      <c r="G707" s="399">
        <f t="shared" si="11"/>
        <v>103.30000000000001</v>
      </c>
      <c r="H707" s="399"/>
      <c r="L707" s="397"/>
    </row>
    <row r="708" spans="1:12">
      <c r="A708" s="236">
        <v>45714</v>
      </c>
      <c r="B708" s="677" t="s">
        <v>606</v>
      </c>
      <c r="C708" s="677" t="s">
        <v>444</v>
      </c>
      <c r="D708" t="s">
        <v>19</v>
      </c>
      <c r="F708" s="285">
        <v>10.3</v>
      </c>
      <c r="G708" s="218">
        <f t="shared" si="11"/>
        <v>93.000000000000014</v>
      </c>
    </row>
    <row r="709" spans="1:12">
      <c r="A709" s="236">
        <v>45714</v>
      </c>
      <c r="B709" s="677" t="s">
        <v>606</v>
      </c>
      <c r="C709" s="677" t="s">
        <v>444</v>
      </c>
      <c r="D709" t="s">
        <v>401</v>
      </c>
      <c r="F709" s="285">
        <v>3</v>
      </c>
      <c r="G709" s="218">
        <f t="shared" si="11"/>
        <v>90.000000000000014</v>
      </c>
    </row>
    <row r="710" spans="1:12" s="396" customFormat="1">
      <c r="A710" s="395">
        <v>45714</v>
      </c>
      <c r="B710" s="681" t="s">
        <v>607</v>
      </c>
      <c r="C710" s="681" t="s">
        <v>444</v>
      </c>
      <c r="D710" s="396" t="s">
        <v>400</v>
      </c>
      <c r="E710" s="399"/>
      <c r="F710" s="400">
        <v>90</v>
      </c>
      <c r="G710" s="399">
        <f t="shared" si="11"/>
        <v>0</v>
      </c>
      <c r="H710" s="399"/>
      <c r="L710" s="397"/>
    </row>
    <row r="711" spans="1:12">
      <c r="A711" s="243">
        <v>45716</v>
      </c>
      <c r="B711" s="676" t="s">
        <v>397</v>
      </c>
      <c r="C711" s="676" t="s">
        <v>415</v>
      </c>
      <c r="D711" t="s">
        <v>19</v>
      </c>
      <c r="E711" s="218">
        <v>14.1</v>
      </c>
      <c r="G711" s="218">
        <f t="shared" si="11"/>
        <v>14.1</v>
      </c>
    </row>
    <row r="712" spans="1:12">
      <c r="B712" s="677"/>
      <c r="C712" s="677"/>
      <c r="D712" t="s">
        <v>401</v>
      </c>
      <c r="E712" s="218">
        <v>3</v>
      </c>
      <c r="G712" s="218">
        <f t="shared" si="11"/>
        <v>17.100000000000001</v>
      </c>
    </row>
    <row r="713" spans="1:12">
      <c r="B713" s="677"/>
      <c r="C713" s="677"/>
      <c r="D713" t="s">
        <v>400</v>
      </c>
      <c r="E713" s="218">
        <v>350</v>
      </c>
      <c r="G713" s="218">
        <f t="shared" si="11"/>
        <v>367.1</v>
      </c>
    </row>
    <row r="714" spans="1:12" s="396" customFormat="1">
      <c r="A714" s="395">
        <v>45716</v>
      </c>
      <c r="B714" s="681" t="s">
        <v>608</v>
      </c>
      <c r="C714" s="681" t="s">
        <v>415</v>
      </c>
      <c r="D714" s="396" t="s">
        <v>400</v>
      </c>
      <c r="E714" s="399"/>
      <c r="F714" s="400">
        <v>50</v>
      </c>
      <c r="G714" s="399">
        <f t="shared" si="11"/>
        <v>317.10000000000002</v>
      </c>
      <c r="H714" s="399"/>
      <c r="L714" s="397"/>
    </row>
    <row r="715" spans="1:12" s="396" customFormat="1">
      <c r="A715" s="395">
        <v>45721</v>
      </c>
      <c r="B715" s="681" t="s">
        <v>609</v>
      </c>
      <c r="C715" s="681" t="s">
        <v>415</v>
      </c>
      <c r="D715" s="396" t="s">
        <v>400</v>
      </c>
      <c r="E715" s="399"/>
      <c r="F715" s="400">
        <v>100</v>
      </c>
      <c r="G715" s="399">
        <f t="shared" si="11"/>
        <v>217.10000000000002</v>
      </c>
      <c r="H715" s="399"/>
      <c r="L715" s="397"/>
    </row>
    <row r="716" spans="1:12" s="396" customFormat="1">
      <c r="A716" s="395">
        <v>45730</v>
      </c>
      <c r="B716" s="681" t="s">
        <v>610</v>
      </c>
      <c r="C716" s="681" t="s">
        <v>415</v>
      </c>
      <c r="D716" s="396" t="s">
        <v>400</v>
      </c>
      <c r="E716" s="399"/>
      <c r="F716" s="400">
        <v>200</v>
      </c>
      <c r="G716" s="399">
        <f t="shared" si="11"/>
        <v>17.100000000000023</v>
      </c>
      <c r="H716" s="399"/>
      <c r="L716" s="397"/>
    </row>
    <row r="717" spans="1:12">
      <c r="A717" s="236">
        <v>45758</v>
      </c>
      <c r="B717" s="677" t="s">
        <v>611</v>
      </c>
      <c r="C717" s="677" t="s">
        <v>415</v>
      </c>
      <c r="D717" t="s">
        <v>19</v>
      </c>
      <c r="F717" s="218">
        <v>14.1</v>
      </c>
      <c r="G717" s="218">
        <f t="shared" ref="G717:G782" si="12">+G716+E717-F717</f>
        <v>3.0000000000000231</v>
      </c>
    </row>
    <row r="718" spans="1:12">
      <c r="A718" s="236">
        <v>45758</v>
      </c>
      <c r="B718" s="677" t="s">
        <v>611</v>
      </c>
      <c r="C718" s="677" t="s">
        <v>415</v>
      </c>
      <c r="D718" t="s">
        <v>401</v>
      </c>
      <c r="F718" s="218">
        <v>3</v>
      </c>
      <c r="G718" s="218">
        <f t="shared" si="12"/>
        <v>2.3092638912203256E-14</v>
      </c>
    </row>
    <row r="719" spans="1:12">
      <c r="A719" s="243">
        <v>45747</v>
      </c>
      <c r="B719" s="676" t="s">
        <v>397</v>
      </c>
      <c r="C719" s="676" t="s">
        <v>418</v>
      </c>
      <c r="D719" t="s">
        <v>19</v>
      </c>
      <c r="E719" s="218">
        <v>15.2</v>
      </c>
      <c r="G719" s="218">
        <f t="shared" si="12"/>
        <v>15.200000000000022</v>
      </c>
    </row>
    <row r="720" spans="1:12">
      <c r="B720" s="677"/>
      <c r="C720" s="677"/>
      <c r="D720" t="s">
        <v>401</v>
      </c>
      <c r="E720" s="218">
        <v>3</v>
      </c>
      <c r="G720" s="218">
        <f t="shared" si="12"/>
        <v>18.200000000000024</v>
      </c>
    </row>
    <row r="721" spans="1:12">
      <c r="B721" s="677"/>
      <c r="C721" s="677"/>
      <c r="D721" t="s">
        <v>400</v>
      </c>
      <c r="E721" s="218">
        <v>350</v>
      </c>
      <c r="G721" s="218">
        <f t="shared" si="12"/>
        <v>368.20000000000005</v>
      </c>
    </row>
    <row r="722" spans="1:12" s="396" customFormat="1">
      <c r="A722" s="395">
        <v>45747</v>
      </c>
      <c r="B722" s="681" t="s">
        <v>612</v>
      </c>
      <c r="C722" s="681" t="s">
        <v>418</v>
      </c>
      <c r="D722" s="396" t="s">
        <v>400</v>
      </c>
      <c r="E722" s="399"/>
      <c r="F722" s="400">
        <v>150</v>
      </c>
      <c r="G722" s="218">
        <f t="shared" si="12"/>
        <v>218.20000000000005</v>
      </c>
      <c r="H722" s="399"/>
      <c r="K722" s="399"/>
      <c r="L722" s="397"/>
    </row>
    <row r="723" spans="1:12" s="396" customFormat="1">
      <c r="A723" s="395">
        <v>45750</v>
      </c>
      <c r="B723" s="681" t="s">
        <v>613</v>
      </c>
      <c r="C723" s="681" t="s">
        <v>418</v>
      </c>
      <c r="D723" s="396" t="s">
        <v>400</v>
      </c>
      <c r="E723" s="399"/>
      <c r="F723" s="400">
        <v>200</v>
      </c>
      <c r="G723" s="218">
        <f t="shared" si="12"/>
        <v>18.200000000000045</v>
      </c>
      <c r="H723" s="399"/>
      <c r="K723" s="399"/>
      <c r="L723" s="397"/>
    </row>
    <row r="724" spans="1:12">
      <c r="A724" s="236">
        <v>45939</v>
      </c>
      <c r="B724" s="677" t="s">
        <v>614</v>
      </c>
      <c r="C724" s="677" t="s">
        <v>418</v>
      </c>
      <c r="D724" t="s">
        <v>19</v>
      </c>
      <c r="E724" s="241"/>
      <c r="F724" s="290">
        <v>15.2</v>
      </c>
      <c r="G724" s="218">
        <f t="shared" si="12"/>
        <v>3.0000000000000462</v>
      </c>
      <c r="H724" s="241"/>
      <c r="K724" s="241"/>
    </row>
    <row r="725" spans="1:12">
      <c r="A725" s="236">
        <v>45939</v>
      </c>
      <c r="B725" s="677" t="s">
        <v>614</v>
      </c>
      <c r="C725" s="677" t="s">
        <v>418</v>
      </c>
      <c r="D725" t="s">
        <v>401</v>
      </c>
      <c r="E725" s="241"/>
      <c r="F725" s="290">
        <v>3</v>
      </c>
      <c r="G725" s="218">
        <f t="shared" si="12"/>
        <v>4.6185277824406512E-14</v>
      </c>
      <c r="H725" s="241"/>
      <c r="K725" s="241"/>
    </row>
    <row r="726" spans="1:12">
      <c r="A726" s="243">
        <v>45777</v>
      </c>
      <c r="B726" s="676" t="s">
        <v>397</v>
      </c>
      <c r="C726" s="676" t="s">
        <v>420</v>
      </c>
      <c r="D726" t="s">
        <v>19</v>
      </c>
      <c r="E726" s="218">
        <v>4</v>
      </c>
      <c r="G726" s="218">
        <f t="shared" si="12"/>
        <v>4.0000000000000462</v>
      </c>
      <c r="K726" s="237"/>
    </row>
    <row r="727" spans="1:12">
      <c r="B727" s="677"/>
      <c r="C727" s="677"/>
      <c r="D727" t="s">
        <v>401</v>
      </c>
      <c r="E727" s="218">
        <v>3</v>
      </c>
      <c r="G727" s="218">
        <f t="shared" si="12"/>
        <v>7.0000000000000462</v>
      </c>
    </row>
    <row r="728" spans="1:12">
      <c r="B728" s="677"/>
      <c r="C728" s="677"/>
      <c r="D728" t="s">
        <v>400</v>
      </c>
      <c r="E728" s="218">
        <v>58.3</v>
      </c>
      <c r="G728" s="218">
        <f t="shared" si="12"/>
        <v>65.30000000000004</v>
      </c>
      <c r="J728" s="676" t="s">
        <v>418</v>
      </c>
      <c r="K728" t="s">
        <v>19</v>
      </c>
      <c r="L728" s="218">
        <v>15.2</v>
      </c>
    </row>
    <row r="729" spans="1:12">
      <c r="B729" s="677"/>
      <c r="C729" s="677"/>
      <c r="D729" t="s">
        <v>399</v>
      </c>
      <c r="E729" s="218">
        <v>1000</v>
      </c>
      <c r="G729" s="218">
        <f t="shared" si="12"/>
        <v>1065.3</v>
      </c>
      <c r="J729" s="677"/>
      <c r="K729" t="s">
        <v>401</v>
      </c>
      <c r="L729" s="218">
        <v>3</v>
      </c>
    </row>
    <row r="730" spans="1:12" s="396" customFormat="1">
      <c r="A730" s="395">
        <v>45750</v>
      </c>
      <c r="B730" s="681" t="s">
        <v>615</v>
      </c>
      <c r="C730" s="681" t="s">
        <v>420</v>
      </c>
      <c r="D730" s="396" t="s">
        <v>400</v>
      </c>
      <c r="E730" s="399"/>
      <c r="F730" s="400">
        <v>1000</v>
      </c>
      <c r="G730" s="218">
        <f t="shared" si="12"/>
        <v>65.299999999999955</v>
      </c>
      <c r="H730" s="399"/>
      <c r="L730" s="397"/>
    </row>
    <row r="731" spans="1:12">
      <c r="A731" s="236">
        <v>45939</v>
      </c>
      <c r="B731" s="677" t="s">
        <v>614</v>
      </c>
      <c r="C731" s="677" t="s">
        <v>420</v>
      </c>
      <c r="D731" t="s">
        <v>19</v>
      </c>
      <c r="E731" s="241"/>
      <c r="F731" s="218">
        <v>4</v>
      </c>
      <c r="G731" s="218">
        <f t="shared" si="12"/>
        <v>61.299999999999955</v>
      </c>
      <c r="H731" s="241"/>
    </row>
    <row r="732" spans="1:12">
      <c r="A732" s="236">
        <v>45939</v>
      </c>
      <c r="B732" s="677" t="s">
        <v>614</v>
      </c>
      <c r="C732" s="677" t="s">
        <v>420</v>
      </c>
      <c r="D732" t="s">
        <v>401</v>
      </c>
      <c r="E732" s="241"/>
      <c r="F732" s="218">
        <v>3</v>
      </c>
      <c r="G732" s="218">
        <f t="shared" si="12"/>
        <v>58.299999999999955</v>
      </c>
      <c r="H732" s="241"/>
    </row>
    <row r="733" spans="1:12">
      <c r="A733" s="236">
        <v>45946</v>
      </c>
      <c r="B733" s="677" t="s">
        <v>616</v>
      </c>
      <c r="C733" s="677" t="s">
        <v>420</v>
      </c>
      <c r="D733" t="s">
        <v>400</v>
      </c>
      <c r="E733" s="241"/>
      <c r="F733" s="218">
        <v>58.3</v>
      </c>
      <c r="G733" s="218">
        <f t="shared" si="12"/>
        <v>0</v>
      </c>
      <c r="H733" s="241"/>
    </row>
    <row r="734" spans="1:12">
      <c r="A734" s="243">
        <v>45807</v>
      </c>
      <c r="B734" s="676" t="s">
        <v>397</v>
      </c>
      <c r="C734" s="676" t="s">
        <v>422</v>
      </c>
      <c r="D734" t="s">
        <v>19</v>
      </c>
      <c r="E734" s="218">
        <v>7.6</v>
      </c>
      <c r="G734" s="218">
        <f t="shared" si="12"/>
        <v>7.6</v>
      </c>
    </row>
    <row r="735" spans="1:12">
      <c r="B735" s="677"/>
      <c r="C735" s="677"/>
      <c r="D735" t="s">
        <v>401</v>
      </c>
      <c r="E735" s="218">
        <v>5</v>
      </c>
      <c r="G735" s="218">
        <f t="shared" si="12"/>
        <v>12.6</v>
      </c>
    </row>
    <row r="736" spans="1:12">
      <c r="B736" s="677"/>
      <c r="C736" s="677"/>
      <c r="D736" t="s">
        <v>400</v>
      </c>
      <c r="E736" s="218">
        <v>250</v>
      </c>
      <c r="G736" s="218">
        <f t="shared" si="12"/>
        <v>262.60000000000002</v>
      </c>
    </row>
    <row r="737" spans="1:12" s="396" customFormat="1">
      <c r="A737" s="395">
        <v>45838</v>
      </c>
      <c r="B737" s="681" t="s">
        <v>617</v>
      </c>
      <c r="C737" s="681" t="s">
        <v>420</v>
      </c>
      <c r="D737" s="396" t="s">
        <v>400</v>
      </c>
      <c r="E737" s="399"/>
      <c r="F737" s="400">
        <v>250</v>
      </c>
      <c r="G737" s="218">
        <f t="shared" si="12"/>
        <v>12.600000000000023</v>
      </c>
      <c r="H737" s="399"/>
      <c r="L737" s="397"/>
    </row>
    <row r="738" spans="1:12">
      <c r="A738" s="236">
        <v>45939</v>
      </c>
      <c r="B738" s="677" t="s">
        <v>614</v>
      </c>
      <c r="C738" s="677" t="s">
        <v>422</v>
      </c>
      <c r="D738" t="s">
        <v>19</v>
      </c>
      <c r="E738" s="241"/>
      <c r="F738" s="218">
        <v>7.6</v>
      </c>
      <c r="G738" s="218">
        <f t="shared" si="12"/>
        <v>5.0000000000000231</v>
      </c>
      <c r="H738" s="241"/>
    </row>
    <row r="739" spans="1:12">
      <c r="A739" s="236">
        <v>45939</v>
      </c>
      <c r="B739" s="677" t="s">
        <v>614</v>
      </c>
      <c r="C739" s="677" t="s">
        <v>422</v>
      </c>
      <c r="D739" t="s">
        <v>401</v>
      </c>
      <c r="E739" s="241"/>
      <c r="F739" s="218">
        <v>5</v>
      </c>
      <c r="G739" s="218">
        <f t="shared" si="12"/>
        <v>2.3092638912203256E-14</v>
      </c>
      <c r="H739" s="241"/>
    </row>
    <row r="740" spans="1:12">
      <c r="A740" s="243">
        <v>45838</v>
      </c>
      <c r="B740" s="676" t="s">
        <v>397</v>
      </c>
      <c r="C740" s="676" t="s">
        <v>425</v>
      </c>
      <c r="D740" t="s">
        <v>19</v>
      </c>
      <c r="E740" s="218">
        <v>28.8</v>
      </c>
      <c r="G740" s="218">
        <f t="shared" si="12"/>
        <v>28.800000000000026</v>
      </c>
    </row>
    <row r="741" spans="1:12">
      <c r="B741" s="677"/>
      <c r="C741" s="677"/>
      <c r="D741" t="s">
        <v>401</v>
      </c>
      <c r="E741" s="218">
        <v>4</v>
      </c>
      <c r="G741" s="218">
        <f t="shared" si="12"/>
        <v>32.800000000000026</v>
      </c>
    </row>
    <row r="742" spans="1:12">
      <c r="B742" s="677"/>
      <c r="C742" s="677"/>
      <c r="D742" t="s">
        <v>400</v>
      </c>
      <c r="E742" s="218">
        <v>500</v>
      </c>
      <c r="G742" s="218">
        <f t="shared" si="12"/>
        <v>532.80000000000007</v>
      </c>
    </row>
    <row r="743" spans="1:12" s="396" customFormat="1">
      <c r="A743" s="395">
        <v>45758</v>
      </c>
      <c r="B743" s="681" t="s">
        <v>618</v>
      </c>
      <c r="C743" s="681" t="s">
        <v>420</v>
      </c>
      <c r="D743" s="396" t="s">
        <v>400</v>
      </c>
      <c r="E743" s="399"/>
      <c r="F743" s="400">
        <v>500</v>
      </c>
      <c r="G743" s="218">
        <f t="shared" si="12"/>
        <v>32.800000000000068</v>
      </c>
      <c r="H743" s="399"/>
      <c r="L743" s="397"/>
    </row>
    <row r="744" spans="1:12">
      <c r="A744" s="236">
        <v>45939</v>
      </c>
      <c r="B744" s="677" t="s">
        <v>614</v>
      </c>
      <c r="C744" s="677" t="s">
        <v>425</v>
      </c>
      <c r="D744" t="s">
        <v>19</v>
      </c>
      <c r="E744" s="241"/>
      <c r="F744" s="218">
        <v>28.8</v>
      </c>
      <c r="G744" s="218">
        <f t="shared" si="12"/>
        <v>4.0000000000000675</v>
      </c>
      <c r="H744" s="241"/>
    </row>
    <row r="745" spans="1:12">
      <c r="A745" s="236">
        <v>45939</v>
      </c>
      <c r="B745" s="677" t="s">
        <v>614</v>
      </c>
      <c r="C745" s="677" t="s">
        <v>425</v>
      </c>
      <c r="D745" t="s">
        <v>401</v>
      </c>
      <c r="E745" s="241"/>
      <c r="F745" s="218">
        <v>4</v>
      </c>
      <c r="G745" s="218">
        <f t="shared" si="12"/>
        <v>6.7501559897209518E-14</v>
      </c>
      <c r="H745" s="241"/>
    </row>
    <row r="746" spans="1:12">
      <c r="A746" s="243">
        <v>45869</v>
      </c>
      <c r="B746" s="676" t="s">
        <v>397</v>
      </c>
      <c r="C746" s="676" t="s">
        <v>427</v>
      </c>
      <c r="D746" t="s">
        <v>19</v>
      </c>
      <c r="E746" s="218">
        <v>33</v>
      </c>
      <c r="G746" s="218">
        <f t="shared" si="12"/>
        <v>33.000000000000071</v>
      </c>
    </row>
    <row r="747" spans="1:12">
      <c r="B747" s="677"/>
      <c r="C747" s="677"/>
      <c r="D747" t="s">
        <v>401</v>
      </c>
      <c r="E747" s="218">
        <v>4</v>
      </c>
      <c r="G747" s="218">
        <f t="shared" si="12"/>
        <v>37.000000000000071</v>
      </c>
    </row>
    <row r="748" spans="1:12">
      <c r="B748" s="677"/>
      <c r="C748" s="677"/>
      <c r="D748" t="s">
        <v>400</v>
      </c>
      <c r="E748" s="218">
        <v>500</v>
      </c>
      <c r="G748" s="218">
        <f t="shared" si="12"/>
        <v>537.00000000000011</v>
      </c>
    </row>
    <row r="749" spans="1:12" s="396" customFormat="1">
      <c r="A749" s="395">
        <v>45869</v>
      </c>
      <c r="B749" s="681" t="s">
        <v>619</v>
      </c>
      <c r="C749" s="681" t="s">
        <v>427</v>
      </c>
      <c r="D749" s="396" t="s">
        <v>400</v>
      </c>
      <c r="E749" s="399"/>
      <c r="F749" s="400">
        <v>345</v>
      </c>
      <c r="G749" s="218">
        <f t="shared" si="12"/>
        <v>192.00000000000011</v>
      </c>
      <c r="H749" s="399"/>
      <c r="L749" s="397"/>
    </row>
    <row r="750" spans="1:12" s="404" customFormat="1">
      <c r="A750" s="403">
        <v>45894</v>
      </c>
      <c r="B750" s="684" t="s">
        <v>620</v>
      </c>
      <c r="C750" s="684" t="s">
        <v>427</v>
      </c>
      <c r="D750" s="404" t="s">
        <v>400</v>
      </c>
      <c r="E750" s="405"/>
      <c r="F750" s="406">
        <v>100</v>
      </c>
      <c r="G750" s="218">
        <f t="shared" si="12"/>
        <v>92.000000000000114</v>
      </c>
      <c r="H750" s="405">
        <v>100</v>
      </c>
      <c r="I750" s="404" t="s">
        <v>621</v>
      </c>
      <c r="L750" s="407"/>
    </row>
    <row r="751" spans="1:12">
      <c r="A751" s="236">
        <v>45917</v>
      </c>
      <c r="B751" s="677" t="s">
        <v>622</v>
      </c>
      <c r="C751" s="677" t="s">
        <v>427</v>
      </c>
      <c r="D751" t="s">
        <v>400</v>
      </c>
      <c r="E751" s="241"/>
      <c r="F751" s="241">
        <v>50</v>
      </c>
      <c r="G751" s="218">
        <f t="shared" si="12"/>
        <v>42.000000000000114</v>
      </c>
    </row>
    <row r="752" spans="1:12">
      <c r="A752" s="236">
        <v>45939</v>
      </c>
      <c r="B752" s="677" t="s">
        <v>623</v>
      </c>
      <c r="C752" s="677" t="s">
        <v>427</v>
      </c>
      <c r="D752" t="s">
        <v>19</v>
      </c>
      <c r="E752" s="241"/>
      <c r="F752" s="218">
        <v>33</v>
      </c>
      <c r="G752" s="218">
        <f t="shared" si="12"/>
        <v>9.0000000000001137</v>
      </c>
    </row>
    <row r="753" spans="1:14">
      <c r="A753" s="236">
        <v>45939</v>
      </c>
      <c r="B753" s="677" t="s">
        <v>623</v>
      </c>
      <c r="C753" s="677" t="s">
        <v>427</v>
      </c>
      <c r="D753" t="s">
        <v>401</v>
      </c>
      <c r="E753" s="241"/>
      <c r="F753" s="218">
        <v>4</v>
      </c>
      <c r="G753" s="218">
        <f t="shared" si="12"/>
        <v>5.0000000000001137</v>
      </c>
    </row>
    <row r="754" spans="1:14">
      <c r="A754" s="236">
        <v>45946</v>
      </c>
      <c r="B754" s="677" t="s">
        <v>624</v>
      </c>
      <c r="C754" s="677" t="s">
        <v>427</v>
      </c>
      <c r="D754" t="s">
        <v>400</v>
      </c>
      <c r="E754" s="241"/>
      <c r="F754" s="218">
        <v>5</v>
      </c>
      <c r="G754" s="218">
        <f t="shared" si="12"/>
        <v>1.1368683772161603E-13</v>
      </c>
    </row>
    <row r="755" spans="1:14">
      <c r="A755" s="243">
        <v>45900</v>
      </c>
      <c r="B755" s="676" t="s">
        <v>397</v>
      </c>
      <c r="C755" s="676" t="s">
        <v>429</v>
      </c>
      <c r="D755" t="s">
        <v>19</v>
      </c>
      <c r="E755" s="218">
        <v>36.200000000000003</v>
      </c>
      <c r="G755" s="218">
        <f t="shared" si="12"/>
        <v>36.200000000000117</v>
      </c>
      <c r="J755" s="690"/>
      <c r="K755" s="690"/>
      <c r="L755" s="690"/>
    </row>
    <row r="756" spans="1:14">
      <c r="B756" s="677"/>
      <c r="C756" s="677"/>
      <c r="D756" t="s">
        <v>401</v>
      </c>
      <c r="E756" s="218">
        <v>6</v>
      </c>
      <c r="G756" s="218">
        <f t="shared" si="12"/>
        <v>42.200000000000117</v>
      </c>
      <c r="I756" s="232"/>
      <c r="J756" s="676"/>
      <c r="L756" s="218"/>
      <c r="N756" s="218">
        <v>15.2</v>
      </c>
    </row>
    <row r="757" spans="1:14">
      <c r="B757" s="677"/>
      <c r="C757" s="677"/>
      <c r="D757" t="s">
        <v>400</v>
      </c>
      <c r="E757" s="218">
        <v>500</v>
      </c>
      <c r="G757" s="218">
        <f t="shared" si="12"/>
        <v>542.20000000000016</v>
      </c>
      <c r="N757" s="218">
        <v>3</v>
      </c>
    </row>
    <row r="758" spans="1:14">
      <c r="B758" s="677"/>
      <c r="C758" s="677"/>
      <c r="D758" s="476" t="s">
        <v>535</v>
      </c>
      <c r="E758" s="478">
        <v>15</v>
      </c>
      <c r="G758" s="218">
        <f t="shared" si="12"/>
        <v>557.20000000000016</v>
      </c>
      <c r="N758" s="218"/>
    </row>
    <row r="759" spans="1:14" s="396" customFormat="1" ht="15" customHeight="1">
      <c r="A759" s="395">
        <v>45900</v>
      </c>
      <c r="B759" s="408" t="s">
        <v>625</v>
      </c>
      <c r="C759" s="681" t="s">
        <v>429</v>
      </c>
      <c r="D759" s="396" t="s">
        <v>400</v>
      </c>
      <c r="E759" s="399"/>
      <c r="F759" s="400">
        <v>210</v>
      </c>
      <c r="G759" s="218">
        <f t="shared" si="12"/>
        <v>347.20000000000016</v>
      </c>
      <c r="H759" s="399"/>
      <c r="N759" s="218">
        <v>4</v>
      </c>
    </row>
    <row r="760" spans="1:14">
      <c r="A760" s="236">
        <v>45939</v>
      </c>
      <c r="B760" s="677" t="s">
        <v>623</v>
      </c>
      <c r="C760" s="677" t="s">
        <v>429</v>
      </c>
      <c r="D760" t="s">
        <v>19</v>
      </c>
      <c r="E760" s="241"/>
      <c r="F760" s="218">
        <v>36.200000000000003</v>
      </c>
      <c r="G760" s="218">
        <f t="shared" si="12"/>
        <v>311.00000000000017</v>
      </c>
      <c r="H760" s="241"/>
      <c r="M760" s="285"/>
      <c r="N760" s="241"/>
    </row>
    <row r="761" spans="1:14">
      <c r="A761" s="236">
        <v>45939</v>
      </c>
      <c r="B761" s="677" t="s">
        <v>623</v>
      </c>
      <c r="C761" s="677" t="s">
        <v>429</v>
      </c>
      <c r="D761" t="s">
        <v>401</v>
      </c>
      <c r="E761" s="241"/>
      <c r="F761" s="218">
        <v>6</v>
      </c>
      <c r="G761" s="218">
        <f t="shared" si="12"/>
        <v>305.00000000000017</v>
      </c>
      <c r="H761" s="241"/>
      <c r="M761" s="285"/>
      <c r="N761" s="241"/>
    </row>
    <row r="762" spans="1:14">
      <c r="A762" s="236">
        <v>45946</v>
      </c>
      <c r="B762" s="677" t="s">
        <v>616</v>
      </c>
      <c r="C762" s="677" t="s">
        <v>429</v>
      </c>
      <c r="D762" t="s">
        <v>400</v>
      </c>
      <c r="E762" s="241"/>
      <c r="F762" s="218">
        <v>20.7</v>
      </c>
      <c r="G762" s="218">
        <f t="shared" si="12"/>
        <v>284.30000000000018</v>
      </c>
      <c r="H762" s="241"/>
      <c r="N762" s="241"/>
    </row>
    <row r="763" spans="1:14">
      <c r="A763" s="236">
        <v>45952</v>
      </c>
      <c r="B763" s="677" t="s">
        <v>626</v>
      </c>
      <c r="C763" s="677" t="s">
        <v>429</v>
      </c>
      <c r="D763" t="s">
        <v>400</v>
      </c>
      <c r="E763" s="241"/>
      <c r="F763" s="218">
        <v>100</v>
      </c>
      <c r="G763" s="218">
        <f t="shared" si="12"/>
        <v>184.30000000000018</v>
      </c>
      <c r="H763" s="241"/>
      <c r="N763" s="241"/>
    </row>
    <row r="764" spans="1:14">
      <c r="A764" s="236">
        <v>45959</v>
      </c>
      <c r="B764" s="677" t="s">
        <v>627</v>
      </c>
      <c r="C764" s="677" t="s">
        <v>429</v>
      </c>
      <c r="D764" t="s">
        <v>400</v>
      </c>
      <c r="E764" s="241"/>
      <c r="F764" s="218">
        <v>100</v>
      </c>
      <c r="G764" s="218">
        <f t="shared" si="12"/>
        <v>84.300000000000182</v>
      </c>
      <c r="H764" s="241"/>
      <c r="N764" s="241"/>
    </row>
    <row r="765" spans="1:14">
      <c r="A765" s="236">
        <v>45966</v>
      </c>
      <c r="B765" s="677" t="s">
        <v>628</v>
      </c>
      <c r="C765" s="677" t="s">
        <v>429</v>
      </c>
      <c r="D765" t="s">
        <v>400</v>
      </c>
      <c r="E765" s="241"/>
      <c r="F765" s="218">
        <v>69.3</v>
      </c>
      <c r="G765" s="218">
        <f t="shared" si="12"/>
        <v>15.000000000000185</v>
      </c>
      <c r="H765" s="241"/>
      <c r="N765" s="241"/>
    </row>
    <row r="766" spans="1:14">
      <c r="A766" s="236">
        <v>46043</v>
      </c>
      <c r="B766" s="677" t="s">
        <v>629</v>
      </c>
      <c r="C766" s="677" t="s">
        <v>429</v>
      </c>
      <c r="D766" t="s">
        <v>535</v>
      </c>
      <c r="E766" s="241"/>
      <c r="F766" s="218">
        <v>15</v>
      </c>
      <c r="G766" s="218">
        <f>+G765+E766-F766</f>
        <v>1.8474111129762605E-13</v>
      </c>
      <c r="H766" s="241"/>
      <c r="N766" s="241"/>
    </row>
    <row r="767" spans="1:14">
      <c r="A767" s="243">
        <v>45930</v>
      </c>
      <c r="B767" s="676" t="s">
        <v>397</v>
      </c>
      <c r="C767" s="676" t="s">
        <v>431</v>
      </c>
      <c r="D767" t="s">
        <v>19</v>
      </c>
      <c r="E767" s="256">
        <v>52.6</v>
      </c>
      <c r="G767" s="218">
        <f>+G766+E767-F767</f>
        <v>52.600000000000186</v>
      </c>
      <c r="N767" s="218">
        <v>3</v>
      </c>
    </row>
    <row r="768" spans="1:14">
      <c r="B768" s="677"/>
      <c r="C768" s="677"/>
      <c r="D768" t="s">
        <v>401</v>
      </c>
      <c r="E768" s="256">
        <v>4</v>
      </c>
      <c r="G768" s="218">
        <f>+G767+E768-F768</f>
        <v>56.600000000000186</v>
      </c>
      <c r="N768" s="218">
        <v>7.6</v>
      </c>
    </row>
    <row r="769" spans="1:14">
      <c r="B769" s="677"/>
      <c r="C769" s="677"/>
      <c r="D769" t="s">
        <v>400</v>
      </c>
      <c r="E769" s="256">
        <v>500</v>
      </c>
      <c r="G769" s="218">
        <f>+G768+E769-F769</f>
        <v>556.60000000000014</v>
      </c>
      <c r="J769" s="677"/>
      <c r="K769" s="256"/>
      <c r="L769" s="218"/>
      <c r="N769" s="218">
        <v>5</v>
      </c>
    </row>
    <row r="770" spans="1:14">
      <c r="A770" s="236">
        <v>45930</v>
      </c>
      <c r="B770" s="677" t="s">
        <v>630</v>
      </c>
      <c r="C770" s="677" t="s">
        <v>431</v>
      </c>
      <c r="D770" t="s">
        <v>400</v>
      </c>
      <c r="E770" s="255"/>
      <c r="F770" s="331">
        <v>350</v>
      </c>
      <c r="G770" s="218">
        <f>+G769+E770-F770</f>
        <v>206.60000000000014</v>
      </c>
      <c r="H770" s="255"/>
      <c r="J770" s="676"/>
      <c r="K770" s="256"/>
      <c r="L770" s="218"/>
      <c r="N770" s="218">
        <v>28.8</v>
      </c>
    </row>
    <row r="771" spans="1:14">
      <c r="A771" s="236">
        <v>45966</v>
      </c>
      <c r="B771" s="677" t="s">
        <v>628</v>
      </c>
      <c r="C771" s="677" t="s">
        <v>431</v>
      </c>
      <c r="D771" t="s">
        <v>400</v>
      </c>
      <c r="E771" s="255"/>
      <c r="F771" s="331">
        <v>130.69999999999999</v>
      </c>
      <c r="G771" s="218">
        <f t="shared" si="12"/>
        <v>75.900000000000148</v>
      </c>
      <c r="H771" s="255"/>
      <c r="N771" s="218"/>
    </row>
    <row r="772" spans="1:14">
      <c r="A772" s="236">
        <v>45980</v>
      </c>
      <c r="B772" s="677" t="s">
        <v>631</v>
      </c>
      <c r="C772" s="677" t="s">
        <v>431</v>
      </c>
      <c r="D772" t="s">
        <v>400</v>
      </c>
      <c r="E772" s="255"/>
      <c r="F772" s="331">
        <v>19.3</v>
      </c>
      <c r="G772" s="218">
        <f t="shared" si="12"/>
        <v>56.600000000000151</v>
      </c>
      <c r="H772" s="255"/>
      <c r="N772" s="218"/>
    </row>
    <row r="773" spans="1:14">
      <c r="A773" s="236">
        <v>46043</v>
      </c>
      <c r="B773" s="677" t="s">
        <v>629</v>
      </c>
      <c r="C773" s="677" t="s">
        <v>431</v>
      </c>
      <c r="D773" t="s">
        <v>19</v>
      </c>
      <c r="E773" s="255"/>
      <c r="F773" s="331">
        <v>52.6</v>
      </c>
      <c r="G773" s="218">
        <f>+G772+E773-F773</f>
        <v>4.0000000000001492</v>
      </c>
      <c r="H773" s="255"/>
      <c r="N773" s="218"/>
    </row>
    <row r="774" spans="1:14">
      <c r="A774" s="236">
        <v>46043</v>
      </c>
      <c r="B774" s="677" t="s">
        <v>629</v>
      </c>
      <c r="C774" s="677" t="s">
        <v>431</v>
      </c>
      <c r="D774" t="s">
        <v>401</v>
      </c>
      <c r="E774" s="255"/>
      <c r="F774" s="331">
        <v>4</v>
      </c>
      <c r="G774" s="218">
        <f>+G773+E774-F774</f>
        <v>1.4921397450962104E-13</v>
      </c>
      <c r="H774" s="255"/>
      <c r="N774" s="218"/>
    </row>
    <row r="775" spans="1:14">
      <c r="A775" s="243">
        <v>45961</v>
      </c>
      <c r="B775" s="676" t="s">
        <v>397</v>
      </c>
      <c r="C775" s="676" t="s">
        <v>398</v>
      </c>
      <c r="D775" t="s">
        <v>19</v>
      </c>
      <c r="E775" s="218">
        <v>43.7</v>
      </c>
      <c r="G775" s="218">
        <f>+G774+E775-F775</f>
        <v>43.700000000000152</v>
      </c>
      <c r="N775" s="218">
        <v>4</v>
      </c>
    </row>
    <row r="776" spans="1:14">
      <c r="B776" s="677"/>
      <c r="C776" s="677"/>
      <c r="D776" t="s">
        <v>401</v>
      </c>
      <c r="E776" s="218">
        <v>6</v>
      </c>
      <c r="G776" s="218">
        <f>+G775+E776-F776</f>
        <v>49.700000000000152</v>
      </c>
      <c r="N776" s="218">
        <v>33</v>
      </c>
    </row>
    <row r="777" spans="1:14">
      <c r="B777" s="677"/>
      <c r="C777" s="677"/>
      <c r="D777" t="s">
        <v>400</v>
      </c>
      <c r="E777" s="256">
        <v>500</v>
      </c>
      <c r="G777" s="218">
        <f t="shared" si="12"/>
        <v>549.70000000000016</v>
      </c>
      <c r="N777" s="218">
        <v>4</v>
      </c>
    </row>
    <row r="778" spans="1:14">
      <c r="A778" s="236">
        <v>45980</v>
      </c>
      <c r="B778" s="677" t="s">
        <v>631</v>
      </c>
      <c r="C778" s="677" t="s">
        <v>398</v>
      </c>
      <c r="D778" t="s">
        <v>400</v>
      </c>
      <c r="F778" s="285">
        <v>180.7</v>
      </c>
      <c r="G778" s="218">
        <f t="shared" si="12"/>
        <v>369.00000000000017</v>
      </c>
      <c r="N778" s="218">
        <v>36.200000000000003</v>
      </c>
    </row>
    <row r="779" spans="1:14">
      <c r="A779" s="236">
        <v>45986</v>
      </c>
      <c r="B779" s="677" t="s">
        <v>632</v>
      </c>
      <c r="C779" s="677" t="s">
        <v>398</v>
      </c>
      <c r="D779" t="s">
        <v>400</v>
      </c>
      <c r="F779" s="285">
        <v>90</v>
      </c>
      <c r="G779" s="218">
        <f t="shared" si="12"/>
        <v>279.00000000000017</v>
      </c>
      <c r="N779" s="218">
        <v>6</v>
      </c>
    </row>
    <row r="780" spans="1:14">
      <c r="A780" s="236">
        <v>45986</v>
      </c>
      <c r="B780" s="677" t="s">
        <v>633</v>
      </c>
      <c r="C780" s="677" t="s">
        <v>398</v>
      </c>
      <c r="D780" t="s">
        <v>400</v>
      </c>
      <c r="F780" s="285">
        <v>110</v>
      </c>
      <c r="G780" s="218">
        <f t="shared" si="12"/>
        <v>169.00000000000017</v>
      </c>
      <c r="N780" s="237">
        <f>SUM(N756:N779)</f>
        <v>149.80000000000001</v>
      </c>
    </row>
    <row r="781" spans="1:14">
      <c r="A781" s="236">
        <v>45994</v>
      </c>
      <c r="B781" s="677" t="s">
        <v>634</v>
      </c>
      <c r="C781" s="677" t="s">
        <v>398</v>
      </c>
      <c r="D781" t="s">
        <v>400</v>
      </c>
      <c r="F781" s="285">
        <v>100</v>
      </c>
      <c r="G781" s="218">
        <f t="shared" si="12"/>
        <v>69.000000000000171</v>
      </c>
      <c r="N781" s="237"/>
    </row>
    <row r="782" spans="1:14">
      <c r="A782" s="236">
        <v>46008</v>
      </c>
      <c r="B782" s="677" t="s">
        <v>635</v>
      </c>
      <c r="C782" s="677" t="s">
        <v>398</v>
      </c>
      <c r="D782" t="s">
        <v>400</v>
      </c>
      <c r="F782" s="285">
        <v>19.3</v>
      </c>
      <c r="G782" s="218">
        <f t="shared" si="12"/>
        <v>49.700000000000173</v>
      </c>
      <c r="N782" s="237"/>
    </row>
    <row r="783" spans="1:14">
      <c r="A783" s="236">
        <v>46043</v>
      </c>
      <c r="B783" s="677" t="s">
        <v>629</v>
      </c>
      <c r="C783" s="677" t="s">
        <v>398</v>
      </c>
      <c r="D783" t="s">
        <v>19</v>
      </c>
      <c r="F783" s="285">
        <v>43.7</v>
      </c>
      <c r="G783" s="218">
        <f>+G782+E783-F783</f>
        <v>6.0000000000001705</v>
      </c>
      <c r="N783" s="237"/>
    </row>
    <row r="784" spans="1:14">
      <c r="A784" s="236">
        <v>46043</v>
      </c>
      <c r="B784" s="677" t="s">
        <v>629</v>
      </c>
      <c r="C784" s="677" t="s">
        <v>398</v>
      </c>
      <c r="D784" t="s">
        <v>401</v>
      </c>
      <c r="F784" s="285">
        <v>6</v>
      </c>
      <c r="G784" s="218">
        <f>+G783+E784-F784</f>
        <v>1.7053025658242404E-13</v>
      </c>
      <c r="N784" s="237"/>
    </row>
    <row r="785" spans="1:14">
      <c r="A785" s="243">
        <v>45991</v>
      </c>
      <c r="B785" s="676" t="s">
        <v>397</v>
      </c>
      <c r="C785" s="676" t="s">
        <v>405</v>
      </c>
      <c r="D785" t="s">
        <v>19</v>
      </c>
      <c r="E785" s="218">
        <v>47.1</v>
      </c>
      <c r="G785" s="218">
        <f>+G784+E785-F785</f>
        <v>47.100000000000172</v>
      </c>
      <c r="L785"/>
    </row>
    <row r="786" spans="1:14">
      <c r="B786" s="677"/>
      <c r="C786" s="677"/>
      <c r="D786" t="s">
        <v>401</v>
      </c>
      <c r="E786" s="218">
        <v>5</v>
      </c>
      <c r="G786" s="218">
        <f>+G785+E786-F786</f>
        <v>52.100000000000172</v>
      </c>
      <c r="J786" s="685"/>
      <c r="L786"/>
    </row>
    <row r="787" spans="1:14">
      <c r="B787" s="677"/>
      <c r="C787" s="677"/>
      <c r="D787" t="s">
        <v>400</v>
      </c>
      <c r="E787" s="218">
        <v>500</v>
      </c>
      <c r="G787" s="218">
        <f>+G786+E787-F787</f>
        <v>552.10000000000014</v>
      </c>
      <c r="J787" s="676"/>
      <c r="L787"/>
    </row>
    <row r="788" spans="1:14">
      <c r="A788" s="236">
        <v>46008</v>
      </c>
      <c r="B788" s="677" t="s">
        <v>635</v>
      </c>
      <c r="C788" s="677" t="s">
        <v>405</v>
      </c>
      <c r="D788" t="s">
        <v>400</v>
      </c>
      <c r="F788" s="285">
        <v>130.69999999999999</v>
      </c>
      <c r="G788" s="218">
        <f>+G787+E788-F788</f>
        <v>421.40000000000015</v>
      </c>
      <c r="L788"/>
    </row>
    <row r="789" spans="1:14">
      <c r="A789" s="236">
        <v>46009</v>
      </c>
      <c r="B789" s="677" t="s">
        <v>636</v>
      </c>
      <c r="C789" s="677" t="s">
        <v>405</v>
      </c>
      <c r="D789" t="s">
        <v>400</v>
      </c>
      <c r="F789" s="285">
        <v>50</v>
      </c>
      <c r="G789" s="218">
        <f>+G788+E789-F789</f>
        <v>371.40000000000015</v>
      </c>
      <c r="I789" s="232">
        <v>2026</v>
      </c>
      <c r="J789" s="676" t="s">
        <v>444</v>
      </c>
      <c r="K789" t="s">
        <v>19</v>
      </c>
      <c r="L789" s="218">
        <v>36.200000000000003</v>
      </c>
    </row>
    <row r="790" spans="1:14">
      <c r="A790" s="236">
        <v>46020</v>
      </c>
      <c r="B790" s="677" t="s">
        <v>637</v>
      </c>
      <c r="C790" s="677" t="s">
        <v>405</v>
      </c>
      <c r="D790" t="s">
        <v>400</v>
      </c>
      <c r="F790" s="285">
        <v>150</v>
      </c>
      <c r="G790" s="218">
        <f>+G789+E790-F790</f>
        <v>221.40000000000015</v>
      </c>
      <c r="K790" t="s">
        <v>401</v>
      </c>
      <c r="L790" s="218">
        <v>3</v>
      </c>
    </row>
    <row r="791" spans="1:14">
      <c r="A791" s="236">
        <v>46036</v>
      </c>
      <c r="B791" s="677" t="s">
        <v>638</v>
      </c>
      <c r="C791" s="677" t="s">
        <v>405</v>
      </c>
      <c r="D791" t="s">
        <v>400</v>
      </c>
      <c r="F791" s="285">
        <v>150</v>
      </c>
      <c r="G791" s="218">
        <f>+G790+E791-F791</f>
        <v>71.400000000000148</v>
      </c>
      <c r="K791" t="s">
        <v>400</v>
      </c>
      <c r="L791" s="256">
        <f>E806-F809-F808</f>
        <v>333.8</v>
      </c>
    </row>
    <row r="792" spans="1:14">
      <c r="A792" s="236">
        <v>46043</v>
      </c>
      <c r="B792" s="677" t="s">
        <v>639</v>
      </c>
      <c r="C792" s="677" t="s">
        <v>405</v>
      </c>
      <c r="D792" t="s">
        <v>19</v>
      </c>
      <c r="F792" s="285">
        <v>28.7</v>
      </c>
      <c r="G792" s="218">
        <f>+G791+E792-F792</f>
        <v>42.700000000000145</v>
      </c>
      <c r="K792" s="627" t="s">
        <v>640</v>
      </c>
      <c r="L792" s="628">
        <v>28.3</v>
      </c>
    </row>
    <row r="793" spans="1:14">
      <c r="A793" s="236">
        <v>46064</v>
      </c>
      <c r="B793" s="677" t="s">
        <v>641</v>
      </c>
      <c r="C793" s="677" t="s">
        <v>405</v>
      </c>
      <c r="D793" t="s">
        <v>19</v>
      </c>
      <c r="F793" s="285">
        <v>18.399999999999999</v>
      </c>
      <c r="G793" s="218">
        <f t="shared" ref="G793:G807" si="13">+G792+E793-F793</f>
        <v>24.300000000000146</v>
      </c>
      <c r="J793" s="676" t="s">
        <v>415</v>
      </c>
      <c r="K793" t="s">
        <v>400</v>
      </c>
      <c r="L793" s="256">
        <v>500</v>
      </c>
    </row>
    <row r="794" spans="1:14">
      <c r="A794" s="236">
        <v>46064</v>
      </c>
      <c r="B794" s="677" t="s">
        <v>641</v>
      </c>
      <c r="C794" s="677" t="s">
        <v>405</v>
      </c>
      <c r="D794" t="s">
        <v>401</v>
      </c>
      <c r="F794" s="285">
        <v>5</v>
      </c>
      <c r="G794" s="218">
        <f t="shared" si="13"/>
        <v>19.300000000000146</v>
      </c>
      <c r="L794" s="299">
        <f>SUM(L789:L793)</f>
        <v>901.3</v>
      </c>
    </row>
    <row r="795" spans="1:14">
      <c r="A795" s="236">
        <v>46064</v>
      </c>
      <c r="B795" s="677" t="s">
        <v>642</v>
      </c>
      <c r="C795" s="677" t="s">
        <v>405</v>
      </c>
      <c r="D795" t="s">
        <v>400</v>
      </c>
      <c r="F795" s="285">
        <v>19.3</v>
      </c>
      <c r="G795" s="218">
        <f t="shared" si="13"/>
        <v>1.4566126083082054E-13</v>
      </c>
      <c r="L795"/>
    </row>
    <row r="796" spans="1:14">
      <c r="A796" s="243">
        <v>46022</v>
      </c>
      <c r="B796" s="676" t="s">
        <v>397</v>
      </c>
      <c r="C796" s="676" t="s">
        <v>409</v>
      </c>
      <c r="D796" t="s">
        <v>19</v>
      </c>
      <c r="E796" s="256">
        <v>46.1</v>
      </c>
      <c r="G796" s="218">
        <f t="shared" si="13"/>
        <v>46.100000000000151</v>
      </c>
      <c r="H796" s="405">
        <f>SUM(H6:H790)</f>
        <v>100</v>
      </c>
      <c r="I796" s="404" t="s">
        <v>643</v>
      </c>
      <c r="L796"/>
    </row>
    <row r="797" spans="1:14">
      <c r="A797" s="243"/>
      <c r="B797" s="676"/>
      <c r="C797" s="676"/>
      <c r="D797" t="s">
        <v>401</v>
      </c>
      <c r="E797" s="256">
        <v>5</v>
      </c>
      <c r="G797" s="218">
        <f t="shared" si="13"/>
        <v>51.100000000000151</v>
      </c>
      <c r="L797"/>
    </row>
    <row r="798" spans="1:14">
      <c r="B798" s="677"/>
      <c r="C798" s="677"/>
      <c r="D798" t="s">
        <v>400</v>
      </c>
      <c r="E798" s="256">
        <v>500</v>
      </c>
      <c r="G798" s="218">
        <f t="shared" si="13"/>
        <v>551.10000000000014</v>
      </c>
      <c r="L798"/>
    </row>
    <row r="799" spans="1:14">
      <c r="A799" s="236">
        <v>46057</v>
      </c>
      <c r="B799" s="677" t="s">
        <v>644</v>
      </c>
      <c r="C799" s="677" t="s">
        <v>409</v>
      </c>
      <c r="D799" t="s">
        <v>400</v>
      </c>
      <c r="E799" s="256"/>
      <c r="F799" s="285">
        <v>300</v>
      </c>
      <c r="G799" s="218">
        <f t="shared" si="13"/>
        <v>251.10000000000014</v>
      </c>
      <c r="N799" s="240"/>
    </row>
    <row r="800" spans="1:14">
      <c r="A800" s="236">
        <v>46064</v>
      </c>
      <c r="B800" s="677" t="s">
        <v>641</v>
      </c>
      <c r="C800" s="677" t="s">
        <v>409</v>
      </c>
      <c r="D800" t="s">
        <v>19</v>
      </c>
      <c r="E800" s="256"/>
      <c r="F800" s="285">
        <v>46.1</v>
      </c>
      <c r="G800" s="218">
        <f t="shared" si="13"/>
        <v>205.00000000000014</v>
      </c>
    </row>
    <row r="801" spans="1:12">
      <c r="A801" s="236">
        <v>46064</v>
      </c>
      <c r="B801" s="677" t="s">
        <v>641</v>
      </c>
      <c r="C801" s="677" t="s">
        <v>409</v>
      </c>
      <c r="D801" t="s">
        <v>401</v>
      </c>
      <c r="E801" s="256"/>
      <c r="F801" s="285">
        <v>5</v>
      </c>
      <c r="G801" s="218">
        <f t="shared" si="13"/>
        <v>200.00000000000014</v>
      </c>
    </row>
    <row r="802" spans="1:12">
      <c r="A802" s="236">
        <v>46064</v>
      </c>
      <c r="B802" s="677" t="s">
        <v>642</v>
      </c>
      <c r="C802" s="677" t="s">
        <v>409</v>
      </c>
      <c r="D802" t="s">
        <v>400</v>
      </c>
      <c r="E802" s="256"/>
      <c r="F802" s="285">
        <v>56.2</v>
      </c>
      <c r="G802" s="218">
        <f t="shared" si="13"/>
        <v>143.80000000000013</v>
      </c>
    </row>
    <row r="803" spans="1:12">
      <c r="A803" s="236">
        <v>46071</v>
      </c>
      <c r="B803" s="677" t="s">
        <v>645</v>
      </c>
      <c r="C803" s="677" t="s">
        <v>409</v>
      </c>
      <c r="D803" t="s">
        <v>400</v>
      </c>
      <c r="E803" s="256"/>
      <c r="F803" s="285">
        <v>143.80000000000001</v>
      </c>
      <c r="G803" s="218">
        <f t="shared" si="13"/>
        <v>0</v>
      </c>
    </row>
    <row r="804" spans="1:12">
      <c r="A804" s="243">
        <v>46053</v>
      </c>
      <c r="B804" s="676" t="s">
        <v>397</v>
      </c>
      <c r="C804" s="676" t="s">
        <v>444</v>
      </c>
      <c r="D804" t="s">
        <v>19</v>
      </c>
      <c r="E804" s="241">
        <v>36.200000000000003</v>
      </c>
      <c r="F804" s="290"/>
      <c r="G804" s="218">
        <f t="shared" si="13"/>
        <v>36.200000000000003</v>
      </c>
    </row>
    <row r="805" spans="1:12">
      <c r="B805" s="677"/>
      <c r="C805" s="677"/>
      <c r="D805" t="s">
        <v>401</v>
      </c>
      <c r="E805" s="218">
        <v>3</v>
      </c>
      <c r="G805" s="218">
        <f t="shared" si="13"/>
        <v>39.200000000000003</v>
      </c>
      <c r="J805" s="553"/>
      <c r="K805" s="554"/>
      <c r="L805" s="241"/>
    </row>
    <row r="806" spans="1:12">
      <c r="B806" s="677"/>
      <c r="C806" s="677"/>
      <c r="D806" t="s">
        <v>400</v>
      </c>
      <c r="E806" s="256">
        <v>500</v>
      </c>
      <c r="G806" s="218">
        <f t="shared" si="13"/>
        <v>539.20000000000005</v>
      </c>
      <c r="H806" s="241"/>
      <c r="J806" s="554"/>
      <c r="K806" s="554"/>
      <c r="L806" s="629"/>
    </row>
    <row r="807" spans="1:12">
      <c r="B807" s="677"/>
      <c r="C807" s="677"/>
      <c r="D807" s="627" t="s">
        <v>640</v>
      </c>
      <c r="E807" s="628">
        <v>28.3</v>
      </c>
      <c r="G807" s="218">
        <f t="shared" si="13"/>
        <v>567.5</v>
      </c>
      <c r="J807" s="679"/>
      <c r="K807" s="554"/>
      <c r="L807" s="539"/>
    </row>
    <row r="808" spans="1:12">
      <c r="A808" s="236">
        <v>46071</v>
      </c>
      <c r="B808" s="677" t="s">
        <v>645</v>
      </c>
      <c r="C808" s="677" t="s">
        <v>444</v>
      </c>
      <c r="D808" t="s">
        <v>400</v>
      </c>
      <c r="F808" s="285">
        <v>6.2</v>
      </c>
      <c r="G808" s="218">
        <f>+G807+E808-F808</f>
        <v>561.29999999999995</v>
      </c>
      <c r="J808" s="553"/>
      <c r="K808" s="554"/>
      <c r="L808" s="539"/>
    </row>
    <row r="809" spans="1:12">
      <c r="A809" s="236">
        <v>46085</v>
      </c>
      <c r="B809" s="677" t="s">
        <v>646</v>
      </c>
      <c r="C809" s="677" t="s">
        <v>444</v>
      </c>
      <c r="D809" t="s">
        <v>400</v>
      </c>
      <c r="F809" s="285">
        <v>160</v>
      </c>
      <c r="G809" s="218">
        <f t="shared" ref="G809:G846" si="14">+G808+E809-F809</f>
        <v>401.29999999999995</v>
      </c>
      <c r="J809" s="553"/>
      <c r="K809" s="554"/>
      <c r="L809" s="539"/>
    </row>
    <row r="810" spans="1:12">
      <c r="A810" s="236">
        <v>46092</v>
      </c>
      <c r="B810" s="677" t="s">
        <v>647</v>
      </c>
      <c r="C810" s="677" t="s">
        <v>444</v>
      </c>
      <c r="D810" t="s">
        <v>400</v>
      </c>
      <c r="F810" s="285">
        <v>170</v>
      </c>
      <c r="G810" s="218">
        <f t="shared" si="14"/>
        <v>231.29999999999995</v>
      </c>
      <c r="J810" s="679"/>
      <c r="K810" s="554"/>
      <c r="L810" s="539"/>
    </row>
    <row r="811" spans="1:12">
      <c r="A811" s="236">
        <v>46120</v>
      </c>
      <c r="B811" s="677" t="s">
        <v>648</v>
      </c>
      <c r="C811" s="677" t="s">
        <v>444</v>
      </c>
      <c r="D811" t="s">
        <v>400</v>
      </c>
      <c r="F811" s="285">
        <v>163.80000000000001</v>
      </c>
      <c r="G811" s="218">
        <f t="shared" si="14"/>
        <v>67.499999999999943</v>
      </c>
      <c r="J811" s="554"/>
      <c r="K811" s="554"/>
      <c r="L811" s="539"/>
    </row>
    <row r="812" spans="1:12">
      <c r="A812" s="236">
        <v>46127</v>
      </c>
      <c r="B812" s="677" t="s">
        <v>649</v>
      </c>
      <c r="C812" s="677" t="s">
        <v>444</v>
      </c>
      <c r="D812" t="s">
        <v>19</v>
      </c>
      <c r="F812" s="285">
        <v>36.200000000000003</v>
      </c>
      <c r="G812" s="218">
        <f t="shared" si="14"/>
        <v>31.29999999999994</v>
      </c>
      <c r="J812" s="554"/>
      <c r="K812" s="554"/>
      <c r="L812" s="539"/>
    </row>
    <row r="813" spans="1:12">
      <c r="A813" s="236">
        <v>46127</v>
      </c>
      <c r="B813" s="677" t="s">
        <v>649</v>
      </c>
      <c r="C813" s="677" t="s">
        <v>444</v>
      </c>
      <c r="D813" t="s">
        <v>401</v>
      </c>
      <c r="F813" s="285">
        <v>3</v>
      </c>
      <c r="G813" s="218">
        <f t="shared" si="14"/>
        <v>28.29999999999994</v>
      </c>
      <c r="J813" s="554"/>
      <c r="K813" s="554"/>
      <c r="L813" s="539"/>
    </row>
    <row r="814" spans="1:12">
      <c r="A814" s="236">
        <v>46127</v>
      </c>
      <c r="B814" s="677" t="s">
        <v>649</v>
      </c>
      <c r="C814" s="677" t="s">
        <v>444</v>
      </c>
      <c r="D814" t="s">
        <v>640</v>
      </c>
      <c r="F814" s="285">
        <v>28.3</v>
      </c>
      <c r="G814" s="218">
        <f t="shared" si="14"/>
        <v>-6.0396132539608516E-14</v>
      </c>
      <c r="J814" s="554"/>
      <c r="K814" s="554"/>
      <c r="L814" s="539"/>
    </row>
    <row r="815" spans="1:12">
      <c r="A815" s="243">
        <v>46081</v>
      </c>
      <c r="B815" s="676" t="s">
        <v>397</v>
      </c>
      <c r="C815" s="676" t="s">
        <v>415</v>
      </c>
      <c r="D815" t="s">
        <v>19</v>
      </c>
      <c r="E815" s="256">
        <v>34.9</v>
      </c>
      <c r="G815" s="218">
        <f t="shared" si="14"/>
        <v>34.899999999999935</v>
      </c>
      <c r="J815" s="554"/>
      <c r="K815" s="554"/>
      <c r="L815" s="539"/>
    </row>
    <row r="816" spans="1:12">
      <c r="B816" s="677"/>
      <c r="C816" s="677"/>
      <c r="D816" t="s">
        <v>401</v>
      </c>
      <c r="E816" s="256">
        <v>6</v>
      </c>
      <c r="G816" s="218">
        <f t="shared" si="14"/>
        <v>40.899999999999935</v>
      </c>
      <c r="J816" s="554"/>
      <c r="K816" s="554"/>
      <c r="L816" s="539"/>
    </row>
    <row r="817" spans="1:12">
      <c r="B817" s="677"/>
      <c r="C817" s="677"/>
      <c r="D817" t="s">
        <v>400</v>
      </c>
      <c r="E817" s="218">
        <v>500</v>
      </c>
      <c r="G817" s="218">
        <f t="shared" si="14"/>
        <v>540.9</v>
      </c>
      <c r="J817" s="554"/>
      <c r="K817" s="554"/>
      <c r="L817" s="539"/>
    </row>
    <row r="818" spans="1:12">
      <c r="A818" s="236">
        <v>46120</v>
      </c>
      <c r="B818" s="677" t="s">
        <v>648</v>
      </c>
      <c r="C818" s="677" t="s">
        <v>415</v>
      </c>
      <c r="D818" t="s">
        <v>400</v>
      </c>
      <c r="E818" s="256"/>
      <c r="F818" s="285">
        <v>136.19999999999999</v>
      </c>
      <c r="G818" s="218">
        <f t="shared" si="14"/>
        <v>404.7</v>
      </c>
      <c r="J818" s="679"/>
      <c r="K818" s="554"/>
      <c r="L818" s="241"/>
    </row>
    <row r="819" spans="1:12">
      <c r="A819" s="236">
        <v>46127</v>
      </c>
      <c r="B819" s="677" t="s">
        <v>649</v>
      </c>
      <c r="C819" s="677" t="s">
        <v>415</v>
      </c>
      <c r="D819" t="s">
        <v>19</v>
      </c>
      <c r="E819" s="256"/>
      <c r="F819" s="285">
        <v>34.9</v>
      </c>
      <c r="G819" s="218">
        <f t="shared" si="14"/>
        <v>369.8</v>
      </c>
      <c r="J819" s="679"/>
      <c r="K819" s="554"/>
      <c r="L819" s="241"/>
    </row>
    <row r="820" spans="1:12">
      <c r="A820" s="236">
        <v>46127</v>
      </c>
      <c r="B820" s="677" t="s">
        <v>649</v>
      </c>
      <c r="C820" s="677" t="s">
        <v>415</v>
      </c>
      <c r="D820" t="s">
        <v>401</v>
      </c>
      <c r="E820" s="256"/>
      <c r="F820" s="285">
        <v>6</v>
      </c>
      <c r="G820" s="218">
        <f t="shared" si="14"/>
        <v>363.8</v>
      </c>
      <c r="J820" s="679"/>
      <c r="K820" s="554"/>
      <c r="L820" s="241"/>
    </row>
    <row r="821" spans="1:12">
      <c r="A821" s="236">
        <v>46127</v>
      </c>
      <c r="B821" s="677" t="s">
        <v>650</v>
      </c>
      <c r="C821" s="677" t="s">
        <v>415</v>
      </c>
      <c r="D821" t="s">
        <v>400</v>
      </c>
      <c r="E821" s="256"/>
      <c r="F821" s="285">
        <v>191.6</v>
      </c>
      <c r="G821" s="218">
        <f t="shared" si="14"/>
        <v>172.20000000000002</v>
      </c>
      <c r="J821" s="679"/>
      <c r="K821" s="554"/>
      <c r="L821" s="241"/>
    </row>
    <row r="822" spans="1:12">
      <c r="A822" s="236">
        <v>46134</v>
      </c>
      <c r="B822" s="677" t="s">
        <v>651</v>
      </c>
      <c r="C822" s="677" t="s">
        <v>415</v>
      </c>
      <c r="D822" t="s">
        <v>400</v>
      </c>
      <c r="F822" s="285">
        <v>100</v>
      </c>
      <c r="G822" s="218">
        <f t="shared" si="14"/>
        <v>72.200000000000017</v>
      </c>
      <c r="J822" s="679"/>
      <c r="K822" s="554"/>
      <c r="L822" s="241"/>
    </row>
    <row r="823" spans="1:12">
      <c r="A823" s="236">
        <v>46142</v>
      </c>
      <c r="B823" s="677" t="s">
        <v>652</v>
      </c>
      <c r="C823" s="677" t="s">
        <v>415</v>
      </c>
      <c r="D823" t="s">
        <v>400</v>
      </c>
      <c r="F823" s="285">
        <v>72.2</v>
      </c>
      <c r="G823" s="218">
        <f t="shared" si="14"/>
        <v>0</v>
      </c>
      <c r="J823" s="679"/>
      <c r="K823" s="554"/>
      <c r="L823" s="241"/>
    </row>
    <row r="824" spans="1:12">
      <c r="A824" s="243">
        <v>46112</v>
      </c>
      <c r="B824" s="676" t="s">
        <v>397</v>
      </c>
      <c r="C824" s="676" t="s">
        <v>418</v>
      </c>
      <c r="D824" t="s">
        <v>19</v>
      </c>
      <c r="E824" s="218">
        <v>37.799999999999997</v>
      </c>
      <c r="G824" s="218">
        <f t="shared" si="14"/>
        <v>37.799999999999997</v>
      </c>
      <c r="J824" s="689" t="s">
        <v>600</v>
      </c>
      <c r="K824" s="689"/>
      <c r="L824" s="689"/>
    </row>
    <row r="825" spans="1:12">
      <c r="B825" s="677"/>
      <c r="C825" s="677"/>
      <c r="D825" t="s">
        <v>401</v>
      </c>
      <c r="E825" s="237">
        <v>6</v>
      </c>
      <c r="G825" s="218">
        <f t="shared" si="14"/>
        <v>43.8</v>
      </c>
      <c r="I825" s="676">
        <v>2026</v>
      </c>
      <c r="J825" s="676" t="s">
        <v>415</v>
      </c>
      <c r="K825" t="s">
        <v>400</v>
      </c>
      <c r="L825" s="218">
        <v>72.2</v>
      </c>
    </row>
    <row r="826" spans="1:12">
      <c r="B826" s="677"/>
      <c r="C826" s="677"/>
      <c r="D826" t="s">
        <v>400</v>
      </c>
      <c r="E826" s="218">
        <v>500</v>
      </c>
      <c r="G826" s="218">
        <f t="shared" si="14"/>
        <v>543.79999999999995</v>
      </c>
      <c r="J826" s="676" t="s">
        <v>418</v>
      </c>
      <c r="K826" t="s">
        <v>19</v>
      </c>
      <c r="L826" s="218">
        <v>37.799999999999997</v>
      </c>
    </row>
    <row r="827" spans="1:12">
      <c r="A827" s="236">
        <v>46142</v>
      </c>
      <c r="B827" s="677" t="s">
        <v>652</v>
      </c>
      <c r="C827" s="677" t="s">
        <v>418</v>
      </c>
      <c r="D827" t="s">
        <v>400</v>
      </c>
      <c r="F827" s="285">
        <v>44</v>
      </c>
      <c r="G827" s="218">
        <f t="shared" si="14"/>
        <v>499.79999999999995</v>
      </c>
      <c r="J827" s="676"/>
      <c r="L827" s="218"/>
    </row>
    <row r="828" spans="1:12">
      <c r="A828" s="236">
        <v>46142</v>
      </c>
      <c r="B828" s="677" t="s">
        <v>653</v>
      </c>
      <c r="C828" s="677" t="s">
        <v>418</v>
      </c>
      <c r="D828" t="s">
        <v>19</v>
      </c>
      <c r="F828" s="285">
        <v>37.799999999999997</v>
      </c>
      <c r="G828" s="218">
        <f t="shared" si="14"/>
        <v>461.99999999999994</v>
      </c>
      <c r="J828" s="676"/>
      <c r="L828" s="218"/>
    </row>
    <row r="829" spans="1:12">
      <c r="A829" s="236">
        <v>46142</v>
      </c>
      <c r="B829" s="677" t="s">
        <v>653</v>
      </c>
      <c r="C829" s="677" t="s">
        <v>418</v>
      </c>
      <c r="D829" t="s">
        <v>401</v>
      </c>
      <c r="F829" s="285">
        <v>6</v>
      </c>
      <c r="G829" s="218">
        <f t="shared" si="14"/>
        <v>455.99999999999994</v>
      </c>
      <c r="J829" s="676"/>
      <c r="L829" s="218"/>
    </row>
    <row r="830" spans="1:12">
      <c r="A830" s="243">
        <v>46142</v>
      </c>
      <c r="B830" s="676" t="s">
        <v>397</v>
      </c>
      <c r="C830" s="676" t="s">
        <v>473</v>
      </c>
      <c r="D830" t="s">
        <v>19</v>
      </c>
      <c r="G830" s="218">
        <f t="shared" si="14"/>
        <v>455.99999999999994</v>
      </c>
      <c r="J830" s="553"/>
      <c r="K830" t="s">
        <v>401</v>
      </c>
      <c r="L830" s="237">
        <v>6</v>
      </c>
    </row>
    <row r="831" spans="1:12">
      <c r="B831" s="677"/>
      <c r="C831" s="677"/>
      <c r="D831" t="s">
        <v>401</v>
      </c>
      <c r="G831" s="218">
        <f t="shared" si="14"/>
        <v>455.99999999999994</v>
      </c>
      <c r="J831" s="554"/>
      <c r="K831" t="s">
        <v>400</v>
      </c>
      <c r="L831" s="218">
        <v>500</v>
      </c>
    </row>
    <row r="832" spans="1:12">
      <c r="B832" s="677"/>
      <c r="C832" s="677"/>
      <c r="D832" t="s">
        <v>400</v>
      </c>
      <c r="E832" s="218">
        <v>500</v>
      </c>
      <c r="G832" s="218">
        <f t="shared" si="14"/>
        <v>956</v>
      </c>
      <c r="J832" s="554"/>
      <c r="K832" s="554"/>
      <c r="L832" s="299">
        <f>SUM(L825:L831)</f>
        <v>616</v>
      </c>
    </row>
    <row r="833" spans="2:12">
      <c r="B833" s="677"/>
      <c r="C833" s="677"/>
      <c r="G833" s="218">
        <f t="shared" si="14"/>
        <v>956</v>
      </c>
      <c r="J833" s="554"/>
      <c r="K833" s="554"/>
      <c r="L833" s="539"/>
    </row>
    <row r="834" spans="2:12">
      <c r="B834" s="677"/>
      <c r="C834" s="677"/>
      <c r="G834" s="218">
        <f t="shared" si="14"/>
        <v>956</v>
      </c>
      <c r="J834" s="554"/>
      <c r="K834" s="554"/>
      <c r="L834" s="539"/>
    </row>
    <row r="835" spans="2:12">
      <c r="B835" s="677"/>
      <c r="C835" s="677"/>
      <c r="G835" s="218">
        <f t="shared" si="14"/>
        <v>956</v>
      </c>
      <c r="J835" s="554"/>
      <c r="K835" s="554"/>
      <c r="L835" s="539"/>
    </row>
    <row r="836" spans="2:12">
      <c r="B836" s="677"/>
      <c r="C836" s="677"/>
      <c r="G836" s="218">
        <f t="shared" si="14"/>
        <v>956</v>
      </c>
    </row>
    <row r="837" spans="2:12">
      <c r="B837" s="677"/>
      <c r="C837" s="677"/>
      <c r="G837" s="218">
        <f t="shared" si="14"/>
        <v>956</v>
      </c>
      <c r="J837" s="676" t="s">
        <v>415</v>
      </c>
      <c r="K837" t="s">
        <v>400</v>
      </c>
      <c r="L837" s="218">
        <v>72.2</v>
      </c>
    </row>
    <row r="838" spans="2:12">
      <c r="B838" s="677"/>
      <c r="C838" s="677"/>
      <c r="G838" s="218">
        <f t="shared" si="14"/>
        <v>956</v>
      </c>
      <c r="J838" s="676" t="s">
        <v>418</v>
      </c>
      <c r="K838" t="s">
        <v>19</v>
      </c>
      <c r="L838" s="218">
        <v>37.799999999999997</v>
      </c>
    </row>
    <row r="839" spans="2:12">
      <c r="B839" s="677"/>
      <c r="C839" s="677"/>
      <c r="G839" s="218">
        <f t="shared" si="14"/>
        <v>956</v>
      </c>
      <c r="J839" s="553"/>
      <c r="K839" t="s">
        <v>401</v>
      </c>
      <c r="L839" s="237">
        <v>6</v>
      </c>
    </row>
    <row r="840" spans="2:12">
      <c r="B840" s="677"/>
      <c r="C840" s="677"/>
      <c r="G840" s="218">
        <f t="shared" si="14"/>
        <v>956</v>
      </c>
      <c r="K840" t="s">
        <v>400</v>
      </c>
      <c r="L840" s="256">
        <v>44</v>
      </c>
    </row>
    <row r="841" spans="2:12">
      <c r="B841" s="677"/>
      <c r="C841" s="677"/>
      <c r="G841" s="218">
        <f t="shared" si="14"/>
        <v>956</v>
      </c>
    </row>
    <row r="842" spans="2:12">
      <c r="B842" s="677"/>
      <c r="C842" s="677"/>
      <c r="G842" s="218">
        <f t="shared" si="14"/>
        <v>956</v>
      </c>
      <c r="L842" s="256">
        <f>SUM(L837:L841)</f>
        <v>160</v>
      </c>
    </row>
    <row r="843" spans="2:12">
      <c r="B843" s="677"/>
      <c r="C843" s="677"/>
      <c r="G843" s="218">
        <f t="shared" si="14"/>
        <v>956</v>
      </c>
    </row>
    <row r="844" spans="2:12">
      <c r="B844" s="677"/>
      <c r="C844" s="677"/>
      <c r="G844" s="218">
        <f t="shared" si="14"/>
        <v>956</v>
      </c>
    </row>
    <row r="845" spans="2:12">
      <c r="B845" s="677"/>
      <c r="C845" s="677"/>
      <c r="G845" s="218">
        <f t="shared" si="14"/>
        <v>956</v>
      </c>
    </row>
    <row r="846" spans="2:12">
      <c r="B846" s="677"/>
      <c r="C846" s="677"/>
      <c r="G846" s="218">
        <f t="shared" si="14"/>
        <v>956</v>
      </c>
    </row>
    <row r="847" spans="2:12">
      <c r="B847" s="677"/>
      <c r="C847" s="677"/>
      <c r="G847" s="218">
        <f>+G846+E847-F847</f>
        <v>956</v>
      </c>
    </row>
    <row r="848" spans="2:12">
      <c r="B848" s="677"/>
      <c r="C848" s="677"/>
      <c r="G848" s="218">
        <f>+G847+E848-F848</f>
        <v>956</v>
      </c>
    </row>
    <row r="849" spans="2:7">
      <c r="B849" s="677"/>
      <c r="C849" s="677"/>
      <c r="G849" s="218">
        <f>+G848+E849-F849</f>
        <v>956</v>
      </c>
    </row>
    <row r="850" spans="2:7">
      <c r="B850" s="677"/>
      <c r="C850" s="677"/>
      <c r="G850" s="218">
        <f>+G849+E850-F850</f>
        <v>956</v>
      </c>
    </row>
    <row r="851" spans="2:7">
      <c r="B851" s="677"/>
      <c r="C851" s="677"/>
      <c r="G851" s="218">
        <f>+G850+E851-F851</f>
        <v>956</v>
      </c>
    </row>
    <row r="852" spans="2:7">
      <c r="B852" s="677"/>
      <c r="C852" s="677"/>
      <c r="G852" s="218">
        <f>+G851+E852-F852</f>
        <v>956</v>
      </c>
    </row>
    <row r="853" spans="2:7">
      <c r="B853" s="677"/>
      <c r="C853" s="677"/>
      <c r="G853" s="218">
        <f>+G852+E853-F853</f>
        <v>956</v>
      </c>
    </row>
    <row r="854" spans="2:7">
      <c r="B854" s="677"/>
      <c r="C854" s="677"/>
      <c r="G854" s="218">
        <f>+G853+E854-F854</f>
        <v>956</v>
      </c>
    </row>
    <row r="855" spans="2:7">
      <c r="B855" s="677"/>
      <c r="C855" s="677"/>
      <c r="G855" s="218">
        <f>+G854+E855-F855</f>
        <v>956</v>
      </c>
    </row>
    <row r="856" spans="2:7">
      <c r="B856" s="677"/>
      <c r="C856" s="677"/>
      <c r="G856" s="218">
        <f>+G855+E856-F856</f>
        <v>956</v>
      </c>
    </row>
    <row r="857" spans="2:7">
      <c r="B857" s="677"/>
      <c r="C857" s="677"/>
      <c r="G857" s="218">
        <f>+G856+E857-F857</f>
        <v>956</v>
      </c>
    </row>
    <row r="858" spans="2:7">
      <c r="B858" s="677"/>
      <c r="C858" s="677"/>
      <c r="G858" s="218">
        <f>+G857+E858-F858</f>
        <v>956</v>
      </c>
    </row>
    <row r="859" spans="2:7">
      <c r="B859" s="677"/>
      <c r="C859" s="677"/>
      <c r="G859" s="218">
        <f>+G858+E859-F859</f>
        <v>956</v>
      </c>
    </row>
    <row r="860" spans="2:7">
      <c r="B860" s="677"/>
      <c r="C860" s="677"/>
      <c r="G860" s="218">
        <f>+G859+E860-F860</f>
        <v>956</v>
      </c>
    </row>
    <row r="861" spans="2:7">
      <c r="B861" s="677"/>
      <c r="C861" s="677"/>
      <c r="G861" s="218">
        <f>+G860+E861-F861</f>
        <v>956</v>
      </c>
    </row>
    <row r="862" spans="2:7">
      <c r="B862" s="677"/>
      <c r="C862" s="677"/>
      <c r="G862" s="218">
        <f>+G861+E862-F862</f>
        <v>956</v>
      </c>
    </row>
    <row r="863" spans="2:7">
      <c r="B863" s="677"/>
      <c r="C863" s="677"/>
      <c r="G863" s="218">
        <f>+G862+E863-F863</f>
        <v>956</v>
      </c>
    </row>
    <row r="864" spans="2:7">
      <c r="B864" s="677"/>
      <c r="C864" s="677"/>
      <c r="G864" s="218">
        <f>+G863+E864-F864</f>
        <v>956</v>
      </c>
    </row>
    <row r="865" spans="2:7">
      <c r="B865" s="677"/>
      <c r="C865" s="677"/>
      <c r="G865" s="218">
        <f>+G864+E865-F865</f>
        <v>956</v>
      </c>
    </row>
    <row r="866" spans="2:7">
      <c r="B866" s="677"/>
      <c r="C866" s="677"/>
      <c r="G866" s="218">
        <f>+G865+E866-F866</f>
        <v>956</v>
      </c>
    </row>
    <row r="867" spans="2:7">
      <c r="B867" s="677"/>
      <c r="C867" s="677"/>
      <c r="G867" s="218">
        <f>+G866+E867-F867</f>
        <v>956</v>
      </c>
    </row>
    <row r="868" spans="2:7">
      <c r="B868" s="677"/>
      <c r="C868" s="677"/>
      <c r="G868" s="218">
        <f>+G867+E868-F868</f>
        <v>956</v>
      </c>
    </row>
    <row r="869" spans="2:7">
      <c r="B869" s="677"/>
      <c r="C869" s="677"/>
      <c r="G869" s="218">
        <f>+G868+E869-F869</f>
        <v>956</v>
      </c>
    </row>
    <row r="870" spans="2:7">
      <c r="B870" s="677"/>
      <c r="C870" s="677"/>
      <c r="G870" s="218">
        <f>+G869+E870-F870</f>
        <v>956</v>
      </c>
    </row>
    <row r="871" spans="2:7">
      <c r="B871" s="677"/>
      <c r="C871" s="677"/>
      <c r="G871" s="218">
        <f>+G870+E871-F871</f>
        <v>956</v>
      </c>
    </row>
    <row r="872" spans="2:7">
      <c r="B872" s="677"/>
      <c r="C872" s="677"/>
      <c r="G872" s="218">
        <f>+G871+E872-F872</f>
        <v>956</v>
      </c>
    </row>
    <row r="873" spans="2:7">
      <c r="B873" s="677"/>
      <c r="C873" s="677"/>
      <c r="G873" s="218">
        <f>+G872+E873-F873</f>
        <v>956</v>
      </c>
    </row>
    <row r="874" spans="2:7">
      <c r="B874" s="677"/>
      <c r="C874" s="677"/>
      <c r="G874" s="218">
        <f>+G873+E874-F874</f>
        <v>956</v>
      </c>
    </row>
    <row r="875" spans="2:7">
      <c r="B875" s="677"/>
      <c r="C875" s="677"/>
      <c r="G875" s="218">
        <f>+G874+E875-F875</f>
        <v>956</v>
      </c>
    </row>
    <row r="876" spans="2:7">
      <c r="B876" s="677"/>
      <c r="C876" s="677"/>
      <c r="G876" s="218">
        <f>+G875+E876-F876</f>
        <v>956</v>
      </c>
    </row>
    <row r="877" spans="2:7">
      <c r="B877" s="677"/>
      <c r="C877" s="677"/>
      <c r="G877" s="218">
        <f>+G876+E877-F877</f>
        <v>956</v>
      </c>
    </row>
    <row r="878" spans="2:7">
      <c r="B878" s="677"/>
      <c r="C878" s="677"/>
      <c r="G878" s="218">
        <f>+G877+E878-F878</f>
        <v>956</v>
      </c>
    </row>
    <row r="879" spans="2:7">
      <c r="B879" s="677"/>
      <c r="C879" s="677"/>
      <c r="G879" s="218">
        <f>+G878+E879-F879</f>
        <v>956</v>
      </c>
    </row>
    <row r="880" spans="2:7">
      <c r="B880" s="677"/>
      <c r="C880" s="677"/>
      <c r="G880" s="218">
        <f>+G879+E880-F880</f>
        <v>956</v>
      </c>
    </row>
    <row r="881" spans="2:7">
      <c r="B881" s="677"/>
      <c r="C881" s="677"/>
      <c r="G881" s="218">
        <f>+G880+E881-F881</f>
        <v>956</v>
      </c>
    </row>
    <row r="882" spans="2:7">
      <c r="B882" s="677"/>
      <c r="C882" s="677"/>
      <c r="G882" s="218">
        <f>+G881+E882-F882</f>
        <v>956</v>
      </c>
    </row>
    <row r="883" spans="2:7">
      <c r="B883" s="677"/>
      <c r="C883" s="677"/>
      <c r="G883" s="218">
        <f>+G882+E883-F883</f>
        <v>956</v>
      </c>
    </row>
    <row r="884" spans="2:7">
      <c r="B884" s="677"/>
      <c r="C884" s="677"/>
      <c r="G884" s="218">
        <f>+G883+E884-F884</f>
        <v>956</v>
      </c>
    </row>
    <row r="885" spans="2:7">
      <c r="B885" s="677"/>
      <c r="C885" s="677"/>
      <c r="G885" s="218">
        <f>+G884+E885-F885</f>
        <v>956</v>
      </c>
    </row>
    <row r="886" spans="2:7">
      <c r="B886" s="677"/>
      <c r="C886" s="677"/>
      <c r="G886" s="218">
        <f>+G885+E886-F886</f>
        <v>956</v>
      </c>
    </row>
    <row r="887" spans="2:7">
      <c r="B887" s="677"/>
      <c r="C887" s="677"/>
      <c r="G887" s="218">
        <f>+G886+E887-F887</f>
        <v>956</v>
      </c>
    </row>
    <row r="888" spans="2:7">
      <c r="B888" s="677"/>
      <c r="C888" s="677"/>
      <c r="G888" s="218">
        <f>+G887+E888-F888</f>
        <v>956</v>
      </c>
    </row>
    <row r="889" spans="2:7">
      <c r="B889" s="677"/>
      <c r="C889" s="677"/>
      <c r="G889" s="218">
        <f>+G888+E889-F889</f>
        <v>956</v>
      </c>
    </row>
    <row r="890" spans="2:7">
      <c r="B890" s="677"/>
      <c r="C890" s="677"/>
      <c r="G890" s="218">
        <f>+G889+E890-F890</f>
        <v>956</v>
      </c>
    </row>
    <row r="891" spans="2:7">
      <c r="B891" s="677"/>
      <c r="C891" s="677"/>
      <c r="G891" s="218">
        <f>+G890+E891-F891</f>
        <v>956</v>
      </c>
    </row>
    <row r="892" spans="2:7">
      <c r="B892" s="677"/>
      <c r="C892" s="677"/>
      <c r="G892" s="218">
        <f>+G891+E892-F892</f>
        <v>956</v>
      </c>
    </row>
    <row r="893" spans="2:7">
      <c r="B893" s="677"/>
      <c r="C893" s="677"/>
      <c r="G893" s="218">
        <f>+G892+E893-F893</f>
        <v>956</v>
      </c>
    </row>
    <row r="894" spans="2:7">
      <c r="B894" s="677"/>
      <c r="C894" s="677"/>
      <c r="G894" s="218">
        <f>+G893+E894-F894</f>
        <v>956</v>
      </c>
    </row>
    <row r="895" spans="2:7">
      <c r="B895" s="677"/>
      <c r="C895" s="677"/>
      <c r="G895" s="218">
        <f>+G894+E895-F895</f>
        <v>956</v>
      </c>
    </row>
    <row r="896" spans="2:7">
      <c r="B896" s="677"/>
      <c r="C896" s="677"/>
      <c r="G896" s="218">
        <f>+G895+E896-F896</f>
        <v>956</v>
      </c>
    </row>
    <row r="897" spans="2:7">
      <c r="B897" s="677"/>
      <c r="C897" s="677"/>
      <c r="G897" s="218">
        <f>+G896+E897-F897</f>
        <v>956</v>
      </c>
    </row>
    <row r="898" spans="2:7">
      <c r="B898" s="677"/>
      <c r="C898" s="677"/>
      <c r="G898" s="218">
        <f>+G897+E898-F898</f>
        <v>956</v>
      </c>
    </row>
    <row r="899" spans="2:7">
      <c r="B899" s="677"/>
      <c r="C899" s="677"/>
      <c r="G899" s="218">
        <f>+G898+E899-F899</f>
        <v>956</v>
      </c>
    </row>
    <row r="900" spans="2:7">
      <c r="B900" s="677"/>
      <c r="C900" s="677"/>
      <c r="G900" s="218">
        <f>+G899+E900-F900</f>
        <v>956</v>
      </c>
    </row>
    <row r="901" spans="2:7">
      <c r="B901" s="677"/>
      <c r="C901" s="677"/>
      <c r="G901" s="218">
        <f>+G900+E901-F901</f>
        <v>956</v>
      </c>
    </row>
    <row r="902" spans="2:7">
      <c r="B902" s="677"/>
      <c r="C902" s="677"/>
      <c r="G902" s="218">
        <f>+G901+E902-F902</f>
        <v>956</v>
      </c>
    </row>
    <row r="903" spans="2:7">
      <c r="B903" s="677"/>
      <c r="C903" s="677"/>
      <c r="G903" s="218">
        <f>+G902+E903-F903</f>
        <v>956</v>
      </c>
    </row>
    <row r="904" spans="2:7">
      <c r="B904" s="677"/>
      <c r="C904" s="677"/>
      <c r="G904" s="218">
        <f>+G903+E904-F904</f>
        <v>956</v>
      </c>
    </row>
    <row r="905" spans="2:7">
      <c r="B905" s="677"/>
      <c r="C905" s="677"/>
      <c r="G905" s="218">
        <f>+G904+E905-F905</f>
        <v>956</v>
      </c>
    </row>
    <row r="906" spans="2:7">
      <c r="B906" s="677"/>
      <c r="C906" s="677"/>
      <c r="G906" s="218">
        <f>+G905+E906-F906</f>
        <v>956</v>
      </c>
    </row>
    <row r="907" spans="2:7">
      <c r="B907" s="677"/>
      <c r="C907" s="677"/>
      <c r="G907" s="218">
        <f>+G906+E907-F907</f>
        <v>956</v>
      </c>
    </row>
    <row r="908" spans="2:7">
      <c r="B908" s="677"/>
      <c r="C908" s="677"/>
      <c r="G908" s="218">
        <f>+G907+E908-F908</f>
        <v>956</v>
      </c>
    </row>
    <row r="909" spans="2:7">
      <c r="B909" s="677"/>
      <c r="C909" s="677"/>
      <c r="G909" s="218">
        <f>+G908+E909-F909</f>
        <v>956</v>
      </c>
    </row>
    <row r="910" spans="2:7">
      <c r="B910" s="677"/>
      <c r="C910" s="677"/>
      <c r="G910" s="218">
        <f>+G909+E910-F910</f>
        <v>956</v>
      </c>
    </row>
    <row r="911" spans="2:7">
      <c r="B911" s="677"/>
      <c r="C911" s="677"/>
      <c r="G911" s="218">
        <f>+G910+E911-F911</f>
        <v>956</v>
      </c>
    </row>
    <row r="912" spans="2:7">
      <c r="B912" s="677"/>
      <c r="C912" s="677"/>
      <c r="G912" s="218">
        <f>+G911+E912-F912</f>
        <v>956</v>
      </c>
    </row>
    <row r="913" spans="2:7">
      <c r="B913" s="677"/>
      <c r="C913" s="677"/>
      <c r="G913" s="218">
        <f>+G912+E913-F913</f>
        <v>956</v>
      </c>
    </row>
    <row r="914" spans="2:7">
      <c r="B914" s="677"/>
      <c r="C914" s="677"/>
      <c r="G914" s="218">
        <f>+G913+E914-F914</f>
        <v>956</v>
      </c>
    </row>
    <row r="915" spans="2:7">
      <c r="B915" s="677"/>
      <c r="C915" s="677"/>
      <c r="G915" s="218">
        <f>+G914+E915-F915</f>
        <v>956</v>
      </c>
    </row>
    <row r="916" spans="2:7">
      <c r="B916" s="677"/>
      <c r="C916" s="677"/>
      <c r="G916" s="218">
        <f>+G915+E916-F916</f>
        <v>956</v>
      </c>
    </row>
    <row r="917" spans="2:7">
      <c r="B917" s="677"/>
      <c r="C917" s="677"/>
      <c r="G917" s="218">
        <f>+G916+E917-F917</f>
        <v>956</v>
      </c>
    </row>
    <row r="918" spans="2:7">
      <c r="B918" s="677"/>
      <c r="C918" s="677"/>
      <c r="G918" s="218">
        <f>+G917+E918-F918</f>
        <v>956</v>
      </c>
    </row>
    <row r="919" spans="2:7">
      <c r="B919" s="677"/>
      <c r="C919" s="677"/>
      <c r="G919" s="218">
        <f>+G918+E919-F919</f>
        <v>956</v>
      </c>
    </row>
    <row r="920" spans="2:7">
      <c r="B920" s="677"/>
      <c r="C920" s="677"/>
      <c r="G920" s="218">
        <f>+G919+E920-F920</f>
        <v>956</v>
      </c>
    </row>
    <row r="921" spans="2:7">
      <c r="B921" s="677"/>
      <c r="C921" s="677"/>
      <c r="G921" s="218">
        <f>+G920+E921-F921</f>
        <v>956</v>
      </c>
    </row>
    <row r="922" spans="2:7">
      <c r="B922" s="677"/>
      <c r="C922" s="677"/>
      <c r="G922" s="218">
        <f>+G921+E922-F922</f>
        <v>956</v>
      </c>
    </row>
    <row r="923" spans="2:7">
      <c r="B923" s="677"/>
      <c r="C923" s="677"/>
      <c r="G923" s="218">
        <f>+G922+E923-F923</f>
        <v>956</v>
      </c>
    </row>
    <row r="924" spans="2:7">
      <c r="B924" s="677"/>
      <c r="C924" s="677"/>
      <c r="G924" s="218">
        <f>+G923+E924-F924</f>
        <v>956</v>
      </c>
    </row>
    <row r="925" spans="2:7">
      <c r="B925" s="677"/>
      <c r="C925" s="677"/>
      <c r="G925" s="218">
        <f>+G924+E925-F925</f>
        <v>956</v>
      </c>
    </row>
    <row r="926" spans="2:7">
      <c r="B926" s="677"/>
      <c r="C926" s="677"/>
      <c r="G926" s="218">
        <f>+G925+E926-F926</f>
        <v>956</v>
      </c>
    </row>
    <row r="927" spans="2:7">
      <c r="B927" s="677"/>
      <c r="C927" s="677"/>
      <c r="G927" s="218">
        <f>+G926+E927-F927</f>
        <v>956</v>
      </c>
    </row>
    <row r="928" spans="2:7">
      <c r="B928" s="677"/>
      <c r="C928" s="677"/>
      <c r="G928" s="218">
        <f>+G927+E928-F928</f>
        <v>956</v>
      </c>
    </row>
    <row r="929" spans="2:7">
      <c r="B929" s="677"/>
      <c r="C929" s="677"/>
      <c r="G929" s="218">
        <f>+G928+E929-F929</f>
        <v>956</v>
      </c>
    </row>
    <row r="930" spans="2:7">
      <c r="B930" s="677"/>
      <c r="C930" s="677"/>
      <c r="G930" s="218">
        <f>+G929+E930-F930</f>
        <v>956</v>
      </c>
    </row>
    <row r="931" spans="2:7">
      <c r="B931" s="677"/>
      <c r="C931" s="677"/>
      <c r="G931" s="218">
        <f>+G930+E931-F931</f>
        <v>956</v>
      </c>
    </row>
    <row r="932" spans="2:7">
      <c r="B932" s="677"/>
      <c r="C932" s="677"/>
      <c r="G932" s="218">
        <f>+G931+E932-F932</f>
        <v>956</v>
      </c>
    </row>
    <row r="933" spans="2:7">
      <c r="B933" s="677"/>
      <c r="C933" s="677"/>
      <c r="G933" s="218">
        <f>+G932+E933-F933</f>
        <v>956</v>
      </c>
    </row>
    <row r="934" spans="2:7">
      <c r="B934" s="677"/>
      <c r="C934" s="677"/>
      <c r="G934" s="218">
        <f>+G933+E934-F934</f>
        <v>956</v>
      </c>
    </row>
    <row r="935" spans="2:7">
      <c r="B935" s="677"/>
      <c r="C935" s="677"/>
      <c r="G935" s="218">
        <f>+G934+E935-F935</f>
        <v>956</v>
      </c>
    </row>
    <row r="936" spans="2:7">
      <c r="B936" s="677"/>
      <c r="C936" s="677"/>
      <c r="G936" s="218">
        <f>+G935+E936-F936</f>
        <v>956</v>
      </c>
    </row>
    <row r="937" spans="2:7">
      <c r="B937" s="677"/>
      <c r="C937" s="677"/>
      <c r="G937" s="218">
        <f>+G936+E937-F937</f>
        <v>956</v>
      </c>
    </row>
    <row r="938" spans="2:7">
      <c r="B938" s="677"/>
      <c r="C938" s="677"/>
      <c r="G938" s="218">
        <f>+G937+E938-F938</f>
        <v>956</v>
      </c>
    </row>
    <row r="939" spans="2:7">
      <c r="B939" s="677"/>
      <c r="C939" s="677"/>
      <c r="G939" s="218">
        <f>+G938+E939-F939</f>
        <v>956</v>
      </c>
    </row>
    <row r="940" spans="2:7">
      <c r="B940" s="677"/>
      <c r="C940" s="677"/>
      <c r="G940" s="218">
        <f>+G939+E940-F940</f>
        <v>956</v>
      </c>
    </row>
    <row r="941" spans="2:7">
      <c r="B941" s="677"/>
      <c r="C941" s="677"/>
      <c r="G941" s="218">
        <f>+G940+E941-F941</f>
        <v>956</v>
      </c>
    </row>
    <row r="942" spans="2:7">
      <c r="B942" s="677"/>
      <c r="C942" s="677"/>
      <c r="G942" s="218">
        <f>+G941+E942-F942</f>
        <v>956</v>
      </c>
    </row>
    <row r="943" spans="2:7">
      <c r="B943" s="677"/>
      <c r="C943" s="677"/>
      <c r="G943" s="218">
        <f>+G942+E943-F943</f>
        <v>956</v>
      </c>
    </row>
    <row r="944" spans="2:7">
      <c r="B944" s="677"/>
      <c r="C944" s="677"/>
      <c r="G944" s="218">
        <f>+G943+E944-F944</f>
        <v>956</v>
      </c>
    </row>
    <row r="945" spans="2:7">
      <c r="B945" s="677"/>
      <c r="C945" s="677"/>
      <c r="G945" s="218">
        <f>+G944+E945-F945</f>
        <v>956</v>
      </c>
    </row>
    <row r="946" spans="2:7">
      <c r="B946" s="677"/>
      <c r="C946" s="677"/>
      <c r="G946" s="218">
        <f>+G945+E946-F946</f>
        <v>956</v>
      </c>
    </row>
    <row r="947" spans="2:7">
      <c r="B947" s="677"/>
      <c r="C947" s="677"/>
      <c r="G947" s="218">
        <f>+G946+E947-F947</f>
        <v>956</v>
      </c>
    </row>
    <row r="948" spans="2:7">
      <c r="B948" s="677"/>
      <c r="C948" s="677"/>
      <c r="G948" s="218">
        <f>+G947+E948-F948</f>
        <v>956</v>
      </c>
    </row>
    <row r="949" spans="2:7">
      <c r="B949" s="677"/>
      <c r="C949" s="677"/>
      <c r="G949" s="218">
        <f>+G948+E949-F949</f>
        <v>956</v>
      </c>
    </row>
    <row r="950" spans="2:7">
      <c r="B950" s="677"/>
      <c r="C950" s="677"/>
      <c r="G950" s="218">
        <f>+G949+E950-F950</f>
        <v>956</v>
      </c>
    </row>
    <row r="951" spans="2:7">
      <c r="B951" s="677"/>
      <c r="C951" s="677"/>
      <c r="G951" s="218">
        <f>+G950+E951-F951</f>
        <v>956</v>
      </c>
    </row>
    <row r="952" spans="2:7">
      <c r="B952" s="677"/>
      <c r="C952" s="677"/>
      <c r="G952" s="218">
        <f>+G951+E952-F952</f>
        <v>956</v>
      </c>
    </row>
    <row r="953" spans="2:7">
      <c r="B953" s="677"/>
      <c r="C953" s="677"/>
      <c r="G953" s="218">
        <f>+G952+E953-F953</f>
        <v>956</v>
      </c>
    </row>
    <row r="954" spans="2:7">
      <c r="B954" s="677"/>
      <c r="C954" s="677"/>
      <c r="G954" s="218">
        <f>+G953+E954-F954</f>
        <v>956</v>
      </c>
    </row>
    <row r="955" spans="2:7">
      <c r="B955" s="677"/>
      <c r="C955" s="677"/>
      <c r="G955" s="218">
        <f>+G954+E955-F955</f>
        <v>956</v>
      </c>
    </row>
    <row r="956" spans="2:7">
      <c r="B956" s="677"/>
      <c r="C956" s="677"/>
      <c r="G956" s="218">
        <f>+G955+E956-F956</f>
        <v>956</v>
      </c>
    </row>
    <row r="957" spans="2:7">
      <c r="B957" s="677"/>
      <c r="C957" s="677"/>
      <c r="G957" s="218">
        <f>+G956+E957-F957</f>
        <v>956</v>
      </c>
    </row>
    <row r="958" spans="2:7">
      <c r="B958" s="677"/>
      <c r="C958" s="677"/>
      <c r="G958" s="218">
        <f>+G957+E958-F958</f>
        <v>956</v>
      </c>
    </row>
    <row r="959" spans="2:7">
      <c r="B959" s="677"/>
      <c r="C959" s="677"/>
      <c r="G959" s="218">
        <f>+G958+E959-F959</f>
        <v>956</v>
      </c>
    </row>
    <row r="960" spans="2:7">
      <c r="B960" s="677"/>
      <c r="C960" s="677"/>
      <c r="G960" s="218">
        <f>+G959+E960-F960</f>
        <v>956</v>
      </c>
    </row>
    <row r="961" spans="2:7">
      <c r="B961" s="677"/>
      <c r="C961" s="677"/>
      <c r="G961" s="218">
        <f>+G960+E961-F961</f>
        <v>956</v>
      </c>
    </row>
    <row r="962" spans="2:7">
      <c r="B962" s="677"/>
      <c r="C962" s="677"/>
      <c r="G962" s="218">
        <f>+G961+E962-F962</f>
        <v>956</v>
      </c>
    </row>
    <row r="963" spans="2:7">
      <c r="B963" s="677"/>
      <c r="C963" s="677"/>
      <c r="G963" s="218">
        <f>+G962+E963-F963</f>
        <v>956</v>
      </c>
    </row>
    <row r="964" spans="2:7">
      <c r="B964" s="677"/>
      <c r="C964" s="677"/>
      <c r="G964" s="218">
        <f>+G963+E964-F964</f>
        <v>956</v>
      </c>
    </row>
    <row r="965" spans="2:7">
      <c r="B965" s="677"/>
      <c r="C965" s="677"/>
      <c r="G965" s="218">
        <f>+G964+E965-F965</f>
        <v>956</v>
      </c>
    </row>
    <row r="966" spans="2:7">
      <c r="B966" s="677"/>
      <c r="C966" s="677"/>
      <c r="G966" s="218">
        <f>+G965+E966-F966</f>
        <v>956</v>
      </c>
    </row>
    <row r="967" spans="2:7">
      <c r="B967" s="677"/>
      <c r="C967" s="677"/>
      <c r="G967" s="218">
        <f>+G966+E967-F967</f>
        <v>956</v>
      </c>
    </row>
    <row r="968" spans="2:7">
      <c r="B968" s="677"/>
      <c r="C968" s="677"/>
      <c r="G968" s="218">
        <f>+G967+E968-F968</f>
        <v>956</v>
      </c>
    </row>
    <row r="969" spans="2:7">
      <c r="B969" s="677"/>
      <c r="C969" s="677"/>
      <c r="G969" s="218">
        <f>+G968+E969-F969</f>
        <v>956</v>
      </c>
    </row>
    <row r="970" spans="2:7">
      <c r="B970" s="677"/>
      <c r="C970" s="677"/>
      <c r="G970" s="218">
        <f>+G969+E970-F970</f>
        <v>956</v>
      </c>
    </row>
    <row r="971" spans="2:7">
      <c r="B971" s="677"/>
      <c r="C971" s="677"/>
      <c r="G971" s="218">
        <f>+G970+E971-F971</f>
        <v>956</v>
      </c>
    </row>
    <row r="972" spans="2:7">
      <c r="B972" s="677"/>
      <c r="C972" s="677"/>
      <c r="G972" s="218">
        <f>+G971+E972-F972</f>
        <v>956</v>
      </c>
    </row>
    <row r="973" spans="2:7">
      <c r="B973" s="677"/>
      <c r="C973" s="677"/>
      <c r="G973" s="218">
        <f>+G972+E973-F973</f>
        <v>956</v>
      </c>
    </row>
    <row r="974" spans="2:7">
      <c r="B974" s="677"/>
      <c r="C974" s="677"/>
      <c r="G974" s="218">
        <f>+G973+E974-F974</f>
        <v>956</v>
      </c>
    </row>
    <row r="975" spans="2:7">
      <c r="B975" s="677"/>
      <c r="C975" s="677"/>
      <c r="G975" s="218">
        <f>+G974+E975-F975</f>
        <v>956</v>
      </c>
    </row>
    <row r="976" spans="2:7">
      <c r="B976" s="677"/>
      <c r="C976" s="677"/>
      <c r="G976" s="218">
        <f>+G975+E976-F976</f>
        <v>956</v>
      </c>
    </row>
    <row r="977" spans="2:7">
      <c r="B977" s="677"/>
      <c r="C977" s="677"/>
      <c r="G977" s="218">
        <f>+G976+E977-F977</f>
        <v>956</v>
      </c>
    </row>
    <row r="978" spans="2:7">
      <c r="B978" s="677"/>
      <c r="C978" s="677"/>
      <c r="G978" s="218">
        <f>+G977+E978-F978</f>
        <v>956</v>
      </c>
    </row>
    <row r="979" spans="2:7">
      <c r="B979" s="677"/>
      <c r="C979" s="677"/>
      <c r="G979" s="218">
        <f>+G978+E979-F979</f>
        <v>956</v>
      </c>
    </row>
    <row r="980" spans="2:7">
      <c r="B980" s="677"/>
      <c r="C980" s="677"/>
      <c r="G980" s="218">
        <f>+G979+E980-F980</f>
        <v>956</v>
      </c>
    </row>
    <row r="981" spans="2:7">
      <c r="B981" s="677"/>
      <c r="C981" s="677"/>
      <c r="G981" s="218">
        <f>+G980+E981-F981</f>
        <v>956</v>
      </c>
    </row>
    <row r="982" spans="2:7">
      <c r="B982" s="677"/>
      <c r="C982" s="677"/>
      <c r="G982" s="218">
        <f>+G981+E982-F982</f>
        <v>956</v>
      </c>
    </row>
    <row r="983" spans="2:7">
      <c r="B983" s="677"/>
      <c r="C983" s="677"/>
      <c r="G983" s="218">
        <f>+G982+E983-F983</f>
        <v>956</v>
      </c>
    </row>
    <row r="984" spans="2:7">
      <c r="B984" s="677"/>
      <c r="C984" s="677"/>
      <c r="G984" s="218">
        <f>+G983+E984-F984</f>
        <v>956</v>
      </c>
    </row>
    <row r="985" spans="2:7">
      <c r="B985" s="677"/>
      <c r="C985" s="677"/>
      <c r="G985" s="218">
        <f>+G984+E985-F985</f>
        <v>956</v>
      </c>
    </row>
    <row r="986" spans="2:7">
      <c r="B986" s="677"/>
      <c r="C986" s="677"/>
      <c r="G986" s="218">
        <f>+G985+E986-F986</f>
        <v>956</v>
      </c>
    </row>
    <row r="987" spans="2:7">
      <c r="B987" s="677"/>
      <c r="C987" s="677"/>
      <c r="G987" s="218">
        <f>+G986+E987-F987</f>
        <v>956</v>
      </c>
    </row>
    <row r="988" spans="2:7">
      <c r="B988" s="677"/>
      <c r="C988" s="677"/>
      <c r="G988" s="218">
        <f>+G987+E988-F988</f>
        <v>956</v>
      </c>
    </row>
    <row r="989" spans="2:7">
      <c r="B989" s="677"/>
      <c r="C989" s="677"/>
      <c r="G989" s="218">
        <f>+G988+E989-F989</f>
        <v>956</v>
      </c>
    </row>
    <row r="990" spans="2:7">
      <c r="B990" s="677"/>
      <c r="C990" s="677"/>
      <c r="G990" s="218">
        <f>+G989+E990-F990</f>
        <v>956</v>
      </c>
    </row>
    <row r="991" spans="2:7">
      <c r="B991" s="677"/>
      <c r="C991" s="677"/>
      <c r="G991" s="218">
        <f>+G990+E991-F991</f>
        <v>956</v>
      </c>
    </row>
    <row r="992" spans="2:7">
      <c r="B992" s="677"/>
      <c r="C992" s="677"/>
      <c r="G992" s="218">
        <f>+G991+E992-F992</f>
        <v>956</v>
      </c>
    </row>
    <row r="993" spans="2:7">
      <c r="B993" s="677"/>
      <c r="C993" s="677"/>
      <c r="G993" s="218">
        <f>+G992+E993-F993</f>
        <v>956</v>
      </c>
    </row>
    <row r="994" spans="2:7">
      <c r="B994" s="677"/>
      <c r="C994" s="677"/>
      <c r="G994" s="218">
        <f>+G993+E994-F994</f>
        <v>956</v>
      </c>
    </row>
    <row r="995" spans="2:7">
      <c r="B995" s="677"/>
      <c r="C995" s="677"/>
      <c r="G995" s="218">
        <f>+G994+E995-F995</f>
        <v>956</v>
      </c>
    </row>
    <row r="996" spans="2:7">
      <c r="B996" s="677"/>
      <c r="C996" s="677"/>
      <c r="G996" s="218">
        <f>+G995+E996-F996</f>
        <v>956</v>
      </c>
    </row>
    <row r="997" spans="2:7">
      <c r="B997" s="677"/>
      <c r="C997" s="677"/>
      <c r="G997" s="218">
        <f>+G996+E997-F997</f>
        <v>956</v>
      </c>
    </row>
    <row r="998" spans="2:7">
      <c r="B998" s="677"/>
      <c r="C998" s="677"/>
      <c r="G998" s="218">
        <f>+G997+E998-F998</f>
        <v>956</v>
      </c>
    </row>
    <row r="999" spans="2:7">
      <c r="B999" s="677"/>
      <c r="C999" s="677"/>
      <c r="G999" s="218">
        <f>+G998+E999-F999</f>
        <v>956</v>
      </c>
    </row>
    <row r="1000" spans="2:7">
      <c r="B1000" s="677"/>
      <c r="C1000" s="677"/>
      <c r="G1000" s="218">
        <f>+G999+E1000-F1000</f>
        <v>956</v>
      </c>
    </row>
    <row r="1001" spans="2:7">
      <c r="B1001" s="677"/>
      <c r="C1001" s="677"/>
      <c r="G1001" s="218">
        <f>+G1000+E1001-F1001</f>
        <v>956</v>
      </c>
    </row>
    <row r="1002" spans="2:7">
      <c r="B1002" s="677"/>
      <c r="C1002" s="677"/>
      <c r="G1002" s="218">
        <f>+G1001+E1002-F1002</f>
        <v>956</v>
      </c>
    </row>
    <row r="1003" spans="2:7">
      <c r="B1003" s="677"/>
      <c r="C1003" s="677"/>
      <c r="G1003" s="218">
        <f>+G1002+E1003-F1003</f>
        <v>956</v>
      </c>
    </row>
    <row r="1004" spans="2:7">
      <c r="B1004" s="677"/>
      <c r="C1004" s="677"/>
      <c r="G1004" s="218">
        <f>+G1003+E1004-F1004</f>
        <v>956</v>
      </c>
    </row>
    <row r="1005" spans="2:7">
      <c r="B1005" s="677"/>
      <c r="C1005" s="677"/>
      <c r="G1005" s="218">
        <f>+G1004+E1005-F1005</f>
        <v>956</v>
      </c>
    </row>
    <row r="1006" spans="2:7">
      <c r="B1006" s="677"/>
      <c r="C1006" s="677"/>
      <c r="G1006" s="218">
        <f>+G1005+E1006-F1006</f>
        <v>956</v>
      </c>
    </row>
    <row r="1007" spans="2:7">
      <c r="B1007" s="677"/>
      <c r="C1007" s="677"/>
      <c r="G1007" s="218">
        <f>+G1006+E1007-F1007</f>
        <v>956</v>
      </c>
    </row>
    <row r="1008" spans="2:7">
      <c r="B1008" s="677"/>
      <c r="C1008" s="677"/>
      <c r="G1008" s="218">
        <f>+G1007+E1008-F1008</f>
        <v>956</v>
      </c>
    </row>
    <row r="1009" spans="2:7">
      <c r="B1009" s="677"/>
      <c r="C1009" s="677"/>
      <c r="G1009" s="218">
        <f>+G1008+E1009-F1009</f>
        <v>956</v>
      </c>
    </row>
    <row r="1010" spans="2:7">
      <c r="B1010" s="677"/>
      <c r="C1010" s="677"/>
      <c r="G1010" s="218">
        <f>+G1009+E1010-F1010</f>
        <v>956</v>
      </c>
    </row>
    <row r="1011" spans="2:7">
      <c r="B1011" s="677"/>
      <c r="C1011" s="677"/>
      <c r="G1011" s="218">
        <f>+G1010+E1011-F1011</f>
        <v>956</v>
      </c>
    </row>
    <row r="1012" spans="2:7">
      <c r="B1012" s="677"/>
      <c r="C1012" s="677"/>
      <c r="G1012" s="218">
        <f>+G1011+E1012-F1012</f>
        <v>956</v>
      </c>
    </row>
    <row r="1013" spans="2:7">
      <c r="B1013" s="677"/>
      <c r="C1013" s="677"/>
      <c r="G1013" s="218">
        <f>+G1012+E1013-F1013</f>
        <v>956</v>
      </c>
    </row>
    <row r="1014" spans="2:7">
      <c r="B1014" s="677"/>
      <c r="C1014" s="677"/>
      <c r="G1014" s="218">
        <f>+G1013+E1014-F1014</f>
        <v>956</v>
      </c>
    </row>
    <row r="1015" spans="2:7">
      <c r="B1015" s="677"/>
      <c r="C1015" s="677"/>
      <c r="G1015" s="218">
        <f>+G1014+E1015-F1015</f>
        <v>956</v>
      </c>
    </row>
    <row r="1016" spans="2:7">
      <c r="B1016" s="677"/>
      <c r="C1016" s="677"/>
      <c r="G1016" s="218">
        <f>+G1015+E1016-F1016</f>
        <v>956</v>
      </c>
    </row>
    <row r="1017" spans="2:7">
      <c r="B1017" s="677"/>
      <c r="C1017" s="677"/>
      <c r="G1017" s="218">
        <f>+G1016+E1017-F1017</f>
        <v>956</v>
      </c>
    </row>
    <row r="1018" spans="2:7">
      <c r="B1018" s="677"/>
      <c r="C1018" s="677"/>
      <c r="G1018" s="218">
        <f>+G1017+E1018-F1018</f>
        <v>956</v>
      </c>
    </row>
    <row r="1019" spans="2:7">
      <c r="B1019" s="677"/>
      <c r="C1019" s="677"/>
      <c r="G1019" s="218">
        <f>+G1018+E1019-F1019</f>
        <v>956</v>
      </c>
    </row>
    <row r="1020" spans="2:7">
      <c r="B1020" s="677"/>
      <c r="C1020" s="677"/>
      <c r="G1020" s="218">
        <f>+G1019+E1020-F1020</f>
        <v>956</v>
      </c>
    </row>
    <row r="1021" spans="2:7">
      <c r="B1021" s="677"/>
      <c r="C1021" s="677"/>
      <c r="G1021" s="218">
        <f>+G1020+E1021-F1021</f>
        <v>956</v>
      </c>
    </row>
    <row r="1022" spans="2:7">
      <c r="B1022" s="677"/>
      <c r="C1022" s="677"/>
      <c r="G1022" s="218">
        <f>+G1021+E1022-F1022</f>
        <v>956</v>
      </c>
    </row>
    <row r="1023" spans="2:7">
      <c r="B1023" s="677"/>
      <c r="C1023" s="677"/>
      <c r="G1023" s="218">
        <f>+G1022+E1023-F1023</f>
        <v>956</v>
      </c>
    </row>
    <row r="1024" spans="2:7">
      <c r="B1024" s="677"/>
      <c r="C1024" s="677"/>
      <c r="G1024" s="218">
        <f>+G1023+E1024-F1024</f>
        <v>956</v>
      </c>
    </row>
    <row r="1025" spans="2:7">
      <c r="B1025" s="677"/>
      <c r="C1025" s="677"/>
      <c r="G1025" s="218">
        <f>+G1024+E1025-F1025</f>
        <v>956</v>
      </c>
    </row>
    <row r="1026" spans="2:7">
      <c r="B1026" s="677"/>
      <c r="C1026" s="677"/>
      <c r="G1026" s="218">
        <f>+G1025+E1026-F1026</f>
        <v>956</v>
      </c>
    </row>
    <row r="1027" spans="2:7">
      <c r="B1027" s="677"/>
      <c r="C1027" s="677"/>
      <c r="G1027" s="218">
        <f>+G1026+E1027-F1027</f>
        <v>956</v>
      </c>
    </row>
    <row r="1028" spans="2:7">
      <c r="B1028" s="677"/>
      <c r="C1028" s="677"/>
      <c r="G1028" s="218">
        <f>+G1027+E1028-F1028</f>
        <v>956</v>
      </c>
    </row>
    <row r="1029" spans="2:7">
      <c r="B1029" s="677"/>
      <c r="C1029" s="677"/>
      <c r="G1029" s="218">
        <f>+G1028+E1029-F1029</f>
        <v>956</v>
      </c>
    </row>
    <row r="1030" spans="2:7">
      <c r="B1030" s="677"/>
      <c r="C1030" s="677"/>
      <c r="G1030" s="218">
        <f>+G1029+E1030-F1030</f>
        <v>956</v>
      </c>
    </row>
    <row r="1031" spans="2:7">
      <c r="B1031" s="677"/>
      <c r="C1031" s="677"/>
      <c r="G1031" s="218">
        <f>+G1030+E1031-F1031</f>
        <v>956</v>
      </c>
    </row>
    <row r="1032" spans="2:7">
      <c r="B1032" s="677"/>
      <c r="C1032" s="677"/>
      <c r="G1032" s="218">
        <f>+G1031+E1032-F1032</f>
        <v>956</v>
      </c>
    </row>
    <row r="1033" spans="2:7">
      <c r="B1033" s="677"/>
      <c r="C1033" s="677"/>
      <c r="G1033" s="218">
        <f>+G1032+E1033-F1033</f>
        <v>956</v>
      </c>
    </row>
    <row r="1034" spans="2:7">
      <c r="B1034" s="677"/>
      <c r="C1034" s="677"/>
      <c r="G1034" s="218">
        <f>+G1033+E1034-F1034</f>
        <v>956</v>
      </c>
    </row>
    <row r="1035" spans="2:7">
      <c r="B1035" s="677"/>
      <c r="C1035" s="677"/>
    </row>
    <row r="1036" spans="2:7">
      <c r="B1036" s="677"/>
      <c r="C1036" s="677"/>
    </row>
  </sheetData>
  <autoFilter ref="A5:R796" xr:uid="{0CD5B87B-9CD9-4C08-8372-FA1ABAC26F1E}"/>
  <mergeCells count="7">
    <mergeCell ref="J824:L824"/>
    <mergeCell ref="P669:R669"/>
    <mergeCell ref="A3:G4"/>
    <mergeCell ref="J755:L755"/>
    <mergeCell ref="J419:L419"/>
    <mergeCell ref="J659:L659"/>
    <mergeCell ref="K690:M690"/>
  </mergeCells>
  <pageMargins left="0.25" right="0.25" top="0.27" bottom="0.24" header="0.3" footer="0.3"/>
  <pageSetup paperSize="9" fitToWidth="0" fitToHeight="0" orientation="landscape" r:id="rId1"/>
  <rowBreaks count="2" manualBreakCount="2">
    <brk id="104" max="6" man="1"/>
    <brk id="208" max="6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2950-77F2-49C6-9AC4-2CCDAE2B3173}">
  <sheetPr>
    <tabColor rgb="FF00B0F0"/>
  </sheetPr>
  <dimension ref="A3:N1014"/>
  <sheetViews>
    <sheetView topLeftCell="A726" zoomScaleNormal="100" workbookViewId="0">
      <selection activeCell="G742" sqref="G742"/>
    </sheetView>
  </sheetViews>
  <sheetFormatPr defaultColWidth="11.42578125" defaultRowHeight="15"/>
  <cols>
    <col min="1" max="1" width="11.42578125" style="236"/>
    <col min="2" max="2" width="15" style="217" bestFit="1" customWidth="1"/>
    <col min="3" max="3" width="22.7109375" style="217" bestFit="1" customWidth="1"/>
    <col min="4" max="4" width="23.5703125" bestFit="1" customWidth="1"/>
    <col min="5" max="6" width="11.42578125" style="218"/>
    <col min="7" max="7" width="12.42578125" style="218" bestFit="1" customWidth="1"/>
    <col min="10" max="10" width="15.85546875" customWidth="1"/>
    <col min="11" max="11" width="13.7109375" style="256" customWidth="1"/>
  </cols>
  <sheetData>
    <row r="3" spans="1:11">
      <c r="B3" s="690" t="s">
        <v>654</v>
      </c>
      <c r="C3" s="690"/>
      <c r="D3" s="690"/>
      <c r="E3" s="690"/>
      <c r="F3" s="690"/>
      <c r="G3" s="293"/>
    </row>
    <row r="5" spans="1:11" s="217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34" t="s">
        <v>394</v>
      </c>
      <c r="F5" s="234" t="s">
        <v>395</v>
      </c>
      <c r="G5" s="235" t="s">
        <v>396</v>
      </c>
      <c r="H5" s="677"/>
      <c r="I5" s="677"/>
      <c r="J5" s="677"/>
      <c r="K5" s="686"/>
    </row>
    <row r="6" spans="1:11">
      <c r="A6" s="236">
        <v>42736</v>
      </c>
      <c r="B6" s="677" t="s">
        <v>476</v>
      </c>
      <c r="C6" s="677"/>
      <c r="G6" s="218">
        <v>438.1</v>
      </c>
    </row>
    <row r="7" spans="1:11">
      <c r="A7" s="236">
        <v>42737</v>
      </c>
      <c r="B7" s="677">
        <v>12000</v>
      </c>
      <c r="C7" s="677" t="s">
        <v>477</v>
      </c>
      <c r="F7" s="218">
        <v>41.5</v>
      </c>
      <c r="G7" s="218">
        <f t="shared" ref="G7:G70" si="0">+G6+E7-F7</f>
        <v>396.6</v>
      </c>
    </row>
    <row r="8" spans="1:11">
      <c r="A8" s="236">
        <v>42744</v>
      </c>
      <c r="B8" s="677">
        <v>12052</v>
      </c>
      <c r="C8" s="677" t="s">
        <v>477</v>
      </c>
      <c r="F8" s="218">
        <v>300</v>
      </c>
      <c r="G8" s="218">
        <f t="shared" si="0"/>
        <v>96.600000000000023</v>
      </c>
    </row>
    <row r="9" spans="1:11">
      <c r="A9" s="236">
        <v>42752</v>
      </c>
      <c r="B9" s="677">
        <v>12106</v>
      </c>
      <c r="C9" s="677" t="s">
        <v>477</v>
      </c>
      <c r="F9" s="218">
        <v>16.600000000000001</v>
      </c>
      <c r="G9" s="218">
        <f t="shared" si="0"/>
        <v>80.000000000000028</v>
      </c>
    </row>
    <row r="10" spans="1:11">
      <c r="A10" s="236">
        <v>42830</v>
      </c>
      <c r="B10" s="677">
        <v>12489</v>
      </c>
      <c r="C10" s="677" t="s">
        <v>655</v>
      </c>
      <c r="F10" s="218">
        <v>80</v>
      </c>
      <c r="G10" s="218">
        <f t="shared" si="0"/>
        <v>0</v>
      </c>
    </row>
    <row r="11" spans="1:11">
      <c r="A11" s="243">
        <v>42766</v>
      </c>
      <c r="B11" s="676" t="s">
        <v>397</v>
      </c>
      <c r="C11" s="676" t="s">
        <v>444</v>
      </c>
      <c r="D11" t="s">
        <v>19</v>
      </c>
      <c r="E11" s="218">
        <v>13.5</v>
      </c>
      <c r="G11" s="218">
        <f t="shared" si="0"/>
        <v>13.5</v>
      </c>
    </row>
    <row r="12" spans="1:11">
      <c r="B12" s="677"/>
      <c r="C12" s="677"/>
      <c r="D12" t="s">
        <v>401</v>
      </c>
      <c r="E12" s="218">
        <v>2.8</v>
      </c>
      <c r="G12" s="218">
        <f t="shared" si="0"/>
        <v>16.3</v>
      </c>
    </row>
    <row r="13" spans="1:11">
      <c r="B13" s="677"/>
      <c r="C13" s="677"/>
      <c r="D13" t="s">
        <v>400</v>
      </c>
      <c r="E13" s="218">
        <v>300</v>
      </c>
      <c r="G13" s="218">
        <f t="shared" si="0"/>
        <v>316.3</v>
      </c>
    </row>
    <row r="14" spans="1:11">
      <c r="A14" s="236">
        <v>42800</v>
      </c>
      <c r="B14" s="677">
        <v>12343</v>
      </c>
      <c r="C14" s="677" t="s">
        <v>444</v>
      </c>
      <c r="D14" t="s">
        <v>19</v>
      </c>
      <c r="F14" s="218">
        <v>13.5</v>
      </c>
      <c r="G14" s="218">
        <f t="shared" si="0"/>
        <v>302.8</v>
      </c>
    </row>
    <row r="15" spans="1:11">
      <c r="A15" s="236">
        <v>42800</v>
      </c>
      <c r="B15" s="677">
        <v>12343</v>
      </c>
      <c r="C15" s="677" t="s">
        <v>444</v>
      </c>
      <c r="D15" t="s">
        <v>401</v>
      </c>
      <c r="F15" s="218">
        <v>2.8</v>
      </c>
      <c r="G15" s="218">
        <f t="shared" si="0"/>
        <v>300</v>
      </c>
    </row>
    <row r="16" spans="1:11">
      <c r="A16" s="236">
        <v>42779</v>
      </c>
      <c r="B16" s="677">
        <v>12253</v>
      </c>
      <c r="C16" s="677" t="s">
        <v>444</v>
      </c>
      <c r="D16" t="s">
        <v>400</v>
      </c>
      <c r="F16" s="218">
        <v>300</v>
      </c>
      <c r="G16" s="218">
        <f t="shared" si="0"/>
        <v>0</v>
      </c>
    </row>
    <row r="17" spans="1:7">
      <c r="A17" s="243">
        <v>42794</v>
      </c>
      <c r="B17" s="676" t="s">
        <v>397</v>
      </c>
      <c r="C17" s="676" t="s">
        <v>415</v>
      </c>
      <c r="D17" t="s">
        <v>19</v>
      </c>
      <c r="E17" s="218">
        <v>13</v>
      </c>
      <c r="G17" s="218">
        <f t="shared" si="0"/>
        <v>13</v>
      </c>
    </row>
    <row r="18" spans="1:7">
      <c r="B18" s="677"/>
      <c r="C18" s="677"/>
      <c r="D18" t="s">
        <v>401</v>
      </c>
      <c r="E18" s="218">
        <v>2</v>
      </c>
      <c r="G18" s="218">
        <f t="shared" si="0"/>
        <v>15</v>
      </c>
    </row>
    <row r="19" spans="1:7">
      <c r="B19" s="677"/>
      <c r="C19" s="677"/>
      <c r="D19" t="s">
        <v>400</v>
      </c>
      <c r="E19" s="218">
        <v>300</v>
      </c>
      <c r="G19" s="218">
        <f t="shared" si="0"/>
        <v>315</v>
      </c>
    </row>
    <row r="20" spans="1:7">
      <c r="A20" s="236">
        <v>42800</v>
      </c>
      <c r="B20" s="677">
        <v>12343</v>
      </c>
      <c r="C20" s="677" t="s">
        <v>415</v>
      </c>
      <c r="D20" t="s">
        <v>400</v>
      </c>
      <c r="F20" s="218">
        <v>300</v>
      </c>
      <c r="G20" s="218">
        <f t="shared" si="0"/>
        <v>15</v>
      </c>
    </row>
    <row r="21" spans="1:7">
      <c r="A21" s="236">
        <v>42817</v>
      </c>
      <c r="B21" s="677">
        <v>12437</v>
      </c>
      <c r="C21" s="677" t="s">
        <v>415</v>
      </c>
      <c r="D21" t="s">
        <v>19</v>
      </c>
      <c r="F21" s="218">
        <v>13</v>
      </c>
      <c r="G21" s="218">
        <f t="shared" si="0"/>
        <v>2</v>
      </c>
    </row>
    <row r="22" spans="1:7">
      <c r="A22" s="236">
        <v>42817</v>
      </c>
      <c r="B22" s="677">
        <v>12437</v>
      </c>
      <c r="C22" s="677" t="s">
        <v>415</v>
      </c>
      <c r="D22" t="s">
        <v>401</v>
      </c>
      <c r="F22" s="218">
        <v>2</v>
      </c>
      <c r="G22" s="218">
        <f t="shared" si="0"/>
        <v>0</v>
      </c>
    </row>
    <row r="23" spans="1:7">
      <c r="A23" s="243">
        <v>42825</v>
      </c>
      <c r="B23" s="676" t="s">
        <v>397</v>
      </c>
      <c r="C23" s="676" t="s">
        <v>418</v>
      </c>
      <c r="D23" t="s">
        <v>19</v>
      </c>
      <c r="E23" s="218">
        <v>12</v>
      </c>
      <c r="G23" s="218">
        <f t="shared" si="0"/>
        <v>12</v>
      </c>
    </row>
    <row r="24" spans="1:7">
      <c r="B24" s="677"/>
      <c r="C24" s="677"/>
      <c r="D24" t="s">
        <v>401</v>
      </c>
      <c r="E24" s="218">
        <v>2</v>
      </c>
      <c r="G24" s="218">
        <f t="shared" si="0"/>
        <v>14</v>
      </c>
    </row>
    <row r="25" spans="1:7">
      <c r="B25" s="677"/>
      <c r="C25" s="677"/>
      <c r="D25" t="s">
        <v>400</v>
      </c>
      <c r="E25" s="218">
        <v>300</v>
      </c>
      <c r="G25" s="218">
        <f t="shared" si="0"/>
        <v>314</v>
      </c>
    </row>
    <row r="26" spans="1:7">
      <c r="A26" s="236">
        <v>42830</v>
      </c>
      <c r="B26" s="275">
        <v>12489</v>
      </c>
      <c r="C26" s="677" t="s">
        <v>418</v>
      </c>
      <c r="D26" t="s">
        <v>400</v>
      </c>
      <c r="F26" s="218">
        <v>300</v>
      </c>
      <c r="G26" s="218">
        <f t="shared" si="0"/>
        <v>14</v>
      </c>
    </row>
    <row r="27" spans="1:7">
      <c r="A27" s="236">
        <v>42846</v>
      </c>
      <c r="B27" s="275">
        <v>12566</v>
      </c>
      <c r="C27" s="677" t="s">
        <v>418</v>
      </c>
      <c r="D27" t="s">
        <v>19</v>
      </c>
      <c r="F27" s="218">
        <v>12</v>
      </c>
      <c r="G27" s="218">
        <f t="shared" si="0"/>
        <v>2</v>
      </c>
    </row>
    <row r="28" spans="1:7">
      <c r="A28" s="236">
        <v>42846</v>
      </c>
      <c r="B28" s="275">
        <v>12566</v>
      </c>
      <c r="C28" s="677" t="s">
        <v>418</v>
      </c>
      <c r="D28" t="s">
        <v>401</v>
      </c>
      <c r="F28" s="218">
        <v>2</v>
      </c>
      <c r="G28" s="218">
        <f t="shared" si="0"/>
        <v>0</v>
      </c>
    </row>
    <row r="29" spans="1:7">
      <c r="A29" s="243">
        <v>42855</v>
      </c>
      <c r="B29" s="676" t="s">
        <v>397</v>
      </c>
      <c r="C29" s="676" t="s">
        <v>420</v>
      </c>
      <c r="D29" t="s">
        <v>19</v>
      </c>
      <c r="E29" s="218">
        <v>13</v>
      </c>
      <c r="G29" s="218">
        <f t="shared" si="0"/>
        <v>13</v>
      </c>
    </row>
    <row r="30" spans="1:7">
      <c r="B30" s="677"/>
      <c r="C30" s="677"/>
      <c r="D30" t="s">
        <v>401</v>
      </c>
      <c r="E30" s="218">
        <v>2</v>
      </c>
      <c r="G30" s="218">
        <f t="shared" si="0"/>
        <v>15</v>
      </c>
    </row>
    <row r="31" spans="1:7">
      <c r="B31" s="677"/>
      <c r="C31" s="677"/>
      <c r="D31" t="s">
        <v>400</v>
      </c>
      <c r="E31" s="218">
        <v>300</v>
      </c>
      <c r="G31" s="218">
        <f t="shared" si="0"/>
        <v>315</v>
      </c>
    </row>
    <row r="32" spans="1:7">
      <c r="A32" s="236">
        <v>42863</v>
      </c>
      <c r="B32" s="677">
        <v>12653</v>
      </c>
      <c r="C32" s="677" t="s">
        <v>420</v>
      </c>
      <c r="D32" t="s">
        <v>400</v>
      </c>
      <c r="F32" s="218">
        <v>300</v>
      </c>
      <c r="G32" s="218">
        <f t="shared" si="0"/>
        <v>15</v>
      </c>
    </row>
    <row r="33" spans="1:7">
      <c r="A33" s="236">
        <v>42881</v>
      </c>
      <c r="B33" s="677">
        <v>12713</v>
      </c>
      <c r="C33" s="677" t="s">
        <v>420</v>
      </c>
      <c r="D33" t="s">
        <v>19</v>
      </c>
      <c r="F33" s="218">
        <v>13</v>
      </c>
      <c r="G33" s="218">
        <f t="shared" si="0"/>
        <v>2</v>
      </c>
    </row>
    <row r="34" spans="1:7">
      <c r="A34" s="236">
        <v>42881</v>
      </c>
      <c r="B34" s="677">
        <v>12713</v>
      </c>
      <c r="C34" s="677" t="s">
        <v>420</v>
      </c>
      <c r="D34" t="s">
        <v>401</v>
      </c>
      <c r="F34" s="218">
        <v>2</v>
      </c>
      <c r="G34" s="218">
        <f t="shared" si="0"/>
        <v>0</v>
      </c>
    </row>
    <row r="35" spans="1:7">
      <c r="A35" s="243">
        <v>42886</v>
      </c>
      <c r="B35" s="676" t="s">
        <v>397</v>
      </c>
      <c r="C35" s="676" t="s">
        <v>422</v>
      </c>
      <c r="D35" t="s">
        <v>19</v>
      </c>
      <c r="E35" s="218">
        <v>13</v>
      </c>
      <c r="G35" s="218">
        <f t="shared" si="0"/>
        <v>13</v>
      </c>
    </row>
    <row r="36" spans="1:7">
      <c r="B36" s="677"/>
      <c r="C36" s="677"/>
      <c r="D36" t="s">
        <v>401</v>
      </c>
      <c r="E36" s="218">
        <v>2</v>
      </c>
      <c r="G36" s="218">
        <f t="shared" si="0"/>
        <v>15</v>
      </c>
    </row>
    <row r="37" spans="1:7">
      <c r="B37" s="677"/>
      <c r="C37" s="677"/>
      <c r="D37" t="s">
        <v>400</v>
      </c>
      <c r="E37" s="218">
        <v>300</v>
      </c>
      <c r="G37" s="218">
        <f t="shared" si="0"/>
        <v>315</v>
      </c>
    </row>
    <row r="38" spans="1:7">
      <c r="A38" s="236">
        <v>42891</v>
      </c>
      <c r="B38" s="677">
        <v>12780</v>
      </c>
      <c r="C38" s="677" t="s">
        <v>422</v>
      </c>
      <c r="D38" t="s">
        <v>400</v>
      </c>
      <c r="F38" s="218">
        <v>300</v>
      </c>
      <c r="G38" s="218">
        <f t="shared" si="0"/>
        <v>15</v>
      </c>
    </row>
    <row r="39" spans="1:7">
      <c r="A39" s="236">
        <v>42921</v>
      </c>
      <c r="B39" s="677">
        <v>12955</v>
      </c>
      <c r="C39" s="677" t="s">
        <v>422</v>
      </c>
      <c r="D39" t="s">
        <v>19</v>
      </c>
      <c r="F39" s="218">
        <v>13</v>
      </c>
      <c r="G39" s="218">
        <f t="shared" si="0"/>
        <v>2</v>
      </c>
    </row>
    <row r="40" spans="1:7">
      <c r="A40" s="236">
        <v>42921</v>
      </c>
      <c r="B40" s="677">
        <v>12955</v>
      </c>
      <c r="C40" s="677" t="s">
        <v>422</v>
      </c>
      <c r="D40" t="s">
        <v>401</v>
      </c>
      <c r="F40" s="218">
        <v>2</v>
      </c>
      <c r="G40" s="218">
        <f t="shared" si="0"/>
        <v>0</v>
      </c>
    </row>
    <row r="41" spans="1:7">
      <c r="A41" s="243">
        <v>42946</v>
      </c>
      <c r="B41" s="676" t="s">
        <v>397</v>
      </c>
      <c r="C41" s="676" t="s">
        <v>425</v>
      </c>
      <c r="D41" t="s">
        <v>19</v>
      </c>
      <c r="E41" s="218">
        <v>12.5</v>
      </c>
      <c r="G41" s="218">
        <f t="shared" si="0"/>
        <v>12.5</v>
      </c>
    </row>
    <row r="42" spans="1:7">
      <c r="B42" s="677"/>
      <c r="C42" s="677"/>
      <c r="D42" t="s">
        <v>401</v>
      </c>
      <c r="E42" s="218">
        <v>2</v>
      </c>
      <c r="G42" s="218">
        <f t="shared" si="0"/>
        <v>14.5</v>
      </c>
    </row>
    <row r="43" spans="1:7">
      <c r="B43" s="677"/>
      <c r="C43" s="677"/>
      <c r="D43" t="s">
        <v>400</v>
      </c>
      <c r="E43" s="218">
        <v>300</v>
      </c>
      <c r="G43" s="218">
        <f t="shared" si="0"/>
        <v>314.5</v>
      </c>
    </row>
    <row r="44" spans="1:7">
      <c r="A44" s="236">
        <v>42921</v>
      </c>
      <c r="B44" s="677">
        <v>12955</v>
      </c>
      <c r="C44" s="677" t="s">
        <v>425</v>
      </c>
      <c r="D44" t="s">
        <v>400</v>
      </c>
      <c r="F44" s="218">
        <v>300</v>
      </c>
      <c r="G44" s="218">
        <f t="shared" si="0"/>
        <v>14.5</v>
      </c>
    </row>
    <row r="45" spans="1:7">
      <c r="A45" s="236">
        <v>42954</v>
      </c>
      <c r="B45" s="677">
        <v>13233</v>
      </c>
      <c r="C45" s="677"/>
      <c r="D45" t="s">
        <v>19</v>
      </c>
      <c r="F45" s="218">
        <v>12.5</v>
      </c>
      <c r="G45" s="218">
        <f t="shared" si="0"/>
        <v>2</v>
      </c>
    </row>
    <row r="46" spans="1:7">
      <c r="A46" s="236">
        <v>42954</v>
      </c>
      <c r="B46" s="677">
        <v>13233</v>
      </c>
      <c r="C46" s="677" t="s">
        <v>425</v>
      </c>
      <c r="D46" t="s">
        <v>401</v>
      </c>
      <c r="F46" s="218">
        <v>2</v>
      </c>
      <c r="G46" s="218">
        <f t="shared" si="0"/>
        <v>0</v>
      </c>
    </row>
    <row r="47" spans="1:7">
      <c r="A47" s="243">
        <v>42947</v>
      </c>
      <c r="B47" s="676" t="s">
        <v>397</v>
      </c>
      <c r="C47" s="676" t="s">
        <v>427</v>
      </c>
      <c r="D47" t="s">
        <v>19</v>
      </c>
      <c r="E47" s="218">
        <v>13</v>
      </c>
      <c r="G47" s="218">
        <f t="shared" si="0"/>
        <v>13</v>
      </c>
    </row>
    <row r="48" spans="1:7">
      <c r="B48" s="677"/>
      <c r="C48" s="677"/>
      <c r="D48" t="s">
        <v>401</v>
      </c>
      <c r="E48" s="218">
        <v>2</v>
      </c>
      <c r="G48" s="218">
        <f t="shared" si="0"/>
        <v>15</v>
      </c>
    </row>
    <row r="49" spans="1:7">
      <c r="B49" s="677"/>
      <c r="C49" s="677"/>
      <c r="D49" t="s">
        <v>400</v>
      </c>
      <c r="E49" s="218">
        <v>300</v>
      </c>
      <c r="G49" s="218">
        <f t="shared" si="0"/>
        <v>315</v>
      </c>
    </row>
    <row r="50" spans="1:7">
      <c r="A50" s="236">
        <v>42954</v>
      </c>
      <c r="B50" s="677">
        <v>13233</v>
      </c>
      <c r="C50" s="677" t="s">
        <v>427</v>
      </c>
      <c r="D50" t="s">
        <v>400</v>
      </c>
      <c r="F50" s="218">
        <v>300</v>
      </c>
      <c r="G50" s="218">
        <f t="shared" si="0"/>
        <v>15</v>
      </c>
    </row>
    <row r="51" spans="1:7">
      <c r="A51" s="236">
        <v>42975</v>
      </c>
      <c r="B51" s="677">
        <v>13340</v>
      </c>
      <c r="C51" s="677" t="s">
        <v>427</v>
      </c>
      <c r="D51" t="s">
        <v>19</v>
      </c>
      <c r="F51" s="218">
        <v>13</v>
      </c>
      <c r="G51" s="218">
        <f t="shared" si="0"/>
        <v>2</v>
      </c>
    </row>
    <row r="52" spans="1:7">
      <c r="A52" s="236">
        <v>42975</v>
      </c>
      <c r="B52" s="677">
        <v>13340</v>
      </c>
      <c r="C52" s="677" t="s">
        <v>427</v>
      </c>
      <c r="D52" t="s">
        <v>401</v>
      </c>
      <c r="F52" s="218">
        <v>2</v>
      </c>
      <c r="G52" s="218">
        <f t="shared" si="0"/>
        <v>0</v>
      </c>
    </row>
    <row r="53" spans="1:7">
      <c r="A53" s="243">
        <v>42978</v>
      </c>
      <c r="B53" s="676" t="s">
        <v>397</v>
      </c>
      <c r="C53" s="676" t="s">
        <v>429</v>
      </c>
      <c r="D53" t="s">
        <v>19</v>
      </c>
      <c r="E53" s="218">
        <v>13</v>
      </c>
      <c r="G53" s="218">
        <f t="shared" si="0"/>
        <v>13</v>
      </c>
    </row>
    <row r="54" spans="1:7">
      <c r="B54" s="677"/>
      <c r="C54" s="677"/>
      <c r="D54" t="s">
        <v>401</v>
      </c>
      <c r="E54" s="218">
        <v>2</v>
      </c>
      <c r="G54" s="218">
        <f t="shared" si="0"/>
        <v>15</v>
      </c>
    </row>
    <row r="55" spans="1:7">
      <c r="B55" s="677"/>
      <c r="C55" s="677"/>
      <c r="D55" t="s">
        <v>400</v>
      </c>
      <c r="E55" s="218">
        <v>300</v>
      </c>
      <c r="G55" s="218">
        <f t="shared" si="0"/>
        <v>315</v>
      </c>
    </row>
    <row r="56" spans="1:7">
      <c r="A56" s="236">
        <v>42985</v>
      </c>
      <c r="B56" s="677">
        <v>13417</v>
      </c>
      <c r="C56" s="677" t="s">
        <v>429</v>
      </c>
      <c r="D56" t="s">
        <v>400</v>
      </c>
      <c r="F56" s="218">
        <v>300</v>
      </c>
      <c r="G56" s="218">
        <f t="shared" si="0"/>
        <v>15</v>
      </c>
    </row>
    <row r="57" spans="1:7">
      <c r="A57" s="236">
        <v>43003</v>
      </c>
      <c r="B57" s="677">
        <v>13522</v>
      </c>
      <c r="C57" s="677" t="s">
        <v>429</v>
      </c>
      <c r="D57" t="s">
        <v>19</v>
      </c>
      <c r="F57" s="218">
        <v>13</v>
      </c>
      <c r="G57" s="218">
        <f t="shared" si="0"/>
        <v>2</v>
      </c>
    </row>
    <row r="58" spans="1:7">
      <c r="A58" s="236">
        <v>43003</v>
      </c>
      <c r="B58" s="677">
        <v>13522</v>
      </c>
      <c r="C58" s="677" t="s">
        <v>429</v>
      </c>
      <c r="D58" t="s">
        <v>401</v>
      </c>
      <c r="F58" s="218">
        <v>2</v>
      </c>
      <c r="G58" s="218">
        <f t="shared" si="0"/>
        <v>0</v>
      </c>
    </row>
    <row r="59" spans="1:7">
      <c r="A59" s="243">
        <v>43008</v>
      </c>
      <c r="B59" s="676" t="s">
        <v>397</v>
      </c>
      <c r="C59" s="676" t="s">
        <v>478</v>
      </c>
      <c r="D59" t="s">
        <v>19</v>
      </c>
      <c r="E59" s="218">
        <v>7.8</v>
      </c>
      <c r="G59" s="218">
        <f t="shared" si="0"/>
        <v>7.8</v>
      </c>
    </row>
    <row r="60" spans="1:7">
      <c r="B60" s="677"/>
      <c r="C60" s="677"/>
      <c r="D60" t="s">
        <v>401</v>
      </c>
      <c r="E60" s="218">
        <v>2</v>
      </c>
      <c r="G60" s="218">
        <f t="shared" si="0"/>
        <v>9.8000000000000007</v>
      </c>
    </row>
    <row r="61" spans="1:7">
      <c r="B61" s="677"/>
      <c r="C61" s="677"/>
      <c r="D61" t="s">
        <v>400</v>
      </c>
      <c r="E61" s="218">
        <v>300</v>
      </c>
      <c r="G61" s="218">
        <f t="shared" si="0"/>
        <v>309.8</v>
      </c>
    </row>
    <row r="62" spans="1:7">
      <c r="A62" s="236">
        <v>43010</v>
      </c>
      <c r="B62" s="677">
        <v>13581</v>
      </c>
      <c r="C62" s="677" t="s">
        <v>478</v>
      </c>
      <c r="D62" t="s">
        <v>400</v>
      </c>
      <c r="F62" s="218">
        <v>300</v>
      </c>
      <c r="G62" s="218">
        <f t="shared" si="0"/>
        <v>9.8000000000000114</v>
      </c>
    </row>
    <row r="63" spans="1:7">
      <c r="A63" s="236">
        <v>43031</v>
      </c>
      <c r="B63" s="677">
        <v>13678</v>
      </c>
      <c r="C63" s="677" t="s">
        <v>478</v>
      </c>
      <c r="D63" t="s">
        <v>19</v>
      </c>
      <c r="F63" s="218">
        <v>7.8</v>
      </c>
      <c r="G63" s="218">
        <f t="shared" si="0"/>
        <v>2.0000000000000115</v>
      </c>
    </row>
    <row r="64" spans="1:7">
      <c r="A64" s="236">
        <v>43031</v>
      </c>
      <c r="B64" s="677">
        <v>13678</v>
      </c>
      <c r="C64" s="677" t="s">
        <v>478</v>
      </c>
      <c r="D64" t="s">
        <v>401</v>
      </c>
      <c r="F64" s="218">
        <v>1.3</v>
      </c>
      <c r="G64" s="218">
        <f t="shared" si="0"/>
        <v>0.7000000000000115</v>
      </c>
    </row>
    <row r="65" spans="1:7">
      <c r="A65" s="236">
        <v>43062</v>
      </c>
      <c r="B65" s="677">
        <v>13818</v>
      </c>
      <c r="C65" s="677" t="s">
        <v>478</v>
      </c>
      <c r="D65" t="s">
        <v>401</v>
      </c>
      <c r="F65" s="218">
        <v>0.7</v>
      </c>
      <c r="G65" s="218">
        <f t="shared" si="0"/>
        <v>1.1546319456101628E-14</v>
      </c>
    </row>
    <row r="66" spans="1:7">
      <c r="A66" s="243">
        <v>43039</v>
      </c>
      <c r="B66" s="676" t="s">
        <v>397</v>
      </c>
      <c r="C66" s="676" t="s">
        <v>398</v>
      </c>
      <c r="D66" t="s">
        <v>19</v>
      </c>
      <c r="E66" s="218">
        <v>8</v>
      </c>
      <c r="G66" s="218">
        <f t="shared" si="0"/>
        <v>8.0000000000000107</v>
      </c>
    </row>
    <row r="67" spans="1:7">
      <c r="B67" s="677"/>
      <c r="C67" s="677"/>
      <c r="D67" t="s">
        <v>401</v>
      </c>
      <c r="E67" s="218">
        <v>2</v>
      </c>
      <c r="G67" s="218">
        <f t="shared" si="0"/>
        <v>10.000000000000011</v>
      </c>
    </row>
    <row r="68" spans="1:7">
      <c r="B68" s="677"/>
      <c r="C68" s="677"/>
      <c r="D68" t="s">
        <v>400</v>
      </c>
      <c r="E68" s="218">
        <v>300</v>
      </c>
      <c r="G68" s="218">
        <f t="shared" si="0"/>
        <v>310</v>
      </c>
    </row>
    <row r="69" spans="1:7">
      <c r="A69" s="236">
        <v>43046</v>
      </c>
      <c r="B69" s="677">
        <v>13765</v>
      </c>
      <c r="C69" s="677" t="s">
        <v>398</v>
      </c>
      <c r="D69" t="s">
        <v>400</v>
      </c>
      <c r="F69" s="218">
        <v>300</v>
      </c>
      <c r="G69" s="218">
        <f t="shared" si="0"/>
        <v>10</v>
      </c>
    </row>
    <row r="70" spans="1:7">
      <c r="A70" s="236">
        <v>43062</v>
      </c>
      <c r="B70" s="677">
        <v>13818</v>
      </c>
      <c r="C70" s="677" t="s">
        <v>398</v>
      </c>
      <c r="D70" t="s">
        <v>19</v>
      </c>
      <c r="F70" s="218">
        <v>8</v>
      </c>
      <c r="G70" s="218">
        <f t="shared" si="0"/>
        <v>2</v>
      </c>
    </row>
    <row r="71" spans="1:7">
      <c r="A71" s="236">
        <v>43062</v>
      </c>
      <c r="B71" s="677">
        <v>13818</v>
      </c>
      <c r="C71" s="677" t="s">
        <v>398</v>
      </c>
      <c r="D71" t="s">
        <v>401</v>
      </c>
      <c r="F71" s="218">
        <v>2</v>
      </c>
      <c r="G71" s="218">
        <f t="shared" ref="G71:G134" si="1">+G70+E71-F71</f>
        <v>0</v>
      </c>
    </row>
    <row r="72" spans="1:7">
      <c r="A72" s="243">
        <v>43069</v>
      </c>
      <c r="B72" s="676" t="s">
        <v>397</v>
      </c>
      <c r="C72" s="676" t="s">
        <v>405</v>
      </c>
      <c r="D72" t="s">
        <v>19</v>
      </c>
      <c r="E72" s="218">
        <v>8.1999999999999993</v>
      </c>
      <c r="G72" s="218">
        <f t="shared" si="1"/>
        <v>8.1999999999999993</v>
      </c>
    </row>
    <row r="73" spans="1:7">
      <c r="B73" s="677"/>
      <c r="C73" s="677"/>
      <c r="D73" t="s">
        <v>401</v>
      </c>
      <c r="E73" s="218">
        <v>2</v>
      </c>
      <c r="G73" s="218">
        <f t="shared" si="1"/>
        <v>10.199999999999999</v>
      </c>
    </row>
    <row r="74" spans="1:7">
      <c r="B74" s="677"/>
      <c r="C74" s="677"/>
      <c r="D74" t="s">
        <v>400</v>
      </c>
      <c r="E74" s="218">
        <v>300</v>
      </c>
      <c r="G74" s="218">
        <f t="shared" si="1"/>
        <v>310.2</v>
      </c>
    </row>
    <row r="75" spans="1:7">
      <c r="A75" s="236">
        <v>43073</v>
      </c>
      <c r="B75" s="677">
        <v>13895</v>
      </c>
      <c r="C75" s="677" t="s">
        <v>405</v>
      </c>
      <c r="D75" t="s">
        <v>400</v>
      </c>
      <c r="F75" s="218">
        <v>300</v>
      </c>
      <c r="G75" s="218">
        <f t="shared" si="1"/>
        <v>10.199999999999989</v>
      </c>
    </row>
    <row r="76" spans="1:7">
      <c r="A76" s="236">
        <v>43463</v>
      </c>
      <c r="B76" s="677">
        <v>13993</v>
      </c>
      <c r="C76" s="677" t="s">
        <v>405</v>
      </c>
      <c r="D76" t="s">
        <v>19</v>
      </c>
      <c r="F76" s="218">
        <v>8.1999999999999993</v>
      </c>
      <c r="G76" s="218">
        <f t="shared" si="1"/>
        <v>1.9999999999999893</v>
      </c>
    </row>
    <row r="77" spans="1:7">
      <c r="A77" s="236">
        <v>43463</v>
      </c>
      <c r="B77" s="677">
        <v>13993</v>
      </c>
      <c r="C77" s="677" t="s">
        <v>405</v>
      </c>
      <c r="D77" t="s">
        <v>401</v>
      </c>
      <c r="F77" s="218">
        <v>2</v>
      </c>
      <c r="G77" s="218">
        <f t="shared" si="1"/>
        <v>-1.0658141036401503E-14</v>
      </c>
    </row>
    <row r="78" spans="1:7">
      <c r="A78" s="243">
        <v>43100</v>
      </c>
      <c r="B78" s="676" t="s">
        <v>397</v>
      </c>
      <c r="C78" s="676" t="s">
        <v>409</v>
      </c>
      <c r="D78" t="s">
        <v>19</v>
      </c>
      <c r="E78" s="218">
        <v>8.9</v>
      </c>
      <c r="G78" s="218">
        <f t="shared" si="1"/>
        <v>8.8999999999999897</v>
      </c>
    </row>
    <row r="79" spans="1:7">
      <c r="B79" s="677"/>
      <c r="C79" s="677"/>
      <c r="D79" t="s">
        <v>401</v>
      </c>
      <c r="E79" s="218">
        <v>2</v>
      </c>
      <c r="G79" s="218">
        <f t="shared" si="1"/>
        <v>10.89999999999999</v>
      </c>
    </row>
    <row r="80" spans="1:7">
      <c r="B80" s="677"/>
      <c r="C80" s="677"/>
      <c r="D80" t="s">
        <v>400</v>
      </c>
      <c r="E80" s="218">
        <v>300</v>
      </c>
      <c r="G80" s="218">
        <f t="shared" si="1"/>
        <v>310.89999999999998</v>
      </c>
    </row>
    <row r="81" spans="1:7">
      <c r="A81" s="236">
        <v>43098</v>
      </c>
      <c r="B81" s="677">
        <v>13993</v>
      </c>
      <c r="C81" s="677" t="s">
        <v>409</v>
      </c>
      <c r="D81" t="s">
        <v>400</v>
      </c>
      <c r="F81" s="218">
        <v>300</v>
      </c>
      <c r="G81" s="218">
        <f t="shared" si="1"/>
        <v>10.899999999999977</v>
      </c>
    </row>
    <row r="82" spans="1:7">
      <c r="A82" s="236">
        <v>43118</v>
      </c>
      <c r="B82" s="677">
        <v>14094</v>
      </c>
      <c r="C82" s="677" t="s">
        <v>409</v>
      </c>
      <c r="D82" t="s">
        <v>19</v>
      </c>
      <c r="F82" s="218">
        <v>8.9</v>
      </c>
      <c r="G82" s="218">
        <f t="shared" si="1"/>
        <v>1.9999999999999769</v>
      </c>
    </row>
    <row r="83" spans="1:7">
      <c r="A83" s="236">
        <v>43118</v>
      </c>
      <c r="B83" s="677">
        <v>14094</v>
      </c>
      <c r="C83" s="677" t="s">
        <v>409</v>
      </c>
      <c r="D83" t="s">
        <v>401</v>
      </c>
      <c r="F83" s="218">
        <v>2</v>
      </c>
      <c r="G83" s="218">
        <f t="shared" si="1"/>
        <v>-2.3092638912203256E-14</v>
      </c>
    </row>
    <row r="84" spans="1:7">
      <c r="A84" s="243">
        <v>43131</v>
      </c>
      <c r="B84" s="676" t="s">
        <v>397</v>
      </c>
      <c r="C84" s="676" t="s">
        <v>444</v>
      </c>
      <c r="D84" t="s">
        <v>19</v>
      </c>
      <c r="E84" s="218">
        <v>8</v>
      </c>
      <c r="G84" s="218">
        <f t="shared" si="1"/>
        <v>7.9999999999999769</v>
      </c>
    </row>
    <row r="85" spans="1:7">
      <c r="B85" s="677"/>
      <c r="C85" s="677"/>
      <c r="D85" t="s">
        <v>401</v>
      </c>
      <c r="E85" s="218">
        <v>2</v>
      </c>
      <c r="G85" s="218">
        <f t="shared" si="1"/>
        <v>9.9999999999999769</v>
      </c>
    </row>
    <row r="86" spans="1:7">
      <c r="B86" s="677"/>
      <c r="C86" s="677"/>
      <c r="D86" t="s">
        <v>400</v>
      </c>
      <c r="E86" s="218">
        <v>300</v>
      </c>
      <c r="G86" s="218">
        <f t="shared" si="1"/>
        <v>310</v>
      </c>
    </row>
    <row r="87" spans="1:7">
      <c r="A87" s="236">
        <v>43136</v>
      </c>
      <c r="B87" s="677"/>
      <c r="C87" s="677" t="s">
        <v>444</v>
      </c>
      <c r="D87" t="s">
        <v>400</v>
      </c>
      <c r="F87" s="218">
        <v>300</v>
      </c>
      <c r="G87" s="218">
        <f t="shared" si="1"/>
        <v>10</v>
      </c>
    </row>
    <row r="88" spans="1:7">
      <c r="A88" s="236">
        <v>43159</v>
      </c>
      <c r="B88" s="677">
        <v>14263</v>
      </c>
      <c r="C88" s="677" t="s">
        <v>444</v>
      </c>
      <c r="D88" t="s">
        <v>19</v>
      </c>
      <c r="F88" s="218">
        <v>8</v>
      </c>
      <c r="G88" s="218">
        <f t="shared" si="1"/>
        <v>2</v>
      </c>
    </row>
    <row r="89" spans="1:7">
      <c r="A89" s="236">
        <v>43159</v>
      </c>
      <c r="B89" s="677">
        <v>14263</v>
      </c>
      <c r="C89" s="677" t="s">
        <v>444</v>
      </c>
      <c r="D89" t="s">
        <v>401</v>
      </c>
      <c r="F89" s="218">
        <v>2</v>
      </c>
      <c r="G89" s="218">
        <f t="shared" si="1"/>
        <v>0</v>
      </c>
    </row>
    <row r="90" spans="1:7">
      <c r="A90" s="243">
        <v>43159</v>
      </c>
      <c r="B90" s="676" t="s">
        <v>397</v>
      </c>
      <c r="C90" s="676" t="s">
        <v>415</v>
      </c>
      <c r="D90" t="s">
        <v>19</v>
      </c>
      <c r="E90" s="218">
        <v>9.9</v>
      </c>
      <c r="G90" s="218">
        <f t="shared" si="1"/>
        <v>9.9</v>
      </c>
    </row>
    <row r="91" spans="1:7">
      <c r="B91" s="677"/>
      <c r="C91" s="677"/>
      <c r="D91" t="s">
        <v>401</v>
      </c>
      <c r="E91" s="218">
        <v>2</v>
      </c>
      <c r="G91" s="218">
        <f t="shared" si="1"/>
        <v>11.9</v>
      </c>
    </row>
    <row r="92" spans="1:7">
      <c r="B92" s="677"/>
      <c r="C92" s="677"/>
      <c r="D92" t="s">
        <v>400</v>
      </c>
      <c r="E92" s="218">
        <v>300</v>
      </c>
      <c r="G92" s="218">
        <f t="shared" si="1"/>
        <v>311.89999999999998</v>
      </c>
    </row>
    <row r="93" spans="1:7">
      <c r="A93" s="236">
        <v>43159</v>
      </c>
      <c r="B93" s="677">
        <v>14263</v>
      </c>
      <c r="C93" s="677" t="s">
        <v>415</v>
      </c>
      <c r="D93" t="s">
        <v>400</v>
      </c>
      <c r="F93" s="218">
        <v>300</v>
      </c>
      <c r="G93" s="218">
        <f t="shared" si="1"/>
        <v>11.899999999999977</v>
      </c>
    </row>
    <row r="94" spans="1:7">
      <c r="A94" s="236">
        <v>43192</v>
      </c>
      <c r="B94" s="677">
        <v>14428</v>
      </c>
      <c r="C94" s="677" t="s">
        <v>415</v>
      </c>
      <c r="D94" t="s">
        <v>19</v>
      </c>
      <c r="F94" s="218">
        <v>9.9</v>
      </c>
      <c r="G94" s="218">
        <f t="shared" si="1"/>
        <v>1.9999999999999769</v>
      </c>
    </row>
    <row r="95" spans="1:7">
      <c r="A95" s="236">
        <v>43192</v>
      </c>
      <c r="B95" s="677">
        <v>14428</v>
      </c>
      <c r="C95" s="677" t="s">
        <v>415</v>
      </c>
      <c r="D95" t="s">
        <v>401</v>
      </c>
      <c r="F95" s="218">
        <v>2</v>
      </c>
      <c r="G95" s="57">
        <f t="shared" si="1"/>
        <v>-2.3092638912203256E-14</v>
      </c>
    </row>
    <row r="96" spans="1:7">
      <c r="A96" s="236">
        <v>43190</v>
      </c>
      <c r="B96" s="677" t="s">
        <v>397</v>
      </c>
      <c r="C96" s="677" t="s">
        <v>418</v>
      </c>
      <c r="D96" t="s">
        <v>19</v>
      </c>
      <c r="E96" s="218">
        <v>9.5</v>
      </c>
      <c r="G96" s="57">
        <f t="shared" si="1"/>
        <v>9.4999999999999769</v>
      </c>
    </row>
    <row r="97" spans="1:7">
      <c r="B97" s="677"/>
      <c r="C97" s="677"/>
      <c r="D97" t="s">
        <v>401</v>
      </c>
      <c r="E97" s="218">
        <v>2</v>
      </c>
      <c r="G97" s="57">
        <f t="shared" si="1"/>
        <v>11.499999999999977</v>
      </c>
    </row>
    <row r="98" spans="1:7">
      <c r="B98" s="677"/>
      <c r="C98" s="677"/>
      <c r="D98" t="s">
        <v>400</v>
      </c>
      <c r="E98" s="218">
        <v>300</v>
      </c>
      <c r="G98" s="57">
        <f t="shared" si="1"/>
        <v>311.5</v>
      </c>
    </row>
    <row r="99" spans="1:7">
      <c r="A99" s="236">
        <v>43192</v>
      </c>
      <c r="B99" s="677">
        <v>14428</v>
      </c>
      <c r="C99" s="677" t="s">
        <v>418</v>
      </c>
      <c r="D99" t="s">
        <v>400</v>
      </c>
      <c r="F99" s="218">
        <v>300</v>
      </c>
      <c r="G99" s="57">
        <f t="shared" si="1"/>
        <v>11.5</v>
      </c>
    </row>
    <row r="100" spans="1:7">
      <c r="A100" s="236">
        <v>43208</v>
      </c>
      <c r="B100" s="677">
        <v>14497</v>
      </c>
      <c r="C100" s="677" t="s">
        <v>418</v>
      </c>
      <c r="D100" t="s">
        <v>19</v>
      </c>
      <c r="F100" s="218">
        <v>9.5</v>
      </c>
      <c r="G100" s="57">
        <f t="shared" si="1"/>
        <v>2</v>
      </c>
    </row>
    <row r="101" spans="1:7">
      <c r="A101" s="236">
        <v>43208</v>
      </c>
      <c r="B101" s="677">
        <v>14497</v>
      </c>
      <c r="C101" s="677" t="s">
        <v>418</v>
      </c>
      <c r="D101" t="s">
        <v>401</v>
      </c>
      <c r="F101" s="218">
        <v>2</v>
      </c>
      <c r="G101" s="57">
        <f t="shared" si="1"/>
        <v>0</v>
      </c>
    </row>
    <row r="102" spans="1:7">
      <c r="A102" s="243">
        <v>43220</v>
      </c>
      <c r="B102" s="676" t="s">
        <v>397</v>
      </c>
      <c r="C102" s="676" t="s">
        <v>420</v>
      </c>
      <c r="D102" t="s">
        <v>19</v>
      </c>
      <c r="E102" s="218">
        <v>9.8000000000000007</v>
      </c>
      <c r="G102" s="57">
        <f t="shared" si="1"/>
        <v>9.8000000000000007</v>
      </c>
    </row>
    <row r="103" spans="1:7">
      <c r="A103" s="243"/>
      <c r="B103" s="676"/>
      <c r="C103" s="676"/>
      <c r="D103" t="s">
        <v>401</v>
      </c>
      <c r="E103" s="218">
        <v>2</v>
      </c>
      <c r="G103" s="57">
        <f t="shared" si="1"/>
        <v>11.8</v>
      </c>
    </row>
    <row r="104" spans="1:7">
      <c r="A104" s="243"/>
      <c r="B104" s="676"/>
      <c r="C104" s="676"/>
      <c r="D104" t="s">
        <v>400</v>
      </c>
      <c r="E104" s="218">
        <v>300</v>
      </c>
      <c r="G104" s="57">
        <f t="shared" si="1"/>
        <v>311.8</v>
      </c>
    </row>
    <row r="105" spans="1:7">
      <c r="A105" s="236">
        <v>43220</v>
      </c>
      <c r="B105" s="677">
        <v>14524</v>
      </c>
      <c r="C105" s="677" t="s">
        <v>420</v>
      </c>
      <c r="D105" t="s">
        <v>400</v>
      </c>
      <c r="F105" s="218">
        <v>300</v>
      </c>
      <c r="G105" s="57">
        <f t="shared" si="1"/>
        <v>11.800000000000011</v>
      </c>
    </row>
    <row r="106" spans="1:7">
      <c r="A106" s="236">
        <v>43243</v>
      </c>
      <c r="B106" s="677">
        <v>14635</v>
      </c>
      <c r="C106" s="677" t="s">
        <v>420</v>
      </c>
      <c r="D106" t="s">
        <v>19</v>
      </c>
      <c r="F106" s="218">
        <v>9.8000000000000007</v>
      </c>
      <c r="G106" s="57">
        <f t="shared" si="1"/>
        <v>2.0000000000000107</v>
      </c>
    </row>
    <row r="107" spans="1:7">
      <c r="A107" s="236">
        <v>43243</v>
      </c>
      <c r="B107" s="677">
        <v>14635</v>
      </c>
      <c r="C107" s="677" t="s">
        <v>420</v>
      </c>
      <c r="D107" t="s">
        <v>401</v>
      </c>
      <c r="F107" s="218">
        <v>2</v>
      </c>
      <c r="G107" s="57">
        <f t="shared" si="1"/>
        <v>1.0658141036401503E-14</v>
      </c>
    </row>
    <row r="108" spans="1:7">
      <c r="A108" s="243">
        <v>43251</v>
      </c>
      <c r="B108" s="676" t="s">
        <v>397</v>
      </c>
      <c r="C108" s="676" t="s">
        <v>422</v>
      </c>
      <c r="D108" t="s">
        <v>19</v>
      </c>
      <c r="E108" s="218">
        <v>9.1</v>
      </c>
      <c r="G108" s="57">
        <f t="shared" si="1"/>
        <v>9.1000000000000103</v>
      </c>
    </row>
    <row r="109" spans="1:7">
      <c r="A109" s="243"/>
      <c r="B109" s="676"/>
      <c r="C109" s="676"/>
      <c r="D109" t="s">
        <v>401</v>
      </c>
      <c r="E109" s="218">
        <v>8</v>
      </c>
      <c r="G109" s="57">
        <f t="shared" si="1"/>
        <v>17.100000000000009</v>
      </c>
    </row>
    <row r="110" spans="1:7">
      <c r="A110" s="243"/>
      <c r="B110" s="676"/>
      <c r="C110" s="676"/>
      <c r="D110" t="s">
        <v>400</v>
      </c>
      <c r="E110" s="218">
        <v>300</v>
      </c>
      <c r="G110" s="57">
        <f t="shared" si="1"/>
        <v>317.10000000000002</v>
      </c>
    </row>
    <row r="111" spans="1:7">
      <c r="A111" s="236">
        <v>43255</v>
      </c>
      <c r="B111" s="677">
        <v>14744</v>
      </c>
      <c r="C111" s="677" t="s">
        <v>422</v>
      </c>
      <c r="D111" t="s">
        <v>400</v>
      </c>
      <c r="F111" s="218">
        <v>300</v>
      </c>
      <c r="G111" s="57">
        <f t="shared" si="1"/>
        <v>17.100000000000023</v>
      </c>
    </row>
    <row r="112" spans="1:7">
      <c r="A112" s="236">
        <v>43273</v>
      </c>
      <c r="B112" s="677">
        <v>14804</v>
      </c>
      <c r="C112" s="677" t="s">
        <v>422</v>
      </c>
      <c r="D112" t="s">
        <v>19</v>
      </c>
      <c r="F112" s="218">
        <v>9.1</v>
      </c>
      <c r="G112" s="57">
        <f t="shared" si="1"/>
        <v>8.0000000000000231</v>
      </c>
    </row>
    <row r="113" spans="1:7">
      <c r="A113" s="236">
        <v>43273</v>
      </c>
      <c r="B113" s="677">
        <v>14804</v>
      </c>
      <c r="C113" s="677" t="s">
        <v>422</v>
      </c>
      <c r="D113" t="s">
        <v>401</v>
      </c>
      <c r="F113" s="218">
        <v>8</v>
      </c>
      <c r="G113" s="57">
        <f t="shared" si="1"/>
        <v>2.3092638912203256E-14</v>
      </c>
    </row>
    <row r="114" spans="1:7">
      <c r="A114" s="243">
        <v>43281</v>
      </c>
      <c r="B114" s="676" t="s">
        <v>397</v>
      </c>
      <c r="C114" s="676" t="s">
        <v>425</v>
      </c>
      <c r="D114" t="s">
        <v>19</v>
      </c>
      <c r="E114" s="218">
        <v>8.5</v>
      </c>
      <c r="G114" s="57">
        <f t="shared" si="1"/>
        <v>8.5000000000000231</v>
      </c>
    </row>
    <row r="115" spans="1:7">
      <c r="A115" s="243"/>
      <c r="B115" s="676"/>
      <c r="C115" s="676"/>
      <c r="D115" t="s">
        <v>401</v>
      </c>
      <c r="E115" s="218">
        <v>6</v>
      </c>
      <c r="G115" s="57">
        <f t="shared" si="1"/>
        <v>14.500000000000023</v>
      </c>
    </row>
    <row r="116" spans="1:7">
      <c r="A116" s="243"/>
      <c r="B116" s="676"/>
      <c r="C116" s="676"/>
      <c r="D116" t="s">
        <v>400</v>
      </c>
      <c r="E116" s="218">
        <v>300</v>
      </c>
      <c r="G116" s="57">
        <f t="shared" si="1"/>
        <v>314.5</v>
      </c>
    </row>
    <row r="117" spans="1:7">
      <c r="A117" s="236">
        <v>43285</v>
      </c>
      <c r="B117" s="677">
        <v>14895</v>
      </c>
      <c r="C117" s="677" t="s">
        <v>425</v>
      </c>
      <c r="D117" t="s">
        <v>400</v>
      </c>
      <c r="F117" s="218">
        <v>300</v>
      </c>
      <c r="G117" s="57">
        <f t="shared" si="1"/>
        <v>14.5</v>
      </c>
    </row>
    <row r="118" spans="1:7">
      <c r="A118" s="236">
        <v>43305</v>
      </c>
      <c r="B118" s="677">
        <v>14960</v>
      </c>
      <c r="C118" s="677" t="s">
        <v>425</v>
      </c>
      <c r="D118" t="s">
        <v>19</v>
      </c>
      <c r="F118" s="218">
        <v>8.5</v>
      </c>
      <c r="G118" s="57">
        <f t="shared" si="1"/>
        <v>6</v>
      </c>
    </row>
    <row r="119" spans="1:7">
      <c r="A119" s="236">
        <v>43305</v>
      </c>
      <c r="B119" s="677">
        <v>14960</v>
      </c>
      <c r="C119" s="677" t="s">
        <v>425</v>
      </c>
      <c r="D119" t="s">
        <v>401</v>
      </c>
      <c r="F119" s="218">
        <v>6</v>
      </c>
      <c r="G119" s="57">
        <f t="shared" si="1"/>
        <v>0</v>
      </c>
    </row>
    <row r="120" spans="1:7">
      <c r="A120" s="243">
        <v>43312</v>
      </c>
      <c r="B120" s="676" t="s">
        <v>397</v>
      </c>
      <c r="C120" s="676" t="s">
        <v>427</v>
      </c>
      <c r="D120" t="s">
        <v>19</v>
      </c>
      <c r="E120" s="218">
        <v>8.3000000000000007</v>
      </c>
      <c r="G120" s="57">
        <f t="shared" si="1"/>
        <v>8.3000000000000007</v>
      </c>
    </row>
    <row r="121" spans="1:7">
      <c r="A121" s="243"/>
      <c r="B121" s="676"/>
      <c r="C121" s="676"/>
      <c r="D121" t="s">
        <v>401</v>
      </c>
      <c r="E121" s="218">
        <v>4</v>
      </c>
      <c r="G121" s="57">
        <f t="shared" si="1"/>
        <v>12.3</v>
      </c>
    </row>
    <row r="122" spans="1:7">
      <c r="A122" s="243"/>
      <c r="B122" s="676"/>
      <c r="C122" s="676"/>
      <c r="D122" t="s">
        <v>400</v>
      </c>
      <c r="E122" s="218">
        <v>300</v>
      </c>
      <c r="G122" s="57">
        <f t="shared" si="1"/>
        <v>312.3</v>
      </c>
    </row>
    <row r="123" spans="1:7">
      <c r="A123" s="236">
        <v>43318</v>
      </c>
      <c r="B123" s="677">
        <v>15028</v>
      </c>
      <c r="C123" s="677" t="s">
        <v>427</v>
      </c>
      <c r="D123" t="s">
        <v>400</v>
      </c>
      <c r="F123" s="218">
        <v>300</v>
      </c>
      <c r="G123" s="57">
        <f t="shared" si="1"/>
        <v>12.300000000000011</v>
      </c>
    </row>
    <row r="124" spans="1:7">
      <c r="A124" s="236">
        <v>43335</v>
      </c>
      <c r="B124" s="677">
        <v>15071</v>
      </c>
      <c r="C124" s="677" t="s">
        <v>427</v>
      </c>
      <c r="D124" t="s">
        <v>19</v>
      </c>
      <c r="F124" s="218">
        <v>8.3000000000000007</v>
      </c>
      <c r="G124" s="57">
        <f t="shared" si="1"/>
        <v>4.0000000000000107</v>
      </c>
    </row>
    <row r="125" spans="1:7">
      <c r="A125" s="236">
        <v>43335</v>
      </c>
      <c r="B125" s="677">
        <v>15071</v>
      </c>
      <c r="C125" s="677" t="s">
        <v>427</v>
      </c>
      <c r="D125" t="s">
        <v>401</v>
      </c>
      <c r="F125" s="218">
        <v>4</v>
      </c>
      <c r="G125" s="57">
        <f t="shared" si="1"/>
        <v>1.0658141036401503E-14</v>
      </c>
    </row>
    <row r="126" spans="1:7">
      <c r="A126" s="243">
        <v>43343</v>
      </c>
      <c r="B126" s="676" t="s">
        <v>397</v>
      </c>
      <c r="C126" s="676" t="s">
        <v>429</v>
      </c>
      <c r="D126" t="s">
        <v>19</v>
      </c>
      <c r="E126" s="218">
        <v>8.1999999999999993</v>
      </c>
      <c r="G126" s="57">
        <f t="shared" si="1"/>
        <v>8.2000000000000099</v>
      </c>
    </row>
    <row r="127" spans="1:7">
      <c r="A127" s="243"/>
      <c r="B127" s="676"/>
      <c r="C127" s="676"/>
      <c r="D127" t="s">
        <v>401</v>
      </c>
      <c r="E127" s="218">
        <v>3</v>
      </c>
      <c r="G127" s="57">
        <f t="shared" si="1"/>
        <v>11.20000000000001</v>
      </c>
    </row>
    <row r="128" spans="1:7">
      <c r="A128" s="243"/>
      <c r="B128" s="676"/>
      <c r="C128" s="676"/>
      <c r="D128" t="s">
        <v>400</v>
      </c>
      <c r="E128" s="218">
        <v>300</v>
      </c>
      <c r="G128" s="57">
        <f t="shared" si="1"/>
        <v>311.2</v>
      </c>
    </row>
    <row r="129" spans="1:7">
      <c r="A129" s="236">
        <v>43346</v>
      </c>
      <c r="B129" s="677">
        <v>15143</v>
      </c>
      <c r="C129" s="677" t="s">
        <v>429</v>
      </c>
      <c r="D129" t="s">
        <v>400</v>
      </c>
      <c r="F129" s="218">
        <v>300</v>
      </c>
      <c r="G129" s="57">
        <f t="shared" si="1"/>
        <v>11.199999999999989</v>
      </c>
    </row>
    <row r="130" spans="1:7">
      <c r="A130" s="236">
        <v>43368</v>
      </c>
      <c r="B130" s="677">
        <v>15223</v>
      </c>
      <c r="C130" s="677" t="s">
        <v>429</v>
      </c>
      <c r="D130" t="s">
        <v>19</v>
      </c>
      <c r="F130" s="218">
        <v>8.1999999999999993</v>
      </c>
      <c r="G130" s="57">
        <f t="shared" si="1"/>
        <v>2.9999999999999893</v>
      </c>
    </row>
    <row r="131" spans="1:7">
      <c r="A131" s="236">
        <v>43368</v>
      </c>
      <c r="B131" s="677">
        <v>15223</v>
      </c>
      <c r="C131" s="677" t="s">
        <v>429</v>
      </c>
      <c r="D131" t="s">
        <v>401</v>
      </c>
      <c r="F131" s="218">
        <v>3</v>
      </c>
      <c r="G131" s="57">
        <f t="shared" si="1"/>
        <v>-1.0658141036401503E-14</v>
      </c>
    </row>
    <row r="132" spans="1:7">
      <c r="A132" s="243">
        <v>43373</v>
      </c>
      <c r="B132" s="676" t="s">
        <v>397</v>
      </c>
      <c r="C132" s="676" t="s">
        <v>478</v>
      </c>
      <c r="D132" t="s">
        <v>19</v>
      </c>
      <c r="E132" s="218">
        <v>8.4</v>
      </c>
      <c r="G132" s="57">
        <f t="shared" si="1"/>
        <v>8.3999999999999897</v>
      </c>
    </row>
    <row r="133" spans="1:7">
      <c r="A133" s="243"/>
      <c r="B133" s="676"/>
      <c r="C133" s="676"/>
      <c r="D133" t="s">
        <v>401</v>
      </c>
      <c r="E133" s="218">
        <v>6</v>
      </c>
      <c r="G133" s="57">
        <f t="shared" si="1"/>
        <v>14.39999999999999</v>
      </c>
    </row>
    <row r="134" spans="1:7">
      <c r="A134" s="243"/>
      <c r="B134" s="676"/>
      <c r="C134" s="676"/>
      <c r="D134" t="s">
        <v>400</v>
      </c>
      <c r="E134" s="218">
        <v>300</v>
      </c>
      <c r="G134" s="57">
        <f t="shared" si="1"/>
        <v>314.39999999999998</v>
      </c>
    </row>
    <row r="135" spans="1:7">
      <c r="A135" s="236">
        <v>43374</v>
      </c>
      <c r="B135" s="677">
        <v>15282</v>
      </c>
      <c r="C135" s="677" t="s">
        <v>478</v>
      </c>
      <c r="D135" t="s">
        <v>400</v>
      </c>
      <c r="F135" s="218">
        <v>150</v>
      </c>
      <c r="G135" s="57">
        <f t="shared" ref="G135:G198" si="2">+G134+E135-F135</f>
        <v>164.39999999999998</v>
      </c>
    </row>
    <row r="136" spans="1:7">
      <c r="A136" s="236">
        <v>43378</v>
      </c>
      <c r="B136" s="677">
        <v>15324</v>
      </c>
      <c r="C136" s="677" t="s">
        <v>478</v>
      </c>
      <c r="D136" t="s">
        <v>400</v>
      </c>
      <c r="F136" s="218">
        <v>150</v>
      </c>
      <c r="G136" s="57">
        <f t="shared" si="2"/>
        <v>14.399999999999977</v>
      </c>
    </row>
    <row r="137" spans="1:7">
      <c r="A137" s="236">
        <v>43462</v>
      </c>
      <c r="B137" s="677">
        <v>15642</v>
      </c>
      <c r="C137" s="677" t="s">
        <v>478</v>
      </c>
      <c r="D137" t="s">
        <v>19</v>
      </c>
      <c r="F137" s="218">
        <v>8.4</v>
      </c>
      <c r="G137" s="57">
        <f t="shared" si="2"/>
        <v>5.9999999999999769</v>
      </c>
    </row>
    <row r="138" spans="1:7">
      <c r="A138" s="236">
        <v>43462</v>
      </c>
      <c r="B138" s="677">
        <v>15642</v>
      </c>
      <c r="C138" s="677" t="s">
        <v>478</v>
      </c>
      <c r="D138" t="s">
        <v>401</v>
      </c>
      <c r="F138" s="218">
        <v>6</v>
      </c>
      <c r="G138" s="57">
        <f t="shared" si="2"/>
        <v>-2.3092638912203256E-14</v>
      </c>
    </row>
    <row r="139" spans="1:7">
      <c r="A139" s="243">
        <v>43404</v>
      </c>
      <c r="B139" s="676" t="s">
        <v>397</v>
      </c>
      <c r="C139" s="676" t="s">
        <v>398</v>
      </c>
      <c r="D139" t="s">
        <v>19</v>
      </c>
      <c r="E139" s="218">
        <v>8.5</v>
      </c>
      <c r="G139" s="57">
        <f t="shared" si="2"/>
        <v>8.4999999999999769</v>
      </c>
    </row>
    <row r="140" spans="1:7">
      <c r="A140" s="243"/>
      <c r="B140" s="676"/>
      <c r="C140" s="676"/>
      <c r="D140" t="s">
        <v>401</v>
      </c>
      <c r="E140" s="218">
        <v>7</v>
      </c>
      <c r="G140" s="57">
        <f t="shared" si="2"/>
        <v>15.499999999999977</v>
      </c>
    </row>
    <row r="141" spans="1:7">
      <c r="A141" s="243"/>
      <c r="B141" s="676"/>
      <c r="C141" s="676"/>
      <c r="D141" t="s">
        <v>400</v>
      </c>
      <c r="E141" s="218">
        <v>300</v>
      </c>
      <c r="G141" s="57">
        <f t="shared" si="2"/>
        <v>315.5</v>
      </c>
    </row>
    <row r="142" spans="1:7">
      <c r="A142" s="236">
        <v>43404</v>
      </c>
      <c r="B142" s="677">
        <v>15421</v>
      </c>
      <c r="C142" s="677" t="s">
        <v>398</v>
      </c>
      <c r="D142" t="s">
        <v>400</v>
      </c>
      <c r="F142" s="218">
        <v>300</v>
      </c>
      <c r="G142" s="57">
        <f t="shared" si="2"/>
        <v>15.5</v>
      </c>
    </row>
    <row r="143" spans="1:7">
      <c r="A143" s="236">
        <v>43462</v>
      </c>
      <c r="B143" s="677">
        <v>15642</v>
      </c>
      <c r="C143" s="677" t="s">
        <v>398</v>
      </c>
      <c r="D143" t="s">
        <v>19</v>
      </c>
      <c r="F143" s="218">
        <v>8.5</v>
      </c>
      <c r="G143" s="57">
        <f t="shared" si="2"/>
        <v>7</v>
      </c>
    </row>
    <row r="144" spans="1:7">
      <c r="A144" s="236">
        <v>43462</v>
      </c>
      <c r="B144" s="677">
        <v>15642</v>
      </c>
      <c r="C144" s="677" t="s">
        <v>398</v>
      </c>
      <c r="D144" t="s">
        <v>401</v>
      </c>
      <c r="F144" s="218">
        <v>7</v>
      </c>
      <c r="G144" s="57">
        <f t="shared" si="2"/>
        <v>0</v>
      </c>
    </row>
    <row r="145" spans="1:7">
      <c r="A145" s="243">
        <v>43434</v>
      </c>
      <c r="B145" s="676" t="s">
        <v>397</v>
      </c>
      <c r="C145" s="676" t="s">
        <v>405</v>
      </c>
      <c r="D145" t="s">
        <v>19</v>
      </c>
      <c r="E145" s="218">
        <v>8.6999999999999993</v>
      </c>
      <c r="G145" s="57">
        <f t="shared" si="2"/>
        <v>8.6999999999999993</v>
      </c>
    </row>
    <row r="146" spans="1:7">
      <c r="A146" s="243"/>
      <c r="B146" s="676"/>
      <c r="C146" s="676"/>
      <c r="D146" t="s">
        <v>401</v>
      </c>
      <c r="E146" s="218">
        <v>7</v>
      </c>
      <c r="G146" s="57">
        <f t="shared" si="2"/>
        <v>15.7</v>
      </c>
    </row>
    <row r="147" spans="1:7">
      <c r="A147" s="243"/>
      <c r="B147" s="676"/>
      <c r="C147" s="676"/>
      <c r="D147" t="s">
        <v>400</v>
      </c>
      <c r="E147" s="218">
        <v>300</v>
      </c>
      <c r="G147" s="57">
        <f t="shared" si="2"/>
        <v>315.7</v>
      </c>
    </row>
    <row r="148" spans="1:7">
      <c r="A148" s="236">
        <v>43434</v>
      </c>
      <c r="B148" s="677">
        <v>15555</v>
      </c>
      <c r="C148" s="677" t="s">
        <v>405</v>
      </c>
      <c r="D148" t="s">
        <v>400</v>
      </c>
      <c r="F148" s="218">
        <v>300</v>
      </c>
      <c r="G148" s="57">
        <f t="shared" si="2"/>
        <v>15.699999999999989</v>
      </c>
    </row>
    <row r="149" spans="1:7">
      <c r="A149" s="236">
        <v>43525</v>
      </c>
      <c r="B149" s="677">
        <v>17910</v>
      </c>
      <c r="C149" s="677" t="s">
        <v>405</v>
      </c>
      <c r="D149" t="s">
        <v>19</v>
      </c>
      <c r="F149" s="218">
        <v>8.6999999999999993</v>
      </c>
      <c r="G149" s="57">
        <f t="shared" si="2"/>
        <v>6.9999999999999893</v>
      </c>
    </row>
    <row r="150" spans="1:7">
      <c r="A150" s="236">
        <v>43525</v>
      </c>
      <c r="B150" s="677">
        <v>17910</v>
      </c>
      <c r="C150" s="677" t="s">
        <v>405</v>
      </c>
      <c r="D150" t="s">
        <v>401</v>
      </c>
      <c r="F150" s="218">
        <v>7</v>
      </c>
      <c r="G150" s="57">
        <f t="shared" si="2"/>
        <v>-1.0658141036401503E-14</v>
      </c>
    </row>
    <row r="151" spans="1:7">
      <c r="A151" s="243">
        <v>43465</v>
      </c>
      <c r="B151" s="676" t="s">
        <v>397</v>
      </c>
      <c r="C151" s="676" t="s">
        <v>409</v>
      </c>
      <c r="D151" t="s">
        <v>19</v>
      </c>
      <c r="E151" s="218">
        <v>9.3000000000000007</v>
      </c>
      <c r="G151" s="57">
        <f t="shared" si="2"/>
        <v>9.2999999999999901</v>
      </c>
    </row>
    <row r="152" spans="1:7">
      <c r="A152" s="243"/>
      <c r="B152" s="676"/>
      <c r="C152" s="676"/>
      <c r="D152" t="s">
        <v>401</v>
      </c>
      <c r="E152" s="218">
        <v>7</v>
      </c>
      <c r="G152" s="57">
        <f t="shared" si="2"/>
        <v>16.29999999999999</v>
      </c>
    </row>
    <row r="153" spans="1:7">
      <c r="B153" s="677"/>
      <c r="C153" s="677"/>
      <c r="D153" t="s">
        <v>400</v>
      </c>
      <c r="E153" s="218">
        <v>300</v>
      </c>
      <c r="G153" s="57">
        <f t="shared" si="2"/>
        <v>316.3</v>
      </c>
    </row>
    <row r="154" spans="1:7">
      <c r="A154" s="236">
        <v>43830</v>
      </c>
      <c r="B154" s="677">
        <v>15700</v>
      </c>
      <c r="C154" s="677" t="s">
        <v>409</v>
      </c>
      <c r="D154" t="s">
        <v>400</v>
      </c>
      <c r="F154" s="218">
        <v>300</v>
      </c>
      <c r="G154" s="57">
        <f t="shared" si="2"/>
        <v>16.300000000000011</v>
      </c>
    </row>
    <row r="155" spans="1:7">
      <c r="A155" s="236">
        <v>43525</v>
      </c>
      <c r="B155" s="677">
        <v>17910</v>
      </c>
      <c r="C155" s="677" t="s">
        <v>409</v>
      </c>
      <c r="D155" t="s">
        <v>19</v>
      </c>
      <c r="F155" s="218">
        <v>9.3000000000000007</v>
      </c>
      <c r="G155" s="57">
        <f t="shared" si="2"/>
        <v>7.0000000000000107</v>
      </c>
    </row>
    <row r="156" spans="1:7">
      <c r="A156" s="236">
        <v>43525</v>
      </c>
      <c r="B156" s="677">
        <v>17910</v>
      </c>
      <c r="C156" s="677" t="s">
        <v>409</v>
      </c>
      <c r="D156" t="s">
        <v>401</v>
      </c>
      <c r="F156" s="218">
        <v>7</v>
      </c>
      <c r="G156" s="57">
        <f t="shared" si="2"/>
        <v>1.0658141036401503E-14</v>
      </c>
    </row>
    <row r="157" spans="1:7">
      <c r="A157" s="243">
        <v>43496</v>
      </c>
      <c r="B157" s="676" t="s">
        <v>397</v>
      </c>
      <c r="C157" s="676" t="s">
        <v>444</v>
      </c>
      <c r="D157" t="s">
        <v>19</v>
      </c>
      <c r="E157" s="218">
        <v>9.6999999999999993</v>
      </c>
      <c r="G157" s="57">
        <f t="shared" si="2"/>
        <v>9.7000000000000099</v>
      </c>
    </row>
    <row r="158" spans="1:7">
      <c r="A158" s="243"/>
      <c r="B158" s="676"/>
      <c r="C158" s="676"/>
      <c r="D158" t="s">
        <v>401</v>
      </c>
      <c r="E158" s="218">
        <v>7</v>
      </c>
      <c r="G158" s="57">
        <f t="shared" si="2"/>
        <v>16.70000000000001</v>
      </c>
    </row>
    <row r="159" spans="1:7">
      <c r="B159" s="677"/>
      <c r="C159" s="677"/>
      <c r="D159" t="s">
        <v>400</v>
      </c>
      <c r="E159" s="218">
        <v>300</v>
      </c>
      <c r="G159" s="57">
        <f t="shared" si="2"/>
        <v>316.7</v>
      </c>
    </row>
    <row r="160" spans="1:7" ht="14.25" customHeight="1">
      <c r="A160" s="236">
        <v>43496</v>
      </c>
      <c r="B160" s="677">
        <v>15854</v>
      </c>
      <c r="C160" s="677" t="s">
        <v>444</v>
      </c>
      <c r="D160" t="s">
        <v>400</v>
      </c>
      <c r="F160" s="218">
        <v>300</v>
      </c>
      <c r="G160" s="57">
        <f t="shared" si="2"/>
        <v>16.699999999999989</v>
      </c>
    </row>
    <row r="161" spans="1:7" ht="14.25" customHeight="1">
      <c r="A161" s="236">
        <v>43525</v>
      </c>
      <c r="B161" s="677">
        <v>17910</v>
      </c>
      <c r="C161" s="677" t="s">
        <v>444</v>
      </c>
      <c r="D161" t="s">
        <v>19</v>
      </c>
      <c r="F161" s="218">
        <v>9.6999999999999993</v>
      </c>
      <c r="G161" s="57">
        <f t="shared" si="2"/>
        <v>6.9999999999999893</v>
      </c>
    </row>
    <row r="162" spans="1:7" ht="14.25" customHeight="1">
      <c r="A162" s="236">
        <v>43525</v>
      </c>
      <c r="B162" s="677">
        <v>17910</v>
      </c>
      <c r="C162" s="677" t="s">
        <v>444</v>
      </c>
      <c r="D162" t="s">
        <v>401</v>
      </c>
      <c r="F162" s="218">
        <v>7</v>
      </c>
      <c r="G162" s="57">
        <f t="shared" si="2"/>
        <v>-1.0658141036401503E-14</v>
      </c>
    </row>
    <row r="163" spans="1:7" ht="13.5" customHeight="1">
      <c r="A163" s="243">
        <v>43524</v>
      </c>
      <c r="B163" s="676" t="s">
        <v>397</v>
      </c>
      <c r="C163" s="676" t="s">
        <v>415</v>
      </c>
      <c r="D163" t="s">
        <v>19</v>
      </c>
      <c r="E163" s="218">
        <v>10.199999999999999</v>
      </c>
      <c r="G163" s="57">
        <f t="shared" si="2"/>
        <v>10.199999999999989</v>
      </c>
    </row>
    <row r="164" spans="1:7">
      <c r="A164" s="243"/>
      <c r="B164" s="676"/>
      <c r="C164" s="676"/>
      <c r="D164" t="s">
        <v>401</v>
      </c>
      <c r="E164" s="218">
        <v>8.6</v>
      </c>
      <c r="G164" s="57">
        <f t="shared" si="2"/>
        <v>18.79999999999999</v>
      </c>
    </row>
    <row r="165" spans="1:7">
      <c r="B165" s="677"/>
      <c r="C165" s="677"/>
      <c r="D165" t="s">
        <v>400</v>
      </c>
      <c r="E165" s="218">
        <v>300</v>
      </c>
      <c r="G165" s="57">
        <f t="shared" si="2"/>
        <v>318.8</v>
      </c>
    </row>
    <row r="166" spans="1:7">
      <c r="A166" s="236">
        <v>43524</v>
      </c>
      <c r="B166" s="677">
        <v>15974</v>
      </c>
      <c r="C166" s="677" t="s">
        <v>415</v>
      </c>
      <c r="D166" t="s">
        <v>400</v>
      </c>
      <c r="F166" s="218">
        <v>280</v>
      </c>
      <c r="G166" s="57">
        <f t="shared" si="2"/>
        <v>38.800000000000011</v>
      </c>
    </row>
    <row r="167" spans="1:7">
      <c r="A167" s="236">
        <v>43551</v>
      </c>
      <c r="B167" s="677" t="s">
        <v>656</v>
      </c>
      <c r="C167" s="677" t="s">
        <v>415</v>
      </c>
      <c r="D167" t="s">
        <v>400</v>
      </c>
      <c r="F167" s="218">
        <v>20</v>
      </c>
      <c r="G167" s="57">
        <f t="shared" si="2"/>
        <v>18.800000000000011</v>
      </c>
    </row>
    <row r="168" spans="1:7">
      <c r="A168" s="236">
        <v>43551</v>
      </c>
      <c r="B168" s="677" t="s">
        <v>656</v>
      </c>
      <c r="C168" s="677" t="s">
        <v>415</v>
      </c>
      <c r="D168" t="s">
        <v>19</v>
      </c>
      <c r="F168" s="218">
        <v>10.199999999999999</v>
      </c>
      <c r="G168" s="57">
        <f t="shared" si="2"/>
        <v>8.6000000000000121</v>
      </c>
    </row>
    <row r="169" spans="1:7">
      <c r="A169" s="236">
        <v>43612</v>
      </c>
      <c r="B169" s="677" t="s">
        <v>657</v>
      </c>
      <c r="C169" s="677" t="s">
        <v>415</v>
      </c>
      <c r="D169" t="s">
        <v>401</v>
      </c>
      <c r="F169" s="218">
        <v>8.6</v>
      </c>
      <c r="G169" s="57">
        <f t="shared" si="2"/>
        <v>0</v>
      </c>
    </row>
    <row r="170" spans="1:7">
      <c r="A170" s="243">
        <v>43555</v>
      </c>
      <c r="B170" s="676" t="s">
        <v>397</v>
      </c>
      <c r="C170" s="676" t="s">
        <v>418</v>
      </c>
      <c r="D170" t="s">
        <v>19</v>
      </c>
      <c r="E170" s="218">
        <v>9.5</v>
      </c>
      <c r="G170" s="57">
        <f t="shared" si="2"/>
        <v>9.5</v>
      </c>
    </row>
    <row r="171" spans="1:7">
      <c r="A171" s="243"/>
      <c r="B171" s="676"/>
      <c r="C171" s="676"/>
      <c r="D171" t="s">
        <v>401</v>
      </c>
      <c r="E171" s="218">
        <v>6.8</v>
      </c>
      <c r="G171" s="57">
        <f t="shared" si="2"/>
        <v>16.3</v>
      </c>
    </row>
    <row r="172" spans="1:7">
      <c r="B172" s="677"/>
      <c r="C172" s="677"/>
      <c r="D172" t="s">
        <v>400</v>
      </c>
      <c r="E172" s="218">
        <v>300</v>
      </c>
      <c r="G172" s="57">
        <f t="shared" si="2"/>
        <v>316.3</v>
      </c>
    </row>
    <row r="173" spans="1:7">
      <c r="A173" s="236">
        <v>43554</v>
      </c>
      <c r="B173" s="677" t="s">
        <v>658</v>
      </c>
      <c r="C173" s="677" t="s">
        <v>418</v>
      </c>
      <c r="D173" t="s">
        <v>400</v>
      </c>
      <c r="F173" s="218">
        <v>250</v>
      </c>
      <c r="G173" s="57">
        <f t="shared" si="2"/>
        <v>66.300000000000011</v>
      </c>
    </row>
    <row r="174" spans="1:7">
      <c r="A174" s="236">
        <v>43612</v>
      </c>
      <c r="B174" s="677" t="s">
        <v>657</v>
      </c>
      <c r="C174" s="677" t="s">
        <v>418</v>
      </c>
      <c r="D174" t="s">
        <v>19</v>
      </c>
      <c r="F174" s="218">
        <v>9.5</v>
      </c>
      <c r="G174" s="57">
        <f t="shared" si="2"/>
        <v>56.800000000000011</v>
      </c>
    </row>
    <row r="175" spans="1:7">
      <c r="A175" s="236">
        <v>43612</v>
      </c>
      <c r="B175" s="677" t="s">
        <v>657</v>
      </c>
      <c r="C175" s="677"/>
      <c r="D175" t="s">
        <v>401</v>
      </c>
      <c r="F175" s="218">
        <v>6.8</v>
      </c>
      <c r="G175" s="57">
        <f t="shared" si="2"/>
        <v>50.000000000000014</v>
      </c>
    </row>
    <row r="176" spans="1:7">
      <c r="A176" s="236">
        <v>44005</v>
      </c>
      <c r="B176" s="677" t="s">
        <v>659</v>
      </c>
      <c r="C176" s="677" t="s">
        <v>418</v>
      </c>
      <c r="D176" t="s">
        <v>400</v>
      </c>
      <c r="E176" s="241"/>
      <c r="F176" s="241">
        <v>50</v>
      </c>
      <c r="G176" s="308">
        <f t="shared" si="2"/>
        <v>0</v>
      </c>
    </row>
    <row r="177" spans="1:7">
      <c r="A177" s="243">
        <v>43585</v>
      </c>
      <c r="B177" s="676" t="s">
        <v>397</v>
      </c>
      <c r="C177" s="676" t="s">
        <v>420</v>
      </c>
      <c r="D177" t="s">
        <v>19</v>
      </c>
      <c r="E177" s="218">
        <v>9.6</v>
      </c>
      <c r="G177" s="308">
        <f t="shared" si="2"/>
        <v>9.6</v>
      </c>
    </row>
    <row r="178" spans="1:7">
      <c r="A178" s="243"/>
      <c r="B178" s="676"/>
      <c r="C178" s="676"/>
      <c r="D178" t="s">
        <v>401</v>
      </c>
      <c r="E178" s="218">
        <v>6.2</v>
      </c>
      <c r="G178" s="308">
        <f t="shared" si="2"/>
        <v>15.8</v>
      </c>
    </row>
    <row r="179" spans="1:7">
      <c r="B179" s="677"/>
      <c r="C179" s="677"/>
      <c r="D179" t="s">
        <v>400</v>
      </c>
      <c r="E179" s="218">
        <v>300</v>
      </c>
      <c r="G179" s="308">
        <f t="shared" si="2"/>
        <v>315.8</v>
      </c>
    </row>
    <row r="180" spans="1:7">
      <c r="A180" s="236">
        <v>43585</v>
      </c>
      <c r="B180" s="677" t="s">
        <v>660</v>
      </c>
      <c r="C180" s="677" t="s">
        <v>420</v>
      </c>
      <c r="D180" t="s">
        <v>400</v>
      </c>
      <c r="F180" s="218">
        <v>300</v>
      </c>
      <c r="G180" s="308">
        <f t="shared" si="2"/>
        <v>15.800000000000011</v>
      </c>
    </row>
    <row r="181" spans="1:7">
      <c r="A181" s="236">
        <v>43612</v>
      </c>
      <c r="B181" s="677" t="s">
        <v>657</v>
      </c>
      <c r="C181" s="677" t="s">
        <v>420</v>
      </c>
      <c r="D181" t="s">
        <v>19</v>
      </c>
      <c r="F181" s="57">
        <v>9.6</v>
      </c>
      <c r="G181" s="308">
        <f t="shared" si="2"/>
        <v>6.2000000000000117</v>
      </c>
    </row>
    <row r="182" spans="1:7">
      <c r="A182" s="236">
        <v>43612</v>
      </c>
      <c r="B182" s="677" t="s">
        <v>657</v>
      </c>
      <c r="C182" s="677" t="s">
        <v>420</v>
      </c>
      <c r="D182" t="s">
        <v>401</v>
      </c>
      <c r="F182" s="57">
        <v>6.2</v>
      </c>
      <c r="G182" s="308">
        <f t="shared" si="2"/>
        <v>1.1546319456101628E-14</v>
      </c>
    </row>
    <row r="183" spans="1:7">
      <c r="A183" s="243">
        <v>43616</v>
      </c>
      <c r="B183" s="676" t="s">
        <v>397</v>
      </c>
      <c r="C183" s="676" t="s">
        <v>422</v>
      </c>
      <c r="D183" t="s">
        <v>19</v>
      </c>
      <c r="E183" s="218">
        <v>8.9</v>
      </c>
      <c r="F183" s="57"/>
      <c r="G183" s="308">
        <f t="shared" si="2"/>
        <v>8.9000000000000128</v>
      </c>
    </row>
    <row r="184" spans="1:7">
      <c r="B184" s="677"/>
      <c r="C184" s="676" t="s">
        <v>422</v>
      </c>
      <c r="D184" t="s">
        <v>401</v>
      </c>
      <c r="E184" s="218">
        <v>7.2</v>
      </c>
      <c r="F184" s="57"/>
      <c r="G184" s="308">
        <f t="shared" si="2"/>
        <v>16.100000000000012</v>
      </c>
    </row>
    <row r="185" spans="1:7">
      <c r="B185" s="677"/>
      <c r="C185" s="676" t="s">
        <v>422</v>
      </c>
      <c r="D185" t="s">
        <v>400</v>
      </c>
      <c r="E185" s="218">
        <v>300</v>
      </c>
      <c r="F185" s="57"/>
      <c r="G185" s="308">
        <f t="shared" si="2"/>
        <v>316.10000000000002</v>
      </c>
    </row>
    <row r="186" spans="1:7">
      <c r="A186" s="236">
        <v>43616</v>
      </c>
      <c r="B186" s="677" t="s">
        <v>661</v>
      </c>
      <c r="C186" s="677" t="s">
        <v>422</v>
      </c>
      <c r="D186" t="s">
        <v>400</v>
      </c>
      <c r="F186" s="57">
        <v>300</v>
      </c>
      <c r="G186" s="308">
        <f t="shared" si="2"/>
        <v>16.100000000000023</v>
      </c>
    </row>
    <row r="187" spans="1:7">
      <c r="A187" s="236">
        <v>43677</v>
      </c>
      <c r="B187" s="677" t="s">
        <v>662</v>
      </c>
      <c r="C187" s="677" t="s">
        <v>422</v>
      </c>
      <c r="D187" t="s">
        <v>19</v>
      </c>
      <c r="F187" s="57">
        <v>8.9</v>
      </c>
      <c r="G187" s="308">
        <f t="shared" si="2"/>
        <v>7.2000000000000224</v>
      </c>
    </row>
    <row r="188" spans="1:7">
      <c r="A188" s="236">
        <v>43677</v>
      </c>
      <c r="B188" s="677" t="s">
        <v>662</v>
      </c>
      <c r="C188" s="677" t="s">
        <v>422</v>
      </c>
      <c r="D188" t="s">
        <v>401</v>
      </c>
      <c r="F188" s="57">
        <v>1.1000000000000001</v>
      </c>
      <c r="G188" s="308">
        <f t="shared" si="2"/>
        <v>6.1000000000000227</v>
      </c>
    </row>
    <row r="189" spans="1:7">
      <c r="A189" s="236">
        <v>43796</v>
      </c>
      <c r="B189" s="677" t="s">
        <v>663</v>
      </c>
      <c r="C189" s="677" t="s">
        <v>422</v>
      </c>
      <c r="D189" t="s">
        <v>401</v>
      </c>
      <c r="F189" s="57">
        <v>6.1</v>
      </c>
      <c r="G189" s="308">
        <f t="shared" si="2"/>
        <v>2.3092638912203256E-14</v>
      </c>
    </row>
    <row r="190" spans="1:7">
      <c r="A190" s="243">
        <v>43646</v>
      </c>
      <c r="B190" s="676" t="s">
        <v>397</v>
      </c>
      <c r="C190" s="676" t="s">
        <v>425</v>
      </c>
      <c r="D190" t="s">
        <v>19</v>
      </c>
      <c r="E190" s="218">
        <v>7.9</v>
      </c>
      <c r="F190" s="57"/>
      <c r="G190" s="308">
        <f t="shared" si="2"/>
        <v>7.9000000000000234</v>
      </c>
    </row>
    <row r="191" spans="1:7">
      <c r="A191" s="243"/>
      <c r="B191" s="676"/>
      <c r="C191" s="676"/>
      <c r="D191" t="s">
        <v>401</v>
      </c>
      <c r="E191" s="218">
        <v>6.9</v>
      </c>
      <c r="F191" s="57"/>
      <c r="G191" s="308">
        <f t="shared" si="2"/>
        <v>14.800000000000024</v>
      </c>
    </row>
    <row r="192" spans="1:7">
      <c r="B192" s="677"/>
      <c r="C192" s="677"/>
      <c r="D192" t="s">
        <v>400</v>
      </c>
      <c r="E192" s="218">
        <v>300</v>
      </c>
      <c r="F192" s="57"/>
      <c r="G192" s="308">
        <f t="shared" si="2"/>
        <v>314.8</v>
      </c>
    </row>
    <row r="193" spans="1:7">
      <c r="A193" s="236">
        <v>43644</v>
      </c>
      <c r="B193" s="677" t="s">
        <v>664</v>
      </c>
      <c r="C193" s="677" t="s">
        <v>425</v>
      </c>
      <c r="D193" t="s">
        <v>400</v>
      </c>
      <c r="F193" s="57">
        <v>300</v>
      </c>
      <c r="G193" s="308">
        <f t="shared" si="2"/>
        <v>14.800000000000011</v>
      </c>
    </row>
    <row r="194" spans="1:7">
      <c r="A194" s="236">
        <v>43796</v>
      </c>
      <c r="B194" s="677" t="s">
        <v>663</v>
      </c>
      <c r="C194" s="677" t="s">
        <v>425</v>
      </c>
      <c r="D194" t="s">
        <v>19</v>
      </c>
      <c r="F194" s="57">
        <v>7.9</v>
      </c>
      <c r="G194" s="308">
        <f t="shared" si="2"/>
        <v>6.900000000000011</v>
      </c>
    </row>
    <row r="195" spans="1:7">
      <c r="A195" s="236">
        <v>43796</v>
      </c>
      <c r="B195" s="677" t="s">
        <v>663</v>
      </c>
      <c r="C195" s="677" t="s">
        <v>425</v>
      </c>
      <c r="D195" t="s">
        <v>401</v>
      </c>
      <c r="F195" s="57">
        <v>6.9</v>
      </c>
      <c r="G195" s="308">
        <f t="shared" si="2"/>
        <v>1.0658141036401503E-14</v>
      </c>
    </row>
    <row r="196" spans="1:7">
      <c r="A196" s="243">
        <v>43677</v>
      </c>
      <c r="B196" s="676" t="s">
        <v>397</v>
      </c>
      <c r="C196" s="676" t="s">
        <v>427</v>
      </c>
      <c r="D196" t="s">
        <v>19</v>
      </c>
      <c r="E196" s="218">
        <v>7.9</v>
      </c>
      <c r="F196" s="57"/>
      <c r="G196" s="308">
        <f t="shared" si="2"/>
        <v>7.900000000000011</v>
      </c>
    </row>
    <row r="197" spans="1:7">
      <c r="A197" s="243"/>
      <c r="B197" s="676"/>
      <c r="C197" s="676"/>
      <c r="D197" t="s">
        <v>401</v>
      </c>
      <c r="E197" s="218">
        <v>6.7</v>
      </c>
      <c r="F197" s="57"/>
      <c r="G197" s="308">
        <f t="shared" si="2"/>
        <v>14.600000000000012</v>
      </c>
    </row>
    <row r="198" spans="1:7">
      <c r="B198" s="677"/>
      <c r="C198" s="677"/>
      <c r="D198" t="s">
        <v>400</v>
      </c>
      <c r="E198" s="218">
        <v>300</v>
      </c>
      <c r="F198" s="57"/>
      <c r="G198" s="308">
        <f t="shared" si="2"/>
        <v>314.60000000000002</v>
      </c>
    </row>
    <row r="199" spans="1:7">
      <c r="A199" s="236">
        <v>43677</v>
      </c>
      <c r="B199" s="677" t="s">
        <v>662</v>
      </c>
      <c r="C199" s="677" t="s">
        <v>427</v>
      </c>
      <c r="D199" t="s">
        <v>400</v>
      </c>
      <c r="F199" s="57">
        <v>300</v>
      </c>
      <c r="G199" s="308">
        <f t="shared" ref="G199:G262" si="3">+G198+E199-F199</f>
        <v>14.600000000000023</v>
      </c>
    </row>
    <row r="200" spans="1:7">
      <c r="A200" s="236">
        <v>43796</v>
      </c>
      <c r="B200" s="677" t="s">
        <v>663</v>
      </c>
      <c r="C200" s="677" t="s">
        <v>427</v>
      </c>
      <c r="D200" t="s">
        <v>19</v>
      </c>
      <c r="F200" s="57">
        <v>7.9</v>
      </c>
      <c r="G200" s="308">
        <f t="shared" si="3"/>
        <v>6.7000000000000224</v>
      </c>
    </row>
    <row r="201" spans="1:7">
      <c r="A201" s="236">
        <v>43796</v>
      </c>
      <c r="B201" s="677" t="s">
        <v>663</v>
      </c>
      <c r="C201" s="677" t="s">
        <v>427</v>
      </c>
      <c r="D201" t="s">
        <v>401</v>
      </c>
      <c r="F201" s="57">
        <v>6.7</v>
      </c>
      <c r="G201" s="308">
        <f t="shared" si="3"/>
        <v>2.2204460492503131E-14</v>
      </c>
    </row>
    <row r="202" spans="1:7">
      <c r="A202" s="243">
        <v>43708</v>
      </c>
      <c r="B202" s="676" t="s">
        <v>397</v>
      </c>
      <c r="C202" s="676" t="s">
        <v>429</v>
      </c>
      <c r="D202" t="s">
        <v>19</v>
      </c>
      <c r="E202" s="218">
        <v>7.7</v>
      </c>
      <c r="F202" s="57"/>
      <c r="G202" s="308">
        <f t="shared" si="3"/>
        <v>7.7000000000000224</v>
      </c>
    </row>
    <row r="203" spans="1:7">
      <c r="A203" s="243"/>
      <c r="B203" s="676"/>
      <c r="C203" s="676"/>
      <c r="D203" t="s">
        <v>401</v>
      </c>
      <c r="E203" s="218">
        <v>6.5</v>
      </c>
      <c r="F203" s="57"/>
      <c r="G203" s="308">
        <f t="shared" si="3"/>
        <v>14.200000000000022</v>
      </c>
    </row>
    <row r="204" spans="1:7">
      <c r="B204" s="677"/>
      <c r="C204" s="677"/>
      <c r="D204" t="s">
        <v>400</v>
      </c>
      <c r="E204" s="218">
        <v>300</v>
      </c>
      <c r="F204" s="57"/>
      <c r="G204" s="308">
        <f t="shared" si="3"/>
        <v>314.20000000000005</v>
      </c>
    </row>
    <row r="205" spans="1:7">
      <c r="A205" s="236">
        <v>43708</v>
      </c>
      <c r="B205" s="677" t="s">
        <v>665</v>
      </c>
      <c r="C205" s="677" t="s">
        <v>429</v>
      </c>
      <c r="D205" t="s">
        <v>400</v>
      </c>
      <c r="F205" s="57">
        <v>290</v>
      </c>
      <c r="G205" s="308">
        <f t="shared" si="3"/>
        <v>24.200000000000045</v>
      </c>
    </row>
    <row r="206" spans="1:7">
      <c r="A206" s="236">
        <v>43738</v>
      </c>
      <c r="B206" s="677" t="s">
        <v>666</v>
      </c>
      <c r="C206" s="677" t="s">
        <v>429</v>
      </c>
      <c r="D206" t="s">
        <v>400</v>
      </c>
      <c r="F206" s="57">
        <v>10</v>
      </c>
      <c r="G206" s="308">
        <f t="shared" si="3"/>
        <v>14.200000000000045</v>
      </c>
    </row>
    <row r="207" spans="1:7">
      <c r="A207" s="236">
        <v>43796</v>
      </c>
      <c r="B207" s="677" t="s">
        <v>663</v>
      </c>
      <c r="C207" s="677" t="s">
        <v>429</v>
      </c>
      <c r="D207" t="s">
        <v>19</v>
      </c>
      <c r="F207" s="57">
        <v>7.7</v>
      </c>
      <c r="G207" s="308">
        <f t="shared" si="3"/>
        <v>6.5000000000000453</v>
      </c>
    </row>
    <row r="208" spans="1:7">
      <c r="A208" s="236">
        <v>43796</v>
      </c>
      <c r="B208" s="677" t="s">
        <v>663</v>
      </c>
      <c r="C208" s="677" t="s">
        <v>429</v>
      </c>
      <c r="D208" t="s">
        <v>401</v>
      </c>
      <c r="F208" s="57">
        <v>6.5</v>
      </c>
      <c r="G208" s="308">
        <f t="shared" si="3"/>
        <v>4.5297099404706387E-14</v>
      </c>
    </row>
    <row r="209" spans="1:7">
      <c r="A209" s="243">
        <v>43738</v>
      </c>
      <c r="B209" s="676" t="s">
        <v>397</v>
      </c>
      <c r="C209" s="676" t="s">
        <v>478</v>
      </c>
      <c r="D209" t="s">
        <v>19</v>
      </c>
      <c r="E209" s="218">
        <v>7.7</v>
      </c>
      <c r="F209" s="57"/>
      <c r="G209" s="308">
        <f t="shared" si="3"/>
        <v>7.7000000000000455</v>
      </c>
    </row>
    <row r="210" spans="1:7">
      <c r="A210" s="243"/>
      <c r="B210" s="676"/>
      <c r="C210" s="676"/>
      <c r="D210" t="s">
        <v>401</v>
      </c>
      <c r="E210" s="218">
        <v>6.6</v>
      </c>
      <c r="F210" s="57"/>
      <c r="G210" s="308">
        <f t="shared" si="3"/>
        <v>14.300000000000045</v>
      </c>
    </row>
    <row r="211" spans="1:7">
      <c r="B211" s="677"/>
      <c r="C211" s="677"/>
      <c r="D211" t="s">
        <v>400</v>
      </c>
      <c r="E211" s="218">
        <v>300</v>
      </c>
      <c r="F211" s="57"/>
      <c r="G211" s="308">
        <f t="shared" si="3"/>
        <v>314.30000000000007</v>
      </c>
    </row>
    <row r="212" spans="1:7">
      <c r="A212" s="236">
        <v>43738</v>
      </c>
      <c r="B212" s="677" t="s">
        <v>666</v>
      </c>
      <c r="C212" s="677" t="s">
        <v>478</v>
      </c>
      <c r="D212" t="s">
        <v>400</v>
      </c>
      <c r="F212" s="57">
        <v>300</v>
      </c>
      <c r="G212" s="308">
        <f t="shared" si="3"/>
        <v>14.300000000000068</v>
      </c>
    </row>
    <row r="213" spans="1:7">
      <c r="A213" s="236">
        <v>43796</v>
      </c>
      <c r="B213" s="677" t="s">
        <v>663</v>
      </c>
      <c r="C213" s="677" t="s">
        <v>478</v>
      </c>
      <c r="D213" t="s">
        <v>19</v>
      </c>
      <c r="F213" s="57">
        <v>7.7</v>
      </c>
      <c r="G213" s="308">
        <f t="shared" si="3"/>
        <v>6.600000000000068</v>
      </c>
    </row>
    <row r="214" spans="1:7">
      <c r="A214" s="236">
        <v>43796</v>
      </c>
      <c r="B214" s="677" t="s">
        <v>663</v>
      </c>
      <c r="C214" s="677" t="s">
        <v>478</v>
      </c>
      <c r="D214" t="s">
        <v>401</v>
      </c>
      <c r="F214" s="57">
        <v>6.6</v>
      </c>
      <c r="G214" s="308">
        <f t="shared" si="3"/>
        <v>6.8389738316909643E-14</v>
      </c>
    </row>
    <row r="215" spans="1:7">
      <c r="A215" s="243">
        <v>43769</v>
      </c>
      <c r="B215" s="676" t="s">
        <v>397</v>
      </c>
      <c r="C215" s="676" t="s">
        <v>398</v>
      </c>
      <c r="D215" t="s">
        <v>19</v>
      </c>
      <c r="E215" s="218">
        <v>7.8</v>
      </c>
      <c r="F215" s="57"/>
      <c r="G215" s="308">
        <f t="shared" si="3"/>
        <v>7.8000000000000682</v>
      </c>
    </row>
    <row r="216" spans="1:7">
      <c r="A216" s="243"/>
      <c r="B216" s="676"/>
      <c r="C216" s="676"/>
      <c r="D216" t="s">
        <v>401</v>
      </c>
      <c r="E216" s="218">
        <v>6.3</v>
      </c>
      <c r="F216" s="57"/>
      <c r="G216" s="308">
        <f t="shared" si="3"/>
        <v>14.100000000000069</v>
      </c>
    </row>
    <row r="217" spans="1:7">
      <c r="B217" s="677"/>
      <c r="C217" s="677"/>
      <c r="D217" t="s">
        <v>400</v>
      </c>
      <c r="E217" s="218">
        <v>300</v>
      </c>
      <c r="F217" s="57"/>
      <c r="G217" s="308">
        <f t="shared" si="3"/>
        <v>314.10000000000008</v>
      </c>
    </row>
    <row r="218" spans="1:7">
      <c r="A218" s="236">
        <v>43769</v>
      </c>
      <c r="B218" s="677" t="s">
        <v>667</v>
      </c>
      <c r="C218" s="677" t="s">
        <v>398</v>
      </c>
      <c r="D218" t="s">
        <v>400</v>
      </c>
      <c r="F218" s="57">
        <v>300</v>
      </c>
      <c r="G218" s="308">
        <f t="shared" si="3"/>
        <v>14.10000000000008</v>
      </c>
    </row>
    <row r="219" spans="1:7">
      <c r="A219" s="236">
        <v>43969</v>
      </c>
      <c r="B219" s="677" t="s">
        <v>668</v>
      </c>
      <c r="C219" s="677" t="s">
        <v>398</v>
      </c>
      <c r="D219" t="s">
        <v>19</v>
      </c>
      <c r="F219" s="57">
        <v>7.8</v>
      </c>
      <c r="G219" s="308">
        <f t="shared" si="3"/>
        <v>6.3000000000000798</v>
      </c>
    </row>
    <row r="220" spans="1:7">
      <c r="A220" s="236">
        <v>43969</v>
      </c>
      <c r="B220" s="677" t="s">
        <v>668</v>
      </c>
      <c r="C220" s="677" t="s">
        <v>398</v>
      </c>
      <c r="D220" t="s">
        <v>401</v>
      </c>
      <c r="F220" s="57">
        <v>2.2000000000000002</v>
      </c>
      <c r="G220" s="308">
        <f t="shared" si="3"/>
        <v>4.1000000000000796</v>
      </c>
    </row>
    <row r="221" spans="1:7">
      <c r="A221" s="236">
        <v>44005</v>
      </c>
      <c r="B221" s="677" t="s">
        <v>659</v>
      </c>
      <c r="C221" s="677" t="s">
        <v>398</v>
      </c>
      <c r="D221" t="s">
        <v>401</v>
      </c>
      <c r="E221" s="241"/>
      <c r="F221" s="308">
        <v>4.0999999999999996</v>
      </c>
      <c r="G221" s="308">
        <f t="shared" si="3"/>
        <v>7.9936057773011271E-14</v>
      </c>
    </row>
    <row r="222" spans="1:7">
      <c r="A222" s="243">
        <v>43799</v>
      </c>
      <c r="B222" s="676" t="s">
        <v>397</v>
      </c>
      <c r="C222" s="676" t="s">
        <v>405</v>
      </c>
      <c r="D222" t="s">
        <v>19</v>
      </c>
      <c r="E222" s="218">
        <v>8.6999999999999993</v>
      </c>
      <c r="F222" s="57"/>
      <c r="G222" s="308">
        <f t="shared" si="3"/>
        <v>8.7000000000000792</v>
      </c>
    </row>
    <row r="223" spans="1:7">
      <c r="B223" s="677"/>
      <c r="C223" s="676"/>
      <c r="D223" t="s">
        <v>401</v>
      </c>
      <c r="E223" s="218">
        <v>6.6</v>
      </c>
      <c r="F223" s="57"/>
      <c r="G223" s="308">
        <f t="shared" si="3"/>
        <v>15.300000000000079</v>
      </c>
    </row>
    <row r="224" spans="1:7">
      <c r="B224" s="677"/>
      <c r="C224" s="676"/>
      <c r="D224" t="s">
        <v>400</v>
      </c>
      <c r="E224" s="218">
        <v>300</v>
      </c>
      <c r="F224" s="57"/>
      <c r="G224" s="308">
        <f t="shared" si="3"/>
        <v>315.30000000000007</v>
      </c>
    </row>
    <row r="225" spans="1:7">
      <c r="A225" s="236">
        <v>44005</v>
      </c>
      <c r="B225" s="677" t="s">
        <v>659</v>
      </c>
      <c r="C225" s="677" t="s">
        <v>405</v>
      </c>
      <c r="D225" t="s">
        <v>19</v>
      </c>
      <c r="E225" s="241"/>
      <c r="F225" s="308">
        <v>8.6999999999999993</v>
      </c>
      <c r="G225" s="308">
        <f t="shared" si="3"/>
        <v>306.60000000000008</v>
      </c>
    </row>
    <row r="226" spans="1:7">
      <c r="A226" s="236">
        <v>44005</v>
      </c>
      <c r="B226" s="677" t="s">
        <v>659</v>
      </c>
      <c r="C226" s="677" t="s">
        <v>405</v>
      </c>
      <c r="D226" t="s">
        <v>401</v>
      </c>
      <c r="E226" s="241"/>
      <c r="F226" s="308">
        <v>6.6</v>
      </c>
      <c r="G226" s="308">
        <f t="shared" si="3"/>
        <v>300.00000000000006</v>
      </c>
    </row>
    <row r="227" spans="1:7">
      <c r="A227" s="236">
        <v>43799</v>
      </c>
      <c r="B227" s="677" t="s">
        <v>669</v>
      </c>
      <c r="C227" s="677" t="s">
        <v>405</v>
      </c>
      <c r="D227" t="s">
        <v>400</v>
      </c>
      <c r="F227" s="57">
        <v>300</v>
      </c>
      <c r="G227" s="308">
        <f t="shared" si="3"/>
        <v>0</v>
      </c>
    </row>
    <row r="228" spans="1:7">
      <c r="A228" s="243">
        <v>43830</v>
      </c>
      <c r="B228" s="676" t="s">
        <v>397</v>
      </c>
      <c r="C228" s="676" t="s">
        <v>409</v>
      </c>
      <c r="D228" t="s">
        <v>19</v>
      </c>
      <c r="E228" s="218">
        <v>9.1</v>
      </c>
      <c r="F228" s="57"/>
      <c r="G228" s="308">
        <f t="shared" si="3"/>
        <v>9.1</v>
      </c>
    </row>
    <row r="229" spans="1:7">
      <c r="B229" s="677"/>
      <c r="C229" s="677"/>
      <c r="D229" t="s">
        <v>401</v>
      </c>
      <c r="E229" s="218">
        <v>6.6</v>
      </c>
      <c r="F229" s="57"/>
      <c r="G229" s="308">
        <f t="shared" si="3"/>
        <v>15.7</v>
      </c>
    </row>
    <row r="230" spans="1:7">
      <c r="B230" s="677"/>
      <c r="C230" s="677"/>
      <c r="D230" t="s">
        <v>400</v>
      </c>
      <c r="E230" s="218">
        <v>300</v>
      </c>
      <c r="F230" s="57"/>
      <c r="G230" s="308">
        <f t="shared" si="3"/>
        <v>315.7</v>
      </c>
    </row>
    <row r="231" spans="1:7">
      <c r="A231" s="236">
        <v>43830</v>
      </c>
      <c r="B231" s="677" t="s">
        <v>670</v>
      </c>
      <c r="C231" s="677" t="s">
        <v>409</v>
      </c>
      <c r="D231" t="s">
        <v>400</v>
      </c>
      <c r="F231" s="57">
        <v>260</v>
      </c>
      <c r="G231" s="308">
        <f t="shared" si="3"/>
        <v>55.699999999999989</v>
      </c>
    </row>
    <row r="232" spans="1:7">
      <c r="A232" s="236">
        <v>44005</v>
      </c>
      <c r="B232" s="677" t="s">
        <v>659</v>
      </c>
      <c r="C232" s="677" t="s">
        <v>409</v>
      </c>
      <c r="D232" t="s">
        <v>19</v>
      </c>
      <c r="E232" s="241"/>
      <c r="F232" s="241">
        <v>9.1</v>
      </c>
      <c r="G232" s="308">
        <f t="shared" si="3"/>
        <v>46.599999999999987</v>
      </c>
    </row>
    <row r="233" spans="1:7">
      <c r="A233" s="236">
        <v>44005</v>
      </c>
      <c r="B233" s="677" t="s">
        <v>659</v>
      </c>
      <c r="C233" s="677" t="s">
        <v>409</v>
      </c>
      <c r="D233" t="s">
        <v>401</v>
      </c>
      <c r="E233" s="241"/>
      <c r="F233" s="241">
        <v>6.6</v>
      </c>
      <c r="G233" s="308">
        <f t="shared" si="3"/>
        <v>39.999999999999986</v>
      </c>
    </row>
    <row r="234" spans="1:7">
      <c r="A234" s="236">
        <v>44005</v>
      </c>
      <c r="B234" s="677" t="s">
        <v>659</v>
      </c>
      <c r="C234" s="677" t="s">
        <v>409</v>
      </c>
      <c r="D234" t="s">
        <v>400</v>
      </c>
      <c r="E234" s="241"/>
      <c r="F234" s="308">
        <v>40</v>
      </c>
      <c r="G234" s="308">
        <f t="shared" si="3"/>
        <v>0</v>
      </c>
    </row>
    <row r="235" spans="1:7">
      <c r="A235" s="243">
        <v>43861</v>
      </c>
      <c r="B235" s="676" t="s">
        <v>397</v>
      </c>
      <c r="C235" s="676" t="s">
        <v>444</v>
      </c>
      <c r="D235" t="s">
        <v>19</v>
      </c>
      <c r="E235" s="218">
        <v>11.6</v>
      </c>
      <c r="F235" s="57"/>
      <c r="G235" s="308">
        <f t="shared" si="3"/>
        <v>11.6</v>
      </c>
    </row>
    <row r="236" spans="1:7">
      <c r="B236" s="677"/>
      <c r="C236" s="676"/>
      <c r="D236" t="s">
        <v>401</v>
      </c>
      <c r="E236" s="218">
        <v>6.3</v>
      </c>
      <c r="F236" s="57"/>
      <c r="G236" s="308">
        <f t="shared" si="3"/>
        <v>17.899999999999999</v>
      </c>
    </row>
    <row r="237" spans="1:7">
      <c r="B237" s="677"/>
      <c r="C237" s="676"/>
      <c r="D237" t="s">
        <v>400</v>
      </c>
      <c r="E237" s="218">
        <v>300</v>
      </c>
      <c r="F237" s="57"/>
      <c r="G237" s="308">
        <f t="shared" si="3"/>
        <v>317.89999999999998</v>
      </c>
    </row>
    <row r="238" spans="1:7">
      <c r="A238" s="236">
        <v>44005</v>
      </c>
      <c r="B238" s="677" t="s">
        <v>659</v>
      </c>
      <c r="C238" s="676" t="s">
        <v>444</v>
      </c>
      <c r="D238" t="s">
        <v>19</v>
      </c>
      <c r="E238" s="241"/>
      <c r="F238" s="241">
        <v>11.6</v>
      </c>
      <c r="G238" s="308">
        <f t="shared" si="3"/>
        <v>306.29999999999995</v>
      </c>
    </row>
    <row r="239" spans="1:7">
      <c r="A239" s="236">
        <v>44005</v>
      </c>
      <c r="B239" s="677" t="s">
        <v>659</v>
      </c>
      <c r="C239" s="676" t="s">
        <v>444</v>
      </c>
      <c r="D239" t="s">
        <v>401</v>
      </c>
      <c r="E239" s="241"/>
      <c r="F239" s="241">
        <v>6.3</v>
      </c>
      <c r="G239" s="308">
        <f t="shared" si="3"/>
        <v>299.99999999999994</v>
      </c>
    </row>
    <row r="240" spans="1:7">
      <c r="A240" s="236">
        <v>43861</v>
      </c>
      <c r="B240" s="677" t="s">
        <v>671</v>
      </c>
      <c r="C240" s="677" t="s">
        <v>444</v>
      </c>
      <c r="D240" t="s">
        <v>400</v>
      </c>
      <c r="F240" s="57">
        <v>300</v>
      </c>
      <c r="G240" s="308">
        <f t="shared" si="3"/>
        <v>0</v>
      </c>
    </row>
    <row r="241" spans="1:7">
      <c r="A241" s="243">
        <v>43890</v>
      </c>
      <c r="B241" s="676" t="s">
        <v>397</v>
      </c>
      <c r="C241" s="676" t="s">
        <v>415</v>
      </c>
      <c r="D241" t="s">
        <v>19</v>
      </c>
      <c r="E241" s="218">
        <v>12</v>
      </c>
      <c r="F241" s="57"/>
      <c r="G241" s="308">
        <f t="shared" si="3"/>
        <v>12</v>
      </c>
    </row>
    <row r="242" spans="1:7">
      <c r="B242" s="677"/>
      <c r="C242" s="676"/>
      <c r="D242" t="s">
        <v>401</v>
      </c>
      <c r="E242" s="218">
        <v>6.7</v>
      </c>
      <c r="F242" s="57"/>
      <c r="G242" s="308">
        <f t="shared" si="3"/>
        <v>18.7</v>
      </c>
    </row>
    <row r="243" spans="1:7">
      <c r="B243" s="677"/>
      <c r="C243" s="676"/>
      <c r="D243" t="s">
        <v>400</v>
      </c>
      <c r="E243" s="218">
        <v>300</v>
      </c>
      <c r="F243" s="57"/>
      <c r="G243" s="308">
        <f t="shared" si="3"/>
        <v>318.7</v>
      </c>
    </row>
    <row r="244" spans="1:7">
      <c r="A244" s="236">
        <v>44005</v>
      </c>
      <c r="B244" s="677" t="s">
        <v>659</v>
      </c>
      <c r="C244" s="676" t="s">
        <v>415</v>
      </c>
      <c r="D244" t="s">
        <v>19</v>
      </c>
      <c r="E244" s="241"/>
      <c r="F244" s="241">
        <v>12</v>
      </c>
      <c r="G244" s="308">
        <f t="shared" si="3"/>
        <v>306.7</v>
      </c>
    </row>
    <row r="245" spans="1:7">
      <c r="A245" s="236">
        <v>44005</v>
      </c>
      <c r="B245" s="677" t="s">
        <v>659</v>
      </c>
      <c r="C245" s="676" t="s">
        <v>415</v>
      </c>
      <c r="D245" t="s">
        <v>401</v>
      </c>
      <c r="E245" s="241"/>
      <c r="F245" s="241">
        <v>6.7</v>
      </c>
      <c r="G245" s="308">
        <f t="shared" si="3"/>
        <v>300</v>
      </c>
    </row>
    <row r="246" spans="1:7">
      <c r="A246" s="236">
        <v>43890</v>
      </c>
      <c r="B246" s="677" t="s">
        <v>672</v>
      </c>
      <c r="C246" s="677" t="s">
        <v>415</v>
      </c>
      <c r="D246" t="s">
        <v>400</v>
      </c>
      <c r="F246" s="57">
        <v>300</v>
      </c>
      <c r="G246" s="308">
        <f t="shared" si="3"/>
        <v>0</v>
      </c>
    </row>
    <row r="247" spans="1:7">
      <c r="A247" s="243">
        <v>43921</v>
      </c>
      <c r="B247" s="676" t="s">
        <v>397</v>
      </c>
      <c r="C247" s="676" t="s">
        <v>418</v>
      </c>
      <c r="D247" t="s">
        <v>19</v>
      </c>
      <c r="E247" s="218">
        <v>12.6</v>
      </c>
      <c r="F247" s="57"/>
      <c r="G247" s="308">
        <f t="shared" si="3"/>
        <v>12.6</v>
      </c>
    </row>
    <row r="248" spans="1:7">
      <c r="B248" s="677"/>
      <c r="C248" s="677"/>
      <c r="D248" t="s">
        <v>401</v>
      </c>
      <c r="E248" s="313">
        <v>6.7</v>
      </c>
      <c r="F248" s="57"/>
      <c r="G248" s="308">
        <f t="shared" si="3"/>
        <v>19.3</v>
      </c>
    </row>
    <row r="249" spans="1:7">
      <c r="B249" s="677"/>
      <c r="C249" s="677"/>
      <c r="D249" t="s">
        <v>400</v>
      </c>
      <c r="E249" s="312">
        <v>300</v>
      </c>
      <c r="F249" s="57"/>
      <c r="G249" s="308">
        <f t="shared" si="3"/>
        <v>319.3</v>
      </c>
    </row>
    <row r="250" spans="1:7">
      <c r="A250" s="236">
        <v>44005</v>
      </c>
      <c r="B250" s="677" t="s">
        <v>659</v>
      </c>
      <c r="C250" s="677" t="s">
        <v>418</v>
      </c>
      <c r="D250" t="s">
        <v>19</v>
      </c>
      <c r="E250" s="241"/>
      <c r="F250" s="241">
        <v>12.2</v>
      </c>
      <c r="G250" s="308">
        <f t="shared" si="3"/>
        <v>307.10000000000002</v>
      </c>
    </row>
    <row r="251" spans="1:7">
      <c r="A251" s="236">
        <v>43969</v>
      </c>
      <c r="B251" s="677" t="s">
        <v>673</v>
      </c>
      <c r="C251" s="677" t="s">
        <v>418</v>
      </c>
      <c r="D251" t="s">
        <v>400</v>
      </c>
      <c r="F251" s="57">
        <v>170</v>
      </c>
      <c r="G251" s="308">
        <f t="shared" si="3"/>
        <v>137.10000000000002</v>
      </c>
    </row>
    <row r="252" spans="1:7">
      <c r="A252" s="236">
        <v>43969</v>
      </c>
      <c r="B252" s="677" t="s">
        <v>668</v>
      </c>
      <c r="C252" s="677" t="s">
        <v>418</v>
      </c>
      <c r="D252" t="s">
        <v>400</v>
      </c>
      <c r="F252" s="57">
        <v>130</v>
      </c>
      <c r="G252" s="308">
        <f t="shared" si="3"/>
        <v>7.1000000000000227</v>
      </c>
    </row>
    <row r="253" spans="1:7">
      <c r="A253" s="236">
        <v>44158</v>
      </c>
      <c r="B253" s="677" t="s">
        <v>674</v>
      </c>
      <c r="C253" s="677" t="s">
        <v>418</v>
      </c>
      <c r="D253" t="s">
        <v>19</v>
      </c>
      <c r="F253" s="57">
        <v>0.4</v>
      </c>
      <c r="G253" s="308">
        <f t="shared" si="3"/>
        <v>6.7000000000000224</v>
      </c>
    </row>
    <row r="254" spans="1:7">
      <c r="A254" s="236">
        <v>44158</v>
      </c>
      <c r="B254" s="677" t="s">
        <v>674</v>
      </c>
      <c r="C254" s="677" t="s">
        <v>418</v>
      </c>
      <c r="D254" t="s">
        <v>401</v>
      </c>
      <c r="F254" s="57">
        <v>6.7</v>
      </c>
      <c r="G254" s="308">
        <f t="shared" si="3"/>
        <v>2.2204460492503131E-14</v>
      </c>
    </row>
    <row r="255" spans="1:7">
      <c r="A255" s="243">
        <v>43951</v>
      </c>
      <c r="B255" s="676" t="s">
        <v>397</v>
      </c>
      <c r="C255" s="676" t="s">
        <v>420</v>
      </c>
      <c r="D255" t="s">
        <v>19</v>
      </c>
      <c r="E255" s="218">
        <v>13.1</v>
      </c>
      <c r="F255" s="57"/>
      <c r="G255" s="308">
        <f t="shared" si="3"/>
        <v>13.100000000000023</v>
      </c>
    </row>
    <row r="256" spans="1:7">
      <c r="B256" s="677"/>
      <c r="C256" s="677"/>
      <c r="D256" t="s">
        <v>401</v>
      </c>
      <c r="E256" s="241">
        <v>10.8</v>
      </c>
      <c r="F256" s="57"/>
      <c r="G256" s="308">
        <f t="shared" si="3"/>
        <v>23.900000000000023</v>
      </c>
    </row>
    <row r="257" spans="1:9">
      <c r="B257" s="677"/>
      <c r="C257" s="677"/>
      <c r="D257" t="s">
        <v>400</v>
      </c>
      <c r="E257" s="218">
        <v>300</v>
      </c>
      <c r="F257" s="57"/>
      <c r="G257" s="308">
        <f t="shared" si="3"/>
        <v>323.90000000000003</v>
      </c>
    </row>
    <row r="258" spans="1:9">
      <c r="A258" s="236">
        <v>44005</v>
      </c>
      <c r="B258" s="677" t="s">
        <v>659</v>
      </c>
      <c r="C258" s="677" t="s">
        <v>420</v>
      </c>
      <c r="D258" t="s">
        <v>19</v>
      </c>
      <c r="E258" s="241"/>
      <c r="F258" s="241">
        <v>12</v>
      </c>
      <c r="G258" s="308">
        <f t="shared" si="3"/>
        <v>311.90000000000003</v>
      </c>
    </row>
    <row r="259" spans="1:9">
      <c r="A259" s="236">
        <v>43969</v>
      </c>
      <c r="B259" s="677" t="s">
        <v>668</v>
      </c>
      <c r="C259" s="677" t="s">
        <v>420</v>
      </c>
      <c r="D259" t="s">
        <v>400</v>
      </c>
      <c r="F259" s="57">
        <v>300</v>
      </c>
      <c r="G259" s="308">
        <f t="shared" si="3"/>
        <v>11.900000000000034</v>
      </c>
      <c r="I259" s="240"/>
    </row>
    <row r="260" spans="1:9">
      <c r="A260" s="236">
        <v>44158</v>
      </c>
      <c r="B260" s="677" t="s">
        <v>674</v>
      </c>
      <c r="C260" s="677" t="s">
        <v>420</v>
      </c>
      <c r="D260" t="s">
        <v>19</v>
      </c>
      <c r="F260" s="57">
        <v>1.1000000000000001</v>
      </c>
      <c r="G260" s="308">
        <f t="shared" si="3"/>
        <v>10.800000000000034</v>
      </c>
      <c r="I260" s="240"/>
    </row>
    <row r="261" spans="1:9">
      <c r="A261" s="236">
        <v>44158</v>
      </c>
      <c r="B261" s="677" t="s">
        <v>674</v>
      </c>
      <c r="C261" s="677" t="s">
        <v>420</v>
      </c>
      <c r="D261" t="s">
        <v>401</v>
      </c>
      <c r="F261" s="57">
        <v>10.8</v>
      </c>
      <c r="G261" s="308">
        <f t="shared" si="3"/>
        <v>3.3750779948604759E-14</v>
      </c>
      <c r="I261" s="240"/>
    </row>
    <row r="262" spans="1:9">
      <c r="A262" s="243">
        <v>43982</v>
      </c>
      <c r="B262" s="676" t="s">
        <v>397</v>
      </c>
      <c r="C262" s="676" t="s">
        <v>422</v>
      </c>
      <c r="D262" t="s">
        <v>19</v>
      </c>
      <c r="E262" s="241">
        <v>12.1</v>
      </c>
      <c r="F262" s="57"/>
      <c r="G262" s="308">
        <f t="shared" si="3"/>
        <v>12.100000000000033</v>
      </c>
    </row>
    <row r="263" spans="1:9">
      <c r="B263" s="677"/>
      <c r="C263" s="677"/>
      <c r="D263" t="s">
        <v>401</v>
      </c>
      <c r="E263" s="241">
        <v>5.8</v>
      </c>
      <c r="F263" s="57"/>
      <c r="G263" s="308">
        <f t="shared" ref="G263:G326" si="4">+G262+E263-F263</f>
        <v>17.900000000000034</v>
      </c>
    </row>
    <row r="264" spans="1:9">
      <c r="B264" s="677"/>
      <c r="C264" s="677"/>
      <c r="D264" t="s">
        <v>400</v>
      </c>
      <c r="E264" s="218">
        <v>300</v>
      </c>
      <c r="F264" s="57"/>
      <c r="G264" s="308">
        <f t="shared" si="4"/>
        <v>317.90000000000003</v>
      </c>
    </row>
    <row r="265" spans="1:9">
      <c r="A265" s="236">
        <v>43981</v>
      </c>
      <c r="B265" s="677" t="s">
        <v>675</v>
      </c>
      <c r="C265" s="677" t="s">
        <v>422</v>
      </c>
      <c r="D265" t="s">
        <v>400</v>
      </c>
      <c r="F265" s="311">
        <v>260</v>
      </c>
      <c r="G265" s="308">
        <f t="shared" si="4"/>
        <v>57.900000000000034</v>
      </c>
    </row>
    <row r="266" spans="1:9">
      <c r="A266" s="236">
        <v>44005</v>
      </c>
      <c r="B266" s="677" t="s">
        <v>659</v>
      </c>
      <c r="C266" s="677" t="s">
        <v>422</v>
      </c>
      <c r="D266" t="s">
        <v>400</v>
      </c>
      <c r="E266" s="241"/>
      <c r="F266" s="241">
        <v>40</v>
      </c>
      <c r="G266" s="308">
        <f t="shared" si="4"/>
        <v>17.900000000000034</v>
      </c>
    </row>
    <row r="267" spans="1:9">
      <c r="A267" s="236">
        <v>44158</v>
      </c>
      <c r="B267" s="677" t="s">
        <v>674</v>
      </c>
      <c r="C267" s="677" t="s">
        <v>422</v>
      </c>
      <c r="D267" t="s">
        <v>19</v>
      </c>
      <c r="E267" s="241"/>
      <c r="F267" s="241">
        <v>12.1</v>
      </c>
      <c r="G267" s="308">
        <f t="shared" si="4"/>
        <v>5.8000000000000345</v>
      </c>
    </row>
    <row r="268" spans="1:9">
      <c r="A268" s="236">
        <v>44158</v>
      </c>
      <c r="B268" s="677" t="s">
        <v>674</v>
      </c>
      <c r="C268" s="677" t="s">
        <v>422</v>
      </c>
      <c r="D268" t="s">
        <v>401</v>
      </c>
      <c r="E268" s="241"/>
      <c r="F268" s="241">
        <v>5.8</v>
      </c>
      <c r="G268" s="308">
        <f t="shared" si="4"/>
        <v>3.4638958368304884E-14</v>
      </c>
    </row>
    <row r="269" spans="1:9">
      <c r="A269" s="243">
        <v>44012</v>
      </c>
      <c r="B269" s="676" t="s">
        <v>397</v>
      </c>
      <c r="C269" s="676" t="s">
        <v>425</v>
      </c>
      <c r="D269" t="s">
        <v>19</v>
      </c>
      <c r="E269" s="218">
        <v>10.7</v>
      </c>
      <c r="F269" s="57"/>
      <c r="G269" s="308">
        <f t="shared" si="4"/>
        <v>10.700000000000035</v>
      </c>
    </row>
    <row r="270" spans="1:9">
      <c r="B270" s="677"/>
      <c r="C270" s="677"/>
      <c r="D270" t="s">
        <v>401</v>
      </c>
      <c r="E270" s="218">
        <v>2.8</v>
      </c>
      <c r="F270" s="57"/>
      <c r="G270" s="308">
        <f t="shared" si="4"/>
        <v>13.500000000000036</v>
      </c>
    </row>
    <row r="271" spans="1:9">
      <c r="B271" s="677"/>
      <c r="C271" s="677"/>
      <c r="D271" t="s">
        <v>400</v>
      </c>
      <c r="E271" s="218">
        <v>300</v>
      </c>
      <c r="F271" s="57"/>
      <c r="G271" s="308">
        <f t="shared" si="4"/>
        <v>313.50000000000006</v>
      </c>
    </row>
    <row r="272" spans="1:9">
      <c r="A272" s="236">
        <v>44012</v>
      </c>
      <c r="B272" s="677" t="s">
        <v>676</v>
      </c>
      <c r="C272" s="677" t="s">
        <v>425</v>
      </c>
      <c r="D272" t="s">
        <v>400</v>
      </c>
      <c r="F272" s="311">
        <v>300</v>
      </c>
      <c r="G272" s="308">
        <f t="shared" si="4"/>
        <v>13.500000000000057</v>
      </c>
    </row>
    <row r="273" spans="1:7">
      <c r="A273" s="236">
        <v>44158</v>
      </c>
      <c r="B273" s="677" t="s">
        <v>674</v>
      </c>
      <c r="C273" s="677" t="s">
        <v>425</v>
      </c>
      <c r="D273" t="s">
        <v>19</v>
      </c>
      <c r="F273" s="311">
        <v>10.7</v>
      </c>
      <c r="G273" s="308">
        <f t="shared" si="4"/>
        <v>2.8000000000000576</v>
      </c>
    </row>
    <row r="274" spans="1:7">
      <c r="A274" s="236">
        <v>44158</v>
      </c>
      <c r="B274" s="677" t="s">
        <v>674</v>
      </c>
      <c r="C274" s="677" t="s">
        <v>425</v>
      </c>
      <c r="D274" t="s">
        <v>401</v>
      </c>
      <c r="F274" s="311">
        <v>2.8</v>
      </c>
      <c r="G274" s="308">
        <f t="shared" si="4"/>
        <v>5.773159728050814E-14</v>
      </c>
    </row>
    <row r="275" spans="1:7">
      <c r="A275" s="243">
        <v>44043</v>
      </c>
      <c r="B275" s="676" t="s">
        <v>397</v>
      </c>
      <c r="C275" s="676" t="s">
        <v>427</v>
      </c>
      <c r="D275" t="s">
        <v>19</v>
      </c>
      <c r="E275" s="218">
        <v>9</v>
      </c>
      <c r="F275" s="57"/>
      <c r="G275" s="308">
        <f t="shared" si="4"/>
        <v>9.0000000000000568</v>
      </c>
    </row>
    <row r="276" spans="1:7">
      <c r="B276" s="677"/>
      <c r="C276" s="677"/>
      <c r="D276" t="s">
        <v>401</v>
      </c>
      <c r="E276" s="218">
        <v>8.6999999999999993</v>
      </c>
      <c r="F276" s="57"/>
      <c r="G276" s="308">
        <f t="shared" si="4"/>
        <v>17.700000000000056</v>
      </c>
    </row>
    <row r="277" spans="1:7">
      <c r="B277" s="677"/>
      <c r="C277" s="677"/>
      <c r="D277" t="s">
        <v>400</v>
      </c>
      <c r="E277" s="218">
        <v>300</v>
      </c>
      <c r="F277" s="57"/>
      <c r="G277" s="308">
        <f t="shared" si="4"/>
        <v>317.70000000000005</v>
      </c>
    </row>
    <row r="278" spans="1:7">
      <c r="A278" s="236">
        <v>44043</v>
      </c>
      <c r="B278" s="677" t="s">
        <v>677</v>
      </c>
      <c r="C278" s="677" t="s">
        <v>427</v>
      </c>
      <c r="D278" t="s">
        <v>400</v>
      </c>
      <c r="F278" s="57">
        <v>290</v>
      </c>
      <c r="G278" s="308">
        <f t="shared" si="4"/>
        <v>27.700000000000045</v>
      </c>
    </row>
    <row r="279" spans="1:7">
      <c r="A279" s="236">
        <v>44158</v>
      </c>
      <c r="B279" s="677" t="s">
        <v>678</v>
      </c>
      <c r="C279" s="677" t="s">
        <v>427</v>
      </c>
      <c r="D279" t="s">
        <v>19</v>
      </c>
      <c r="F279" s="57">
        <v>9</v>
      </c>
      <c r="G279" s="308">
        <f t="shared" si="4"/>
        <v>18.700000000000045</v>
      </c>
    </row>
    <row r="280" spans="1:7">
      <c r="A280" s="236">
        <v>44158</v>
      </c>
      <c r="B280" s="677" t="s">
        <v>678</v>
      </c>
      <c r="C280" s="677" t="s">
        <v>427</v>
      </c>
      <c r="D280" t="s">
        <v>401</v>
      </c>
      <c r="F280" s="57">
        <v>8</v>
      </c>
      <c r="G280" s="308">
        <f t="shared" si="4"/>
        <v>10.700000000000045</v>
      </c>
    </row>
    <row r="281" spans="1:7">
      <c r="A281" s="236">
        <v>44179</v>
      </c>
      <c r="B281" s="677" t="s">
        <v>679</v>
      </c>
      <c r="C281" s="677" t="s">
        <v>427</v>
      </c>
      <c r="D281" t="s">
        <v>401</v>
      </c>
      <c r="F281" s="57">
        <v>0.7</v>
      </c>
      <c r="G281" s="308">
        <f t="shared" si="4"/>
        <v>10.000000000000046</v>
      </c>
    </row>
    <row r="282" spans="1:7">
      <c r="A282" s="236">
        <v>44196</v>
      </c>
      <c r="B282" s="677" t="s">
        <v>680</v>
      </c>
      <c r="C282" s="677" t="s">
        <v>427</v>
      </c>
      <c r="D282" t="s">
        <v>400</v>
      </c>
      <c r="F282" s="57">
        <v>10</v>
      </c>
      <c r="G282" s="308">
        <f t="shared" si="4"/>
        <v>4.6185277824406512E-14</v>
      </c>
    </row>
    <row r="283" spans="1:7">
      <c r="A283" s="243">
        <v>44074</v>
      </c>
      <c r="B283" s="676" t="s">
        <v>397</v>
      </c>
      <c r="C283" s="676" t="s">
        <v>429</v>
      </c>
      <c r="D283" t="s">
        <v>19</v>
      </c>
      <c r="E283" s="218">
        <v>8.6</v>
      </c>
      <c r="F283" s="57"/>
      <c r="G283" s="308">
        <f t="shared" si="4"/>
        <v>8.6000000000000458</v>
      </c>
    </row>
    <row r="284" spans="1:7">
      <c r="B284" s="677"/>
      <c r="C284" s="677"/>
      <c r="D284" t="s">
        <v>401</v>
      </c>
      <c r="E284" s="218">
        <v>6.2</v>
      </c>
      <c r="F284" s="57"/>
      <c r="G284" s="308">
        <f t="shared" si="4"/>
        <v>14.800000000000047</v>
      </c>
    </row>
    <row r="285" spans="1:7">
      <c r="B285" s="677"/>
      <c r="C285" s="677"/>
      <c r="D285" t="s">
        <v>400</v>
      </c>
      <c r="E285" s="218">
        <v>300</v>
      </c>
      <c r="F285" s="57"/>
      <c r="G285" s="308">
        <f t="shared" si="4"/>
        <v>314.80000000000007</v>
      </c>
    </row>
    <row r="286" spans="1:7">
      <c r="B286" s="677"/>
      <c r="C286" s="677"/>
      <c r="D286" t="s">
        <v>503</v>
      </c>
      <c r="E286" s="218">
        <v>15</v>
      </c>
      <c r="F286" s="57"/>
      <c r="G286" s="308">
        <f t="shared" si="4"/>
        <v>329.80000000000007</v>
      </c>
    </row>
    <row r="287" spans="1:7">
      <c r="A287" s="236">
        <v>44074</v>
      </c>
      <c r="B287" s="677" t="s">
        <v>681</v>
      </c>
      <c r="C287" s="677" t="s">
        <v>429</v>
      </c>
      <c r="D287" t="s">
        <v>400</v>
      </c>
      <c r="F287" s="57">
        <v>250</v>
      </c>
      <c r="G287" s="308">
        <f t="shared" si="4"/>
        <v>79.800000000000068</v>
      </c>
    </row>
    <row r="288" spans="1:7">
      <c r="A288" s="236">
        <v>44075</v>
      </c>
      <c r="B288" s="677" t="s">
        <v>682</v>
      </c>
      <c r="C288" s="677" t="s">
        <v>429</v>
      </c>
      <c r="D288" t="s">
        <v>400</v>
      </c>
      <c r="F288" s="57">
        <v>50</v>
      </c>
      <c r="G288" s="308">
        <f t="shared" si="4"/>
        <v>29.800000000000068</v>
      </c>
    </row>
    <row r="289" spans="1:7">
      <c r="A289" s="236">
        <v>44158</v>
      </c>
      <c r="B289" s="677" t="s">
        <v>678</v>
      </c>
      <c r="C289" s="677" t="s">
        <v>429</v>
      </c>
      <c r="D289" t="s">
        <v>19</v>
      </c>
      <c r="F289" s="57">
        <v>8.6</v>
      </c>
      <c r="G289" s="308">
        <f t="shared" si="4"/>
        <v>21.200000000000067</v>
      </c>
    </row>
    <row r="290" spans="1:7">
      <c r="A290" s="236">
        <v>44158</v>
      </c>
      <c r="B290" s="677" t="s">
        <v>678</v>
      </c>
      <c r="C290" s="677" t="s">
        <v>429</v>
      </c>
      <c r="D290" t="s">
        <v>401</v>
      </c>
      <c r="F290" s="57">
        <v>6.2</v>
      </c>
      <c r="G290" s="308">
        <f t="shared" si="4"/>
        <v>15.000000000000068</v>
      </c>
    </row>
    <row r="291" spans="1:7">
      <c r="A291" s="236">
        <v>43956</v>
      </c>
      <c r="B291" s="677"/>
      <c r="C291" s="677" t="s">
        <v>429</v>
      </c>
      <c r="D291" t="s">
        <v>503</v>
      </c>
      <c r="F291" s="57">
        <v>1.5</v>
      </c>
      <c r="G291" s="308">
        <f t="shared" si="4"/>
        <v>13.500000000000068</v>
      </c>
    </row>
    <row r="292" spans="1:7">
      <c r="A292" s="236">
        <v>44179</v>
      </c>
      <c r="B292" s="677" t="s">
        <v>679</v>
      </c>
      <c r="C292" s="677" t="s">
        <v>429</v>
      </c>
      <c r="D292" t="s">
        <v>503</v>
      </c>
      <c r="F292" s="57">
        <v>13.5</v>
      </c>
      <c r="G292" s="308">
        <f t="shared" si="4"/>
        <v>6.7501559897209518E-14</v>
      </c>
    </row>
    <row r="293" spans="1:7">
      <c r="A293" s="243">
        <v>44104</v>
      </c>
      <c r="B293" s="676" t="s">
        <v>397</v>
      </c>
      <c r="C293" s="676" t="s">
        <v>478</v>
      </c>
      <c r="D293" t="s">
        <v>19</v>
      </c>
      <c r="E293" s="218">
        <v>8.9</v>
      </c>
      <c r="F293" s="57"/>
      <c r="G293" s="308">
        <f t="shared" si="4"/>
        <v>8.9000000000000679</v>
      </c>
    </row>
    <row r="294" spans="1:7">
      <c r="B294" s="677"/>
      <c r="C294" s="677"/>
      <c r="D294" t="s">
        <v>401</v>
      </c>
      <c r="E294" s="218">
        <v>7.2</v>
      </c>
      <c r="F294" s="57"/>
      <c r="G294" s="308">
        <f t="shared" si="4"/>
        <v>16.100000000000069</v>
      </c>
    </row>
    <row r="295" spans="1:7">
      <c r="B295" s="677"/>
      <c r="C295" s="677"/>
      <c r="D295" t="s">
        <v>400</v>
      </c>
      <c r="E295" s="218">
        <v>300</v>
      </c>
      <c r="F295" s="57"/>
      <c r="G295" s="308">
        <f t="shared" si="4"/>
        <v>316.10000000000008</v>
      </c>
    </row>
    <row r="296" spans="1:7">
      <c r="B296" s="677"/>
      <c r="C296" s="677"/>
      <c r="D296" t="s">
        <v>503</v>
      </c>
      <c r="E296" s="218">
        <v>8.5</v>
      </c>
      <c r="F296" s="57"/>
      <c r="G296" s="308">
        <f t="shared" si="4"/>
        <v>324.60000000000008</v>
      </c>
    </row>
    <row r="297" spans="1:7">
      <c r="A297" s="236">
        <v>44104</v>
      </c>
      <c r="B297" s="677" t="s">
        <v>683</v>
      </c>
      <c r="C297" s="677" t="s">
        <v>478</v>
      </c>
      <c r="D297" t="s">
        <v>400</v>
      </c>
      <c r="F297" s="57">
        <v>300</v>
      </c>
      <c r="G297" s="308">
        <f t="shared" si="4"/>
        <v>24.60000000000008</v>
      </c>
    </row>
    <row r="298" spans="1:7">
      <c r="A298" s="236">
        <v>44091</v>
      </c>
      <c r="B298" s="677"/>
      <c r="C298" s="677" t="s">
        <v>478</v>
      </c>
      <c r="D298" t="s">
        <v>503</v>
      </c>
      <c r="F298" s="57">
        <v>8.5</v>
      </c>
      <c r="G298" s="308">
        <f t="shared" si="4"/>
        <v>16.10000000000008</v>
      </c>
    </row>
    <row r="299" spans="1:7">
      <c r="A299" s="236">
        <v>44179</v>
      </c>
      <c r="B299" s="677" t="s">
        <v>679</v>
      </c>
      <c r="C299" s="677" t="s">
        <v>478</v>
      </c>
      <c r="D299" t="s">
        <v>19</v>
      </c>
      <c r="F299" s="57">
        <v>8.9</v>
      </c>
      <c r="G299" s="308">
        <f t="shared" si="4"/>
        <v>7.2000000000000792</v>
      </c>
    </row>
    <row r="300" spans="1:7">
      <c r="A300" s="236">
        <v>44179</v>
      </c>
      <c r="B300" s="677" t="s">
        <v>679</v>
      </c>
      <c r="C300" s="677" t="s">
        <v>478</v>
      </c>
      <c r="D300" t="s">
        <v>401</v>
      </c>
      <c r="F300" s="57">
        <v>7.2</v>
      </c>
      <c r="G300" s="308">
        <f t="shared" si="4"/>
        <v>7.9047879353311146E-14</v>
      </c>
    </row>
    <row r="301" spans="1:7">
      <c r="A301" s="243">
        <v>44135</v>
      </c>
      <c r="B301" s="676" t="s">
        <v>397</v>
      </c>
      <c r="C301" s="676" t="s">
        <v>398</v>
      </c>
      <c r="D301" t="s">
        <v>19</v>
      </c>
      <c r="E301" s="218">
        <v>10.4</v>
      </c>
      <c r="F301" s="57"/>
      <c r="G301" s="308">
        <f t="shared" si="4"/>
        <v>10.40000000000008</v>
      </c>
    </row>
    <row r="302" spans="1:7">
      <c r="B302" s="677"/>
      <c r="C302" s="677"/>
      <c r="D302" t="s">
        <v>401</v>
      </c>
      <c r="E302" s="218">
        <v>7.6</v>
      </c>
      <c r="F302" s="57"/>
      <c r="G302" s="308">
        <f t="shared" si="4"/>
        <v>18.000000000000078</v>
      </c>
    </row>
    <row r="303" spans="1:7">
      <c r="B303" s="677"/>
      <c r="C303" s="677"/>
      <c r="D303" t="s">
        <v>400</v>
      </c>
      <c r="E303" s="218">
        <v>300</v>
      </c>
      <c r="F303" s="57"/>
      <c r="G303" s="308">
        <f t="shared" si="4"/>
        <v>318.00000000000006</v>
      </c>
    </row>
    <row r="304" spans="1:7">
      <c r="A304" s="236">
        <v>44135</v>
      </c>
      <c r="B304" s="677" t="s">
        <v>684</v>
      </c>
      <c r="C304" s="677" t="s">
        <v>398</v>
      </c>
      <c r="D304" t="s">
        <v>400</v>
      </c>
      <c r="F304" s="57">
        <v>300</v>
      </c>
      <c r="G304" s="308">
        <f t="shared" si="4"/>
        <v>18.000000000000057</v>
      </c>
    </row>
    <row r="305" spans="1:7">
      <c r="A305" s="236">
        <v>44179</v>
      </c>
      <c r="B305" s="677" t="s">
        <v>679</v>
      </c>
      <c r="C305" s="677" t="s">
        <v>398</v>
      </c>
      <c r="D305" t="s">
        <v>19</v>
      </c>
      <c r="F305" s="57">
        <v>10.4</v>
      </c>
      <c r="G305" s="308">
        <f t="shared" si="4"/>
        <v>7.6000000000000565</v>
      </c>
    </row>
    <row r="306" spans="1:7">
      <c r="A306" s="236">
        <v>44179</v>
      </c>
      <c r="B306" s="677" t="s">
        <v>679</v>
      </c>
      <c r="C306" s="677" t="s">
        <v>398</v>
      </c>
      <c r="D306" t="s">
        <v>401</v>
      </c>
      <c r="F306" s="57">
        <v>7.6</v>
      </c>
      <c r="G306" s="307">
        <f t="shared" si="4"/>
        <v>5.6843418860808015E-14</v>
      </c>
    </row>
    <row r="307" spans="1:7">
      <c r="A307" s="243">
        <v>44165</v>
      </c>
      <c r="B307" s="676" t="s">
        <v>397</v>
      </c>
      <c r="C307" s="676" t="s">
        <v>405</v>
      </c>
      <c r="D307" t="s">
        <v>19</v>
      </c>
      <c r="E307" s="263">
        <v>9.9</v>
      </c>
      <c r="F307" s="57"/>
      <c r="G307" s="308">
        <f t="shared" si="4"/>
        <v>9.9000000000000572</v>
      </c>
    </row>
    <row r="308" spans="1:7">
      <c r="B308" s="677"/>
      <c r="C308" s="677"/>
      <c r="D308" t="s">
        <v>401</v>
      </c>
      <c r="E308" s="263">
        <v>7.8</v>
      </c>
      <c r="F308" s="57"/>
      <c r="G308" s="308">
        <f t="shared" si="4"/>
        <v>17.700000000000056</v>
      </c>
    </row>
    <row r="309" spans="1:7">
      <c r="B309" s="677"/>
      <c r="C309" s="677"/>
      <c r="D309" t="s">
        <v>400</v>
      </c>
      <c r="E309" s="218">
        <v>300</v>
      </c>
      <c r="F309" s="57"/>
      <c r="G309" s="308">
        <f t="shared" si="4"/>
        <v>317.70000000000005</v>
      </c>
    </row>
    <row r="310" spans="1:7">
      <c r="A310" s="236">
        <v>44165</v>
      </c>
      <c r="B310" s="677" t="s">
        <v>685</v>
      </c>
      <c r="C310" s="677" t="s">
        <v>405</v>
      </c>
      <c r="D310" t="s">
        <v>400</v>
      </c>
      <c r="F310" s="57">
        <v>300</v>
      </c>
      <c r="G310" s="308">
        <f t="shared" si="4"/>
        <v>17.700000000000045</v>
      </c>
    </row>
    <row r="311" spans="1:7">
      <c r="A311" s="236">
        <v>44551</v>
      </c>
      <c r="B311" s="677" t="s">
        <v>686</v>
      </c>
      <c r="C311" s="677" t="s">
        <v>405</v>
      </c>
      <c r="D311" t="s">
        <v>19</v>
      </c>
      <c r="F311" s="57">
        <v>9.9</v>
      </c>
      <c r="G311" s="308">
        <f t="shared" si="4"/>
        <v>7.8000000000000451</v>
      </c>
    </row>
    <row r="312" spans="1:7">
      <c r="A312" s="236">
        <v>44551</v>
      </c>
      <c r="B312" s="677" t="s">
        <v>686</v>
      </c>
      <c r="C312" s="677" t="s">
        <v>405</v>
      </c>
      <c r="D312" t="s">
        <v>401</v>
      </c>
      <c r="F312" s="57">
        <v>7.8</v>
      </c>
      <c r="G312" s="308">
        <f t="shared" si="4"/>
        <v>4.5297099404706387E-14</v>
      </c>
    </row>
    <row r="313" spans="1:7">
      <c r="A313" s="243">
        <v>44196</v>
      </c>
      <c r="B313" s="676" t="s">
        <v>397</v>
      </c>
      <c r="C313" s="676" t="s">
        <v>409</v>
      </c>
      <c r="D313" t="s">
        <v>19</v>
      </c>
      <c r="E313" s="218">
        <v>11.3</v>
      </c>
      <c r="F313" s="57"/>
      <c r="G313" s="308">
        <f t="shared" si="4"/>
        <v>11.300000000000047</v>
      </c>
    </row>
    <row r="314" spans="1:7">
      <c r="B314" s="677"/>
      <c r="C314" s="677"/>
      <c r="D314" t="s">
        <v>401</v>
      </c>
      <c r="E314" s="218">
        <v>6.9</v>
      </c>
      <c r="F314" s="57"/>
      <c r="G314" s="308">
        <f t="shared" si="4"/>
        <v>18.200000000000045</v>
      </c>
    </row>
    <row r="315" spans="1:7">
      <c r="B315" s="677"/>
      <c r="C315" s="677"/>
      <c r="D315" t="s">
        <v>400</v>
      </c>
      <c r="E315" s="218">
        <v>300</v>
      </c>
      <c r="F315" s="57"/>
      <c r="G315" s="308">
        <f t="shared" si="4"/>
        <v>318.20000000000005</v>
      </c>
    </row>
    <row r="316" spans="1:7">
      <c r="A316" s="236">
        <v>44196</v>
      </c>
      <c r="B316" s="677" t="s">
        <v>680</v>
      </c>
      <c r="C316" s="677" t="s">
        <v>409</v>
      </c>
      <c r="D316" t="s">
        <v>400</v>
      </c>
      <c r="F316" s="57">
        <v>300</v>
      </c>
      <c r="G316" s="308">
        <f t="shared" si="4"/>
        <v>18.200000000000045</v>
      </c>
    </row>
    <row r="317" spans="1:7">
      <c r="A317" s="236">
        <v>44235</v>
      </c>
      <c r="B317" s="677" t="s">
        <v>687</v>
      </c>
      <c r="C317" s="677" t="s">
        <v>409</v>
      </c>
      <c r="D317" t="s">
        <v>19</v>
      </c>
      <c r="F317" s="57">
        <v>11.3</v>
      </c>
      <c r="G317" s="308">
        <f t="shared" si="4"/>
        <v>6.9000000000000448</v>
      </c>
    </row>
    <row r="318" spans="1:7">
      <c r="A318" s="236">
        <v>44235</v>
      </c>
      <c r="B318" s="677" t="s">
        <v>687</v>
      </c>
      <c r="C318" s="677" t="s">
        <v>409</v>
      </c>
      <c r="D318" t="s">
        <v>401</v>
      </c>
      <c r="F318" s="57">
        <v>6.9</v>
      </c>
      <c r="G318" s="308">
        <f t="shared" si="4"/>
        <v>4.4408920985006262E-14</v>
      </c>
    </row>
    <row r="319" spans="1:7">
      <c r="A319" s="243">
        <v>44227</v>
      </c>
      <c r="B319" s="676" t="s">
        <v>397</v>
      </c>
      <c r="C319" s="676" t="s">
        <v>444</v>
      </c>
      <c r="D319" s="274" t="s">
        <v>19</v>
      </c>
      <c r="E319" s="263">
        <v>12</v>
      </c>
      <c r="F319" s="57"/>
      <c r="G319" s="308">
        <f t="shared" si="4"/>
        <v>12.000000000000044</v>
      </c>
    </row>
    <row r="320" spans="1:7">
      <c r="B320" s="677"/>
      <c r="C320" s="677"/>
      <c r="D320" s="274" t="s">
        <v>401</v>
      </c>
      <c r="E320" s="263">
        <v>8.8000000000000007</v>
      </c>
      <c r="F320" s="57"/>
      <c r="G320" s="308">
        <f t="shared" si="4"/>
        <v>20.800000000000047</v>
      </c>
    </row>
    <row r="321" spans="1:13">
      <c r="B321" s="677"/>
      <c r="C321" s="677"/>
      <c r="D321" t="s">
        <v>400</v>
      </c>
      <c r="E321" s="218">
        <v>300</v>
      </c>
      <c r="F321" s="57"/>
      <c r="G321" s="308">
        <f t="shared" si="4"/>
        <v>320.80000000000007</v>
      </c>
      <c r="K321" s="685"/>
      <c r="M321" s="218"/>
    </row>
    <row r="322" spans="1:13">
      <c r="A322" s="236">
        <v>44226</v>
      </c>
      <c r="B322" s="677" t="s">
        <v>688</v>
      </c>
      <c r="C322" s="677" t="s">
        <v>444</v>
      </c>
      <c r="D322" t="s">
        <v>400</v>
      </c>
      <c r="F322" s="57">
        <v>300</v>
      </c>
      <c r="G322" s="308">
        <f t="shared" si="4"/>
        <v>20.800000000000068</v>
      </c>
      <c r="K322" s="686"/>
      <c r="M322" s="218"/>
    </row>
    <row r="323" spans="1:13">
      <c r="A323" s="236">
        <v>44551</v>
      </c>
      <c r="B323" s="677" t="s">
        <v>686</v>
      </c>
      <c r="C323" s="677" t="s">
        <v>444</v>
      </c>
      <c r="D323" t="s">
        <v>19</v>
      </c>
      <c r="F323" s="57">
        <v>12</v>
      </c>
      <c r="G323" s="308">
        <f t="shared" si="4"/>
        <v>8.8000000000000682</v>
      </c>
    </row>
    <row r="324" spans="1:13">
      <c r="A324" s="236">
        <v>44551</v>
      </c>
      <c r="B324" s="677" t="s">
        <v>686</v>
      </c>
      <c r="C324" s="677" t="s">
        <v>444</v>
      </c>
      <c r="D324" t="s">
        <v>401</v>
      </c>
      <c r="F324" s="57">
        <v>8.8000000000000007</v>
      </c>
      <c r="G324" s="308">
        <f t="shared" si="4"/>
        <v>6.7501559897209518E-14</v>
      </c>
    </row>
    <row r="325" spans="1:13">
      <c r="A325" s="243">
        <v>44255</v>
      </c>
      <c r="B325" s="676" t="s">
        <v>397</v>
      </c>
      <c r="C325" s="676" t="s">
        <v>415</v>
      </c>
      <c r="D325" t="s">
        <v>19</v>
      </c>
      <c r="E325" s="218">
        <v>10.9</v>
      </c>
      <c r="F325" s="57"/>
      <c r="G325" s="308">
        <f t="shared" si="4"/>
        <v>10.900000000000068</v>
      </c>
    </row>
    <row r="326" spans="1:13">
      <c r="B326" s="677"/>
      <c r="C326" s="677"/>
      <c r="D326" t="s">
        <v>401</v>
      </c>
      <c r="E326" s="218">
        <v>8.6999999999999993</v>
      </c>
      <c r="F326" s="57"/>
      <c r="G326" s="308">
        <f t="shared" si="4"/>
        <v>19.600000000000065</v>
      </c>
    </row>
    <row r="327" spans="1:13">
      <c r="B327" s="677"/>
      <c r="C327" s="677"/>
      <c r="D327" t="s">
        <v>400</v>
      </c>
      <c r="E327" s="218">
        <v>300</v>
      </c>
      <c r="F327" s="57"/>
      <c r="G327" s="308">
        <f t="shared" ref="G327:G387" si="5">+G326+E327-F327</f>
        <v>319.60000000000008</v>
      </c>
    </row>
    <row r="328" spans="1:13">
      <c r="A328" s="236">
        <v>44254</v>
      </c>
      <c r="B328" s="677" t="s">
        <v>689</v>
      </c>
      <c r="C328" s="677" t="s">
        <v>415</v>
      </c>
      <c r="D328" t="s">
        <v>400</v>
      </c>
      <c r="F328" s="57">
        <v>250</v>
      </c>
      <c r="G328" s="308">
        <f t="shared" si="5"/>
        <v>69.60000000000008</v>
      </c>
    </row>
    <row r="329" spans="1:13">
      <c r="A329" s="236">
        <v>44347</v>
      </c>
      <c r="B329" s="677" t="s">
        <v>690</v>
      </c>
      <c r="C329" s="677" t="s">
        <v>415</v>
      </c>
      <c r="D329" t="s">
        <v>400</v>
      </c>
      <c r="F329" s="57">
        <v>10</v>
      </c>
      <c r="G329" s="308">
        <f t="shared" si="5"/>
        <v>59.60000000000008</v>
      </c>
    </row>
    <row r="330" spans="1:13">
      <c r="A330" s="236">
        <v>44408</v>
      </c>
      <c r="B330" s="677" t="s">
        <v>691</v>
      </c>
      <c r="C330" s="677" t="s">
        <v>415</v>
      </c>
      <c r="D330" t="s">
        <v>400</v>
      </c>
      <c r="F330" s="57">
        <v>20</v>
      </c>
      <c r="G330" s="308">
        <f t="shared" si="5"/>
        <v>39.60000000000008</v>
      </c>
    </row>
    <row r="331" spans="1:13">
      <c r="A331" s="236">
        <v>44551</v>
      </c>
      <c r="B331" s="677" t="s">
        <v>692</v>
      </c>
      <c r="C331" s="677" t="s">
        <v>415</v>
      </c>
      <c r="D331" t="s">
        <v>400</v>
      </c>
      <c r="F331" s="57">
        <v>20</v>
      </c>
      <c r="G331" s="308">
        <f t="shared" si="5"/>
        <v>19.60000000000008</v>
      </c>
      <c r="K331" s="685"/>
      <c r="M331" s="218"/>
    </row>
    <row r="332" spans="1:13">
      <c r="A332" s="236">
        <v>44551</v>
      </c>
      <c r="B332" s="677" t="s">
        <v>686</v>
      </c>
      <c r="C332" s="677" t="s">
        <v>415</v>
      </c>
      <c r="D332" t="s">
        <v>19</v>
      </c>
      <c r="F332" s="218">
        <v>10.9</v>
      </c>
      <c r="G332" s="308">
        <f t="shared" si="5"/>
        <v>8.7000000000000792</v>
      </c>
      <c r="K332" s="685"/>
      <c r="M332" s="218"/>
    </row>
    <row r="333" spans="1:13">
      <c r="A333" s="236">
        <v>44551</v>
      </c>
      <c r="B333" s="677" t="s">
        <v>686</v>
      </c>
      <c r="C333" s="677" t="s">
        <v>415</v>
      </c>
      <c r="D333" t="s">
        <v>401</v>
      </c>
      <c r="F333" s="218">
        <v>8.6999999999999993</v>
      </c>
      <c r="G333" s="308">
        <f t="shared" si="5"/>
        <v>7.9936057773011271E-14</v>
      </c>
      <c r="K333" s="685"/>
      <c r="M333" s="218"/>
    </row>
    <row r="334" spans="1:13">
      <c r="A334" s="243">
        <v>44286</v>
      </c>
      <c r="B334" s="676" t="s">
        <v>397</v>
      </c>
      <c r="C334" s="676" t="s">
        <v>418</v>
      </c>
      <c r="D334" t="s">
        <v>19</v>
      </c>
      <c r="E334" s="218">
        <v>12</v>
      </c>
      <c r="F334" s="57"/>
      <c r="G334" s="308">
        <f t="shared" si="5"/>
        <v>12.00000000000008</v>
      </c>
      <c r="K334" s="686"/>
      <c r="M334" s="218"/>
    </row>
    <row r="335" spans="1:13">
      <c r="B335" s="677"/>
      <c r="C335" s="677"/>
      <c r="D335" t="s">
        <v>401</v>
      </c>
      <c r="E335" s="218">
        <v>6.8</v>
      </c>
      <c r="F335" s="57"/>
      <c r="G335" s="308">
        <f t="shared" si="5"/>
        <v>18.800000000000079</v>
      </c>
      <c r="K335" s="686"/>
      <c r="M335" s="218"/>
    </row>
    <row r="336" spans="1:13">
      <c r="B336" s="677"/>
      <c r="C336" s="677"/>
      <c r="D336" t="s">
        <v>400</v>
      </c>
      <c r="E336" s="218">
        <v>300</v>
      </c>
      <c r="F336" s="57"/>
      <c r="G336" s="308">
        <f t="shared" si="5"/>
        <v>318.80000000000007</v>
      </c>
      <c r="K336" s="685"/>
      <c r="M336" s="218"/>
    </row>
    <row r="337" spans="1:13">
      <c r="A337" s="236">
        <v>44286</v>
      </c>
      <c r="B337" s="677" t="s">
        <v>693</v>
      </c>
      <c r="C337" s="677" t="s">
        <v>418</v>
      </c>
      <c r="D337" t="s">
        <v>400</v>
      </c>
      <c r="F337" s="57">
        <v>250</v>
      </c>
      <c r="G337" s="308">
        <f t="shared" si="5"/>
        <v>68.800000000000068</v>
      </c>
      <c r="K337" s="686"/>
      <c r="M337" s="218"/>
    </row>
    <row r="338" spans="1:13">
      <c r="A338" s="236">
        <v>44551</v>
      </c>
      <c r="B338" s="677" t="s">
        <v>692</v>
      </c>
      <c r="C338" s="677" t="s">
        <v>418</v>
      </c>
      <c r="D338" t="s">
        <v>400</v>
      </c>
      <c r="F338" s="57">
        <v>50</v>
      </c>
      <c r="G338" s="308">
        <f t="shared" si="5"/>
        <v>18.800000000000068</v>
      </c>
      <c r="K338" s="686"/>
      <c r="M338" s="218"/>
    </row>
    <row r="339" spans="1:13">
      <c r="A339" s="236">
        <v>44551</v>
      </c>
      <c r="B339" s="677" t="s">
        <v>686</v>
      </c>
      <c r="C339" s="677" t="s">
        <v>418</v>
      </c>
      <c r="D339" t="s">
        <v>19</v>
      </c>
      <c r="F339" s="218">
        <v>12</v>
      </c>
      <c r="G339" s="308">
        <f t="shared" si="5"/>
        <v>6.8000000000000682</v>
      </c>
      <c r="K339" s="686"/>
      <c r="M339" s="218"/>
    </row>
    <row r="340" spans="1:13">
      <c r="A340" s="236">
        <v>44551</v>
      </c>
      <c r="B340" s="677" t="s">
        <v>686</v>
      </c>
      <c r="C340" s="677" t="s">
        <v>418</v>
      </c>
      <c r="D340" t="s">
        <v>401</v>
      </c>
      <c r="F340" s="218">
        <v>6.8</v>
      </c>
      <c r="G340" s="308">
        <f t="shared" si="5"/>
        <v>6.8389738316909643E-14</v>
      </c>
      <c r="K340" s="686"/>
      <c r="M340" s="218"/>
    </row>
    <row r="341" spans="1:13">
      <c r="A341" s="243">
        <v>44316</v>
      </c>
      <c r="B341" s="676" t="s">
        <v>397</v>
      </c>
      <c r="C341" s="676" t="s">
        <v>420</v>
      </c>
      <c r="D341" t="s">
        <v>19</v>
      </c>
      <c r="E341" s="218">
        <v>11.5</v>
      </c>
      <c r="F341" s="57"/>
      <c r="G341" s="308">
        <f t="shared" si="5"/>
        <v>11.500000000000068</v>
      </c>
      <c r="K341" s="685"/>
      <c r="M341" s="218"/>
    </row>
    <row r="342" spans="1:13">
      <c r="B342" s="677"/>
      <c r="C342" s="677"/>
      <c r="D342" t="s">
        <v>401</v>
      </c>
      <c r="E342" s="218">
        <v>7.8</v>
      </c>
      <c r="F342" s="57"/>
      <c r="G342" s="308">
        <f t="shared" si="5"/>
        <v>19.300000000000068</v>
      </c>
      <c r="K342" s="686"/>
      <c r="M342" s="218"/>
    </row>
    <row r="343" spans="1:13">
      <c r="B343" s="677"/>
      <c r="C343" s="677"/>
      <c r="D343" t="s">
        <v>400</v>
      </c>
      <c r="E343" s="218">
        <v>300</v>
      </c>
      <c r="F343" s="57"/>
      <c r="G343" s="308">
        <f t="shared" si="5"/>
        <v>319.30000000000007</v>
      </c>
      <c r="K343" s="685"/>
      <c r="M343" s="218"/>
    </row>
    <row r="344" spans="1:13">
      <c r="A344" s="236">
        <v>44316</v>
      </c>
      <c r="B344" s="677" t="s">
        <v>694</v>
      </c>
      <c r="C344" s="677" t="s">
        <v>420</v>
      </c>
      <c r="D344" t="s">
        <v>400</v>
      </c>
      <c r="F344" s="57">
        <v>300</v>
      </c>
      <c r="G344" s="308">
        <f t="shared" si="5"/>
        <v>19.300000000000068</v>
      </c>
      <c r="K344" s="686"/>
      <c r="M344" s="273"/>
    </row>
    <row r="345" spans="1:13">
      <c r="A345" s="236">
        <v>44551</v>
      </c>
      <c r="B345" s="677" t="s">
        <v>686</v>
      </c>
      <c r="C345" s="677" t="s">
        <v>420</v>
      </c>
      <c r="D345" t="s">
        <v>19</v>
      </c>
      <c r="F345" s="218">
        <v>11.5</v>
      </c>
      <c r="G345" s="308">
        <f t="shared" si="5"/>
        <v>7.8000000000000682</v>
      </c>
      <c r="K345" s="686"/>
      <c r="M345" s="273"/>
    </row>
    <row r="346" spans="1:13">
      <c r="A346" s="236">
        <v>44551</v>
      </c>
      <c r="B346" s="677" t="s">
        <v>686</v>
      </c>
      <c r="C346" s="677" t="s">
        <v>420</v>
      </c>
      <c r="D346" t="s">
        <v>401</v>
      </c>
      <c r="F346" s="218">
        <v>7.8</v>
      </c>
      <c r="G346" s="308">
        <f t="shared" si="5"/>
        <v>6.8389738316909643E-14</v>
      </c>
      <c r="K346" s="686"/>
      <c r="M346" s="273"/>
    </row>
    <row r="347" spans="1:13">
      <c r="A347" s="243">
        <v>44347</v>
      </c>
      <c r="B347" s="676" t="s">
        <v>397</v>
      </c>
      <c r="C347" s="676" t="s">
        <v>422</v>
      </c>
      <c r="D347" t="s">
        <v>19</v>
      </c>
      <c r="E347" s="218">
        <v>9.4</v>
      </c>
      <c r="F347" s="57"/>
      <c r="G347" s="308">
        <f t="shared" si="5"/>
        <v>9.4000000000000696</v>
      </c>
      <c r="K347" s="686"/>
      <c r="M347" s="218"/>
    </row>
    <row r="348" spans="1:13">
      <c r="B348" s="677"/>
      <c r="C348" s="677"/>
      <c r="D348" t="s">
        <v>401</v>
      </c>
      <c r="E348" s="218">
        <v>6.5</v>
      </c>
      <c r="F348" s="57"/>
      <c r="G348" s="308">
        <f t="shared" si="5"/>
        <v>15.90000000000007</v>
      </c>
      <c r="K348" s="685"/>
      <c r="M348" s="218"/>
    </row>
    <row r="349" spans="1:13">
      <c r="B349" s="677"/>
      <c r="C349" s="677"/>
      <c r="D349" t="s">
        <v>400</v>
      </c>
      <c r="E349" s="218">
        <v>300</v>
      </c>
      <c r="F349" s="57"/>
      <c r="G349" s="308">
        <f t="shared" si="5"/>
        <v>315.90000000000009</v>
      </c>
      <c r="K349" s="686"/>
      <c r="M349" s="218"/>
    </row>
    <row r="350" spans="1:13">
      <c r="A350" s="236">
        <v>44347</v>
      </c>
      <c r="B350" s="677" t="s">
        <v>690</v>
      </c>
      <c r="C350" s="677" t="s">
        <v>422</v>
      </c>
      <c r="D350" t="s">
        <v>400</v>
      </c>
      <c r="F350" s="57">
        <v>300</v>
      </c>
      <c r="G350" s="308">
        <f t="shared" si="5"/>
        <v>15.900000000000091</v>
      </c>
      <c r="K350" s="685"/>
      <c r="M350" s="218"/>
    </row>
    <row r="351" spans="1:13">
      <c r="A351" s="236">
        <v>44551</v>
      </c>
      <c r="B351" s="677" t="s">
        <v>686</v>
      </c>
      <c r="C351" s="677" t="s">
        <v>422</v>
      </c>
      <c r="D351" t="s">
        <v>19</v>
      </c>
      <c r="F351" s="218">
        <v>9.4</v>
      </c>
      <c r="G351" s="308">
        <f t="shared" si="5"/>
        <v>6.5000000000000906</v>
      </c>
      <c r="K351" s="685"/>
      <c r="M351" s="218"/>
    </row>
    <row r="352" spans="1:13">
      <c r="A352" s="236">
        <v>44551</v>
      </c>
      <c r="B352" s="677" t="s">
        <v>686</v>
      </c>
      <c r="C352" s="677" t="s">
        <v>422</v>
      </c>
      <c r="D352" t="s">
        <v>401</v>
      </c>
      <c r="F352" s="218">
        <v>6.5</v>
      </c>
      <c r="G352" s="308">
        <f t="shared" si="5"/>
        <v>9.0594198809412774E-14</v>
      </c>
      <c r="K352" s="685"/>
      <c r="M352" s="218"/>
    </row>
    <row r="353" spans="1:13">
      <c r="A353" s="243">
        <v>44377</v>
      </c>
      <c r="B353" s="676" t="s">
        <v>397</v>
      </c>
      <c r="C353" s="676" t="s">
        <v>425</v>
      </c>
      <c r="D353" t="s">
        <v>19</v>
      </c>
      <c r="E353" s="218">
        <v>10.3</v>
      </c>
      <c r="F353" s="57"/>
      <c r="G353" s="308">
        <f t="shared" si="5"/>
        <v>10.300000000000091</v>
      </c>
      <c r="K353" s="686"/>
      <c r="M353" s="218"/>
    </row>
    <row r="354" spans="1:13">
      <c r="B354" s="677"/>
      <c r="C354" s="677"/>
      <c r="D354" t="s">
        <v>401</v>
      </c>
      <c r="E354" s="273">
        <v>8.4</v>
      </c>
      <c r="F354" s="57"/>
      <c r="G354" s="308">
        <f t="shared" si="5"/>
        <v>18.700000000000092</v>
      </c>
      <c r="K354" s="686"/>
      <c r="M354" s="218"/>
    </row>
    <row r="355" spans="1:13">
      <c r="B355" s="677"/>
      <c r="C355" s="677"/>
      <c r="D355" t="s">
        <v>400</v>
      </c>
      <c r="E355" s="218">
        <v>300</v>
      </c>
      <c r="F355" s="57"/>
      <c r="G355" s="308">
        <f t="shared" si="5"/>
        <v>318.7000000000001</v>
      </c>
      <c r="K355" s="685"/>
      <c r="M355" s="218"/>
    </row>
    <row r="356" spans="1:13">
      <c r="A356" s="236">
        <v>44377</v>
      </c>
      <c r="B356" s="677" t="s">
        <v>695</v>
      </c>
      <c r="C356" s="677" t="s">
        <v>425</v>
      </c>
      <c r="D356" t="s">
        <v>400</v>
      </c>
      <c r="F356" s="57">
        <v>260</v>
      </c>
      <c r="G356" s="308">
        <f t="shared" si="5"/>
        <v>58.700000000000102</v>
      </c>
      <c r="K356" s="686"/>
      <c r="M356" s="218"/>
    </row>
    <row r="357" spans="1:13">
      <c r="A357" s="236">
        <v>44551</v>
      </c>
      <c r="B357" s="677" t="s">
        <v>692</v>
      </c>
      <c r="C357" s="677" t="s">
        <v>425</v>
      </c>
      <c r="D357" t="s">
        <v>400</v>
      </c>
      <c r="F357" s="57">
        <v>40</v>
      </c>
      <c r="G357" s="308">
        <f t="shared" si="5"/>
        <v>18.700000000000102</v>
      </c>
      <c r="K357" s="686"/>
      <c r="M357" s="218"/>
    </row>
    <row r="358" spans="1:13">
      <c r="A358" s="236">
        <v>44551</v>
      </c>
      <c r="B358" s="677" t="s">
        <v>696</v>
      </c>
      <c r="C358" s="677" t="s">
        <v>425</v>
      </c>
      <c r="D358" t="s">
        <v>19</v>
      </c>
      <c r="F358" s="218">
        <v>10.3</v>
      </c>
      <c r="G358" s="308">
        <f t="shared" si="5"/>
        <v>8.4000000000001016</v>
      </c>
      <c r="K358" s="686"/>
      <c r="M358" s="218"/>
    </row>
    <row r="359" spans="1:13">
      <c r="A359" s="236">
        <v>44551</v>
      </c>
      <c r="B359" s="677" t="s">
        <v>696</v>
      </c>
      <c r="C359" s="677" t="s">
        <v>425</v>
      </c>
      <c r="D359" t="s">
        <v>401</v>
      </c>
      <c r="F359" s="273">
        <v>8.4</v>
      </c>
      <c r="G359" s="308">
        <f t="shared" si="5"/>
        <v>1.0125233984581428E-13</v>
      </c>
      <c r="K359" s="686"/>
      <c r="M359" s="218"/>
    </row>
    <row r="360" spans="1:13">
      <c r="A360" s="243">
        <v>44408</v>
      </c>
      <c r="B360" s="676" t="s">
        <v>397</v>
      </c>
      <c r="C360" s="676" t="s">
        <v>427</v>
      </c>
      <c r="D360" t="s">
        <v>19</v>
      </c>
      <c r="E360" s="218">
        <v>9</v>
      </c>
      <c r="F360" s="57"/>
      <c r="G360" s="308">
        <f t="shared" si="5"/>
        <v>9.0000000000001013</v>
      </c>
      <c r="K360" s="686"/>
      <c r="M360" s="218"/>
    </row>
    <row r="361" spans="1:13">
      <c r="B361" s="677"/>
      <c r="C361" s="677"/>
      <c r="D361" t="s">
        <v>401</v>
      </c>
      <c r="E361" s="218">
        <v>5.8</v>
      </c>
      <c r="F361" s="57"/>
      <c r="G361" s="308">
        <f t="shared" si="5"/>
        <v>14.8000000000001</v>
      </c>
      <c r="K361" s="685"/>
      <c r="M361" s="218"/>
    </row>
    <row r="362" spans="1:13">
      <c r="B362" s="677"/>
      <c r="C362" s="677"/>
      <c r="D362" t="s">
        <v>400</v>
      </c>
      <c r="E362" s="218">
        <v>300</v>
      </c>
      <c r="F362" s="57"/>
      <c r="G362" s="308">
        <f t="shared" si="5"/>
        <v>314.80000000000013</v>
      </c>
      <c r="K362" s="685"/>
      <c r="M362" s="218"/>
    </row>
    <row r="363" spans="1:13">
      <c r="A363" s="236">
        <v>44408</v>
      </c>
      <c r="B363" s="677" t="s">
        <v>691</v>
      </c>
      <c r="C363" s="677" t="s">
        <v>427</v>
      </c>
      <c r="D363" t="s">
        <v>400</v>
      </c>
      <c r="F363" s="218">
        <v>300</v>
      </c>
      <c r="G363" s="308">
        <f t="shared" si="5"/>
        <v>14.800000000000125</v>
      </c>
      <c r="K363" s="685"/>
      <c r="M363" s="218"/>
    </row>
    <row r="364" spans="1:13">
      <c r="A364" s="236">
        <v>44551</v>
      </c>
      <c r="B364" s="677" t="s">
        <v>696</v>
      </c>
      <c r="C364" s="677" t="s">
        <v>427</v>
      </c>
      <c r="D364" t="s">
        <v>19</v>
      </c>
      <c r="F364" s="218">
        <v>9</v>
      </c>
      <c r="G364" s="308">
        <f t="shared" si="5"/>
        <v>5.8000000000001251</v>
      </c>
      <c r="K364" s="685"/>
      <c r="M364" s="218"/>
    </row>
    <row r="365" spans="1:13">
      <c r="A365" s="236">
        <v>44551</v>
      </c>
      <c r="B365" s="677" t="s">
        <v>696</v>
      </c>
      <c r="C365" s="677" t="s">
        <v>427</v>
      </c>
      <c r="D365" t="s">
        <v>401</v>
      </c>
      <c r="F365" s="218">
        <v>5.8</v>
      </c>
      <c r="G365" s="308">
        <f t="shared" si="5"/>
        <v>1.2523315717771766E-13</v>
      </c>
      <c r="K365" s="685"/>
      <c r="M365" s="218"/>
    </row>
    <row r="366" spans="1:13">
      <c r="A366" s="243">
        <v>44439</v>
      </c>
      <c r="B366" s="676" t="s">
        <v>397</v>
      </c>
      <c r="C366" s="676" t="s">
        <v>429</v>
      </c>
      <c r="D366" t="s">
        <v>19</v>
      </c>
      <c r="E366" s="218">
        <v>15.9</v>
      </c>
      <c r="G366" s="308">
        <f t="shared" si="5"/>
        <v>15.900000000000126</v>
      </c>
      <c r="K366" s="685"/>
      <c r="M366" s="218"/>
    </row>
    <row r="367" spans="1:13">
      <c r="B367" s="677"/>
      <c r="C367" s="677"/>
      <c r="D367" t="s">
        <v>401</v>
      </c>
      <c r="E367" s="218">
        <v>6.1</v>
      </c>
      <c r="G367" s="308">
        <f t="shared" si="5"/>
        <v>22.000000000000128</v>
      </c>
    </row>
    <row r="368" spans="1:13">
      <c r="B368" s="677"/>
      <c r="C368" s="677"/>
      <c r="D368" t="s">
        <v>400</v>
      </c>
      <c r="E368" s="218">
        <v>300</v>
      </c>
      <c r="G368" s="308">
        <f t="shared" si="5"/>
        <v>322.00000000000011</v>
      </c>
    </row>
    <row r="369" spans="1:13">
      <c r="A369" s="236">
        <v>44439</v>
      </c>
      <c r="B369" s="677" t="s">
        <v>697</v>
      </c>
      <c r="C369" s="677" t="s">
        <v>429</v>
      </c>
      <c r="D369" t="s">
        <v>400</v>
      </c>
      <c r="F369" s="218">
        <v>270</v>
      </c>
      <c r="G369" s="308">
        <f t="shared" si="5"/>
        <v>52.000000000000114</v>
      </c>
    </row>
    <row r="370" spans="1:13">
      <c r="A370" s="236">
        <v>44551</v>
      </c>
      <c r="B370" s="677" t="s">
        <v>692</v>
      </c>
      <c r="C370" s="677" t="s">
        <v>429</v>
      </c>
      <c r="D370" t="s">
        <v>400</v>
      </c>
      <c r="F370" s="218">
        <v>30</v>
      </c>
      <c r="G370" s="308">
        <f t="shared" si="5"/>
        <v>22.000000000000114</v>
      </c>
    </row>
    <row r="371" spans="1:13">
      <c r="A371" s="236">
        <v>44551</v>
      </c>
      <c r="B371" s="677" t="s">
        <v>696</v>
      </c>
      <c r="C371" s="677" t="s">
        <v>429</v>
      </c>
      <c r="D371" t="s">
        <v>19</v>
      </c>
      <c r="F371" s="218">
        <v>15.9</v>
      </c>
      <c r="G371" s="308">
        <f t="shared" si="5"/>
        <v>6.1000000000001133</v>
      </c>
    </row>
    <row r="372" spans="1:13">
      <c r="A372" s="236">
        <v>44551</v>
      </c>
      <c r="B372" s="677" t="s">
        <v>696</v>
      </c>
      <c r="C372" s="677" t="s">
        <v>429</v>
      </c>
      <c r="D372" t="s">
        <v>401</v>
      </c>
      <c r="F372" s="218">
        <v>6.1</v>
      </c>
      <c r="G372" s="308">
        <f t="shared" si="5"/>
        <v>1.1368683772161603E-13</v>
      </c>
    </row>
    <row r="373" spans="1:13">
      <c r="A373" s="243">
        <v>44469</v>
      </c>
      <c r="B373" s="676" t="s">
        <v>397</v>
      </c>
      <c r="C373" s="676" t="s">
        <v>478</v>
      </c>
      <c r="D373" t="s">
        <v>19</v>
      </c>
      <c r="E373" s="218">
        <v>16.5</v>
      </c>
      <c r="G373" s="308">
        <f t="shared" si="5"/>
        <v>16.500000000000114</v>
      </c>
    </row>
    <row r="374" spans="1:13">
      <c r="B374" s="677"/>
      <c r="C374" s="677"/>
      <c r="D374" t="s">
        <v>401</v>
      </c>
      <c r="E374" s="218">
        <v>7.7</v>
      </c>
      <c r="G374" s="308">
        <f t="shared" si="5"/>
        <v>24.200000000000113</v>
      </c>
      <c r="M374" s="237"/>
    </row>
    <row r="375" spans="1:13">
      <c r="B375" s="677"/>
      <c r="C375" s="677"/>
      <c r="D375" t="s">
        <v>400</v>
      </c>
      <c r="E375" s="218">
        <v>300</v>
      </c>
      <c r="G375" s="308">
        <f t="shared" si="5"/>
        <v>324.2000000000001</v>
      </c>
    </row>
    <row r="376" spans="1:13">
      <c r="A376" s="236">
        <v>44469</v>
      </c>
      <c r="B376" s="677" t="s">
        <v>698</v>
      </c>
      <c r="C376" s="677" t="s">
        <v>478</v>
      </c>
      <c r="D376" t="s">
        <v>400</v>
      </c>
      <c r="F376" s="218">
        <v>300</v>
      </c>
      <c r="G376" s="308">
        <f t="shared" si="5"/>
        <v>24.200000000000102</v>
      </c>
    </row>
    <row r="377" spans="1:13">
      <c r="A377" s="236">
        <v>44551</v>
      </c>
      <c r="B377" s="677" t="s">
        <v>696</v>
      </c>
      <c r="C377" s="677" t="s">
        <v>478</v>
      </c>
      <c r="D377" t="s">
        <v>19</v>
      </c>
      <c r="F377" s="218">
        <v>16.5</v>
      </c>
      <c r="G377" s="308">
        <f t="shared" si="5"/>
        <v>7.7000000000001023</v>
      </c>
    </row>
    <row r="378" spans="1:13">
      <c r="A378" s="236">
        <v>44551</v>
      </c>
      <c r="B378" s="677" t="s">
        <v>696</v>
      </c>
      <c r="C378" s="677" t="s">
        <v>478</v>
      </c>
      <c r="D378" t="s">
        <v>401</v>
      </c>
      <c r="F378" s="218">
        <v>7.7</v>
      </c>
      <c r="G378" s="308">
        <f t="shared" si="5"/>
        <v>1.021405182655144E-13</v>
      </c>
    </row>
    <row r="379" spans="1:13">
      <c r="A379" s="243">
        <v>44500</v>
      </c>
      <c r="B379" s="676" t="s">
        <v>397</v>
      </c>
      <c r="C379" s="676" t="s">
        <v>398</v>
      </c>
      <c r="D379" t="s">
        <v>400</v>
      </c>
      <c r="E379" s="218">
        <v>300</v>
      </c>
      <c r="G379" s="308">
        <f t="shared" si="5"/>
        <v>300.00000000000011</v>
      </c>
      <c r="H379" s="237"/>
    </row>
    <row r="380" spans="1:13">
      <c r="A380" s="243"/>
      <c r="B380" s="676"/>
      <c r="C380" s="676"/>
      <c r="D380" t="s">
        <v>19</v>
      </c>
      <c r="E380" s="218">
        <v>17.100000000000001</v>
      </c>
      <c r="G380" s="308">
        <f t="shared" si="5"/>
        <v>317.10000000000014</v>
      </c>
      <c r="H380" s="237"/>
    </row>
    <row r="381" spans="1:13">
      <c r="A381" s="243"/>
      <c r="B381" s="676"/>
      <c r="C381" s="676"/>
      <c r="D381" t="s">
        <v>401</v>
      </c>
      <c r="E381" s="218">
        <v>5.6</v>
      </c>
      <c r="G381" s="308">
        <f t="shared" si="5"/>
        <v>322.70000000000016</v>
      </c>
      <c r="H381" s="237"/>
    </row>
    <row r="382" spans="1:13">
      <c r="A382" s="310">
        <v>44499</v>
      </c>
      <c r="B382" s="677" t="s">
        <v>699</v>
      </c>
      <c r="C382" s="677" t="s">
        <v>398</v>
      </c>
      <c r="D382" t="s">
        <v>400</v>
      </c>
      <c r="F382" s="218">
        <v>290</v>
      </c>
      <c r="G382" s="308">
        <f t="shared" si="5"/>
        <v>32.700000000000159</v>
      </c>
    </row>
    <row r="383" spans="1:13">
      <c r="A383" s="236">
        <v>44551</v>
      </c>
      <c r="B383" s="677" t="s">
        <v>692</v>
      </c>
      <c r="C383" s="677" t="s">
        <v>398</v>
      </c>
      <c r="D383" t="s">
        <v>400</v>
      </c>
      <c r="F383" s="218">
        <v>10</v>
      </c>
      <c r="G383" s="308">
        <f t="shared" si="5"/>
        <v>22.700000000000159</v>
      </c>
    </row>
    <row r="384" spans="1:13">
      <c r="A384" s="236">
        <v>44551</v>
      </c>
      <c r="B384" s="677" t="s">
        <v>696</v>
      </c>
      <c r="C384" s="677" t="s">
        <v>398</v>
      </c>
      <c r="D384" t="s">
        <v>19</v>
      </c>
      <c r="F384" s="218">
        <v>17.100000000000001</v>
      </c>
      <c r="G384" s="308">
        <f t="shared" si="5"/>
        <v>5.6000000000001577</v>
      </c>
    </row>
    <row r="385" spans="1:7">
      <c r="A385" s="236">
        <v>44551</v>
      </c>
      <c r="B385" s="677" t="s">
        <v>696</v>
      </c>
      <c r="C385" s="677" t="s">
        <v>398</v>
      </c>
      <c r="D385" t="s">
        <v>401</v>
      </c>
      <c r="F385" s="218">
        <v>5.6</v>
      </c>
      <c r="G385" s="308">
        <f t="shared" si="5"/>
        <v>1.5809575870662229E-13</v>
      </c>
    </row>
    <row r="386" spans="1:7">
      <c r="A386" s="243">
        <v>44530</v>
      </c>
      <c r="B386" s="676" t="s">
        <v>397</v>
      </c>
      <c r="C386" s="676" t="s">
        <v>405</v>
      </c>
      <c r="D386" t="s">
        <v>400</v>
      </c>
      <c r="E386" s="218">
        <v>300</v>
      </c>
      <c r="F386" s="57"/>
      <c r="G386" s="308">
        <f t="shared" si="5"/>
        <v>300.00000000000017</v>
      </c>
    </row>
    <row r="387" spans="1:7">
      <c r="A387" s="243"/>
      <c r="B387" s="676"/>
      <c r="C387" s="676"/>
      <c r="D387" t="s">
        <v>19</v>
      </c>
      <c r="E387" s="218">
        <v>18.2</v>
      </c>
      <c r="F387" s="57"/>
      <c r="G387" s="308">
        <f t="shared" si="5"/>
        <v>318.20000000000016</v>
      </c>
    </row>
    <row r="388" spans="1:7">
      <c r="A388" s="243"/>
      <c r="B388" s="676"/>
      <c r="C388" s="676"/>
      <c r="D388" t="s">
        <v>401</v>
      </c>
      <c r="E388" s="218">
        <v>7</v>
      </c>
      <c r="F388" s="57"/>
      <c r="G388" s="308">
        <f t="shared" ref="G388:G424" si="6">+G387+E388-F388</f>
        <v>325.20000000000016</v>
      </c>
    </row>
    <row r="389" spans="1:7">
      <c r="A389" s="236">
        <v>44530</v>
      </c>
      <c r="B389" s="677" t="s">
        <v>700</v>
      </c>
      <c r="C389" s="677" t="s">
        <v>405</v>
      </c>
      <c r="D389" t="s">
        <v>400</v>
      </c>
      <c r="F389" s="57">
        <v>190</v>
      </c>
      <c r="G389" s="308">
        <f t="shared" si="6"/>
        <v>135.20000000000016</v>
      </c>
    </row>
    <row r="390" spans="1:7">
      <c r="A390" s="236">
        <v>44551</v>
      </c>
      <c r="B390" s="677" t="s">
        <v>692</v>
      </c>
      <c r="C390" s="677" t="s">
        <v>405</v>
      </c>
      <c r="D390" t="s">
        <v>400</v>
      </c>
      <c r="F390" s="57">
        <v>110</v>
      </c>
      <c r="G390" s="308">
        <f t="shared" si="6"/>
        <v>25.200000000000159</v>
      </c>
    </row>
    <row r="391" spans="1:7">
      <c r="A391" s="236">
        <v>44561</v>
      </c>
      <c r="B391" s="677" t="s">
        <v>701</v>
      </c>
      <c r="C391" s="677" t="s">
        <v>405</v>
      </c>
      <c r="D391" t="s">
        <v>19</v>
      </c>
      <c r="F391" s="57">
        <v>10</v>
      </c>
      <c r="G391" s="308">
        <f t="shared" si="6"/>
        <v>15.200000000000159</v>
      </c>
    </row>
    <row r="392" spans="1:7">
      <c r="A392" s="236">
        <v>45046</v>
      </c>
      <c r="B392" s="677" t="s">
        <v>702</v>
      </c>
      <c r="C392" s="677" t="s">
        <v>405</v>
      </c>
      <c r="D392" t="s">
        <v>19</v>
      </c>
      <c r="F392" s="57">
        <v>8.1999999999999993</v>
      </c>
      <c r="G392" s="308">
        <f t="shared" si="6"/>
        <v>7.0000000000001599</v>
      </c>
    </row>
    <row r="393" spans="1:7">
      <c r="A393" s="236">
        <v>45046</v>
      </c>
      <c r="B393" s="677" t="s">
        <v>702</v>
      </c>
      <c r="C393" s="677" t="s">
        <v>405</v>
      </c>
      <c r="D393" t="s">
        <v>401</v>
      </c>
      <c r="F393" s="57">
        <v>7</v>
      </c>
      <c r="G393" s="308">
        <f t="shared" si="6"/>
        <v>1.5987211554602254E-13</v>
      </c>
    </row>
    <row r="394" spans="1:7">
      <c r="A394" s="243">
        <v>44561</v>
      </c>
      <c r="B394" s="676" t="s">
        <v>397</v>
      </c>
      <c r="C394" s="676" t="s">
        <v>409</v>
      </c>
      <c r="D394" t="s">
        <v>19</v>
      </c>
      <c r="E394" s="218">
        <v>19.2</v>
      </c>
      <c r="F394" s="57"/>
      <c r="G394" s="308">
        <f t="shared" si="6"/>
        <v>19.200000000000159</v>
      </c>
    </row>
    <row r="395" spans="1:7">
      <c r="B395" s="677"/>
      <c r="C395" s="677"/>
      <c r="D395" t="s">
        <v>401</v>
      </c>
      <c r="E395" s="218">
        <v>7.4</v>
      </c>
      <c r="F395" s="57"/>
      <c r="G395" s="308">
        <f t="shared" si="6"/>
        <v>26.600000000000158</v>
      </c>
    </row>
    <row r="396" spans="1:7">
      <c r="B396" s="677"/>
      <c r="C396" s="677"/>
      <c r="D396" t="s">
        <v>400</v>
      </c>
      <c r="E396" s="218">
        <v>300</v>
      </c>
      <c r="F396" s="57"/>
      <c r="G396" s="308">
        <f t="shared" si="6"/>
        <v>326.60000000000014</v>
      </c>
    </row>
    <row r="397" spans="1:7">
      <c r="A397" s="236">
        <v>44561</v>
      </c>
      <c r="B397" s="677" t="s">
        <v>703</v>
      </c>
      <c r="C397" s="677" t="s">
        <v>409</v>
      </c>
      <c r="D397" t="s">
        <v>400</v>
      </c>
      <c r="F397" s="57">
        <v>300</v>
      </c>
      <c r="G397" s="308">
        <f t="shared" si="6"/>
        <v>26.600000000000136</v>
      </c>
    </row>
    <row r="398" spans="1:7">
      <c r="A398" s="236">
        <v>45046</v>
      </c>
      <c r="B398" s="677" t="s">
        <v>702</v>
      </c>
      <c r="C398" s="677" t="s">
        <v>409</v>
      </c>
      <c r="D398" t="s">
        <v>19</v>
      </c>
      <c r="F398" s="218">
        <v>19.2</v>
      </c>
      <c r="G398" s="308">
        <f t="shared" si="6"/>
        <v>7.4000000000001371</v>
      </c>
    </row>
    <row r="399" spans="1:7">
      <c r="A399" s="236">
        <v>45046</v>
      </c>
      <c r="B399" s="677" t="s">
        <v>702</v>
      </c>
      <c r="C399" s="677" t="s">
        <v>409</v>
      </c>
      <c r="D399" t="s">
        <v>401</v>
      </c>
      <c r="F399" s="218">
        <v>7.4</v>
      </c>
      <c r="G399" s="308">
        <f t="shared" si="6"/>
        <v>1.3677947663381929E-13</v>
      </c>
    </row>
    <row r="400" spans="1:7">
      <c r="A400" s="243">
        <v>44592</v>
      </c>
      <c r="B400" s="676" t="s">
        <v>397</v>
      </c>
      <c r="C400" s="676" t="s">
        <v>444</v>
      </c>
      <c r="D400" t="s">
        <v>19</v>
      </c>
      <c r="E400" s="218">
        <v>20.3</v>
      </c>
      <c r="F400" s="57"/>
      <c r="G400" s="308">
        <f t="shared" si="6"/>
        <v>20.300000000000139</v>
      </c>
    </row>
    <row r="401" spans="1:7">
      <c r="B401" s="677"/>
      <c r="C401" s="677"/>
      <c r="D401" t="s">
        <v>401</v>
      </c>
      <c r="E401" s="218">
        <v>4.3</v>
      </c>
      <c r="F401" s="57"/>
      <c r="G401" s="308">
        <f t="shared" si="6"/>
        <v>24.60000000000014</v>
      </c>
    </row>
    <row r="402" spans="1:7">
      <c r="B402" s="677"/>
      <c r="C402" s="677"/>
      <c r="D402" t="s">
        <v>400</v>
      </c>
      <c r="E402" s="218">
        <v>300</v>
      </c>
      <c r="F402" s="57"/>
      <c r="G402" s="308">
        <f t="shared" si="6"/>
        <v>324.60000000000014</v>
      </c>
    </row>
    <row r="403" spans="1:7">
      <c r="A403" s="236">
        <v>44592</v>
      </c>
      <c r="B403" s="677" t="s">
        <v>704</v>
      </c>
      <c r="C403" s="677" t="s">
        <v>444</v>
      </c>
      <c r="D403" t="s">
        <v>400</v>
      </c>
      <c r="F403" s="57">
        <v>280</v>
      </c>
      <c r="G403" s="308">
        <f t="shared" si="6"/>
        <v>44.600000000000136</v>
      </c>
    </row>
    <row r="404" spans="1:7">
      <c r="A404" s="236">
        <v>44651</v>
      </c>
      <c r="B404" s="677" t="s">
        <v>705</v>
      </c>
      <c r="C404" s="677" t="s">
        <v>444</v>
      </c>
      <c r="D404" t="s">
        <v>400</v>
      </c>
      <c r="F404" s="57">
        <v>10</v>
      </c>
      <c r="G404" s="308">
        <f t="shared" si="6"/>
        <v>34.600000000000136</v>
      </c>
    </row>
    <row r="405" spans="1:7">
      <c r="A405" s="236">
        <v>44977</v>
      </c>
      <c r="B405" s="677" t="s">
        <v>706</v>
      </c>
      <c r="C405" s="677" t="s">
        <v>444</v>
      </c>
      <c r="D405" t="s">
        <v>400</v>
      </c>
      <c r="F405" s="57">
        <v>10</v>
      </c>
      <c r="G405" s="308">
        <f t="shared" si="6"/>
        <v>24.600000000000136</v>
      </c>
    </row>
    <row r="406" spans="1:7">
      <c r="A406" s="236">
        <v>45046</v>
      </c>
      <c r="B406" s="677" t="s">
        <v>702</v>
      </c>
      <c r="C406" s="677" t="s">
        <v>444</v>
      </c>
      <c r="D406" t="s">
        <v>19</v>
      </c>
      <c r="F406" s="218">
        <v>20.3</v>
      </c>
      <c r="G406" s="308">
        <f t="shared" si="6"/>
        <v>4.3000000000001357</v>
      </c>
    </row>
    <row r="407" spans="1:7">
      <c r="A407" s="236">
        <v>45046</v>
      </c>
      <c r="B407" s="677" t="s">
        <v>702</v>
      </c>
      <c r="C407" s="677" t="s">
        <v>444</v>
      </c>
      <c r="D407" t="s">
        <v>401</v>
      </c>
      <c r="F407" s="218">
        <v>4.3</v>
      </c>
      <c r="G407" s="308">
        <f t="shared" si="6"/>
        <v>1.3589129821411916E-13</v>
      </c>
    </row>
    <row r="408" spans="1:7">
      <c r="A408" s="243">
        <v>44620</v>
      </c>
      <c r="B408" s="676" t="s">
        <v>397</v>
      </c>
      <c r="C408" s="676" t="s">
        <v>415</v>
      </c>
      <c r="D408" t="s">
        <v>19</v>
      </c>
      <c r="E408" s="218">
        <v>33.1</v>
      </c>
      <c r="F408" s="57"/>
      <c r="G408" s="308">
        <f t="shared" si="6"/>
        <v>33.100000000000136</v>
      </c>
    </row>
    <row r="409" spans="1:7">
      <c r="B409" s="677"/>
      <c r="C409" s="677"/>
      <c r="D409" t="s">
        <v>401</v>
      </c>
      <c r="E409" s="218">
        <v>7.3</v>
      </c>
      <c r="F409" s="57"/>
      <c r="G409" s="308">
        <f t="shared" si="6"/>
        <v>40.400000000000134</v>
      </c>
    </row>
    <row r="410" spans="1:7">
      <c r="B410" s="677"/>
      <c r="C410" s="677"/>
      <c r="D410" t="s">
        <v>400</v>
      </c>
      <c r="E410" s="218">
        <v>300</v>
      </c>
      <c r="F410" s="57"/>
      <c r="G410" s="308">
        <f t="shared" si="6"/>
        <v>340.40000000000015</v>
      </c>
    </row>
    <row r="411" spans="1:7">
      <c r="A411" s="236">
        <v>44620</v>
      </c>
      <c r="B411" s="677" t="s">
        <v>707</v>
      </c>
      <c r="C411" s="677" t="s">
        <v>415</v>
      </c>
      <c r="D411" t="s">
        <v>400</v>
      </c>
      <c r="F411" s="57">
        <v>280</v>
      </c>
      <c r="G411" s="308">
        <f t="shared" si="6"/>
        <v>60.400000000000148</v>
      </c>
    </row>
    <row r="412" spans="1:7">
      <c r="A412" s="236">
        <v>44977</v>
      </c>
      <c r="B412" s="677" t="s">
        <v>706</v>
      </c>
      <c r="C412" s="677" t="s">
        <v>415</v>
      </c>
      <c r="D412" t="s">
        <v>400</v>
      </c>
      <c r="F412" s="57">
        <v>20</v>
      </c>
      <c r="G412" s="308">
        <f t="shared" si="6"/>
        <v>40.400000000000148</v>
      </c>
    </row>
    <row r="413" spans="1:7">
      <c r="A413" s="236">
        <v>45046</v>
      </c>
      <c r="B413" s="677" t="s">
        <v>702</v>
      </c>
      <c r="C413" s="677" t="s">
        <v>415</v>
      </c>
      <c r="D413" t="s">
        <v>19</v>
      </c>
      <c r="F413" s="218">
        <v>33.1</v>
      </c>
      <c r="G413" s="308">
        <f t="shared" si="6"/>
        <v>7.3000000000001464</v>
      </c>
    </row>
    <row r="414" spans="1:7">
      <c r="A414" s="236">
        <v>45046</v>
      </c>
      <c r="B414" s="677" t="s">
        <v>702</v>
      </c>
      <c r="C414" s="677" t="s">
        <v>415</v>
      </c>
      <c r="D414" t="s">
        <v>401</v>
      </c>
      <c r="F414" s="218">
        <v>7.3</v>
      </c>
      <c r="G414" s="308">
        <f t="shared" si="6"/>
        <v>1.4654943925052066E-13</v>
      </c>
    </row>
    <row r="415" spans="1:7">
      <c r="A415" s="243">
        <v>44651</v>
      </c>
      <c r="B415" s="676" t="s">
        <v>397</v>
      </c>
      <c r="C415" s="676" t="s">
        <v>418</v>
      </c>
      <c r="D415" t="s">
        <v>19</v>
      </c>
      <c r="E415" s="218">
        <v>33.200000000000003</v>
      </c>
      <c r="F415" s="57"/>
      <c r="G415" s="308">
        <f t="shared" si="6"/>
        <v>33.200000000000152</v>
      </c>
    </row>
    <row r="416" spans="1:7">
      <c r="B416" s="677"/>
      <c r="C416" s="677"/>
      <c r="D416" t="s">
        <v>401</v>
      </c>
      <c r="E416" s="218">
        <v>8.1999999999999993</v>
      </c>
      <c r="F416" s="57"/>
      <c r="G416" s="308">
        <f t="shared" si="6"/>
        <v>41.400000000000148</v>
      </c>
    </row>
    <row r="417" spans="1:7">
      <c r="B417" s="677"/>
      <c r="C417" s="677"/>
      <c r="D417" t="s">
        <v>400</v>
      </c>
      <c r="E417" s="218">
        <v>300</v>
      </c>
      <c r="F417" s="57"/>
      <c r="G417" s="308">
        <f t="shared" si="6"/>
        <v>341.40000000000015</v>
      </c>
    </row>
    <row r="418" spans="1:7">
      <c r="A418" s="236">
        <v>44651</v>
      </c>
      <c r="B418" s="677" t="s">
        <v>705</v>
      </c>
      <c r="C418" s="677" t="s">
        <v>418</v>
      </c>
      <c r="D418" t="s">
        <v>400</v>
      </c>
      <c r="F418" s="57">
        <v>300</v>
      </c>
      <c r="G418" s="308">
        <f t="shared" si="6"/>
        <v>41.400000000000148</v>
      </c>
    </row>
    <row r="419" spans="1:7">
      <c r="A419" s="236">
        <v>45046</v>
      </c>
      <c r="B419" s="677" t="s">
        <v>702</v>
      </c>
      <c r="C419" s="677" t="s">
        <v>418</v>
      </c>
      <c r="D419" t="s">
        <v>19</v>
      </c>
      <c r="F419" s="218">
        <v>33.200000000000003</v>
      </c>
      <c r="G419" s="308">
        <f t="shared" si="6"/>
        <v>8.200000000000145</v>
      </c>
    </row>
    <row r="420" spans="1:7">
      <c r="A420" s="236">
        <v>45046</v>
      </c>
      <c r="B420" s="677" t="s">
        <v>702</v>
      </c>
      <c r="C420" s="677" t="s">
        <v>418</v>
      </c>
      <c r="D420" t="s">
        <v>401</v>
      </c>
      <c r="F420" s="218">
        <v>8.1999999999999993</v>
      </c>
      <c r="G420" s="308">
        <f t="shared" si="6"/>
        <v>1.4566126083082054E-13</v>
      </c>
    </row>
    <row r="421" spans="1:7">
      <c r="A421" s="243">
        <v>44681</v>
      </c>
      <c r="B421" s="676" t="s">
        <v>397</v>
      </c>
      <c r="C421" s="676" t="s">
        <v>420</v>
      </c>
      <c r="D421" t="s">
        <v>400</v>
      </c>
      <c r="E421" s="218">
        <v>300</v>
      </c>
      <c r="F421" s="57"/>
      <c r="G421" s="308">
        <f t="shared" si="6"/>
        <v>300.00000000000017</v>
      </c>
    </row>
    <row r="422" spans="1:7">
      <c r="A422" s="236">
        <v>44681</v>
      </c>
      <c r="B422" s="677" t="s">
        <v>708</v>
      </c>
      <c r="C422" s="677" t="s">
        <v>420</v>
      </c>
      <c r="D422" t="s">
        <v>400</v>
      </c>
      <c r="F422" s="57">
        <v>240</v>
      </c>
      <c r="G422" s="308">
        <f t="shared" si="6"/>
        <v>60.000000000000171</v>
      </c>
    </row>
    <row r="423" spans="1:7">
      <c r="B423" s="677"/>
      <c r="C423" s="677"/>
      <c r="D423" t="s">
        <v>19</v>
      </c>
      <c r="E423" s="218">
        <v>33.6</v>
      </c>
      <c r="F423" s="57"/>
      <c r="G423" s="308">
        <f t="shared" si="6"/>
        <v>93.600000000000165</v>
      </c>
    </row>
    <row r="424" spans="1:7">
      <c r="B424" s="677"/>
      <c r="C424" s="677"/>
      <c r="D424" t="s">
        <v>401</v>
      </c>
      <c r="E424" s="218">
        <v>5.8</v>
      </c>
      <c r="F424" s="57"/>
      <c r="G424" s="308">
        <f t="shared" si="6"/>
        <v>99.400000000000162</v>
      </c>
    </row>
    <row r="425" spans="1:7">
      <c r="A425" s="236">
        <v>44834</v>
      </c>
      <c r="B425" s="677" t="s">
        <v>709</v>
      </c>
      <c r="C425" s="677" t="s">
        <v>420</v>
      </c>
      <c r="D425" t="s">
        <v>400</v>
      </c>
      <c r="F425" s="57">
        <v>35</v>
      </c>
      <c r="G425" s="308">
        <f t="shared" ref="G425:G488" si="7">+G424+E425-F425</f>
        <v>64.400000000000162</v>
      </c>
    </row>
    <row r="426" spans="1:7">
      <c r="A426" s="236">
        <v>44977</v>
      </c>
      <c r="B426" s="677" t="s">
        <v>706</v>
      </c>
      <c r="C426" s="677" t="s">
        <v>420</v>
      </c>
      <c r="D426" t="s">
        <v>400</v>
      </c>
      <c r="F426" s="57">
        <v>25</v>
      </c>
      <c r="G426" s="308">
        <f t="shared" si="7"/>
        <v>39.400000000000162</v>
      </c>
    </row>
    <row r="427" spans="1:7">
      <c r="A427" s="236">
        <v>45046</v>
      </c>
      <c r="B427" s="677" t="s">
        <v>702</v>
      </c>
      <c r="C427" s="677" t="s">
        <v>420</v>
      </c>
      <c r="D427" t="s">
        <v>19</v>
      </c>
      <c r="F427" s="57">
        <v>11.8</v>
      </c>
      <c r="G427" s="308">
        <f t="shared" si="7"/>
        <v>27.600000000000161</v>
      </c>
    </row>
    <row r="428" spans="1:7">
      <c r="A428" s="236">
        <v>45077</v>
      </c>
      <c r="B428" s="677" t="s">
        <v>710</v>
      </c>
      <c r="C428" s="677" t="s">
        <v>420</v>
      </c>
      <c r="D428" t="s">
        <v>19</v>
      </c>
      <c r="F428" s="57">
        <v>21.8</v>
      </c>
      <c r="G428" s="308">
        <f t="shared" si="7"/>
        <v>5.8000000000001606</v>
      </c>
    </row>
    <row r="429" spans="1:7">
      <c r="A429" s="236">
        <v>45077</v>
      </c>
      <c r="B429" s="677" t="s">
        <v>710</v>
      </c>
      <c r="C429" s="677" t="s">
        <v>420</v>
      </c>
      <c r="D429" t="s">
        <v>401</v>
      </c>
      <c r="F429" s="57">
        <v>5.8</v>
      </c>
      <c r="G429" s="308">
        <f t="shared" si="7"/>
        <v>1.6076029396572267E-13</v>
      </c>
    </row>
    <row r="430" spans="1:7">
      <c r="A430" s="243">
        <v>44712</v>
      </c>
      <c r="B430" s="676" t="s">
        <v>397</v>
      </c>
      <c r="C430" s="676" t="s">
        <v>422</v>
      </c>
      <c r="D430" t="s">
        <v>19</v>
      </c>
      <c r="E430" s="218">
        <v>32.1</v>
      </c>
      <c r="F430" s="57"/>
      <c r="G430" s="308">
        <f t="shared" si="7"/>
        <v>32.100000000000165</v>
      </c>
    </row>
    <row r="431" spans="1:7">
      <c r="B431" s="677"/>
      <c r="C431" s="677"/>
      <c r="D431" t="s">
        <v>401</v>
      </c>
      <c r="E431" s="218">
        <v>12.1</v>
      </c>
      <c r="F431" s="57"/>
      <c r="G431" s="308">
        <f t="shared" si="7"/>
        <v>44.200000000000166</v>
      </c>
    </row>
    <row r="432" spans="1:7">
      <c r="B432" s="677"/>
      <c r="C432" s="677"/>
      <c r="D432" t="s">
        <v>400</v>
      </c>
      <c r="E432" s="218">
        <v>300</v>
      </c>
      <c r="F432" s="57"/>
      <c r="G432" s="308">
        <f t="shared" si="7"/>
        <v>344.20000000000016</v>
      </c>
    </row>
    <row r="433" spans="1:12">
      <c r="A433" s="236">
        <v>44712</v>
      </c>
      <c r="B433" s="677" t="s">
        <v>711</v>
      </c>
      <c r="C433" s="677" t="s">
        <v>422</v>
      </c>
      <c r="D433" t="s">
        <v>400</v>
      </c>
      <c r="F433" s="57">
        <v>270</v>
      </c>
      <c r="G433" s="308">
        <f t="shared" si="7"/>
        <v>74.200000000000159</v>
      </c>
      <c r="L433" s="256"/>
    </row>
    <row r="434" spans="1:12">
      <c r="A434" s="236">
        <v>44773</v>
      </c>
      <c r="B434" s="677" t="s">
        <v>712</v>
      </c>
      <c r="C434" s="677" t="s">
        <v>422</v>
      </c>
      <c r="D434" t="s">
        <v>400</v>
      </c>
      <c r="F434" s="57">
        <v>10</v>
      </c>
      <c r="G434" s="308">
        <f t="shared" si="7"/>
        <v>64.200000000000159</v>
      </c>
      <c r="L434" s="256"/>
    </row>
    <row r="435" spans="1:12">
      <c r="A435" s="236">
        <v>44804</v>
      </c>
      <c r="B435" s="677" t="s">
        <v>713</v>
      </c>
      <c r="C435" s="677" t="s">
        <v>422</v>
      </c>
      <c r="D435" t="s">
        <v>400</v>
      </c>
      <c r="F435" s="57">
        <v>20</v>
      </c>
      <c r="G435" s="308">
        <f t="shared" si="7"/>
        <v>44.200000000000159</v>
      </c>
      <c r="L435" s="285"/>
    </row>
    <row r="436" spans="1:12">
      <c r="A436" s="236">
        <v>45077</v>
      </c>
      <c r="B436" s="677" t="s">
        <v>710</v>
      </c>
      <c r="C436" s="677" t="s">
        <v>422</v>
      </c>
      <c r="D436" t="s">
        <v>19</v>
      </c>
      <c r="F436" s="218">
        <v>32.1</v>
      </c>
      <c r="G436" s="308">
        <f t="shared" si="7"/>
        <v>12.100000000000158</v>
      </c>
      <c r="L436" s="285"/>
    </row>
    <row r="437" spans="1:12">
      <c r="A437" s="236">
        <v>45077</v>
      </c>
      <c r="B437" s="677" t="s">
        <v>710</v>
      </c>
      <c r="C437" s="677" t="s">
        <v>422</v>
      </c>
      <c r="D437" t="s">
        <v>401</v>
      </c>
      <c r="F437" s="218">
        <v>12.1</v>
      </c>
      <c r="G437" s="308">
        <f t="shared" si="7"/>
        <v>1.5809575870662229E-13</v>
      </c>
      <c r="L437" s="285"/>
    </row>
    <row r="438" spans="1:12">
      <c r="A438" s="243">
        <v>44742</v>
      </c>
      <c r="B438" s="676" t="s">
        <v>397</v>
      </c>
      <c r="C438" s="676" t="s">
        <v>425</v>
      </c>
      <c r="D438" t="s">
        <v>19</v>
      </c>
      <c r="E438" s="218">
        <v>31.1</v>
      </c>
      <c r="F438" s="57"/>
      <c r="G438" s="308">
        <f t="shared" si="7"/>
        <v>31.100000000000158</v>
      </c>
      <c r="L438" s="285"/>
    </row>
    <row r="439" spans="1:12">
      <c r="B439" s="677"/>
      <c r="C439" s="677"/>
      <c r="D439" t="s">
        <v>401</v>
      </c>
      <c r="E439" s="218">
        <v>8.9</v>
      </c>
      <c r="F439" s="57"/>
      <c r="G439" s="308">
        <f t="shared" si="7"/>
        <v>40.000000000000156</v>
      </c>
      <c r="L439" s="285"/>
    </row>
    <row r="440" spans="1:12">
      <c r="B440" s="677"/>
      <c r="C440" s="677"/>
      <c r="D440" t="s">
        <v>400</v>
      </c>
      <c r="E440" s="218">
        <v>300</v>
      </c>
      <c r="F440" s="57"/>
      <c r="G440" s="308">
        <f t="shared" si="7"/>
        <v>340.00000000000017</v>
      </c>
      <c r="L440" s="285"/>
    </row>
    <row r="441" spans="1:12">
      <c r="A441" s="236">
        <v>44742</v>
      </c>
      <c r="B441" s="677" t="s">
        <v>714</v>
      </c>
      <c r="C441" s="677" t="s">
        <v>425</v>
      </c>
      <c r="D441" t="s">
        <v>400</v>
      </c>
      <c r="F441" s="57">
        <v>300</v>
      </c>
      <c r="G441" s="308">
        <f t="shared" si="7"/>
        <v>40.000000000000171</v>
      </c>
      <c r="L441" s="285"/>
    </row>
    <row r="442" spans="1:12">
      <c r="A442" s="236">
        <v>45077</v>
      </c>
      <c r="B442" s="677" t="s">
        <v>710</v>
      </c>
      <c r="C442" s="677" t="s">
        <v>425</v>
      </c>
      <c r="D442" t="s">
        <v>19</v>
      </c>
      <c r="F442" s="218">
        <v>31.1</v>
      </c>
      <c r="G442" s="308">
        <f t="shared" si="7"/>
        <v>8.9000000000001691</v>
      </c>
      <c r="L442" s="285"/>
    </row>
    <row r="443" spans="1:12">
      <c r="A443" s="236">
        <v>45077</v>
      </c>
      <c r="B443" s="677" t="s">
        <v>710</v>
      </c>
      <c r="C443" s="677" t="s">
        <v>425</v>
      </c>
      <c r="D443" t="s">
        <v>401</v>
      </c>
      <c r="F443" s="218">
        <v>8.9</v>
      </c>
      <c r="G443" s="308">
        <f t="shared" si="7"/>
        <v>1.6875389974302379E-13</v>
      </c>
      <c r="L443" s="285"/>
    </row>
    <row r="444" spans="1:12">
      <c r="A444" s="243">
        <v>44773</v>
      </c>
      <c r="B444" s="676" t="s">
        <v>397</v>
      </c>
      <c r="C444" s="676" t="s">
        <v>427</v>
      </c>
      <c r="D444" t="s">
        <v>19</v>
      </c>
      <c r="E444" s="218">
        <v>31</v>
      </c>
      <c r="F444" s="57"/>
      <c r="G444" s="308">
        <f t="shared" si="7"/>
        <v>31.000000000000171</v>
      </c>
      <c r="L444" s="285"/>
    </row>
    <row r="445" spans="1:12">
      <c r="B445" s="677"/>
      <c r="C445" s="677"/>
      <c r="D445" t="s">
        <v>401</v>
      </c>
      <c r="E445" s="218">
        <v>11.7</v>
      </c>
      <c r="F445" s="57"/>
      <c r="G445" s="308">
        <f t="shared" si="7"/>
        <v>42.700000000000173</v>
      </c>
      <c r="L445" s="285"/>
    </row>
    <row r="446" spans="1:12">
      <c r="B446" s="677"/>
      <c r="C446" s="677"/>
      <c r="D446" t="s">
        <v>400</v>
      </c>
      <c r="E446" s="218">
        <v>300</v>
      </c>
      <c r="F446" s="57"/>
      <c r="G446" s="308">
        <f t="shared" si="7"/>
        <v>342.70000000000016</v>
      </c>
      <c r="L446" s="285"/>
    </row>
    <row r="447" spans="1:12">
      <c r="A447" s="236">
        <v>44773</v>
      </c>
      <c r="B447" s="677" t="s">
        <v>712</v>
      </c>
      <c r="C447" s="677" t="s">
        <v>427</v>
      </c>
      <c r="D447" t="s">
        <v>400</v>
      </c>
      <c r="F447" s="57">
        <v>300</v>
      </c>
      <c r="G447" s="308">
        <f t="shared" si="7"/>
        <v>42.700000000000159</v>
      </c>
      <c r="I447" s="676"/>
      <c r="K447" s="285"/>
    </row>
    <row r="448" spans="1:12">
      <c r="A448" s="236">
        <v>45077</v>
      </c>
      <c r="B448" s="677" t="s">
        <v>710</v>
      </c>
      <c r="C448" s="677" t="s">
        <v>427</v>
      </c>
      <c r="D448" t="s">
        <v>19</v>
      </c>
      <c r="F448" s="218">
        <v>31</v>
      </c>
      <c r="G448" s="308">
        <f t="shared" si="7"/>
        <v>11.700000000000159</v>
      </c>
      <c r="I448" s="676"/>
      <c r="K448" s="285"/>
    </row>
    <row r="449" spans="1:12">
      <c r="A449" s="236">
        <v>45077</v>
      </c>
      <c r="B449" s="677" t="s">
        <v>710</v>
      </c>
      <c r="C449" s="677" t="s">
        <v>427</v>
      </c>
      <c r="D449" t="s">
        <v>401</v>
      </c>
      <c r="F449" s="218">
        <v>11.7</v>
      </c>
      <c r="G449" s="308">
        <f t="shared" si="7"/>
        <v>1.5987211554602254E-13</v>
      </c>
      <c r="I449" s="676"/>
      <c r="K449" s="285"/>
    </row>
    <row r="450" spans="1:12">
      <c r="A450" s="243">
        <v>44804</v>
      </c>
      <c r="B450" s="676" t="s">
        <v>397</v>
      </c>
      <c r="C450" s="676" t="s">
        <v>429</v>
      </c>
      <c r="D450" t="s">
        <v>19</v>
      </c>
      <c r="E450" s="218">
        <v>31.2</v>
      </c>
      <c r="F450" s="57"/>
      <c r="G450" s="308">
        <f t="shared" si="7"/>
        <v>31.200000000000159</v>
      </c>
      <c r="K450" s="285"/>
      <c r="L450" s="285"/>
    </row>
    <row r="451" spans="1:12">
      <c r="B451" s="677"/>
      <c r="C451" s="677"/>
      <c r="D451" t="s">
        <v>401</v>
      </c>
      <c r="E451" s="218">
        <v>9</v>
      </c>
      <c r="F451" s="57"/>
      <c r="G451" s="308">
        <f t="shared" si="7"/>
        <v>40.200000000000159</v>
      </c>
      <c r="I451" s="676"/>
      <c r="K451" s="285"/>
    </row>
    <row r="452" spans="1:12">
      <c r="B452" s="677"/>
      <c r="C452" s="677"/>
      <c r="D452" t="s">
        <v>400</v>
      </c>
      <c r="E452" s="218">
        <v>300</v>
      </c>
      <c r="F452" s="57"/>
      <c r="G452" s="308">
        <f t="shared" si="7"/>
        <v>340.20000000000016</v>
      </c>
    </row>
    <row r="453" spans="1:12">
      <c r="B453" s="677"/>
      <c r="C453" s="677"/>
      <c r="D453" t="s">
        <v>535</v>
      </c>
      <c r="E453" s="218">
        <v>10</v>
      </c>
      <c r="F453" s="57"/>
      <c r="G453" s="308">
        <f t="shared" si="7"/>
        <v>350.20000000000016</v>
      </c>
    </row>
    <row r="454" spans="1:12">
      <c r="A454" s="236">
        <v>44804</v>
      </c>
      <c r="B454" s="677" t="s">
        <v>713</v>
      </c>
      <c r="C454" s="677" t="s">
        <v>429</v>
      </c>
      <c r="D454" t="s">
        <v>400</v>
      </c>
      <c r="F454" s="57">
        <v>300</v>
      </c>
      <c r="G454" s="308">
        <f t="shared" si="7"/>
        <v>50.200000000000159</v>
      </c>
    </row>
    <row r="455" spans="1:12">
      <c r="A455" s="236">
        <v>45077</v>
      </c>
      <c r="B455" s="677" t="s">
        <v>710</v>
      </c>
      <c r="C455" s="677" t="s">
        <v>429</v>
      </c>
      <c r="D455" t="s">
        <v>19</v>
      </c>
      <c r="F455" s="218">
        <v>31.2</v>
      </c>
      <c r="G455" s="308">
        <f t="shared" si="7"/>
        <v>19.00000000000016</v>
      </c>
    </row>
    <row r="456" spans="1:12">
      <c r="A456" s="236">
        <v>45077</v>
      </c>
      <c r="B456" s="677" t="s">
        <v>710</v>
      </c>
      <c r="C456" s="677" t="s">
        <v>429</v>
      </c>
      <c r="D456" t="s">
        <v>401</v>
      </c>
      <c r="F456" s="218">
        <v>9</v>
      </c>
      <c r="G456" s="308">
        <f t="shared" si="7"/>
        <v>10.00000000000016</v>
      </c>
    </row>
    <row r="457" spans="1:12">
      <c r="A457" s="236">
        <v>45077</v>
      </c>
      <c r="B457" s="677" t="s">
        <v>710</v>
      </c>
      <c r="C457" s="677" t="s">
        <v>429</v>
      </c>
      <c r="D457" t="s">
        <v>535</v>
      </c>
      <c r="F457" s="57">
        <v>10</v>
      </c>
      <c r="G457" s="308">
        <f t="shared" si="7"/>
        <v>1.5987211554602254E-13</v>
      </c>
    </row>
    <row r="458" spans="1:12">
      <c r="A458" s="243">
        <v>44834</v>
      </c>
      <c r="B458" s="676" t="s">
        <v>397</v>
      </c>
      <c r="C458" s="676" t="s">
        <v>478</v>
      </c>
      <c r="D458" t="s">
        <v>19</v>
      </c>
      <c r="E458" s="218">
        <v>27.6</v>
      </c>
      <c r="F458" s="57"/>
      <c r="G458" s="308">
        <f t="shared" si="7"/>
        <v>27.600000000000161</v>
      </c>
    </row>
    <row r="459" spans="1:12">
      <c r="B459" s="677"/>
      <c r="C459" s="677"/>
      <c r="D459" t="s">
        <v>401</v>
      </c>
      <c r="E459" s="218">
        <v>10.199999999999999</v>
      </c>
      <c r="F459" s="57"/>
      <c r="G459" s="308">
        <f t="shared" si="7"/>
        <v>37.800000000000161</v>
      </c>
    </row>
    <row r="460" spans="1:12">
      <c r="B460" s="677"/>
      <c r="C460" s="677"/>
      <c r="D460" t="s">
        <v>400</v>
      </c>
      <c r="E460" s="218">
        <v>350</v>
      </c>
      <c r="F460" s="57"/>
      <c r="G460" s="308">
        <f t="shared" si="7"/>
        <v>387.80000000000018</v>
      </c>
    </row>
    <row r="461" spans="1:12">
      <c r="A461" s="236">
        <v>44834</v>
      </c>
      <c r="B461" s="677" t="s">
        <v>709</v>
      </c>
      <c r="C461" s="677" t="s">
        <v>478</v>
      </c>
      <c r="D461" t="s">
        <v>400</v>
      </c>
      <c r="F461" s="57">
        <v>300</v>
      </c>
      <c r="G461" s="308">
        <f t="shared" si="7"/>
        <v>87.800000000000182</v>
      </c>
    </row>
    <row r="462" spans="1:12">
      <c r="A462" s="236">
        <v>44977</v>
      </c>
      <c r="B462" s="677" t="s">
        <v>706</v>
      </c>
      <c r="C462" s="677" t="s">
        <v>478</v>
      </c>
      <c r="D462" t="s">
        <v>400</v>
      </c>
      <c r="F462" s="57">
        <v>50</v>
      </c>
      <c r="G462" s="308">
        <f t="shared" si="7"/>
        <v>37.800000000000182</v>
      </c>
    </row>
    <row r="463" spans="1:12">
      <c r="A463" s="236">
        <v>45077</v>
      </c>
      <c r="B463" s="677" t="s">
        <v>715</v>
      </c>
      <c r="C463" s="677" t="s">
        <v>478</v>
      </c>
      <c r="D463" t="s">
        <v>19</v>
      </c>
      <c r="F463" s="218">
        <v>27.6</v>
      </c>
      <c r="G463" s="308">
        <f t="shared" si="7"/>
        <v>10.20000000000018</v>
      </c>
    </row>
    <row r="464" spans="1:12">
      <c r="A464" s="236">
        <v>45077</v>
      </c>
      <c r="B464" s="677" t="s">
        <v>715</v>
      </c>
      <c r="C464" s="677" t="s">
        <v>478</v>
      </c>
      <c r="D464" t="s">
        <v>401</v>
      </c>
      <c r="F464" s="218">
        <v>10.199999999999999</v>
      </c>
      <c r="G464" s="308">
        <f t="shared" si="7"/>
        <v>1.8118839761882555E-13</v>
      </c>
    </row>
    <row r="465" spans="1:12">
      <c r="A465" s="243">
        <v>44865</v>
      </c>
      <c r="B465" s="676" t="s">
        <v>397</v>
      </c>
      <c r="C465" s="676" t="s">
        <v>398</v>
      </c>
      <c r="D465" t="s">
        <v>19</v>
      </c>
      <c r="E465" s="218">
        <v>27.6</v>
      </c>
      <c r="F465" s="57"/>
      <c r="G465" s="308">
        <f t="shared" si="7"/>
        <v>27.600000000000183</v>
      </c>
    </row>
    <row r="466" spans="1:12">
      <c r="B466" s="677"/>
      <c r="C466" s="677"/>
      <c r="D466" t="s">
        <v>401</v>
      </c>
      <c r="E466" s="218">
        <v>6.9</v>
      </c>
      <c r="F466" s="57"/>
      <c r="G466" s="308">
        <f t="shared" si="7"/>
        <v>34.500000000000185</v>
      </c>
    </row>
    <row r="467" spans="1:12">
      <c r="B467" s="677"/>
      <c r="C467" s="677"/>
      <c r="D467" t="s">
        <v>400</v>
      </c>
      <c r="E467" s="218">
        <v>350</v>
      </c>
      <c r="F467" s="57"/>
      <c r="G467" s="308">
        <f t="shared" si="7"/>
        <v>384.50000000000017</v>
      </c>
      <c r="I467" s="676"/>
    </row>
    <row r="468" spans="1:12">
      <c r="A468" s="236">
        <v>44865</v>
      </c>
      <c r="B468" s="677" t="s">
        <v>716</v>
      </c>
      <c r="C468" s="677" t="s">
        <v>398</v>
      </c>
      <c r="D468" t="s">
        <v>400</v>
      </c>
      <c r="F468" s="57">
        <v>260</v>
      </c>
      <c r="G468" s="308">
        <f t="shared" si="7"/>
        <v>124.50000000000017</v>
      </c>
      <c r="L468" s="285"/>
    </row>
    <row r="469" spans="1:12">
      <c r="A469" s="236">
        <v>44977</v>
      </c>
      <c r="B469" s="677" t="s">
        <v>706</v>
      </c>
      <c r="C469" s="677" t="s">
        <v>398</v>
      </c>
      <c r="D469" t="s">
        <v>400</v>
      </c>
      <c r="F469" s="57">
        <v>90</v>
      </c>
      <c r="G469" s="308">
        <f t="shared" si="7"/>
        <v>34.500000000000171</v>
      </c>
      <c r="I469" s="676"/>
      <c r="K469" s="218"/>
      <c r="L469" s="285"/>
    </row>
    <row r="470" spans="1:12">
      <c r="A470" s="236">
        <v>45077</v>
      </c>
      <c r="B470" s="677" t="s">
        <v>715</v>
      </c>
      <c r="C470" s="677" t="s">
        <v>398</v>
      </c>
      <c r="D470" t="s">
        <v>19</v>
      </c>
      <c r="F470" s="218">
        <v>27.6</v>
      </c>
      <c r="G470" s="308">
        <f t="shared" si="7"/>
        <v>6.9000000000001691</v>
      </c>
      <c r="I470" s="676"/>
      <c r="K470" s="218"/>
      <c r="L470" s="285"/>
    </row>
    <row r="471" spans="1:12">
      <c r="A471" s="236">
        <v>45077</v>
      </c>
      <c r="B471" s="677" t="s">
        <v>715</v>
      </c>
      <c r="C471" s="677" t="s">
        <v>398</v>
      </c>
      <c r="D471" t="s">
        <v>401</v>
      </c>
      <c r="F471" s="218">
        <v>6.9</v>
      </c>
      <c r="G471" s="308">
        <f t="shared" si="7"/>
        <v>1.6875389974302379E-13</v>
      </c>
      <c r="I471" s="676"/>
      <c r="K471" s="218"/>
      <c r="L471" s="285"/>
    </row>
    <row r="472" spans="1:12">
      <c r="A472" s="243">
        <v>44895</v>
      </c>
      <c r="B472" s="676" t="s">
        <v>397</v>
      </c>
      <c r="C472" s="676" t="s">
        <v>405</v>
      </c>
      <c r="D472" t="s">
        <v>19</v>
      </c>
      <c r="E472" s="218">
        <v>30.8</v>
      </c>
      <c r="G472" s="308">
        <f t="shared" si="7"/>
        <v>30.800000000000168</v>
      </c>
      <c r="I472" s="677"/>
      <c r="K472" s="218"/>
    </row>
    <row r="473" spans="1:12">
      <c r="B473" s="677"/>
      <c r="C473" s="677"/>
      <c r="D473" t="s">
        <v>401</v>
      </c>
      <c r="E473" s="218">
        <v>8.3000000000000007</v>
      </c>
      <c r="G473" s="308">
        <f t="shared" si="7"/>
        <v>39.100000000000165</v>
      </c>
      <c r="I473" s="676"/>
      <c r="K473" s="218"/>
    </row>
    <row r="474" spans="1:12">
      <c r="B474" s="677"/>
      <c r="C474" s="677"/>
      <c r="D474" t="s">
        <v>400</v>
      </c>
      <c r="E474" s="218">
        <v>350</v>
      </c>
      <c r="G474" s="308">
        <f t="shared" si="7"/>
        <v>389.10000000000014</v>
      </c>
      <c r="I474" s="677"/>
      <c r="K474" s="218"/>
    </row>
    <row r="475" spans="1:12">
      <c r="A475" s="236">
        <v>44895</v>
      </c>
      <c r="B475" s="677" t="s">
        <v>717</v>
      </c>
      <c r="C475" s="677" t="s">
        <v>405</v>
      </c>
      <c r="D475" t="s">
        <v>400</v>
      </c>
      <c r="F475" s="218">
        <v>290</v>
      </c>
      <c r="G475" s="308">
        <f t="shared" si="7"/>
        <v>99.100000000000136</v>
      </c>
      <c r="I475" s="676"/>
      <c r="K475" s="218"/>
      <c r="L475" s="218"/>
    </row>
    <row r="476" spans="1:12">
      <c r="A476" s="236">
        <v>44895</v>
      </c>
      <c r="B476" s="677" t="s">
        <v>718</v>
      </c>
      <c r="C476" s="677" t="s">
        <v>405</v>
      </c>
      <c r="D476" t="s">
        <v>400</v>
      </c>
      <c r="F476" s="57">
        <v>60</v>
      </c>
      <c r="G476" s="308">
        <f t="shared" si="7"/>
        <v>39.100000000000136</v>
      </c>
      <c r="I476" s="677"/>
      <c r="K476" s="218"/>
    </row>
    <row r="477" spans="1:12">
      <c r="A477" s="236">
        <v>45077</v>
      </c>
      <c r="B477" s="677" t="s">
        <v>715</v>
      </c>
      <c r="C477" s="677" t="s">
        <v>405</v>
      </c>
      <c r="D477" t="s">
        <v>19</v>
      </c>
      <c r="F477" s="218">
        <v>30.8</v>
      </c>
      <c r="G477" s="308">
        <f t="shared" si="7"/>
        <v>8.3000000000001357</v>
      </c>
      <c r="I477" s="677"/>
      <c r="K477" s="218"/>
    </row>
    <row r="478" spans="1:12">
      <c r="A478" s="236">
        <v>45077</v>
      </c>
      <c r="B478" s="677" t="s">
        <v>715</v>
      </c>
      <c r="C478" s="677" t="s">
        <v>405</v>
      </c>
      <c r="D478" t="s">
        <v>401</v>
      </c>
      <c r="F478" s="218">
        <v>8.3000000000000007</v>
      </c>
      <c r="G478" s="308">
        <f t="shared" si="7"/>
        <v>1.3500311979441904E-13</v>
      </c>
      <c r="I478" s="677"/>
      <c r="K478" s="218"/>
    </row>
    <row r="479" spans="1:12">
      <c r="A479" s="243">
        <v>44926</v>
      </c>
      <c r="B479" s="676" t="s">
        <v>397</v>
      </c>
      <c r="C479" s="676" t="s">
        <v>409</v>
      </c>
      <c r="D479" t="s">
        <v>19</v>
      </c>
      <c r="E479" s="218">
        <v>35.200000000000003</v>
      </c>
      <c r="F479" s="57"/>
      <c r="G479" s="308">
        <f t="shared" si="7"/>
        <v>35.200000000000138</v>
      </c>
      <c r="I479" s="676"/>
      <c r="K479" s="218"/>
      <c r="L479" s="285"/>
    </row>
    <row r="480" spans="1:12">
      <c r="B480" s="677"/>
      <c r="C480" s="677"/>
      <c r="D480" t="s">
        <v>401</v>
      </c>
      <c r="E480" s="218">
        <v>7.7</v>
      </c>
      <c r="F480" s="57"/>
      <c r="G480" s="308">
        <f t="shared" si="7"/>
        <v>42.900000000000141</v>
      </c>
      <c r="I480" s="677"/>
      <c r="K480" s="218"/>
    </row>
    <row r="481" spans="1:12">
      <c r="B481" s="677"/>
      <c r="C481" s="677"/>
      <c r="D481" t="s">
        <v>400</v>
      </c>
      <c r="E481" s="218">
        <v>350</v>
      </c>
      <c r="F481" s="57"/>
      <c r="G481" s="308">
        <f t="shared" si="7"/>
        <v>392.90000000000015</v>
      </c>
      <c r="I481" s="676"/>
      <c r="K481" s="218"/>
    </row>
    <row r="482" spans="1:12">
      <c r="A482" s="236">
        <v>44926</v>
      </c>
      <c r="B482" s="677" t="s">
        <v>719</v>
      </c>
      <c r="C482" s="677" t="s">
        <v>409</v>
      </c>
      <c r="D482" t="s">
        <v>400</v>
      </c>
      <c r="F482" s="57">
        <v>305</v>
      </c>
      <c r="G482" s="308">
        <f t="shared" si="7"/>
        <v>87.900000000000148</v>
      </c>
      <c r="I482" s="676"/>
      <c r="K482" s="218"/>
    </row>
    <row r="483" spans="1:12">
      <c r="A483" s="236">
        <v>44977</v>
      </c>
      <c r="B483" s="677" t="s">
        <v>706</v>
      </c>
      <c r="C483" s="677" t="s">
        <v>409</v>
      </c>
      <c r="D483" t="s">
        <v>400</v>
      </c>
      <c r="F483" s="57">
        <v>45</v>
      </c>
      <c r="G483" s="308">
        <f t="shared" si="7"/>
        <v>42.900000000000148</v>
      </c>
      <c r="I483" s="677"/>
      <c r="K483" s="218"/>
    </row>
    <row r="484" spans="1:12">
      <c r="A484" s="236">
        <v>45077</v>
      </c>
      <c r="B484" s="677" t="s">
        <v>715</v>
      </c>
      <c r="C484" s="677" t="s">
        <v>409</v>
      </c>
      <c r="D484" t="s">
        <v>19</v>
      </c>
      <c r="F484" s="218">
        <v>35.200000000000003</v>
      </c>
      <c r="G484" s="308">
        <f t="shared" si="7"/>
        <v>7.700000000000145</v>
      </c>
      <c r="I484" s="677"/>
      <c r="K484" s="218"/>
    </row>
    <row r="485" spans="1:12">
      <c r="A485" s="236">
        <v>45077</v>
      </c>
      <c r="B485" s="677" t="s">
        <v>715</v>
      </c>
      <c r="C485" s="677" t="s">
        <v>409</v>
      </c>
      <c r="D485" t="s">
        <v>401</v>
      </c>
      <c r="F485" s="218">
        <v>7.7</v>
      </c>
      <c r="G485" s="308">
        <f t="shared" si="7"/>
        <v>1.4477308241112041E-13</v>
      </c>
      <c r="I485" s="677"/>
      <c r="K485" s="218"/>
    </row>
    <row r="486" spans="1:12">
      <c r="A486" s="243">
        <v>44926</v>
      </c>
      <c r="B486" s="676" t="s">
        <v>397</v>
      </c>
      <c r="C486" s="676" t="s">
        <v>444</v>
      </c>
      <c r="D486" t="s">
        <v>19</v>
      </c>
      <c r="E486" s="218">
        <v>38</v>
      </c>
      <c r="F486" s="57"/>
      <c r="G486" s="308">
        <f t="shared" si="7"/>
        <v>38.000000000000142</v>
      </c>
      <c r="I486" s="676"/>
      <c r="K486" s="218"/>
    </row>
    <row r="487" spans="1:12">
      <c r="B487" s="677"/>
      <c r="C487" s="677"/>
      <c r="D487" t="s">
        <v>401</v>
      </c>
      <c r="E487" s="218">
        <v>6.8</v>
      </c>
      <c r="F487" s="57"/>
      <c r="G487" s="308">
        <f t="shared" si="7"/>
        <v>44.800000000000139</v>
      </c>
      <c r="I487" s="677"/>
      <c r="K487" s="218"/>
      <c r="L487" s="256"/>
    </row>
    <row r="488" spans="1:12">
      <c r="B488" s="677"/>
      <c r="C488" s="677"/>
      <c r="D488" t="s">
        <v>400</v>
      </c>
      <c r="E488" s="218">
        <v>350</v>
      </c>
      <c r="F488" s="57"/>
      <c r="G488" s="308">
        <f t="shared" si="7"/>
        <v>394.80000000000013</v>
      </c>
      <c r="I488" s="676"/>
      <c r="K488" s="218"/>
    </row>
    <row r="489" spans="1:12">
      <c r="A489" s="236">
        <v>44977</v>
      </c>
      <c r="B489" s="677" t="s">
        <v>706</v>
      </c>
      <c r="C489" s="677" t="s">
        <v>444</v>
      </c>
      <c r="D489" t="s">
        <v>400</v>
      </c>
      <c r="F489" s="57">
        <v>110</v>
      </c>
      <c r="G489" s="308">
        <f t="shared" ref="G489:G567" si="8">+G488+E489-F489</f>
        <v>284.80000000000013</v>
      </c>
      <c r="I489" s="677"/>
      <c r="K489" s="218"/>
      <c r="L489" s="256"/>
    </row>
    <row r="490" spans="1:12">
      <c r="A490" s="236">
        <v>45016</v>
      </c>
      <c r="B490" s="677" t="s">
        <v>720</v>
      </c>
      <c r="C490" s="677" t="s">
        <v>444</v>
      </c>
      <c r="D490" t="s">
        <v>400</v>
      </c>
      <c r="F490" s="57">
        <v>200</v>
      </c>
      <c r="G490" s="308">
        <f t="shared" si="8"/>
        <v>84.800000000000125</v>
      </c>
      <c r="I490" s="676"/>
      <c r="K490" s="218"/>
    </row>
    <row r="491" spans="1:12">
      <c r="A491" s="236">
        <v>45046</v>
      </c>
      <c r="B491" s="677" t="s">
        <v>721</v>
      </c>
      <c r="C491" s="677" t="s">
        <v>444</v>
      </c>
      <c r="D491" t="s">
        <v>400</v>
      </c>
      <c r="F491" s="57">
        <v>40</v>
      </c>
      <c r="G491" s="308">
        <f t="shared" si="8"/>
        <v>44.800000000000125</v>
      </c>
      <c r="I491" s="677"/>
      <c r="K491" s="218"/>
    </row>
    <row r="492" spans="1:12">
      <c r="A492" s="236">
        <v>45077</v>
      </c>
      <c r="B492" s="677" t="s">
        <v>715</v>
      </c>
      <c r="C492" s="677" t="s">
        <v>444</v>
      </c>
      <c r="D492" t="s">
        <v>19</v>
      </c>
      <c r="F492" s="218">
        <v>38</v>
      </c>
      <c r="G492" s="308">
        <f t="shared" si="8"/>
        <v>6.8000000000001251</v>
      </c>
      <c r="I492" s="677"/>
      <c r="K492" s="218"/>
    </row>
    <row r="493" spans="1:12">
      <c r="A493" s="236">
        <v>45077</v>
      </c>
      <c r="B493" s="677" t="s">
        <v>715</v>
      </c>
      <c r="C493" s="677" t="s">
        <v>444</v>
      </c>
      <c r="D493" t="s">
        <v>401</v>
      </c>
      <c r="F493" s="218">
        <v>6.8</v>
      </c>
      <c r="G493" s="308">
        <f t="shared" si="8"/>
        <v>1.2523315717771766E-13</v>
      </c>
      <c r="I493" s="677"/>
      <c r="K493" s="218"/>
    </row>
    <row r="494" spans="1:12">
      <c r="A494" s="243">
        <v>44985</v>
      </c>
      <c r="B494" s="676" t="s">
        <v>397</v>
      </c>
      <c r="C494" s="676" t="s">
        <v>415</v>
      </c>
      <c r="D494" t="s">
        <v>19</v>
      </c>
      <c r="E494" s="319">
        <v>41.4</v>
      </c>
      <c r="F494" s="320"/>
      <c r="G494" s="308">
        <f t="shared" si="8"/>
        <v>41.400000000000126</v>
      </c>
      <c r="I494" s="676"/>
      <c r="K494" s="218"/>
    </row>
    <row r="495" spans="1:12">
      <c r="B495" s="677"/>
      <c r="C495" s="677"/>
      <c r="D495" t="s">
        <v>401</v>
      </c>
      <c r="E495" s="319">
        <v>1.2</v>
      </c>
      <c r="F495" s="320"/>
      <c r="G495" s="308">
        <f t="shared" si="8"/>
        <v>42.600000000000129</v>
      </c>
      <c r="I495" s="677"/>
      <c r="K495" s="218"/>
    </row>
    <row r="496" spans="1:12">
      <c r="B496" s="677"/>
      <c r="C496" s="677"/>
      <c r="D496" t="s">
        <v>400</v>
      </c>
      <c r="E496" s="319">
        <v>350</v>
      </c>
      <c r="F496" s="320"/>
      <c r="G496" s="308">
        <f t="shared" si="8"/>
        <v>392.60000000000014</v>
      </c>
      <c r="I496" s="676"/>
      <c r="K496" s="319"/>
    </row>
    <row r="497" spans="1:11">
      <c r="A497" s="236">
        <v>44985</v>
      </c>
      <c r="B497" s="677" t="s">
        <v>722</v>
      </c>
      <c r="C497" s="677" t="s">
        <v>415</v>
      </c>
      <c r="D497" t="s">
        <v>400</v>
      </c>
      <c r="E497" s="319"/>
      <c r="F497" s="320">
        <v>350</v>
      </c>
      <c r="G497" s="308">
        <f t="shared" si="8"/>
        <v>42.600000000000136</v>
      </c>
      <c r="I497" s="677"/>
      <c r="K497" s="319"/>
    </row>
    <row r="498" spans="1:11">
      <c r="A498" s="236">
        <v>45077</v>
      </c>
      <c r="B498" s="677" t="s">
        <v>715</v>
      </c>
      <c r="C498" s="677" t="s">
        <v>415</v>
      </c>
      <c r="D498" t="s">
        <v>19</v>
      </c>
      <c r="E498" s="319"/>
      <c r="F498" s="319">
        <v>41.4</v>
      </c>
      <c r="G498" s="308">
        <f t="shared" si="8"/>
        <v>1.2000000000001378</v>
      </c>
      <c r="I498" s="677"/>
      <c r="K498" s="319"/>
    </row>
    <row r="499" spans="1:11">
      <c r="A499" s="236">
        <v>45077</v>
      </c>
      <c r="B499" s="677" t="s">
        <v>715</v>
      </c>
      <c r="C499" s="677" t="s">
        <v>415</v>
      </c>
      <c r="D499" t="s">
        <v>401</v>
      </c>
      <c r="E499" s="319"/>
      <c r="F499" s="319">
        <v>1.2</v>
      </c>
      <c r="G499" s="308">
        <f t="shared" si="8"/>
        <v>1.3788969965844444E-13</v>
      </c>
      <c r="I499" s="677"/>
      <c r="K499" s="319"/>
    </row>
    <row r="500" spans="1:11">
      <c r="A500" s="243">
        <v>44985</v>
      </c>
      <c r="B500" s="676" t="s">
        <v>397</v>
      </c>
      <c r="C500" s="676" t="s">
        <v>418</v>
      </c>
      <c r="D500" t="s">
        <v>19</v>
      </c>
      <c r="E500" s="218">
        <v>38.1</v>
      </c>
      <c r="F500" s="57"/>
      <c r="G500" s="308">
        <f t="shared" si="8"/>
        <v>38.100000000000136</v>
      </c>
      <c r="I500" s="676"/>
      <c r="K500" s="218"/>
    </row>
    <row r="501" spans="1:11">
      <c r="B501" s="677"/>
      <c r="C501" s="677"/>
      <c r="D501" t="s">
        <v>401</v>
      </c>
      <c r="E501" s="218">
        <v>1.3</v>
      </c>
      <c r="F501" s="57"/>
      <c r="G501" s="308">
        <f t="shared" si="8"/>
        <v>39.400000000000134</v>
      </c>
      <c r="I501" s="677"/>
      <c r="K501" s="218"/>
    </row>
    <row r="502" spans="1:11">
      <c r="B502" s="677"/>
      <c r="C502" s="677"/>
      <c r="D502" t="s">
        <v>400</v>
      </c>
      <c r="E502" s="319">
        <v>350</v>
      </c>
      <c r="F502" s="57"/>
      <c r="G502" s="308">
        <f t="shared" si="8"/>
        <v>389.40000000000015</v>
      </c>
    </row>
    <row r="503" spans="1:11">
      <c r="A503" s="236">
        <v>45016</v>
      </c>
      <c r="B503" s="677" t="s">
        <v>720</v>
      </c>
      <c r="C503" s="677" t="s">
        <v>418</v>
      </c>
      <c r="D503" t="s">
        <v>400</v>
      </c>
      <c r="E503" s="319"/>
      <c r="F503" s="57">
        <v>350</v>
      </c>
      <c r="G503" s="308">
        <f t="shared" si="8"/>
        <v>39.400000000000148</v>
      </c>
      <c r="I503" s="676"/>
      <c r="K503" s="218"/>
    </row>
    <row r="504" spans="1:11">
      <c r="A504" s="236">
        <v>45077</v>
      </c>
      <c r="B504" s="677" t="s">
        <v>723</v>
      </c>
      <c r="C504" s="677" t="s">
        <v>418</v>
      </c>
      <c r="D504" t="s">
        <v>19</v>
      </c>
      <c r="E504" s="319"/>
      <c r="F504" s="218">
        <v>38.1</v>
      </c>
      <c r="G504" s="308">
        <f t="shared" si="8"/>
        <v>1.3000000000001464</v>
      </c>
      <c r="I504" s="676"/>
      <c r="K504" s="218"/>
    </row>
    <row r="505" spans="1:11">
      <c r="A505" s="236">
        <v>45077</v>
      </c>
      <c r="B505" s="677" t="s">
        <v>723</v>
      </c>
      <c r="C505" s="677" t="s">
        <v>418</v>
      </c>
      <c r="D505" t="s">
        <v>401</v>
      </c>
      <c r="E505" s="319"/>
      <c r="F505" s="218">
        <v>0.5</v>
      </c>
      <c r="G505" s="308">
        <f t="shared" si="8"/>
        <v>0.80000000000014637</v>
      </c>
      <c r="I505" s="676"/>
      <c r="K505" s="218"/>
    </row>
    <row r="506" spans="1:11">
      <c r="A506" s="236">
        <v>45171</v>
      </c>
      <c r="B506" s="677" t="s">
        <v>724</v>
      </c>
      <c r="C506" s="677" t="s">
        <v>418</v>
      </c>
      <c r="D506" t="s">
        <v>401</v>
      </c>
      <c r="E506" s="319"/>
      <c r="F506" s="218">
        <v>0.8</v>
      </c>
      <c r="G506" s="308">
        <f t="shared" si="8"/>
        <v>1.4632739464559563E-13</v>
      </c>
      <c r="I506" s="676"/>
      <c r="K506" s="218"/>
    </row>
    <row r="507" spans="1:11">
      <c r="A507" s="243">
        <v>45046</v>
      </c>
      <c r="B507" s="676" t="s">
        <v>397</v>
      </c>
      <c r="C507" s="676" t="s">
        <v>420</v>
      </c>
      <c r="D507" t="s">
        <v>19</v>
      </c>
      <c r="E507" s="319">
        <v>39.9</v>
      </c>
      <c r="F507" s="320"/>
      <c r="G507" s="308">
        <f t="shared" si="8"/>
        <v>39.900000000000148</v>
      </c>
      <c r="I507" s="676"/>
      <c r="K507" s="319"/>
    </row>
    <row r="508" spans="1:11">
      <c r="B508" s="677"/>
      <c r="C508" s="677"/>
      <c r="D508" t="s">
        <v>401</v>
      </c>
      <c r="E508" s="319">
        <v>1.5</v>
      </c>
      <c r="F508" s="320"/>
      <c r="G508" s="308">
        <f t="shared" si="8"/>
        <v>41.400000000000148</v>
      </c>
      <c r="I508" s="676"/>
      <c r="K508" s="319"/>
    </row>
    <row r="509" spans="1:11">
      <c r="B509" s="677"/>
      <c r="C509" s="677"/>
      <c r="D509" t="s">
        <v>400</v>
      </c>
      <c r="E509" s="319">
        <v>350</v>
      </c>
      <c r="F509" s="320"/>
      <c r="G509" s="308">
        <f t="shared" si="8"/>
        <v>391.40000000000015</v>
      </c>
      <c r="I509" s="676"/>
      <c r="K509" s="319"/>
    </row>
    <row r="510" spans="1:11">
      <c r="A510" s="236">
        <v>45046</v>
      </c>
      <c r="B510" s="677" t="s">
        <v>721</v>
      </c>
      <c r="C510" s="677" t="s">
        <v>420</v>
      </c>
      <c r="D510" t="s">
        <v>400</v>
      </c>
      <c r="E510" s="319"/>
      <c r="F510" s="319">
        <v>350</v>
      </c>
      <c r="G510" s="308">
        <f t="shared" si="8"/>
        <v>41.400000000000148</v>
      </c>
      <c r="I510" s="677"/>
      <c r="K510" s="319"/>
    </row>
    <row r="511" spans="1:11">
      <c r="A511" s="236">
        <v>45171</v>
      </c>
      <c r="B511" s="677" t="s">
        <v>724</v>
      </c>
      <c r="C511" s="677" t="s">
        <v>420</v>
      </c>
      <c r="D511" t="s">
        <v>19</v>
      </c>
      <c r="E511" s="319"/>
      <c r="F511" s="319">
        <v>39.9</v>
      </c>
      <c r="G511" s="308">
        <f t="shared" si="8"/>
        <v>1.5000000000001492</v>
      </c>
      <c r="I511" s="677"/>
      <c r="K511" s="319"/>
    </row>
    <row r="512" spans="1:11">
      <c r="A512" s="236">
        <v>45171</v>
      </c>
      <c r="B512" s="677" t="s">
        <v>724</v>
      </c>
      <c r="C512" s="677" t="s">
        <v>420</v>
      </c>
      <c r="D512" t="s">
        <v>401</v>
      </c>
      <c r="E512" s="319"/>
      <c r="F512" s="319">
        <v>1.5</v>
      </c>
      <c r="G512" s="308">
        <f t="shared" si="8"/>
        <v>1.4921397450962104E-13</v>
      </c>
      <c r="I512" s="677"/>
      <c r="K512" s="319"/>
    </row>
    <row r="513" spans="1:11">
      <c r="A513" s="243">
        <v>45077</v>
      </c>
      <c r="B513" s="676" t="s">
        <v>397</v>
      </c>
      <c r="C513" s="676" t="s">
        <v>422</v>
      </c>
      <c r="D513" t="s">
        <v>19</v>
      </c>
      <c r="E513" s="334">
        <v>36.799999999999997</v>
      </c>
      <c r="F513" s="323"/>
      <c r="G513" s="308">
        <f t="shared" si="8"/>
        <v>36.800000000000146</v>
      </c>
    </row>
    <row r="514" spans="1:11">
      <c r="A514" s="243"/>
      <c r="B514" s="676"/>
      <c r="C514" s="676"/>
      <c r="D514" t="s">
        <v>401</v>
      </c>
      <c r="E514" s="334">
        <v>2.1</v>
      </c>
      <c r="F514" s="323"/>
      <c r="G514" s="308">
        <f t="shared" si="8"/>
        <v>38.900000000000148</v>
      </c>
    </row>
    <row r="515" spans="1:11">
      <c r="A515" s="243"/>
      <c r="B515" s="676"/>
      <c r="C515" s="676"/>
      <c r="D515" t="s">
        <v>400</v>
      </c>
      <c r="E515" s="334">
        <v>350</v>
      </c>
      <c r="F515" s="323"/>
      <c r="G515" s="308">
        <f t="shared" si="8"/>
        <v>388.90000000000015</v>
      </c>
    </row>
    <row r="516" spans="1:11">
      <c r="A516" s="236">
        <v>45077</v>
      </c>
      <c r="B516" s="677" t="s">
        <v>725</v>
      </c>
      <c r="C516" s="677" t="s">
        <v>422</v>
      </c>
      <c r="D516" t="s">
        <v>400</v>
      </c>
      <c r="E516" s="334"/>
      <c r="F516" s="334">
        <v>350</v>
      </c>
      <c r="G516" s="308">
        <f t="shared" si="8"/>
        <v>38.900000000000148</v>
      </c>
    </row>
    <row r="517" spans="1:11">
      <c r="B517" s="677"/>
      <c r="C517" s="677"/>
      <c r="D517" s="319" t="s">
        <v>551</v>
      </c>
      <c r="E517" s="237">
        <v>10</v>
      </c>
      <c r="F517" s="57"/>
      <c r="G517" s="308">
        <f t="shared" si="8"/>
        <v>48.900000000000148</v>
      </c>
    </row>
    <row r="518" spans="1:11">
      <c r="A518" s="236">
        <v>45171</v>
      </c>
      <c r="B518" s="677" t="s">
        <v>724</v>
      </c>
      <c r="C518" s="677" t="s">
        <v>422</v>
      </c>
      <c r="D518" t="s">
        <v>19</v>
      </c>
      <c r="E518" s="237"/>
      <c r="F518" s="57">
        <v>27.8</v>
      </c>
      <c r="G518" s="308">
        <f t="shared" si="8"/>
        <v>21.100000000000147</v>
      </c>
    </row>
    <row r="519" spans="1:11">
      <c r="A519" s="236">
        <v>45199</v>
      </c>
      <c r="B519" s="677" t="s">
        <v>726</v>
      </c>
      <c r="C519" s="677" t="s">
        <v>422</v>
      </c>
      <c r="D519" t="s">
        <v>19</v>
      </c>
      <c r="E519" s="237"/>
      <c r="F519" s="334">
        <v>9</v>
      </c>
      <c r="G519" s="308">
        <f t="shared" si="8"/>
        <v>12.100000000000147</v>
      </c>
    </row>
    <row r="520" spans="1:11">
      <c r="A520" s="236">
        <v>45199</v>
      </c>
      <c r="B520" s="677" t="s">
        <v>726</v>
      </c>
      <c r="C520" s="677" t="s">
        <v>422</v>
      </c>
      <c r="D520" t="s">
        <v>401</v>
      </c>
      <c r="E520" s="237"/>
      <c r="F520" s="334">
        <v>2.1</v>
      </c>
      <c r="G520" s="308">
        <f t="shared" si="8"/>
        <v>10.000000000000147</v>
      </c>
    </row>
    <row r="521" spans="1:11">
      <c r="A521" s="236">
        <v>45199</v>
      </c>
      <c r="B521" s="677" t="s">
        <v>726</v>
      </c>
      <c r="C521" s="677" t="s">
        <v>422</v>
      </c>
      <c r="D521" s="319" t="s">
        <v>551</v>
      </c>
      <c r="E521" s="237"/>
      <c r="F521" s="334">
        <v>10</v>
      </c>
      <c r="G521" s="308">
        <f t="shared" si="8"/>
        <v>1.4743761767022079E-13</v>
      </c>
    </row>
    <row r="522" spans="1:11">
      <c r="A522" s="243">
        <v>45107</v>
      </c>
      <c r="B522" s="676" t="s">
        <v>397</v>
      </c>
      <c r="C522" s="676" t="s">
        <v>425</v>
      </c>
      <c r="D522" t="s">
        <v>19</v>
      </c>
      <c r="E522" s="319">
        <v>37.5</v>
      </c>
      <c r="F522" s="57"/>
      <c r="G522" s="308">
        <f t="shared" si="8"/>
        <v>37.500000000000149</v>
      </c>
    </row>
    <row r="523" spans="1:11">
      <c r="B523" s="677"/>
      <c r="C523" s="677"/>
      <c r="D523" t="s">
        <v>401</v>
      </c>
      <c r="E523" s="218">
        <v>2</v>
      </c>
      <c r="F523" s="57"/>
      <c r="G523" s="308">
        <f t="shared" si="8"/>
        <v>39.500000000000149</v>
      </c>
    </row>
    <row r="524" spans="1:11">
      <c r="A524" s="243"/>
      <c r="B524" s="676"/>
      <c r="C524" s="676"/>
      <c r="D524" t="s">
        <v>400</v>
      </c>
      <c r="E524" s="218">
        <v>350</v>
      </c>
      <c r="F524" s="57"/>
      <c r="G524" s="308">
        <f t="shared" si="8"/>
        <v>389.50000000000017</v>
      </c>
    </row>
    <row r="525" spans="1:11">
      <c r="A525" s="236">
        <v>45110</v>
      </c>
      <c r="B525" s="677" t="s">
        <v>727</v>
      </c>
      <c r="C525" s="677" t="s">
        <v>425</v>
      </c>
      <c r="D525" t="s">
        <v>400</v>
      </c>
      <c r="F525" s="57">
        <v>292</v>
      </c>
      <c r="G525" s="308">
        <f t="shared" si="8"/>
        <v>97.500000000000171</v>
      </c>
      <c r="I525" s="676"/>
      <c r="K525" s="334"/>
    </row>
    <row r="526" spans="1:11">
      <c r="A526" s="236">
        <v>45142</v>
      </c>
      <c r="B526" s="677" t="s">
        <v>728</v>
      </c>
      <c r="C526" s="677" t="s">
        <v>425</v>
      </c>
      <c r="D526" t="s">
        <v>400</v>
      </c>
      <c r="F526" s="57">
        <v>58</v>
      </c>
      <c r="G526" s="308">
        <f t="shared" si="8"/>
        <v>39.500000000000171</v>
      </c>
      <c r="I526" s="676"/>
      <c r="K526" s="334"/>
    </row>
    <row r="527" spans="1:11">
      <c r="A527" s="236">
        <v>45199</v>
      </c>
      <c r="B527" s="677" t="s">
        <v>726</v>
      </c>
      <c r="C527" s="677" t="s">
        <v>425</v>
      </c>
      <c r="D527" t="s">
        <v>19</v>
      </c>
      <c r="F527" s="57">
        <v>18.899999999999999</v>
      </c>
      <c r="G527" s="308">
        <f t="shared" si="8"/>
        <v>20.600000000000172</v>
      </c>
    </row>
    <row r="528" spans="1:11">
      <c r="A528" s="236">
        <v>45230</v>
      </c>
      <c r="B528" s="677" t="s">
        <v>729</v>
      </c>
      <c r="C528" s="677" t="s">
        <v>425</v>
      </c>
      <c r="D528" t="s">
        <v>19</v>
      </c>
      <c r="F528" s="57">
        <v>18.600000000000001</v>
      </c>
      <c r="G528" s="308">
        <f t="shared" si="8"/>
        <v>2.0000000000001705</v>
      </c>
    </row>
    <row r="529" spans="1:13">
      <c r="A529" s="236">
        <v>45230</v>
      </c>
      <c r="B529" s="677" t="s">
        <v>729</v>
      </c>
      <c r="C529" s="677" t="s">
        <v>425</v>
      </c>
      <c r="D529" t="s">
        <v>401</v>
      </c>
      <c r="F529" s="57">
        <v>2</v>
      </c>
      <c r="G529" s="308">
        <f t="shared" si="8"/>
        <v>1.7053025658242404E-13</v>
      </c>
    </row>
    <row r="530" spans="1:13">
      <c r="A530" s="243">
        <v>45138</v>
      </c>
      <c r="B530" s="676" t="s">
        <v>397</v>
      </c>
      <c r="C530" s="676" t="s">
        <v>427</v>
      </c>
      <c r="D530" t="s">
        <v>19</v>
      </c>
      <c r="E530" s="319">
        <v>35.4</v>
      </c>
      <c r="F530" s="57"/>
      <c r="G530" s="308">
        <f t="shared" si="8"/>
        <v>35.400000000000169</v>
      </c>
      <c r="I530" s="690"/>
      <c r="J530" s="690"/>
      <c r="K530" s="690"/>
      <c r="L530" s="690"/>
      <c r="M530" s="690"/>
    </row>
    <row r="531" spans="1:13">
      <c r="B531" s="677"/>
      <c r="C531" s="677"/>
      <c r="D531" t="s">
        <v>401</v>
      </c>
      <c r="E531" s="218">
        <v>2</v>
      </c>
      <c r="F531" s="57"/>
      <c r="G531" s="308">
        <f t="shared" si="8"/>
        <v>37.400000000000169</v>
      </c>
    </row>
    <row r="532" spans="1:13">
      <c r="A532" s="243"/>
      <c r="B532" s="676"/>
      <c r="C532" s="676"/>
      <c r="D532" t="s">
        <v>400</v>
      </c>
      <c r="E532" s="218">
        <v>350</v>
      </c>
      <c r="F532" s="57"/>
      <c r="G532" s="308">
        <f t="shared" si="8"/>
        <v>387.40000000000015</v>
      </c>
      <c r="I532" s="676"/>
      <c r="K532" s="319"/>
      <c r="L532" s="319"/>
    </row>
    <row r="533" spans="1:13">
      <c r="A533" s="236">
        <v>45138</v>
      </c>
      <c r="B533" t="s">
        <v>730</v>
      </c>
      <c r="C533" s="677" t="s">
        <v>427</v>
      </c>
      <c r="D533" t="s">
        <v>400</v>
      </c>
      <c r="F533" s="218">
        <v>350</v>
      </c>
      <c r="G533" s="308">
        <f t="shared" si="8"/>
        <v>37.400000000000148</v>
      </c>
      <c r="K533" s="218"/>
      <c r="L533" s="218"/>
    </row>
    <row r="534" spans="1:13">
      <c r="A534" s="236">
        <v>45230</v>
      </c>
      <c r="B534" s="677" t="s">
        <v>729</v>
      </c>
      <c r="C534" s="677" t="s">
        <v>427</v>
      </c>
      <c r="D534" t="s">
        <v>19</v>
      </c>
      <c r="E534" s="334"/>
      <c r="F534" s="218">
        <v>4.4000000000000004</v>
      </c>
      <c r="G534" s="308">
        <f t="shared" si="8"/>
        <v>33.000000000000149</v>
      </c>
      <c r="K534" s="218"/>
      <c r="L534" s="218"/>
    </row>
    <row r="535" spans="1:13">
      <c r="A535" s="236">
        <v>45260</v>
      </c>
      <c r="B535" s="677" t="s">
        <v>731</v>
      </c>
      <c r="C535" s="677" t="s">
        <v>427</v>
      </c>
      <c r="D535" t="s">
        <v>19</v>
      </c>
      <c r="F535" s="218">
        <v>31</v>
      </c>
      <c r="G535" s="308">
        <f t="shared" si="8"/>
        <v>2.0000000000001492</v>
      </c>
      <c r="K535" s="218"/>
      <c r="L535" s="218"/>
    </row>
    <row r="536" spans="1:13">
      <c r="A536" s="236">
        <v>45260</v>
      </c>
      <c r="B536" s="677" t="s">
        <v>731</v>
      </c>
      <c r="C536" s="677" t="s">
        <v>427</v>
      </c>
      <c r="D536" t="s">
        <v>401</v>
      </c>
      <c r="F536" s="218">
        <v>2</v>
      </c>
      <c r="G536" s="308">
        <f t="shared" si="8"/>
        <v>1.4921397450962104E-13</v>
      </c>
      <c r="K536" s="218"/>
      <c r="L536" s="218"/>
    </row>
    <row r="537" spans="1:13">
      <c r="A537" s="243">
        <v>45169</v>
      </c>
      <c r="B537" s="676" t="s">
        <v>397</v>
      </c>
      <c r="C537" s="676" t="s">
        <v>732</v>
      </c>
      <c r="D537" t="s">
        <v>19</v>
      </c>
      <c r="E537" s="319">
        <v>33.799999999999997</v>
      </c>
      <c r="G537" s="308">
        <f t="shared" si="8"/>
        <v>33.800000000000146</v>
      </c>
      <c r="I537" s="676"/>
      <c r="K537" s="319"/>
      <c r="L537" s="319"/>
    </row>
    <row r="538" spans="1:13">
      <c r="B538" s="677"/>
      <c r="C538" s="677"/>
      <c r="D538" t="s">
        <v>401</v>
      </c>
      <c r="E538" s="218">
        <v>2.2999999999999998</v>
      </c>
      <c r="G538" s="308">
        <f t="shared" si="8"/>
        <v>36.100000000000144</v>
      </c>
      <c r="I538" s="677"/>
      <c r="K538" s="218"/>
      <c r="L538" s="218"/>
    </row>
    <row r="539" spans="1:13">
      <c r="A539" s="243"/>
      <c r="B539" s="676"/>
      <c r="C539" s="676"/>
      <c r="D539" t="s">
        <v>400</v>
      </c>
      <c r="E539" s="218">
        <v>350</v>
      </c>
      <c r="G539" s="308">
        <f t="shared" si="8"/>
        <v>386.10000000000014</v>
      </c>
      <c r="I539" s="676"/>
      <c r="K539" s="319"/>
    </row>
    <row r="540" spans="1:13">
      <c r="A540" s="236">
        <v>45169</v>
      </c>
      <c r="B540" s="677" t="s">
        <v>733</v>
      </c>
      <c r="C540" s="677" t="s">
        <v>732</v>
      </c>
      <c r="D540" t="s">
        <v>400</v>
      </c>
      <c r="F540" s="218">
        <v>350</v>
      </c>
      <c r="G540" s="308">
        <f t="shared" si="8"/>
        <v>36.100000000000136</v>
      </c>
      <c r="I540" s="677"/>
      <c r="K540" s="218"/>
    </row>
    <row r="541" spans="1:13">
      <c r="A541" s="236">
        <v>45260</v>
      </c>
      <c r="B541" s="677" t="s">
        <v>731</v>
      </c>
      <c r="C541" s="677" t="s">
        <v>732</v>
      </c>
      <c r="D541" t="s">
        <v>19</v>
      </c>
      <c r="F541" s="218">
        <v>32</v>
      </c>
      <c r="G541" s="308">
        <f t="shared" si="8"/>
        <v>4.1000000000001364</v>
      </c>
      <c r="I541" s="677"/>
      <c r="K541" s="218"/>
    </row>
    <row r="542" spans="1:13">
      <c r="A542" s="236">
        <v>45291</v>
      </c>
      <c r="B542" s="677" t="s">
        <v>734</v>
      </c>
      <c r="C542" s="677" t="s">
        <v>732</v>
      </c>
      <c r="D542" t="s">
        <v>19</v>
      </c>
      <c r="F542" s="218">
        <v>1.8</v>
      </c>
      <c r="G542" s="308">
        <f t="shared" si="8"/>
        <v>2.3000000000001366</v>
      </c>
      <c r="I542" s="677"/>
      <c r="K542" s="218"/>
    </row>
    <row r="543" spans="1:13">
      <c r="A543" s="236">
        <v>45291</v>
      </c>
      <c r="B543" s="677" t="s">
        <v>734</v>
      </c>
      <c r="C543" s="677" t="s">
        <v>732</v>
      </c>
      <c r="D543" t="s">
        <v>401</v>
      </c>
      <c r="F543" s="218">
        <v>2.2999999999999998</v>
      </c>
      <c r="G543" s="308">
        <f t="shared" si="8"/>
        <v>1.3677947663381929E-13</v>
      </c>
      <c r="I543" s="677"/>
      <c r="K543" s="218"/>
    </row>
    <row r="544" spans="1:13">
      <c r="A544" s="243">
        <v>45199</v>
      </c>
      <c r="B544" s="676" t="s">
        <v>397</v>
      </c>
      <c r="C544" s="676" t="s">
        <v>735</v>
      </c>
      <c r="D544" t="s">
        <v>19</v>
      </c>
      <c r="E544" s="334">
        <v>33.700000000000003</v>
      </c>
      <c r="G544" s="308">
        <f t="shared" si="8"/>
        <v>33.700000000000138</v>
      </c>
      <c r="H544" s="676"/>
      <c r="K544" s="334"/>
    </row>
    <row r="545" spans="1:11">
      <c r="A545" s="243"/>
      <c r="B545" s="677"/>
      <c r="C545" s="677"/>
      <c r="D545" t="s">
        <v>401</v>
      </c>
      <c r="E545" s="334">
        <v>2</v>
      </c>
      <c r="G545" s="308">
        <f t="shared" si="8"/>
        <v>35.700000000000138</v>
      </c>
      <c r="K545" s="334"/>
    </row>
    <row r="546" spans="1:11">
      <c r="A546" s="243"/>
      <c r="B546" s="677"/>
      <c r="C546" s="677"/>
      <c r="D546" t="s">
        <v>400</v>
      </c>
      <c r="E546" s="334">
        <v>350</v>
      </c>
      <c r="G546" s="308">
        <f t="shared" si="8"/>
        <v>385.70000000000016</v>
      </c>
    </row>
    <row r="547" spans="1:11">
      <c r="A547" s="236">
        <v>45199</v>
      </c>
      <c r="B547" s="677" t="s">
        <v>736</v>
      </c>
      <c r="C547" s="677" t="s">
        <v>735</v>
      </c>
      <c r="D547" t="s">
        <v>400</v>
      </c>
      <c r="F547" s="218">
        <v>350</v>
      </c>
      <c r="G547" s="308">
        <f t="shared" si="8"/>
        <v>35.700000000000159</v>
      </c>
      <c r="H547" s="676"/>
      <c r="J547" s="334"/>
      <c r="K547" s="334"/>
    </row>
    <row r="548" spans="1:11">
      <c r="A548" s="236">
        <v>45291</v>
      </c>
      <c r="B548" s="677" t="s">
        <v>734</v>
      </c>
      <c r="C548" s="677" t="s">
        <v>735</v>
      </c>
      <c r="D548" t="s">
        <v>19</v>
      </c>
      <c r="F548" s="218">
        <v>15.9</v>
      </c>
      <c r="G548" s="308">
        <f t="shared" si="8"/>
        <v>19.800000000000161</v>
      </c>
      <c r="H548" s="677"/>
      <c r="J548" s="334"/>
      <c r="K548" s="334"/>
    </row>
    <row r="549" spans="1:11">
      <c r="A549" s="236">
        <v>45322</v>
      </c>
      <c r="B549" s="677" t="s">
        <v>737</v>
      </c>
      <c r="C549" s="677" t="s">
        <v>735</v>
      </c>
      <c r="D549" t="s">
        <v>19</v>
      </c>
      <c r="F549" s="218">
        <v>17.8</v>
      </c>
      <c r="G549" s="308">
        <f t="shared" si="8"/>
        <v>2.0000000000001599</v>
      </c>
      <c r="H549" s="677"/>
      <c r="J549" s="334"/>
      <c r="K549" s="334"/>
    </row>
    <row r="550" spans="1:11">
      <c r="A550" s="236">
        <v>45322</v>
      </c>
      <c r="B550" s="677" t="s">
        <v>737</v>
      </c>
      <c r="C550" s="677" t="s">
        <v>735</v>
      </c>
      <c r="D550" t="s">
        <v>401</v>
      </c>
      <c r="F550" s="218">
        <v>2</v>
      </c>
      <c r="G550" s="308">
        <f t="shared" si="8"/>
        <v>1.5987211554602254E-13</v>
      </c>
      <c r="H550" s="677"/>
      <c r="J550" s="334"/>
      <c r="K550" s="334"/>
    </row>
    <row r="551" spans="1:11">
      <c r="A551" s="243">
        <v>45230</v>
      </c>
      <c r="B551" s="676" t="s">
        <v>397</v>
      </c>
      <c r="C551" s="676" t="s">
        <v>738</v>
      </c>
      <c r="D551" t="s">
        <v>19</v>
      </c>
      <c r="E551" s="256">
        <v>32.700000000000003</v>
      </c>
      <c r="F551" s="256"/>
      <c r="G551" s="308">
        <f t="shared" si="8"/>
        <v>32.700000000000159</v>
      </c>
      <c r="H551" s="676"/>
      <c r="J551" s="256"/>
    </row>
    <row r="552" spans="1:11">
      <c r="B552" s="677"/>
      <c r="C552" s="677"/>
      <c r="D552" t="s">
        <v>401</v>
      </c>
      <c r="E552" s="256">
        <v>2</v>
      </c>
      <c r="F552" s="256"/>
      <c r="G552" s="308">
        <f t="shared" si="8"/>
        <v>34.700000000000159</v>
      </c>
      <c r="H552" s="677"/>
      <c r="J552" s="256"/>
    </row>
    <row r="553" spans="1:11">
      <c r="B553" s="677"/>
      <c r="C553" s="677"/>
      <c r="D553" t="s">
        <v>400</v>
      </c>
      <c r="E553" s="256">
        <v>350</v>
      </c>
      <c r="F553" s="256"/>
      <c r="G553" s="308">
        <f t="shared" si="8"/>
        <v>384.70000000000016</v>
      </c>
      <c r="H553" s="391"/>
      <c r="J553" s="237"/>
      <c r="K553" s="237"/>
    </row>
    <row r="554" spans="1:11">
      <c r="A554" s="236">
        <v>45230</v>
      </c>
      <c r="B554" s="677" t="s">
        <v>739</v>
      </c>
      <c r="C554" s="677" t="s">
        <v>738</v>
      </c>
      <c r="D554" t="s">
        <v>400</v>
      </c>
      <c r="E554" s="256"/>
      <c r="F554" s="256">
        <v>350</v>
      </c>
      <c r="G554" s="308">
        <f t="shared" si="8"/>
        <v>34.700000000000159</v>
      </c>
      <c r="H554" s="391"/>
      <c r="J554" s="237"/>
    </row>
    <row r="555" spans="1:11">
      <c r="A555" s="236">
        <v>45322</v>
      </c>
      <c r="B555" s="677" t="s">
        <v>737</v>
      </c>
      <c r="C555" s="677" t="s">
        <v>738</v>
      </c>
      <c r="D555" t="s">
        <v>19</v>
      </c>
      <c r="E555" s="256"/>
      <c r="F555" s="256">
        <v>32.700000000000003</v>
      </c>
      <c r="G555" s="308">
        <f t="shared" si="8"/>
        <v>2.0000000000001563</v>
      </c>
      <c r="H555" s="391"/>
      <c r="J555" s="237"/>
    </row>
    <row r="556" spans="1:11">
      <c r="A556" s="236">
        <v>45322</v>
      </c>
      <c r="B556" s="677" t="s">
        <v>737</v>
      </c>
      <c r="C556" s="677" t="s">
        <v>738</v>
      </c>
      <c r="D556" t="s">
        <v>401</v>
      </c>
      <c r="E556" s="256"/>
      <c r="F556" s="256">
        <v>2</v>
      </c>
      <c r="G556" s="308">
        <f t="shared" si="8"/>
        <v>1.5631940186722204E-13</v>
      </c>
      <c r="H556" s="391"/>
      <c r="J556" s="237"/>
    </row>
    <row r="557" spans="1:11">
      <c r="A557" s="364">
        <v>45260</v>
      </c>
      <c r="B557" s="391" t="s">
        <v>397</v>
      </c>
      <c r="C557" s="391" t="s">
        <v>405</v>
      </c>
      <c r="D557" t="s">
        <v>19</v>
      </c>
      <c r="E557" s="237">
        <v>35.6</v>
      </c>
      <c r="F557" s="355"/>
      <c r="G557" s="308">
        <f t="shared" si="8"/>
        <v>35.600000000000158</v>
      </c>
      <c r="H557" s="676"/>
      <c r="J557" s="237"/>
    </row>
    <row r="558" spans="1:11">
      <c r="A558" s="364"/>
      <c r="B558" s="391"/>
      <c r="C558" s="391"/>
      <c r="D558" t="s">
        <v>401</v>
      </c>
      <c r="E558" s="237">
        <v>15</v>
      </c>
      <c r="F558" s="355"/>
      <c r="G558" s="308">
        <f t="shared" si="8"/>
        <v>50.600000000000158</v>
      </c>
      <c r="H558" s="677"/>
      <c r="J558" s="237"/>
    </row>
    <row r="559" spans="1:11">
      <c r="A559" s="365"/>
      <c r="B559" s="366"/>
      <c r="C559" s="366"/>
      <c r="D559" t="s">
        <v>400</v>
      </c>
      <c r="E559" s="237">
        <v>350</v>
      </c>
      <c r="F559" s="355"/>
      <c r="G559" s="308">
        <f t="shared" si="8"/>
        <v>400.60000000000014</v>
      </c>
      <c r="H559" s="391"/>
      <c r="J559" s="256"/>
    </row>
    <row r="560" spans="1:11">
      <c r="A560" s="365">
        <v>45260</v>
      </c>
      <c r="B560" s="366" t="s">
        <v>740</v>
      </c>
      <c r="C560" s="366" t="s">
        <v>405</v>
      </c>
      <c r="D560" t="s">
        <v>400</v>
      </c>
      <c r="E560" s="237"/>
      <c r="F560" s="355">
        <v>350</v>
      </c>
      <c r="G560" s="308">
        <f t="shared" si="8"/>
        <v>50.600000000000136</v>
      </c>
      <c r="J560" s="237"/>
      <c r="K560" s="237"/>
    </row>
    <row r="561" spans="1:11">
      <c r="A561" s="236">
        <v>45322</v>
      </c>
      <c r="B561" s="677" t="s">
        <v>737</v>
      </c>
      <c r="C561" s="366" t="s">
        <v>405</v>
      </c>
      <c r="D561" t="s">
        <v>19</v>
      </c>
      <c r="E561" s="237"/>
      <c r="F561" s="355">
        <v>20.5</v>
      </c>
      <c r="G561" s="308">
        <f t="shared" si="8"/>
        <v>30.100000000000136</v>
      </c>
      <c r="H561" s="676"/>
      <c r="J561" s="237"/>
    </row>
    <row r="562" spans="1:11">
      <c r="A562" s="236">
        <v>45351</v>
      </c>
      <c r="B562" s="677" t="s">
        <v>741</v>
      </c>
      <c r="C562" s="366" t="s">
        <v>405</v>
      </c>
      <c r="D562" t="s">
        <v>19</v>
      </c>
      <c r="E562" s="237"/>
      <c r="F562" s="355">
        <v>15.1</v>
      </c>
      <c r="G562" s="308">
        <f t="shared" si="8"/>
        <v>15.000000000000137</v>
      </c>
      <c r="H562" s="676"/>
      <c r="J562" s="237"/>
    </row>
    <row r="563" spans="1:11">
      <c r="A563" s="236">
        <v>45351</v>
      </c>
      <c r="B563" s="677" t="s">
        <v>741</v>
      </c>
      <c r="C563" s="366" t="s">
        <v>405</v>
      </c>
      <c r="D563" t="s">
        <v>401</v>
      </c>
      <c r="E563" s="237"/>
      <c r="F563" s="355">
        <v>15</v>
      </c>
      <c r="G563" s="308">
        <f t="shared" si="8"/>
        <v>1.3677947663381929E-13</v>
      </c>
      <c r="H563" s="676"/>
      <c r="J563" s="237"/>
    </row>
    <row r="564" spans="1:11">
      <c r="A564" s="243">
        <v>45291</v>
      </c>
      <c r="B564" s="676" t="s">
        <v>397</v>
      </c>
      <c r="C564" s="676" t="s">
        <v>409</v>
      </c>
      <c r="D564" t="s">
        <v>19</v>
      </c>
      <c r="E564" s="237">
        <v>38</v>
      </c>
      <c r="F564" s="355"/>
      <c r="G564" s="308">
        <f t="shared" si="8"/>
        <v>38.000000000000135</v>
      </c>
      <c r="H564" s="677"/>
      <c r="J564" s="237"/>
    </row>
    <row r="565" spans="1:11">
      <c r="B565" s="677"/>
      <c r="C565" s="677"/>
      <c r="D565" t="s">
        <v>401</v>
      </c>
      <c r="E565" s="237">
        <v>5</v>
      </c>
      <c r="F565" s="355"/>
      <c r="G565" s="308">
        <f t="shared" si="8"/>
        <v>43.000000000000135</v>
      </c>
      <c r="H565" s="676"/>
      <c r="J565" s="237"/>
    </row>
    <row r="566" spans="1:11">
      <c r="B566" s="677"/>
      <c r="C566" s="677"/>
      <c r="D566" t="s">
        <v>400</v>
      </c>
      <c r="E566" s="237">
        <v>350</v>
      </c>
      <c r="F566" s="355"/>
      <c r="G566" s="308">
        <f t="shared" si="8"/>
        <v>393.00000000000011</v>
      </c>
      <c r="H566" s="677"/>
      <c r="J566" s="237"/>
    </row>
    <row r="567" spans="1:11">
      <c r="A567" s="236">
        <v>45291</v>
      </c>
      <c r="B567" s="677" t="s">
        <v>742</v>
      </c>
      <c r="C567" s="677" t="s">
        <v>409</v>
      </c>
      <c r="D567" t="s">
        <v>400</v>
      </c>
      <c r="E567" s="237"/>
      <c r="F567" s="355">
        <v>350</v>
      </c>
      <c r="G567" s="308">
        <f t="shared" si="8"/>
        <v>43.000000000000114</v>
      </c>
      <c r="H567" s="676"/>
      <c r="K567"/>
    </row>
    <row r="568" spans="1:11">
      <c r="A568" s="236">
        <v>45351</v>
      </c>
      <c r="B568" s="677" t="s">
        <v>741</v>
      </c>
      <c r="C568" s="677" t="s">
        <v>409</v>
      </c>
      <c r="D568" t="s">
        <v>19</v>
      </c>
      <c r="E568" s="237"/>
      <c r="F568" s="355">
        <v>19.899999999999999</v>
      </c>
      <c r="G568" s="308">
        <f t="shared" ref="G568:G630" si="9">+G567+E568-F568</f>
        <v>23.100000000000115</v>
      </c>
      <c r="J568" s="237"/>
      <c r="K568" s="237"/>
    </row>
    <row r="569" spans="1:11">
      <c r="A569" s="276">
        <v>45382</v>
      </c>
      <c r="B569" s="677" t="s">
        <v>743</v>
      </c>
      <c r="C569" s="677" t="s">
        <v>409</v>
      </c>
      <c r="D569" t="s">
        <v>19</v>
      </c>
      <c r="E569" s="237"/>
      <c r="F569" s="237">
        <v>18.100000000000001</v>
      </c>
      <c r="G569" s="308">
        <f t="shared" si="9"/>
        <v>5.0000000000001137</v>
      </c>
      <c r="J569" s="237"/>
      <c r="K569" s="237"/>
    </row>
    <row r="570" spans="1:11">
      <c r="A570" s="276">
        <v>45382</v>
      </c>
      <c r="B570" s="677" t="s">
        <v>743</v>
      </c>
      <c r="C570" s="677" t="s">
        <v>409</v>
      </c>
      <c r="D570" t="s">
        <v>401</v>
      </c>
      <c r="E570" s="237"/>
      <c r="F570" s="237">
        <v>5</v>
      </c>
      <c r="G570" s="308">
        <f t="shared" si="9"/>
        <v>1.1368683772161603E-13</v>
      </c>
      <c r="J570" s="237"/>
      <c r="K570" s="237"/>
    </row>
    <row r="571" spans="1:11">
      <c r="A571" s="243">
        <v>45322</v>
      </c>
      <c r="B571" s="676" t="s">
        <v>397</v>
      </c>
      <c r="C571" s="676" t="s">
        <v>444</v>
      </c>
      <c r="D571" t="s">
        <v>19</v>
      </c>
      <c r="E571" s="237">
        <v>42.4</v>
      </c>
      <c r="F571" s="237"/>
      <c r="G571" s="308">
        <f t="shared" si="9"/>
        <v>42.400000000000112</v>
      </c>
      <c r="H571" s="676"/>
      <c r="J571" s="237"/>
    </row>
    <row r="572" spans="1:11">
      <c r="B572" s="677"/>
      <c r="C572" s="677"/>
      <c r="D572" t="s">
        <v>401</v>
      </c>
      <c r="E572" s="237">
        <v>8.8000000000000007</v>
      </c>
      <c r="F572" s="237"/>
      <c r="G572" s="308">
        <f t="shared" si="9"/>
        <v>51.200000000000117</v>
      </c>
      <c r="H572" s="677"/>
      <c r="J572" s="237"/>
    </row>
    <row r="573" spans="1:11">
      <c r="B573" s="677"/>
      <c r="C573" s="677"/>
      <c r="D573" t="s">
        <v>400</v>
      </c>
      <c r="E573" s="237">
        <v>350</v>
      </c>
      <c r="F573" s="237"/>
      <c r="G573" s="308">
        <f t="shared" si="9"/>
        <v>401.2000000000001</v>
      </c>
    </row>
    <row r="574" spans="1:11" s="396" customFormat="1">
      <c r="A574" s="422">
        <v>45322</v>
      </c>
      <c r="B574" s="681" t="s">
        <v>744</v>
      </c>
      <c r="C574" s="681" t="s">
        <v>444</v>
      </c>
      <c r="D574" s="396" t="s">
        <v>400</v>
      </c>
      <c r="E574" s="416"/>
      <c r="F574" s="416">
        <v>350</v>
      </c>
      <c r="G574" s="415">
        <f t="shared" si="9"/>
        <v>51.200000000000102</v>
      </c>
      <c r="K574" s="397"/>
    </row>
    <row r="575" spans="1:11">
      <c r="A575" s="276">
        <v>45382</v>
      </c>
      <c r="B575" s="677" t="s">
        <v>743</v>
      </c>
      <c r="C575" s="677" t="s">
        <v>444</v>
      </c>
      <c r="D575" t="s">
        <v>19</v>
      </c>
      <c r="E575" s="237"/>
      <c r="F575" s="237">
        <v>36.9</v>
      </c>
      <c r="G575" s="308">
        <f t="shared" si="9"/>
        <v>14.300000000000104</v>
      </c>
    </row>
    <row r="576" spans="1:11">
      <c r="A576" s="236">
        <v>45412</v>
      </c>
      <c r="B576" s="677" t="s">
        <v>745</v>
      </c>
      <c r="C576" s="677" t="s">
        <v>444</v>
      </c>
      <c r="D576" t="s">
        <v>19</v>
      </c>
      <c r="E576" s="237"/>
      <c r="F576" s="237">
        <v>5.5</v>
      </c>
      <c r="G576" s="308">
        <f t="shared" si="9"/>
        <v>8.8000000000001037</v>
      </c>
    </row>
    <row r="577" spans="1:11">
      <c r="A577" s="236">
        <v>45412</v>
      </c>
      <c r="B577" s="677" t="s">
        <v>745</v>
      </c>
      <c r="C577" s="677" t="s">
        <v>444</v>
      </c>
      <c r="D577" t="s">
        <v>401</v>
      </c>
      <c r="E577" s="237"/>
      <c r="F577" s="237">
        <v>8.8000000000000007</v>
      </c>
      <c r="G577" s="308">
        <f t="shared" si="9"/>
        <v>1.0302869668521453E-13</v>
      </c>
    </row>
    <row r="578" spans="1:11">
      <c r="A578" s="243">
        <v>45351</v>
      </c>
      <c r="B578" s="676" t="s">
        <v>397</v>
      </c>
      <c r="C578" s="676" t="s">
        <v>415</v>
      </c>
      <c r="D578" t="s">
        <v>19</v>
      </c>
      <c r="E578" s="237">
        <v>44</v>
      </c>
      <c r="F578" s="237"/>
      <c r="G578" s="308">
        <f t="shared" si="9"/>
        <v>44.000000000000099</v>
      </c>
      <c r="H578" s="676"/>
      <c r="J578" s="237"/>
    </row>
    <row r="579" spans="1:11">
      <c r="A579"/>
      <c r="B579" s="677"/>
      <c r="C579" s="677"/>
      <c r="D579" t="s">
        <v>401</v>
      </c>
      <c r="E579" s="237">
        <v>5</v>
      </c>
      <c r="F579" s="237"/>
      <c r="G579" s="308">
        <f t="shared" si="9"/>
        <v>49.000000000000099</v>
      </c>
      <c r="J579" s="237"/>
    </row>
    <row r="580" spans="1:11">
      <c r="A580"/>
      <c r="B580" s="677"/>
      <c r="C580" s="677"/>
      <c r="D580" t="s">
        <v>400</v>
      </c>
      <c r="E580" s="237">
        <v>350</v>
      </c>
      <c r="F580" s="237"/>
      <c r="G580" s="308">
        <f t="shared" si="9"/>
        <v>399.00000000000011</v>
      </c>
      <c r="H580" s="676"/>
      <c r="J580" s="237"/>
    </row>
    <row r="581" spans="1:11" s="396" customFormat="1">
      <c r="A581" s="395">
        <v>45351</v>
      </c>
      <c r="B581" s="681" t="s">
        <v>746</v>
      </c>
      <c r="C581" s="681" t="s">
        <v>415</v>
      </c>
      <c r="D581" s="396" t="s">
        <v>400</v>
      </c>
      <c r="E581" s="421"/>
      <c r="F581" s="398">
        <v>350</v>
      </c>
      <c r="G581" s="415">
        <f t="shared" si="9"/>
        <v>49.000000000000114</v>
      </c>
      <c r="H581" s="681"/>
      <c r="J581" s="416"/>
      <c r="K581" s="397"/>
    </row>
    <row r="582" spans="1:11">
      <c r="A582" s="236">
        <v>45412</v>
      </c>
      <c r="B582" s="677" t="s">
        <v>745</v>
      </c>
      <c r="C582" s="677" t="s">
        <v>415</v>
      </c>
      <c r="D582" t="s">
        <v>19</v>
      </c>
      <c r="E582" s="240"/>
      <c r="F582" s="319">
        <v>30.7</v>
      </c>
      <c r="G582" s="308">
        <f t="shared" si="9"/>
        <v>18.300000000000114</v>
      </c>
      <c r="H582" s="677"/>
      <c r="J582" s="237"/>
    </row>
    <row r="583" spans="1:11">
      <c r="A583" s="236">
        <v>45476</v>
      </c>
      <c r="B583" s="677" t="s">
        <v>747</v>
      </c>
      <c r="C583" s="677" t="s">
        <v>415</v>
      </c>
      <c r="D583" t="s">
        <v>19</v>
      </c>
      <c r="E583" s="240"/>
      <c r="F583" s="319">
        <v>13.3</v>
      </c>
      <c r="G583" s="308">
        <f t="shared" si="9"/>
        <v>5.0000000000001137</v>
      </c>
      <c r="H583" s="677"/>
      <c r="J583" s="237"/>
    </row>
    <row r="584" spans="1:11">
      <c r="A584" s="236">
        <v>45476</v>
      </c>
      <c r="B584" s="677" t="s">
        <v>747</v>
      </c>
      <c r="C584" s="677" t="s">
        <v>415</v>
      </c>
      <c r="D584" t="s">
        <v>401</v>
      </c>
      <c r="E584" s="240"/>
      <c r="F584" s="319">
        <v>5</v>
      </c>
      <c r="G584" s="308">
        <f t="shared" si="9"/>
        <v>1.1368683772161603E-13</v>
      </c>
      <c r="H584" s="677"/>
      <c r="J584" s="237"/>
    </row>
    <row r="585" spans="1:11">
      <c r="A585" s="243">
        <v>45382</v>
      </c>
      <c r="B585" s="676" t="s">
        <v>397</v>
      </c>
      <c r="C585" s="676" t="s">
        <v>418</v>
      </c>
      <c r="D585" t="s">
        <v>19</v>
      </c>
      <c r="E585" s="256">
        <v>42.6</v>
      </c>
      <c r="F585" s="237"/>
      <c r="G585" s="308">
        <f t="shared" si="9"/>
        <v>42.600000000000115</v>
      </c>
    </row>
    <row r="586" spans="1:11">
      <c r="B586" s="677"/>
      <c r="C586" s="677"/>
      <c r="D586" t="s">
        <v>401</v>
      </c>
      <c r="E586" s="256">
        <v>5</v>
      </c>
      <c r="F586" s="237"/>
      <c r="G586" s="308">
        <f t="shared" si="9"/>
        <v>47.600000000000115</v>
      </c>
    </row>
    <row r="587" spans="1:11">
      <c r="B587" s="677"/>
      <c r="C587" s="677"/>
      <c r="D587" t="s">
        <v>400</v>
      </c>
      <c r="E587" s="256">
        <v>350</v>
      </c>
      <c r="F587" s="237"/>
      <c r="G587" s="308">
        <f t="shared" si="9"/>
        <v>397.60000000000014</v>
      </c>
    </row>
    <row r="588" spans="1:11" s="396" customFormat="1">
      <c r="A588" s="395">
        <v>45382</v>
      </c>
      <c r="B588" s="681" t="s">
        <v>748</v>
      </c>
      <c r="C588" s="681" t="s">
        <v>418</v>
      </c>
      <c r="D588" s="396" t="s">
        <v>400</v>
      </c>
      <c r="E588" s="397"/>
      <c r="F588" s="416">
        <v>350</v>
      </c>
      <c r="G588" s="415">
        <f t="shared" si="9"/>
        <v>47.600000000000136</v>
      </c>
      <c r="K588" s="397"/>
    </row>
    <row r="589" spans="1:11">
      <c r="A589" s="236">
        <v>45476</v>
      </c>
      <c r="B589" s="677" t="s">
        <v>747</v>
      </c>
      <c r="C589" s="677" t="s">
        <v>418</v>
      </c>
      <c r="D589" t="s">
        <v>19</v>
      </c>
      <c r="E589" s="256"/>
      <c r="F589" s="237">
        <v>3.4</v>
      </c>
      <c r="G589" s="308">
        <f t="shared" si="9"/>
        <v>44.200000000000138</v>
      </c>
    </row>
    <row r="590" spans="1:11">
      <c r="A590" s="236">
        <v>45504</v>
      </c>
      <c r="B590" s="677" t="s">
        <v>749</v>
      </c>
      <c r="C590" s="677" t="s">
        <v>418</v>
      </c>
      <c r="D590" t="s">
        <v>19</v>
      </c>
      <c r="E590" s="256"/>
      <c r="F590" s="237">
        <v>39.200000000000003</v>
      </c>
      <c r="G590" s="308">
        <f t="shared" si="9"/>
        <v>5.000000000000135</v>
      </c>
    </row>
    <row r="591" spans="1:11">
      <c r="A591" s="236">
        <v>45504</v>
      </c>
      <c r="B591" s="677" t="s">
        <v>749</v>
      </c>
      <c r="C591" s="677" t="s">
        <v>418</v>
      </c>
      <c r="D591" t="s">
        <v>401</v>
      </c>
      <c r="E591" s="256"/>
      <c r="F591" s="237">
        <v>5</v>
      </c>
      <c r="G591" s="308">
        <f t="shared" si="9"/>
        <v>1.3500311979441904E-13</v>
      </c>
    </row>
    <row r="592" spans="1:11">
      <c r="A592" s="243">
        <v>45412</v>
      </c>
      <c r="B592" s="676" t="s">
        <v>397</v>
      </c>
      <c r="C592" s="676" t="s">
        <v>420</v>
      </c>
      <c r="D592" t="s">
        <v>19</v>
      </c>
      <c r="E592" s="256">
        <v>42.3</v>
      </c>
      <c r="F592" s="237"/>
      <c r="G592" s="308">
        <f t="shared" si="9"/>
        <v>42.300000000000132</v>
      </c>
      <c r="I592" s="676"/>
      <c r="K592" s="237"/>
    </row>
    <row r="593" spans="1:11">
      <c r="B593" s="677"/>
      <c r="C593" s="677"/>
      <c r="D593" t="s">
        <v>401</v>
      </c>
      <c r="E593" s="256">
        <v>5</v>
      </c>
      <c r="F593" s="237"/>
      <c r="G593" s="308">
        <f t="shared" si="9"/>
        <v>47.300000000000132</v>
      </c>
      <c r="K593"/>
    </row>
    <row r="594" spans="1:11">
      <c r="B594" s="677"/>
      <c r="C594" s="677"/>
      <c r="D594" t="s">
        <v>400</v>
      </c>
      <c r="E594" s="256">
        <v>350</v>
      </c>
      <c r="F594" s="237"/>
      <c r="G594" s="308">
        <f t="shared" si="9"/>
        <v>397.30000000000013</v>
      </c>
      <c r="I594" s="676"/>
    </row>
    <row r="595" spans="1:11">
      <c r="A595" s="236">
        <v>45412</v>
      </c>
      <c r="B595" s="681" t="s">
        <v>750</v>
      </c>
      <c r="C595" s="677" t="s">
        <v>420</v>
      </c>
      <c r="D595" t="s">
        <v>400</v>
      </c>
      <c r="E595" s="256"/>
      <c r="F595" s="237">
        <v>350</v>
      </c>
      <c r="G595" s="308">
        <f t="shared" si="9"/>
        <v>47.300000000000125</v>
      </c>
      <c r="I595" s="677"/>
    </row>
    <row r="596" spans="1:11">
      <c r="A596" s="236">
        <v>45504</v>
      </c>
      <c r="B596" s="677" t="s">
        <v>749</v>
      </c>
      <c r="C596" s="677" t="s">
        <v>420</v>
      </c>
      <c r="D596" t="s">
        <v>19</v>
      </c>
      <c r="E596" s="256"/>
      <c r="F596" s="256">
        <v>42.3</v>
      </c>
      <c r="G596" s="308">
        <f t="shared" si="9"/>
        <v>5.0000000000001279</v>
      </c>
      <c r="I596" s="677"/>
    </row>
    <row r="597" spans="1:11">
      <c r="A597" s="236">
        <v>45504</v>
      </c>
      <c r="B597" s="677" t="s">
        <v>749</v>
      </c>
      <c r="C597" s="677" t="s">
        <v>420</v>
      </c>
      <c r="D597" t="s">
        <v>401</v>
      </c>
      <c r="E597" s="256"/>
      <c r="F597" s="256">
        <v>5</v>
      </c>
      <c r="G597" s="308">
        <f t="shared" si="9"/>
        <v>1.2789769243681803E-13</v>
      </c>
      <c r="I597" s="677"/>
    </row>
    <row r="598" spans="1:11">
      <c r="A598" s="243">
        <v>45443</v>
      </c>
      <c r="B598" s="676" t="s">
        <v>397</v>
      </c>
      <c r="C598" s="676" t="s">
        <v>422</v>
      </c>
      <c r="D598" t="s">
        <v>19</v>
      </c>
      <c r="E598" s="237">
        <v>38.5</v>
      </c>
      <c r="F598" s="355"/>
      <c r="G598" s="308">
        <f t="shared" si="9"/>
        <v>38.500000000000128</v>
      </c>
      <c r="I598" s="676"/>
    </row>
    <row r="599" spans="1:11">
      <c r="B599" s="677"/>
      <c r="C599" s="677"/>
      <c r="D599" t="s">
        <v>401</v>
      </c>
      <c r="E599" s="237">
        <v>5</v>
      </c>
      <c r="F599" s="355"/>
      <c r="G599" s="308">
        <f t="shared" si="9"/>
        <v>43.500000000000128</v>
      </c>
      <c r="I599" s="677"/>
    </row>
    <row r="600" spans="1:11">
      <c r="B600" s="677"/>
      <c r="C600" s="677"/>
      <c r="D600" t="s">
        <v>400</v>
      </c>
      <c r="E600" s="237">
        <v>350</v>
      </c>
      <c r="F600" s="355"/>
      <c r="G600" s="308">
        <f t="shared" si="9"/>
        <v>393.50000000000011</v>
      </c>
      <c r="I600" s="676"/>
      <c r="K600" s="237"/>
    </row>
    <row r="601" spans="1:11" s="396" customFormat="1">
      <c r="A601" s="395">
        <v>45443</v>
      </c>
      <c r="B601" s="681" t="s">
        <v>751</v>
      </c>
      <c r="C601" s="681" t="s">
        <v>422</v>
      </c>
      <c r="D601" s="396" t="s">
        <v>400</v>
      </c>
      <c r="E601" s="416"/>
      <c r="F601" s="417">
        <v>350</v>
      </c>
      <c r="G601" s="415">
        <f t="shared" si="9"/>
        <v>43.500000000000114</v>
      </c>
      <c r="I601" s="681"/>
      <c r="K601" s="416"/>
    </row>
    <row r="602" spans="1:11">
      <c r="A602" s="236">
        <v>45504</v>
      </c>
      <c r="B602" s="677" t="s">
        <v>749</v>
      </c>
      <c r="C602" s="677" t="s">
        <v>422</v>
      </c>
      <c r="D602" t="s">
        <v>19</v>
      </c>
      <c r="E602" s="237"/>
      <c r="F602" s="237">
        <v>38.5</v>
      </c>
      <c r="G602" s="308">
        <f t="shared" si="9"/>
        <v>5.0000000000001137</v>
      </c>
      <c r="I602" s="677"/>
      <c r="K602" s="237"/>
    </row>
    <row r="603" spans="1:11">
      <c r="A603" s="236">
        <v>45504</v>
      </c>
      <c r="B603" s="677" t="s">
        <v>749</v>
      </c>
      <c r="C603" s="677" t="s">
        <v>422</v>
      </c>
      <c r="D603" t="s">
        <v>401</v>
      </c>
      <c r="E603" s="237"/>
      <c r="F603" s="237">
        <v>5</v>
      </c>
      <c r="G603" s="308">
        <f t="shared" si="9"/>
        <v>1.1368683772161603E-13</v>
      </c>
      <c r="I603" s="677"/>
      <c r="K603" s="237"/>
    </row>
    <row r="604" spans="1:11">
      <c r="A604" s="243">
        <v>45473</v>
      </c>
      <c r="B604" s="676" t="s">
        <v>397</v>
      </c>
      <c r="C604" s="676" t="s">
        <v>425</v>
      </c>
      <c r="D604" t="s">
        <v>19</v>
      </c>
      <c r="E604" s="256">
        <v>37.4</v>
      </c>
      <c r="G604" s="308">
        <f t="shared" si="9"/>
        <v>37.400000000000112</v>
      </c>
      <c r="I604" s="676"/>
    </row>
    <row r="605" spans="1:11">
      <c r="B605" s="677"/>
      <c r="C605" s="677"/>
      <c r="D605" t="s">
        <v>401</v>
      </c>
      <c r="E605" s="256">
        <v>7</v>
      </c>
      <c r="G605" s="308">
        <f t="shared" si="9"/>
        <v>44.400000000000112</v>
      </c>
      <c r="I605" s="676"/>
    </row>
    <row r="606" spans="1:11">
      <c r="B606" s="677"/>
      <c r="C606" s="677"/>
      <c r="D606" t="s">
        <v>400</v>
      </c>
      <c r="E606" s="256">
        <v>350</v>
      </c>
      <c r="G606" s="308">
        <f t="shared" si="9"/>
        <v>394.40000000000009</v>
      </c>
    </row>
    <row r="607" spans="1:11" s="396" customFormat="1">
      <c r="A607" s="395">
        <v>45473</v>
      </c>
      <c r="B607" s="681" t="s">
        <v>752</v>
      </c>
      <c r="C607" s="681" t="s">
        <v>425</v>
      </c>
      <c r="D607" s="396" t="s">
        <v>400</v>
      </c>
      <c r="E607" s="399"/>
      <c r="F607" s="399">
        <v>335</v>
      </c>
      <c r="G607" s="415">
        <f t="shared" si="9"/>
        <v>59.400000000000091</v>
      </c>
      <c r="K607" s="397"/>
    </row>
    <row r="608" spans="1:11" s="396" customFormat="1">
      <c r="A608" s="395">
        <v>45504</v>
      </c>
      <c r="B608" s="681" t="s">
        <v>753</v>
      </c>
      <c r="C608" s="681" t="s">
        <v>425</v>
      </c>
      <c r="D608" s="396" t="s">
        <v>400</v>
      </c>
      <c r="E608" s="397"/>
      <c r="F608" s="398">
        <v>15</v>
      </c>
      <c r="G608" s="415">
        <f t="shared" si="9"/>
        <v>44.400000000000091</v>
      </c>
      <c r="K608" s="397"/>
    </row>
    <row r="609" spans="1:11">
      <c r="A609" s="236">
        <v>45504</v>
      </c>
      <c r="B609" s="677" t="s">
        <v>749</v>
      </c>
      <c r="C609" s="677" t="s">
        <v>425</v>
      </c>
      <c r="D609" t="s">
        <v>19</v>
      </c>
      <c r="E609" s="256"/>
      <c r="F609" s="256">
        <v>37.4</v>
      </c>
      <c r="G609" s="308">
        <f t="shared" si="9"/>
        <v>7.0000000000000924</v>
      </c>
    </row>
    <row r="610" spans="1:11">
      <c r="A610" s="236">
        <v>45504</v>
      </c>
      <c r="B610" s="677" t="s">
        <v>749</v>
      </c>
      <c r="C610" s="677" t="s">
        <v>425</v>
      </c>
      <c r="D610" t="s">
        <v>401</v>
      </c>
      <c r="E610" s="256"/>
      <c r="F610" s="256">
        <v>7</v>
      </c>
      <c r="G610" s="308">
        <f t="shared" si="9"/>
        <v>9.2370555648813024E-14</v>
      </c>
    </row>
    <row r="611" spans="1:11">
      <c r="A611" s="243">
        <v>45504</v>
      </c>
      <c r="B611" s="676" t="s">
        <v>397</v>
      </c>
      <c r="C611" s="676" t="s">
        <v>427</v>
      </c>
      <c r="D611" t="s">
        <v>19</v>
      </c>
      <c r="E611" s="237">
        <v>36.700000000000003</v>
      </c>
      <c r="F611" s="319"/>
      <c r="G611" s="308">
        <f t="shared" si="9"/>
        <v>36.700000000000095</v>
      </c>
    </row>
    <row r="612" spans="1:11">
      <c r="B612" s="677"/>
      <c r="C612" s="677"/>
      <c r="D612" t="s">
        <v>401</v>
      </c>
      <c r="E612" s="237">
        <v>7</v>
      </c>
      <c r="F612" s="319"/>
      <c r="G612" s="308">
        <f t="shared" si="9"/>
        <v>43.700000000000095</v>
      </c>
    </row>
    <row r="613" spans="1:11">
      <c r="B613" s="677"/>
      <c r="C613" s="677"/>
      <c r="D613" t="s">
        <v>400</v>
      </c>
      <c r="E613" s="237">
        <v>350</v>
      </c>
      <c r="F613" s="319"/>
      <c r="G613" s="308">
        <f t="shared" si="9"/>
        <v>393.7000000000001</v>
      </c>
    </row>
    <row r="614" spans="1:11" s="396" customFormat="1">
      <c r="A614" s="395">
        <v>45504</v>
      </c>
      <c r="B614" s="681" t="s">
        <v>753</v>
      </c>
      <c r="C614" s="681" t="s">
        <v>427</v>
      </c>
      <c r="D614" s="396" t="s">
        <v>400</v>
      </c>
      <c r="E614" s="397"/>
      <c r="F614" s="398">
        <v>350</v>
      </c>
      <c r="G614" s="415">
        <f t="shared" si="9"/>
        <v>43.700000000000102</v>
      </c>
      <c r="K614" s="397"/>
    </row>
    <row r="615" spans="1:11">
      <c r="A615" s="236">
        <v>45535</v>
      </c>
      <c r="B615" s="677" t="s">
        <v>754</v>
      </c>
      <c r="C615" s="677" t="s">
        <v>427</v>
      </c>
      <c r="D615" t="s">
        <v>19</v>
      </c>
      <c r="F615" s="218">
        <v>30</v>
      </c>
      <c r="G615" s="308">
        <f t="shared" si="9"/>
        <v>13.700000000000102</v>
      </c>
    </row>
    <row r="616" spans="1:11">
      <c r="A616" s="236">
        <v>45541</v>
      </c>
      <c r="B616" s="677" t="s">
        <v>755</v>
      </c>
      <c r="C616" s="677" t="s">
        <v>427</v>
      </c>
      <c r="D616" t="s">
        <v>19</v>
      </c>
      <c r="F616" s="218">
        <v>6.7</v>
      </c>
      <c r="G616" s="308">
        <f t="shared" si="9"/>
        <v>7.0000000000001021</v>
      </c>
    </row>
    <row r="617" spans="1:11">
      <c r="A617" s="236">
        <v>45541</v>
      </c>
      <c r="B617" s="677" t="s">
        <v>755</v>
      </c>
      <c r="C617" s="677" t="s">
        <v>427</v>
      </c>
      <c r="D617" t="s">
        <v>401</v>
      </c>
      <c r="F617" s="218">
        <v>7</v>
      </c>
      <c r="G617" s="308">
        <f t="shared" si="9"/>
        <v>1.021405182655144E-13</v>
      </c>
    </row>
    <row r="618" spans="1:11">
      <c r="A618" s="243">
        <v>45535</v>
      </c>
      <c r="B618" s="676" t="s">
        <v>397</v>
      </c>
      <c r="C618" s="676" t="s">
        <v>429</v>
      </c>
      <c r="D618" t="s">
        <v>19</v>
      </c>
      <c r="E618" s="237">
        <v>36.799999999999997</v>
      </c>
      <c r="F618" s="355"/>
      <c r="G618" s="308">
        <f t="shared" si="9"/>
        <v>36.800000000000097</v>
      </c>
    </row>
    <row r="619" spans="1:11">
      <c r="B619" s="677"/>
      <c r="C619" s="677"/>
      <c r="D619" t="s">
        <v>401</v>
      </c>
      <c r="E619" s="237">
        <v>7</v>
      </c>
      <c r="F619" s="355"/>
      <c r="G619" s="308">
        <f t="shared" si="9"/>
        <v>43.800000000000097</v>
      </c>
    </row>
    <row r="620" spans="1:11">
      <c r="B620" s="677"/>
      <c r="C620" s="677"/>
      <c r="D620" t="s">
        <v>400</v>
      </c>
      <c r="E620" s="237">
        <v>350</v>
      </c>
      <c r="F620" s="355"/>
      <c r="G620" s="308">
        <f t="shared" si="9"/>
        <v>393.80000000000007</v>
      </c>
    </row>
    <row r="621" spans="1:11" s="396" customFormat="1">
      <c r="A621" s="395">
        <v>45535</v>
      </c>
      <c r="B621" s="681" t="s">
        <v>756</v>
      </c>
      <c r="C621" s="681" t="s">
        <v>429</v>
      </c>
      <c r="D621" s="396" t="s">
        <v>400</v>
      </c>
      <c r="E621" s="416"/>
      <c r="F621" s="417">
        <v>350</v>
      </c>
      <c r="G621" s="415">
        <f t="shared" si="9"/>
        <v>43.800000000000068</v>
      </c>
      <c r="K621" s="397"/>
    </row>
    <row r="622" spans="1:11">
      <c r="A622" s="236">
        <v>45582</v>
      </c>
      <c r="B622" s="677" t="s">
        <v>757</v>
      </c>
      <c r="C622" s="677" t="s">
        <v>429</v>
      </c>
      <c r="D622" t="s">
        <v>19</v>
      </c>
      <c r="E622" s="237"/>
      <c r="F622" s="355">
        <v>36.799999999999997</v>
      </c>
      <c r="G622" s="308">
        <f t="shared" si="9"/>
        <v>7.0000000000000711</v>
      </c>
    </row>
    <row r="623" spans="1:11">
      <c r="A623" s="236">
        <v>45582</v>
      </c>
      <c r="B623" s="677" t="s">
        <v>757</v>
      </c>
      <c r="C623" s="677" t="s">
        <v>429</v>
      </c>
      <c r="D623" t="s">
        <v>401</v>
      </c>
      <c r="E623" s="237"/>
      <c r="F623" s="355">
        <v>7</v>
      </c>
      <c r="G623" s="308">
        <f t="shared" si="9"/>
        <v>7.1054273576010019E-14</v>
      </c>
    </row>
    <row r="624" spans="1:11">
      <c r="A624" s="243">
        <v>45565</v>
      </c>
      <c r="B624" s="676" t="s">
        <v>397</v>
      </c>
      <c r="C624" s="676" t="s">
        <v>431</v>
      </c>
      <c r="D624" t="s">
        <v>19</v>
      </c>
      <c r="E624" s="237">
        <v>37</v>
      </c>
      <c r="F624" s="256"/>
      <c r="G624" s="308">
        <f t="shared" si="9"/>
        <v>37.000000000000071</v>
      </c>
    </row>
    <row r="625" spans="1:11">
      <c r="B625" s="677"/>
      <c r="C625" s="677"/>
      <c r="D625" t="s">
        <v>401</v>
      </c>
      <c r="E625" s="237">
        <v>5</v>
      </c>
      <c r="F625" s="256"/>
      <c r="G625" s="308">
        <f t="shared" si="9"/>
        <v>42.000000000000071</v>
      </c>
    </row>
    <row r="626" spans="1:11">
      <c r="B626" s="677"/>
      <c r="C626" s="677"/>
      <c r="D626" t="s">
        <v>400</v>
      </c>
      <c r="E626" s="237">
        <v>350</v>
      </c>
      <c r="F626" s="256"/>
      <c r="G626" s="308">
        <f t="shared" si="9"/>
        <v>392.00000000000006</v>
      </c>
    </row>
    <row r="627" spans="1:11" s="466" customFormat="1">
      <c r="A627" s="464">
        <v>45565</v>
      </c>
      <c r="B627" s="465" t="s">
        <v>758</v>
      </c>
      <c r="C627" s="465" t="s">
        <v>431</v>
      </c>
      <c r="D627" s="466" t="s">
        <v>400</v>
      </c>
      <c r="E627" s="467"/>
      <c r="F627" s="467">
        <v>350</v>
      </c>
      <c r="G627" s="484">
        <f t="shared" si="9"/>
        <v>42.000000000000057</v>
      </c>
      <c r="K627" s="467"/>
    </row>
    <row r="628" spans="1:11">
      <c r="A628" s="236">
        <v>45596</v>
      </c>
      <c r="B628" s="677" t="s">
        <v>759</v>
      </c>
      <c r="C628" s="677" t="s">
        <v>431</v>
      </c>
      <c r="D628" t="s">
        <v>19</v>
      </c>
      <c r="E628" s="256"/>
      <c r="F628" s="256">
        <v>37</v>
      </c>
      <c r="G628" s="308">
        <f t="shared" si="9"/>
        <v>5.0000000000000568</v>
      </c>
    </row>
    <row r="629" spans="1:11">
      <c r="A629" s="236">
        <v>45596</v>
      </c>
      <c r="B629" s="677" t="s">
        <v>759</v>
      </c>
      <c r="C629" s="677" t="s">
        <v>431</v>
      </c>
      <c r="D629" t="s">
        <v>401</v>
      </c>
      <c r="E629" s="256"/>
      <c r="F629" s="256">
        <v>5</v>
      </c>
      <c r="G629" s="308">
        <f t="shared" si="9"/>
        <v>5.6843418860808015E-14</v>
      </c>
    </row>
    <row r="630" spans="1:11">
      <c r="A630" s="243">
        <v>45596</v>
      </c>
      <c r="B630" s="676" t="s">
        <v>397</v>
      </c>
      <c r="C630" s="676" t="s">
        <v>398</v>
      </c>
      <c r="D630" t="s">
        <v>19</v>
      </c>
      <c r="E630" s="218">
        <v>7.8</v>
      </c>
      <c r="F630" s="256"/>
      <c r="G630" s="308">
        <f t="shared" si="9"/>
        <v>7.8000000000000567</v>
      </c>
    </row>
    <row r="631" spans="1:11">
      <c r="B631" s="677"/>
      <c r="C631" s="677"/>
      <c r="D631" t="s">
        <v>401</v>
      </c>
      <c r="E631" s="218">
        <v>7</v>
      </c>
      <c r="F631" s="256"/>
      <c r="G631" s="308">
        <f>+G630+E631-F631</f>
        <v>14.800000000000058</v>
      </c>
    </row>
    <row r="632" spans="1:11">
      <c r="B632" s="677"/>
      <c r="C632" s="677"/>
      <c r="D632" t="s">
        <v>400</v>
      </c>
      <c r="E632" s="237">
        <v>350</v>
      </c>
      <c r="F632" s="256"/>
      <c r="G632" s="308">
        <f t="shared" ref="G632:G640" si="10">+G631+E632-F632</f>
        <v>364.80000000000007</v>
      </c>
    </row>
    <row r="633" spans="1:11" s="466" customFormat="1">
      <c r="A633" s="464">
        <v>45565</v>
      </c>
      <c r="B633" s="465" t="s">
        <v>758</v>
      </c>
      <c r="C633" s="465" t="s">
        <v>398</v>
      </c>
      <c r="D633" s="466" t="s">
        <v>400</v>
      </c>
      <c r="E633" s="467"/>
      <c r="F633" s="467">
        <v>75</v>
      </c>
      <c r="G633" s="484">
        <f t="shared" si="10"/>
        <v>289.80000000000007</v>
      </c>
      <c r="K633" s="467"/>
    </row>
    <row r="634" spans="1:11" s="396" customFormat="1">
      <c r="A634" s="395">
        <v>45596</v>
      </c>
      <c r="B634" s="681" t="s">
        <v>760</v>
      </c>
      <c r="C634" s="681" t="s">
        <v>398</v>
      </c>
      <c r="D634" s="396" t="s">
        <v>400</v>
      </c>
      <c r="E634" s="399"/>
      <c r="F634" s="399">
        <v>275</v>
      </c>
      <c r="G634" s="415">
        <f t="shared" si="10"/>
        <v>14.800000000000068</v>
      </c>
      <c r="K634" s="397"/>
    </row>
    <row r="635" spans="1:11">
      <c r="A635" s="236">
        <v>45596</v>
      </c>
      <c r="B635" s="677" t="s">
        <v>759</v>
      </c>
      <c r="C635" s="677" t="s">
        <v>398</v>
      </c>
      <c r="D635" t="s">
        <v>19</v>
      </c>
      <c r="F635" s="218">
        <v>7.8</v>
      </c>
      <c r="G635" s="308">
        <f t="shared" si="10"/>
        <v>7.0000000000000684</v>
      </c>
    </row>
    <row r="636" spans="1:11">
      <c r="A636" s="236">
        <v>45596</v>
      </c>
      <c r="B636" s="677" t="s">
        <v>759</v>
      </c>
      <c r="C636" s="677" t="s">
        <v>398</v>
      </c>
      <c r="D636" t="s">
        <v>401</v>
      </c>
      <c r="F636" s="218">
        <v>7</v>
      </c>
      <c r="G636" s="308">
        <f t="shared" si="10"/>
        <v>6.8389738316909643E-14</v>
      </c>
    </row>
    <row r="637" spans="1:11">
      <c r="A637" s="243">
        <v>45626</v>
      </c>
      <c r="B637" s="676" t="s">
        <v>397</v>
      </c>
      <c r="C637" s="676" t="s">
        <v>405</v>
      </c>
      <c r="D637" t="s">
        <v>19</v>
      </c>
      <c r="E637" s="237">
        <v>9.1</v>
      </c>
      <c r="F637" s="355"/>
      <c r="G637" s="308">
        <f t="shared" si="10"/>
        <v>9.1000000000000689</v>
      </c>
    </row>
    <row r="638" spans="1:11">
      <c r="B638" s="677"/>
      <c r="C638" s="677"/>
      <c r="D638" t="s">
        <v>401</v>
      </c>
      <c r="E638" s="237">
        <v>7</v>
      </c>
      <c r="F638" s="355"/>
      <c r="G638" s="308">
        <f t="shared" si="10"/>
        <v>16.100000000000069</v>
      </c>
      <c r="H638" s="240"/>
    </row>
    <row r="639" spans="1:11">
      <c r="B639" s="677"/>
      <c r="C639" s="677"/>
      <c r="D639" t="s">
        <v>400</v>
      </c>
      <c r="E639" s="237">
        <v>350</v>
      </c>
      <c r="F639" s="355"/>
      <c r="G639" s="308">
        <f t="shared" si="10"/>
        <v>366.10000000000008</v>
      </c>
    </row>
    <row r="640" spans="1:11" s="396" customFormat="1">
      <c r="A640" s="395">
        <v>45626</v>
      </c>
      <c r="B640" s="681" t="s">
        <v>761</v>
      </c>
      <c r="C640" s="681" t="s">
        <v>405</v>
      </c>
      <c r="D640" s="396" t="s">
        <v>400</v>
      </c>
      <c r="E640" s="416"/>
      <c r="F640" s="417">
        <v>350</v>
      </c>
      <c r="G640" s="415">
        <f t="shared" si="10"/>
        <v>16.10000000000008</v>
      </c>
      <c r="K640" s="397"/>
    </row>
    <row r="641" spans="1:11">
      <c r="A641" s="236">
        <v>45596</v>
      </c>
      <c r="B641" s="677" t="s">
        <v>759</v>
      </c>
      <c r="C641" s="677" t="s">
        <v>405</v>
      </c>
      <c r="D641" t="s">
        <v>19</v>
      </c>
      <c r="F641" s="218">
        <v>28.2</v>
      </c>
      <c r="G641" s="308">
        <f t="shared" ref="G641:G715" si="11">+G640+E641-F641</f>
        <v>-12.09999999999992</v>
      </c>
    </row>
    <row r="642" spans="1:11">
      <c r="A642" s="236">
        <v>45626</v>
      </c>
      <c r="B642" s="677" t="s">
        <v>762</v>
      </c>
      <c r="C642" s="677" t="s">
        <v>405</v>
      </c>
      <c r="D642" t="s">
        <v>19</v>
      </c>
      <c r="F642" s="218">
        <v>10</v>
      </c>
      <c r="G642" s="308">
        <f t="shared" si="11"/>
        <v>-22.09999999999992</v>
      </c>
    </row>
    <row r="643" spans="1:11">
      <c r="A643" s="243">
        <v>45657</v>
      </c>
      <c r="B643" s="676" t="s">
        <v>397</v>
      </c>
      <c r="C643" s="676" t="s">
        <v>409</v>
      </c>
      <c r="D643" t="s">
        <v>19</v>
      </c>
      <c r="E643" s="237">
        <v>10.8</v>
      </c>
      <c r="F643" s="355"/>
      <c r="G643" s="308">
        <f t="shared" si="11"/>
        <v>-11.299999999999919</v>
      </c>
    </row>
    <row r="644" spans="1:11">
      <c r="B644" s="677"/>
      <c r="C644" s="677"/>
      <c r="D644" t="s">
        <v>401</v>
      </c>
      <c r="E644" s="237">
        <v>3</v>
      </c>
      <c r="F644" s="355"/>
      <c r="G644" s="308">
        <f t="shared" si="11"/>
        <v>-8.299999999999919</v>
      </c>
    </row>
    <row r="645" spans="1:11">
      <c r="B645" s="677"/>
      <c r="C645" s="677"/>
      <c r="D645" t="s">
        <v>400</v>
      </c>
      <c r="E645" s="237">
        <v>350</v>
      </c>
      <c r="F645" s="355"/>
      <c r="G645" s="308">
        <f t="shared" si="11"/>
        <v>341.7000000000001</v>
      </c>
    </row>
    <row r="646" spans="1:11" s="396" customFormat="1">
      <c r="A646" s="395">
        <v>45657</v>
      </c>
      <c r="B646" s="681" t="s">
        <v>763</v>
      </c>
      <c r="C646" s="681" t="s">
        <v>409</v>
      </c>
      <c r="D646" s="396" t="s">
        <v>400</v>
      </c>
      <c r="E646" s="416"/>
      <c r="F646" s="417">
        <v>350</v>
      </c>
      <c r="G646" s="415">
        <f t="shared" si="11"/>
        <v>-8.2999999999998977</v>
      </c>
      <c r="K646" s="397"/>
    </row>
    <row r="647" spans="1:11">
      <c r="A647" s="231">
        <v>45688</v>
      </c>
      <c r="B647" s="676" t="s">
        <v>397</v>
      </c>
      <c r="C647" s="676" t="s">
        <v>444</v>
      </c>
      <c r="D647" t="s">
        <v>19</v>
      </c>
      <c r="E647" s="256">
        <v>10.9</v>
      </c>
      <c r="F647" s="256"/>
      <c r="G647" s="308">
        <f t="shared" si="11"/>
        <v>2.6000000000001027</v>
      </c>
    </row>
    <row r="648" spans="1:11">
      <c r="A648"/>
      <c r="B648" s="677"/>
      <c r="C648" s="677"/>
      <c r="D648" t="s">
        <v>401</v>
      </c>
      <c r="E648" s="256">
        <v>3</v>
      </c>
      <c r="F648" s="256"/>
      <c r="G648" s="308">
        <f t="shared" si="11"/>
        <v>5.6000000000001027</v>
      </c>
    </row>
    <row r="649" spans="1:11">
      <c r="A649"/>
      <c r="B649" s="677"/>
      <c r="C649" s="677"/>
      <c r="D649" t="s">
        <v>400</v>
      </c>
      <c r="E649" s="256">
        <v>350</v>
      </c>
      <c r="F649" s="256"/>
      <c r="G649" s="308">
        <f t="shared" si="11"/>
        <v>355.60000000000008</v>
      </c>
    </row>
    <row r="650" spans="1:11" s="396" customFormat="1">
      <c r="A650" s="414">
        <v>45688</v>
      </c>
      <c r="B650" s="681" t="s">
        <v>764</v>
      </c>
      <c r="C650" s="681" t="s">
        <v>444</v>
      </c>
      <c r="D650" s="396" t="s">
        <v>400</v>
      </c>
      <c r="E650" s="397"/>
      <c r="F650" s="397">
        <v>350</v>
      </c>
      <c r="G650" s="415">
        <f t="shared" si="11"/>
        <v>5.6000000000000796</v>
      </c>
      <c r="K650" s="397"/>
    </row>
    <row r="651" spans="1:11">
      <c r="A651" s="236">
        <v>45688</v>
      </c>
      <c r="B651" s="677" t="s">
        <v>765</v>
      </c>
      <c r="C651" s="677" t="s">
        <v>444</v>
      </c>
      <c r="D651" t="s">
        <v>19</v>
      </c>
      <c r="F651" s="218">
        <v>10</v>
      </c>
      <c r="G651" s="308">
        <f t="shared" si="11"/>
        <v>-4.3999999999999204</v>
      </c>
    </row>
    <row r="652" spans="1:11">
      <c r="A652" s="243">
        <v>45716</v>
      </c>
      <c r="B652" s="676" t="s">
        <v>397</v>
      </c>
      <c r="C652" s="676" t="s">
        <v>415</v>
      </c>
      <c r="D652" t="s">
        <v>19</v>
      </c>
      <c r="E652" s="218">
        <v>13.7</v>
      </c>
      <c r="G652" s="308">
        <f t="shared" si="11"/>
        <v>9.3000000000000789</v>
      </c>
    </row>
    <row r="653" spans="1:11">
      <c r="B653" s="677"/>
      <c r="C653" s="677"/>
      <c r="D653" t="s">
        <v>401</v>
      </c>
      <c r="E653" s="218">
        <v>3</v>
      </c>
      <c r="G653" s="308">
        <f t="shared" si="11"/>
        <v>12.300000000000079</v>
      </c>
    </row>
    <row r="654" spans="1:11">
      <c r="B654" s="677"/>
      <c r="C654" s="677"/>
      <c r="D654" t="s">
        <v>400</v>
      </c>
      <c r="E654" s="218">
        <v>350</v>
      </c>
      <c r="G654" s="308">
        <f t="shared" si="11"/>
        <v>362.30000000000007</v>
      </c>
    </row>
    <row r="655" spans="1:11" s="396" customFormat="1">
      <c r="A655" s="395">
        <v>45716</v>
      </c>
      <c r="B655" s="681" t="s">
        <v>766</v>
      </c>
      <c r="C655" s="681" t="s">
        <v>415</v>
      </c>
      <c r="D655" s="396" t="s">
        <v>400</v>
      </c>
      <c r="E655" s="399"/>
      <c r="F655" s="399">
        <v>350</v>
      </c>
      <c r="G655" s="415">
        <f t="shared" si="11"/>
        <v>12.300000000000068</v>
      </c>
      <c r="K655" s="397"/>
    </row>
    <row r="656" spans="1:11">
      <c r="A656" s="236">
        <v>45756</v>
      </c>
      <c r="B656" s="677" t="s">
        <v>767</v>
      </c>
      <c r="C656" s="677" t="s">
        <v>415</v>
      </c>
      <c r="D656" t="s">
        <v>19</v>
      </c>
      <c r="F656" s="218">
        <v>9.3000000000000007</v>
      </c>
      <c r="G656" s="308">
        <f t="shared" si="11"/>
        <v>3.0000000000000675</v>
      </c>
    </row>
    <row r="657" spans="1:12">
      <c r="A657" s="236">
        <v>45756</v>
      </c>
      <c r="B657" s="677" t="s">
        <v>767</v>
      </c>
      <c r="C657" s="677" t="s">
        <v>415</v>
      </c>
      <c r="D657" t="s">
        <v>401</v>
      </c>
      <c r="F657" s="218">
        <v>3</v>
      </c>
      <c r="G657" s="308">
        <f t="shared" si="11"/>
        <v>6.7501559897209518E-14</v>
      </c>
    </row>
    <row r="658" spans="1:12">
      <c r="A658" s="243">
        <v>45747</v>
      </c>
      <c r="B658" s="676" t="s">
        <v>397</v>
      </c>
      <c r="C658" s="676" t="s">
        <v>418</v>
      </c>
      <c r="D658" t="s">
        <v>19</v>
      </c>
      <c r="E658" s="218">
        <v>13.7</v>
      </c>
      <c r="G658" s="308">
        <f t="shared" si="11"/>
        <v>13.700000000000067</v>
      </c>
      <c r="J658" s="676" t="s">
        <v>415</v>
      </c>
      <c r="K658" t="s">
        <v>19</v>
      </c>
      <c r="L658" s="218">
        <f>E652-4.4</f>
        <v>9.2999999999999989</v>
      </c>
    </row>
    <row r="659" spans="1:12">
      <c r="B659" s="677"/>
      <c r="C659" s="677"/>
      <c r="D659" t="s">
        <v>401</v>
      </c>
      <c r="E659" s="218">
        <v>3</v>
      </c>
      <c r="G659" s="308">
        <f t="shared" si="11"/>
        <v>16.700000000000067</v>
      </c>
      <c r="J659" s="677"/>
      <c r="K659" t="s">
        <v>401</v>
      </c>
      <c r="L659" s="218">
        <v>3</v>
      </c>
    </row>
    <row r="660" spans="1:12">
      <c r="B660" s="677"/>
      <c r="C660" s="677"/>
      <c r="D660" t="s">
        <v>400</v>
      </c>
      <c r="E660" s="218">
        <v>350</v>
      </c>
      <c r="G660" s="308">
        <f t="shared" si="11"/>
        <v>366.70000000000005</v>
      </c>
      <c r="L660" s="237">
        <f>SUM(L658:L659)</f>
        <v>12.299999999999999</v>
      </c>
    </row>
    <row r="661" spans="1:12" s="396" customFormat="1">
      <c r="A661" s="395">
        <v>45747</v>
      </c>
      <c r="B661" s="681" t="s">
        <v>768</v>
      </c>
      <c r="C661" s="681" t="s">
        <v>418</v>
      </c>
      <c r="D661" s="396" t="s">
        <v>400</v>
      </c>
      <c r="E661" s="399"/>
      <c r="F661" s="399">
        <v>350</v>
      </c>
      <c r="G661" s="415">
        <f t="shared" si="11"/>
        <v>16.700000000000045</v>
      </c>
      <c r="K661" s="397"/>
    </row>
    <row r="662" spans="1:12">
      <c r="A662" s="236">
        <v>45791</v>
      </c>
      <c r="B662" s="677" t="s">
        <v>769</v>
      </c>
      <c r="C662" s="677" t="s">
        <v>418</v>
      </c>
      <c r="D662" t="s">
        <v>19</v>
      </c>
      <c r="F662" s="218">
        <v>13.7</v>
      </c>
      <c r="G662" s="308">
        <f t="shared" si="11"/>
        <v>3.0000000000000462</v>
      </c>
    </row>
    <row r="663" spans="1:12">
      <c r="A663" s="236">
        <v>45791</v>
      </c>
      <c r="B663" s="677" t="s">
        <v>769</v>
      </c>
      <c r="C663" s="677" t="s">
        <v>418</v>
      </c>
      <c r="D663" t="s">
        <v>401</v>
      </c>
      <c r="F663" s="218">
        <v>3</v>
      </c>
      <c r="G663" s="308">
        <f t="shared" si="11"/>
        <v>4.6185277824406512E-14</v>
      </c>
    </row>
    <row r="664" spans="1:12">
      <c r="A664" s="243">
        <v>45777</v>
      </c>
      <c r="B664" s="676" t="s">
        <v>397</v>
      </c>
      <c r="C664" s="676" t="s">
        <v>420</v>
      </c>
      <c r="D664" t="s">
        <v>19</v>
      </c>
      <c r="E664" s="218">
        <v>12.9</v>
      </c>
      <c r="G664" s="308">
        <f t="shared" si="11"/>
        <v>12.900000000000047</v>
      </c>
      <c r="J664" s="676" t="s">
        <v>418</v>
      </c>
      <c r="K664" t="s">
        <v>19</v>
      </c>
      <c r="L664" s="218">
        <v>13.7</v>
      </c>
    </row>
    <row r="665" spans="1:12">
      <c r="B665" s="677"/>
      <c r="C665" s="677"/>
      <c r="D665" t="s">
        <v>401</v>
      </c>
      <c r="E665" s="218">
        <v>3</v>
      </c>
      <c r="G665" s="308">
        <f t="shared" si="11"/>
        <v>15.900000000000047</v>
      </c>
      <c r="J665" s="677"/>
      <c r="K665" t="s">
        <v>401</v>
      </c>
      <c r="L665" s="218">
        <v>3</v>
      </c>
    </row>
    <row r="666" spans="1:12">
      <c r="B666" s="677"/>
      <c r="C666" s="677"/>
      <c r="D666" t="s">
        <v>400</v>
      </c>
      <c r="E666" s="218">
        <v>350</v>
      </c>
      <c r="G666" s="308">
        <f t="shared" si="11"/>
        <v>365.90000000000003</v>
      </c>
      <c r="L666" s="237">
        <f>SUM(L664:L665)</f>
        <v>16.7</v>
      </c>
    </row>
    <row r="667" spans="1:12" s="396" customFormat="1">
      <c r="A667" s="395">
        <v>45777</v>
      </c>
      <c r="B667" s="681" t="s">
        <v>770</v>
      </c>
      <c r="C667" s="681" t="s">
        <v>420</v>
      </c>
      <c r="D667" s="396" t="s">
        <v>400</v>
      </c>
      <c r="E667" s="399"/>
      <c r="F667" s="399">
        <v>350</v>
      </c>
      <c r="G667" s="415">
        <f t="shared" si="11"/>
        <v>15.900000000000034</v>
      </c>
      <c r="K667" s="397"/>
    </row>
    <row r="668" spans="1:12">
      <c r="A668" s="236">
        <v>45820</v>
      </c>
      <c r="B668" s="677" t="s">
        <v>771</v>
      </c>
      <c r="C668" s="677" t="s">
        <v>420</v>
      </c>
      <c r="D668" t="s">
        <v>19</v>
      </c>
      <c r="F668" s="218">
        <v>12.9</v>
      </c>
      <c r="G668" s="308">
        <f t="shared" si="11"/>
        <v>3.0000000000000338</v>
      </c>
    </row>
    <row r="669" spans="1:12">
      <c r="A669" s="236">
        <v>45820</v>
      </c>
      <c r="B669" s="677" t="s">
        <v>771</v>
      </c>
      <c r="C669" s="677" t="s">
        <v>420</v>
      </c>
      <c r="D669" t="s">
        <v>401</v>
      </c>
      <c r="F669" s="218">
        <v>3</v>
      </c>
      <c r="G669" s="308">
        <f t="shared" si="11"/>
        <v>3.3750779948604759E-14</v>
      </c>
    </row>
    <row r="670" spans="1:12">
      <c r="A670" s="243">
        <v>45808</v>
      </c>
      <c r="B670" s="676" t="s">
        <v>397</v>
      </c>
      <c r="C670" s="676" t="s">
        <v>422</v>
      </c>
      <c r="D670" t="s">
        <v>19</v>
      </c>
      <c r="E670" s="237">
        <v>12.6</v>
      </c>
      <c r="F670" s="355"/>
      <c r="G670" s="308">
        <f t="shared" si="11"/>
        <v>12.600000000000033</v>
      </c>
    </row>
    <row r="671" spans="1:12">
      <c r="B671" s="677"/>
      <c r="C671" s="677"/>
      <c r="D671" t="s">
        <v>401</v>
      </c>
      <c r="E671" s="237">
        <v>5</v>
      </c>
      <c r="F671" s="355"/>
      <c r="G671" s="308">
        <f t="shared" si="11"/>
        <v>17.600000000000033</v>
      </c>
      <c r="J671" s="676" t="s">
        <v>420</v>
      </c>
      <c r="K671" t="s">
        <v>19</v>
      </c>
      <c r="L671" s="218">
        <v>12.9</v>
      </c>
    </row>
    <row r="672" spans="1:12">
      <c r="B672" s="677"/>
      <c r="C672" s="677"/>
      <c r="D672" t="s">
        <v>400</v>
      </c>
      <c r="E672" s="237">
        <v>350</v>
      </c>
      <c r="F672" s="355"/>
      <c r="G672" s="308">
        <f t="shared" si="11"/>
        <v>367.6</v>
      </c>
      <c r="J672" s="677"/>
      <c r="K672" t="s">
        <v>401</v>
      </c>
      <c r="L672" s="218">
        <v>3</v>
      </c>
    </row>
    <row r="673" spans="1:13" s="396" customFormat="1">
      <c r="A673" s="395">
        <v>45808</v>
      </c>
      <c r="B673" s="681" t="s">
        <v>772</v>
      </c>
      <c r="C673" s="681" t="s">
        <v>422</v>
      </c>
      <c r="D673" s="396" t="s">
        <v>400</v>
      </c>
      <c r="E673" s="416"/>
      <c r="F673" s="417">
        <v>350</v>
      </c>
      <c r="G673" s="415">
        <f t="shared" si="11"/>
        <v>17.600000000000023</v>
      </c>
      <c r="K673" s="397"/>
      <c r="L673" s="416">
        <f>SUM(L671:L672)</f>
        <v>15.9</v>
      </c>
    </row>
    <row r="674" spans="1:13">
      <c r="A674" s="236">
        <v>45835</v>
      </c>
      <c r="B674" s="677" t="s">
        <v>773</v>
      </c>
      <c r="C674" s="677" t="s">
        <v>422</v>
      </c>
      <c r="D674" t="s">
        <v>19</v>
      </c>
      <c r="F674" s="218">
        <v>12.6</v>
      </c>
      <c r="G674" s="308">
        <f t="shared" si="11"/>
        <v>5.0000000000000231</v>
      </c>
    </row>
    <row r="675" spans="1:13">
      <c r="A675" s="236">
        <v>45835</v>
      </c>
      <c r="B675" s="677" t="s">
        <v>773</v>
      </c>
      <c r="C675" s="677" t="s">
        <v>422</v>
      </c>
      <c r="D675" t="s">
        <v>401</v>
      </c>
      <c r="F675" s="218">
        <v>5</v>
      </c>
      <c r="G675" s="308">
        <f t="shared" si="11"/>
        <v>2.3092638912203256E-14</v>
      </c>
      <c r="J675" s="676" t="s">
        <v>422</v>
      </c>
      <c r="K675" t="s">
        <v>19</v>
      </c>
      <c r="L675" s="237">
        <v>12.6</v>
      </c>
    </row>
    <row r="676" spans="1:13">
      <c r="A676" s="243">
        <v>45838</v>
      </c>
      <c r="B676" s="676" t="s">
        <v>397</v>
      </c>
      <c r="C676" s="676" t="s">
        <v>425</v>
      </c>
      <c r="D676" t="s">
        <v>19</v>
      </c>
      <c r="E676" s="256">
        <v>8.1999999999999993</v>
      </c>
      <c r="F676" s="256"/>
      <c r="G676" s="308">
        <f t="shared" si="11"/>
        <v>8.2000000000000224</v>
      </c>
      <c r="J676" s="677"/>
      <c r="K676" t="s">
        <v>401</v>
      </c>
      <c r="L676" s="237">
        <v>5</v>
      </c>
    </row>
    <row r="677" spans="1:13">
      <c r="B677" s="677"/>
      <c r="C677" s="677"/>
      <c r="D677" t="s">
        <v>401</v>
      </c>
      <c r="E677" s="256">
        <v>4</v>
      </c>
      <c r="F677" s="256"/>
      <c r="G677" s="308">
        <f t="shared" si="11"/>
        <v>12.200000000000022</v>
      </c>
      <c r="L677" s="237">
        <f>SUM(L675:L676)</f>
        <v>17.600000000000001</v>
      </c>
    </row>
    <row r="678" spans="1:13">
      <c r="B678" s="677"/>
      <c r="C678" s="677"/>
      <c r="D678" t="s">
        <v>400</v>
      </c>
      <c r="E678" s="256">
        <v>350</v>
      </c>
      <c r="F678" s="256"/>
      <c r="G678" s="308">
        <f t="shared" si="11"/>
        <v>362.20000000000005</v>
      </c>
    </row>
    <row r="679" spans="1:13" s="396" customFormat="1">
      <c r="A679" s="395">
        <v>45838</v>
      </c>
      <c r="B679" s="681" t="s">
        <v>774</v>
      </c>
      <c r="C679" s="681" t="s">
        <v>425</v>
      </c>
      <c r="D679" s="396" t="s">
        <v>400</v>
      </c>
      <c r="E679" s="397"/>
      <c r="F679" s="397">
        <v>350</v>
      </c>
      <c r="G679" s="415">
        <f t="shared" si="11"/>
        <v>12.200000000000045</v>
      </c>
      <c r="J679" s="682" t="s">
        <v>425</v>
      </c>
      <c r="K679" s="396" t="s">
        <v>19</v>
      </c>
      <c r="L679" s="397">
        <v>8.1999999999999993</v>
      </c>
    </row>
    <row r="680" spans="1:13">
      <c r="A680" s="236">
        <v>45870</v>
      </c>
      <c r="B680" s="677" t="s">
        <v>775</v>
      </c>
      <c r="C680" s="677" t="s">
        <v>425</v>
      </c>
      <c r="D680" t="s">
        <v>19</v>
      </c>
      <c r="F680" s="218">
        <v>8.1999999999999993</v>
      </c>
      <c r="G680" s="308">
        <f t="shared" si="11"/>
        <v>4.0000000000000462</v>
      </c>
      <c r="J680" s="677"/>
      <c r="K680" t="s">
        <v>401</v>
      </c>
      <c r="L680" s="256">
        <v>4</v>
      </c>
    </row>
    <row r="681" spans="1:13">
      <c r="A681" s="236">
        <v>45870</v>
      </c>
      <c r="B681" s="677" t="s">
        <v>775</v>
      </c>
      <c r="C681" s="677" t="s">
        <v>425</v>
      </c>
      <c r="D681" t="s">
        <v>401</v>
      </c>
      <c r="F681" s="218">
        <v>4</v>
      </c>
      <c r="G681" s="308">
        <f t="shared" si="11"/>
        <v>4.6185277824406512E-14</v>
      </c>
      <c r="L681" s="256">
        <f>SUM(L679:L680)</f>
        <v>12.2</v>
      </c>
      <c r="M681" s="256">
        <f>15-L681</f>
        <v>2.8000000000000007</v>
      </c>
    </row>
    <row r="682" spans="1:13">
      <c r="A682" s="243">
        <v>45869</v>
      </c>
      <c r="B682" s="676" t="s">
        <v>397</v>
      </c>
      <c r="C682" s="676" t="s">
        <v>427</v>
      </c>
      <c r="D682" t="s">
        <v>19</v>
      </c>
      <c r="E682" s="256">
        <v>7.9</v>
      </c>
      <c r="F682" s="256"/>
      <c r="G682" s="308">
        <f t="shared" si="11"/>
        <v>7.9000000000000465</v>
      </c>
    </row>
    <row r="683" spans="1:13">
      <c r="B683" s="677"/>
      <c r="C683" s="677"/>
      <c r="D683" t="s">
        <v>401</v>
      </c>
      <c r="E683" s="256">
        <v>4</v>
      </c>
      <c r="F683" s="256"/>
      <c r="G683" s="308">
        <f t="shared" si="11"/>
        <v>11.900000000000047</v>
      </c>
    </row>
    <row r="684" spans="1:13">
      <c r="B684" s="677"/>
      <c r="C684" s="677"/>
      <c r="D684" t="s">
        <v>400</v>
      </c>
      <c r="E684" s="256">
        <v>350</v>
      </c>
      <c r="F684" s="256"/>
      <c r="G684" s="308">
        <f t="shared" si="11"/>
        <v>361.90000000000003</v>
      </c>
      <c r="J684" s="676" t="s">
        <v>427</v>
      </c>
      <c r="K684" t="s">
        <v>19</v>
      </c>
      <c r="L684" s="256">
        <v>7.9</v>
      </c>
    </row>
    <row r="685" spans="1:13" s="396" customFormat="1">
      <c r="A685" s="395">
        <v>45869</v>
      </c>
      <c r="B685" s="681" t="s">
        <v>776</v>
      </c>
      <c r="C685" s="681" t="s">
        <v>427</v>
      </c>
      <c r="D685" s="396" t="s">
        <v>400</v>
      </c>
      <c r="E685" s="397"/>
      <c r="F685" s="397">
        <v>350</v>
      </c>
      <c r="G685" s="308">
        <f t="shared" si="11"/>
        <v>11.900000000000034</v>
      </c>
      <c r="J685" s="681"/>
      <c r="K685" s="396" t="s">
        <v>401</v>
      </c>
      <c r="L685" s="397">
        <v>4</v>
      </c>
    </row>
    <row r="686" spans="1:13">
      <c r="A686" s="236">
        <v>45930</v>
      </c>
      <c r="B686" s="677" t="s">
        <v>777</v>
      </c>
      <c r="C686" s="677" t="s">
        <v>427</v>
      </c>
      <c r="D686" t="s">
        <v>19</v>
      </c>
      <c r="E686" s="256"/>
      <c r="F686" s="256">
        <v>7.9</v>
      </c>
      <c r="G686" s="308">
        <f t="shared" si="11"/>
        <v>4.0000000000000338</v>
      </c>
      <c r="J686" s="677"/>
      <c r="K686"/>
      <c r="L686" s="256"/>
    </row>
    <row r="687" spans="1:13">
      <c r="A687" s="236">
        <v>45930</v>
      </c>
      <c r="B687" s="677" t="s">
        <v>777</v>
      </c>
      <c r="C687" s="677" t="s">
        <v>427</v>
      </c>
      <c r="D687" t="s">
        <v>401</v>
      </c>
      <c r="E687" s="256"/>
      <c r="F687" s="256">
        <v>2.1</v>
      </c>
      <c r="G687" s="308">
        <f t="shared" si="11"/>
        <v>1.9000000000000337</v>
      </c>
      <c r="J687" s="677"/>
      <c r="K687"/>
      <c r="L687" s="256"/>
    </row>
    <row r="688" spans="1:13">
      <c r="A688" s="236">
        <v>45982</v>
      </c>
      <c r="B688" s="677" t="s">
        <v>778</v>
      </c>
      <c r="C688" s="677" t="s">
        <v>427</v>
      </c>
      <c r="D688" t="s">
        <v>401</v>
      </c>
      <c r="E688" s="256"/>
      <c r="F688" s="256">
        <v>1.9</v>
      </c>
      <c r="G688" s="308">
        <f t="shared" si="11"/>
        <v>3.3750779948604759E-14</v>
      </c>
      <c r="J688" s="677"/>
      <c r="K688"/>
      <c r="L688" s="256"/>
    </row>
    <row r="689" spans="1:12">
      <c r="A689" s="243">
        <v>45900</v>
      </c>
      <c r="B689" s="676" t="s">
        <v>397</v>
      </c>
      <c r="C689" s="676" t="s">
        <v>429</v>
      </c>
      <c r="D689" t="s">
        <v>19</v>
      </c>
      <c r="E689" s="218">
        <v>8.9</v>
      </c>
      <c r="G689" s="308">
        <f t="shared" si="11"/>
        <v>8.9000000000000341</v>
      </c>
      <c r="L689" s="256">
        <f>SUM(L684:L685)</f>
        <v>11.9</v>
      </c>
    </row>
    <row r="690" spans="1:12">
      <c r="B690" s="677"/>
      <c r="C690" s="677"/>
      <c r="D690" t="s">
        <v>401</v>
      </c>
      <c r="E690" s="218">
        <v>6</v>
      </c>
      <c r="G690" s="308">
        <f t="shared" si="11"/>
        <v>14.900000000000034</v>
      </c>
    </row>
    <row r="691" spans="1:12">
      <c r="B691" s="677"/>
      <c r="C691" s="677"/>
      <c r="D691" t="s">
        <v>400</v>
      </c>
      <c r="E691" s="218">
        <v>350</v>
      </c>
      <c r="G691" s="308">
        <f t="shared" si="11"/>
        <v>364.90000000000003</v>
      </c>
      <c r="J691" s="692" t="s">
        <v>779</v>
      </c>
      <c r="K691" s="692"/>
      <c r="L691" s="692"/>
    </row>
    <row r="692" spans="1:12">
      <c r="A692" s="236">
        <v>45900</v>
      </c>
      <c r="B692" s="677" t="s">
        <v>780</v>
      </c>
      <c r="C692" s="677" t="s">
        <v>429</v>
      </c>
      <c r="D692" t="s">
        <v>400</v>
      </c>
      <c r="F692" s="218">
        <v>350</v>
      </c>
      <c r="G692" s="308">
        <f t="shared" si="11"/>
        <v>14.900000000000034</v>
      </c>
      <c r="J692" s="676" t="s">
        <v>427</v>
      </c>
      <c r="K692" t="s">
        <v>401</v>
      </c>
      <c r="L692" s="256">
        <v>1.9</v>
      </c>
    </row>
    <row r="693" spans="1:12">
      <c r="A693" s="236">
        <v>45982</v>
      </c>
      <c r="B693" s="677" t="s">
        <v>778</v>
      </c>
      <c r="C693" s="677" t="s">
        <v>429</v>
      </c>
      <c r="D693" t="s">
        <v>19</v>
      </c>
      <c r="F693" s="218">
        <v>8.9</v>
      </c>
      <c r="G693" s="308">
        <f t="shared" si="11"/>
        <v>6.0000000000000338</v>
      </c>
      <c r="J693" s="676"/>
      <c r="K693"/>
      <c r="L693" s="256"/>
    </row>
    <row r="694" spans="1:12">
      <c r="A694" s="236">
        <v>45982</v>
      </c>
      <c r="B694" s="677" t="s">
        <v>778</v>
      </c>
      <c r="C694" s="677" t="s">
        <v>429</v>
      </c>
      <c r="D694" t="s">
        <v>401</v>
      </c>
      <c r="F694" s="218">
        <v>6</v>
      </c>
      <c r="G694" s="308">
        <f t="shared" si="11"/>
        <v>3.3750779948604759E-14</v>
      </c>
      <c r="J694" s="676"/>
      <c r="K694"/>
      <c r="L694" s="256"/>
    </row>
    <row r="695" spans="1:12">
      <c r="A695" s="243">
        <v>45930</v>
      </c>
      <c r="B695" s="676" t="s">
        <v>397</v>
      </c>
      <c r="C695" s="676" t="s">
        <v>431</v>
      </c>
      <c r="D695" t="s">
        <v>19</v>
      </c>
      <c r="E695" s="218">
        <v>10.1</v>
      </c>
      <c r="G695" s="308">
        <f t="shared" si="11"/>
        <v>10.100000000000033</v>
      </c>
      <c r="J695" s="676" t="s">
        <v>429</v>
      </c>
      <c r="K695" t="s">
        <v>19</v>
      </c>
      <c r="L695" s="218">
        <v>8.9</v>
      </c>
    </row>
    <row r="696" spans="1:12">
      <c r="B696" s="677"/>
      <c r="C696" s="677"/>
      <c r="D696" t="s">
        <v>401</v>
      </c>
      <c r="E696" s="218">
        <v>4</v>
      </c>
      <c r="G696" s="308">
        <f t="shared" si="11"/>
        <v>14.100000000000033</v>
      </c>
      <c r="J696" s="677"/>
      <c r="K696" t="s">
        <v>401</v>
      </c>
      <c r="L696" s="218">
        <v>6</v>
      </c>
    </row>
    <row r="697" spans="1:12">
      <c r="B697" s="677"/>
      <c r="C697" s="677"/>
      <c r="D697" t="s">
        <v>400</v>
      </c>
      <c r="E697" s="218">
        <v>350</v>
      </c>
      <c r="G697" s="308">
        <f t="shared" si="11"/>
        <v>364.1</v>
      </c>
      <c r="J697" s="676" t="s">
        <v>431</v>
      </c>
      <c r="K697" t="s">
        <v>19</v>
      </c>
      <c r="L697" s="218">
        <v>10.1</v>
      </c>
    </row>
    <row r="698" spans="1:12">
      <c r="A698" s="236">
        <v>45930</v>
      </c>
      <c r="B698" s="677" t="s">
        <v>781</v>
      </c>
      <c r="C698" s="677" t="s">
        <v>431</v>
      </c>
      <c r="D698" t="s">
        <v>400</v>
      </c>
      <c r="E698" s="255"/>
      <c r="F698" s="255">
        <v>350</v>
      </c>
      <c r="G698" s="308">
        <f t="shared" si="11"/>
        <v>14.100000000000023</v>
      </c>
      <c r="J698" s="677"/>
      <c r="K698" t="s">
        <v>401</v>
      </c>
      <c r="L698" s="218">
        <v>4</v>
      </c>
    </row>
    <row r="699" spans="1:12">
      <c r="A699" s="236">
        <v>45982</v>
      </c>
      <c r="B699" s="677" t="s">
        <v>778</v>
      </c>
      <c r="C699" s="677" t="s">
        <v>431</v>
      </c>
      <c r="D699" t="s">
        <v>19</v>
      </c>
      <c r="E699" s="255"/>
      <c r="F699" s="218">
        <v>10.1</v>
      </c>
      <c r="G699" s="308">
        <f t="shared" si="11"/>
        <v>4.0000000000000231</v>
      </c>
      <c r="J699" s="677"/>
      <c r="K699"/>
      <c r="L699" s="218"/>
    </row>
    <row r="700" spans="1:12">
      <c r="A700" s="236">
        <v>45982</v>
      </c>
      <c r="B700" s="677" t="s">
        <v>778</v>
      </c>
      <c r="C700" s="677" t="s">
        <v>431</v>
      </c>
      <c r="D700" t="s">
        <v>401</v>
      </c>
      <c r="E700" s="255"/>
      <c r="F700" s="218">
        <v>4</v>
      </c>
      <c r="G700" s="308">
        <f t="shared" si="11"/>
        <v>2.3092638912203256E-14</v>
      </c>
      <c r="J700" s="677"/>
      <c r="K700"/>
      <c r="L700" s="218"/>
    </row>
    <row r="701" spans="1:12">
      <c r="A701" s="243">
        <v>45961</v>
      </c>
      <c r="B701" s="676" t="s">
        <v>397</v>
      </c>
      <c r="C701" s="676" t="s">
        <v>398</v>
      </c>
      <c r="D701" t="s">
        <v>19</v>
      </c>
      <c r="E701" s="218">
        <v>8.9</v>
      </c>
      <c r="G701" s="308">
        <f t="shared" si="11"/>
        <v>8.9000000000000234</v>
      </c>
      <c r="L701" s="256">
        <f>SUM(L692:L698)</f>
        <v>30.9</v>
      </c>
    </row>
    <row r="702" spans="1:12">
      <c r="B702" s="677"/>
      <c r="C702" s="677"/>
      <c r="D702" t="s">
        <v>401</v>
      </c>
      <c r="E702" s="218">
        <v>6</v>
      </c>
      <c r="G702" s="308">
        <f t="shared" si="11"/>
        <v>14.900000000000023</v>
      </c>
    </row>
    <row r="703" spans="1:12">
      <c r="B703" s="677"/>
      <c r="C703" s="677"/>
      <c r="D703" t="s">
        <v>400</v>
      </c>
      <c r="E703" s="218">
        <v>350</v>
      </c>
      <c r="G703" s="308">
        <f t="shared" si="11"/>
        <v>364.90000000000003</v>
      </c>
    </row>
    <row r="704" spans="1:12">
      <c r="A704" s="236">
        <v>45961</v>
      </c>
      <c r="B704" s="677" t="s">
        <v>782</v>
      </c>
      <c r="C704" s="677" t="s">
        <v>398</v>
      </c>
      <c r="D704" t="s">
        <v>400</v>
      </c>
      <c r="F704" s="218">
        <v>350</v>
      </c>
      <c r="G704" s="308">
        <f t="shared" si="11"/>
        <v>14.900000000000034</v>
      </c>
    </row>
    <row r="705" spans="1:14">
      <c r="A705" s="236">
        <v>46045</v>
      </c>
      <c r="B705" s="677" t="s">
        <v>783</v>
      </c>
      <c r="C705" s="677" t="s">
        <v>398</v>
      </c>
      <c r="D705" t="s">
        <v>19</v>
      </c>
      <c r="F705" s="218">
        <v>8.9</v>
      </c>
      <c r="G705" s="308">
        <f t="shared" si="11"/>
        <v>6.0000000000000338</v>
      </c>
      <c r="J705" s="232">
        <v>2025</v>
      </c>
      <c r="K705" s="676" t="s">
        <v>398</v>
      </c>
      <c r="L705" t="s">
        <v>19</v>
      </c>
      <c r="M705" s="285">
        <v>8.9</v>
      </c>
    </row>
    <row r="706" spans="1:14">
      <c r="A706" s="236">
        <v>46045</v>
      </c>
      <c r="B706" s="677" t="s">
        <v>783</v>
      </c>
      <c r="C706" s="677" t="s">
        <v>398</v>
      </c>
      <c r="D706" t="s">
        <v>401</v>
      </c>
      <c r="F706" s="218">
        <v>6</v>
      </c>
      <c r="G706" s="308">
        <f t="shared" si="11"/>
        <v>3.3750779948604759E-14</v>
      </c>
      <c r="K706" s="677"/>
      <c r="L706" t="s">
        <v>401</v>
      </c>
      <c r="M706" s="285">
        <v>6</v>
      </c>
    </row>
    <row r="707" spans="1:14">
      <c r="A707" s="243">
        <v>45960</v>
      </c>
      <c r="B707" s="676" t="s">
        <v>397</v>
      </c>
      <c r="C707" s="676" t="s">
        <v>405</v>
      </c>
      <c r="D707" t="s">
        <v>19</v>
      </c>
      <c r="E707" s="218">
        <v>8.1</v>
      </c>
      <c r="G707" s="308">
        <f t="shared" si="11"/>
        <v>8.1000000000000334</v>
      </c>
      <c r="K707" s="676" t="s">
        <v>405</v>
      </c>
      <c r="L707" t="s">
        <v>19</v>
      </c>
      <c r="M707" s="285">
        <v>8.1</v>
      </c>
    </row>
    <row r="708" spans="1:14">
      <c r="B708" s="677"/>
      <c r="C708" s="677"/>
      <c r="D708" t="s">
        <v>401</v>
      </c>
      <c r="E708" s="218">
        <v>5</v>
      </c>
      <c r="G708" s="308">
        <f t="shared" si="11"/>
        <v>13.100000000000033</v>
      </c>
      <c r="K708" s="677"/>
      <c r="L708" t="s">
        <v>401</v>
      </c>
      <c r="M708" s="285">
        <v>5</v>
      </c>
    </row>
    <row r="709" spans="1:14">
      <c r="B709" s="677"/>
      <c r="C709" s="677"/>
      <c r="D709" t="s">
        <v>400</v>
      </c>
      <c r="E709" s="218">
        <v>350</v>
      </c>
      <c r="G709" s="308">
        <f t="shared" si="11"/>
        <v>363.1</v>
      </c>
      <c r="K709" s="676" t="s">
        <v>409</v>
      </c>
      <c r="L709" t="s">
        <v>19</v>
      </c>
      <c r="M709" s="256">
        <v>8.6</v>
      </c>
    </row>
    <row r="710" spans="1:14">
      <c r="A710" s="236">
        <v>45991</v>
      </c>
      <c r="B710" s="677" t="s">
        <v>784</v>
      </c>
      <c r="C710" s="677" t="s">
        <v>405</v>
      </c>
      <c r="D710" t="s">
        <v>400</v>
      </c>
      <c r="F710" s="218">
        <v>200</v>
      </c>
      <c r="G710" s="308">
        <f t="shared" si="11"/>
        <v>163.10000000000002</v>
      </c>
      <c r="K710" s="676"/>
      <c r="L710" t="s">
        <v>401</v>
      </c>
      <c r="M710" s="256">
        <v>5</v>
      </c>
    </row>
    <row r="711" spans="1:14">
      <c r="A711" s="236">
        <v>46021</v>
      </c>
      <c r="B711" s="677" t="s">
        <v>785</v>
      </c>
      <c r="C711" s="677" t="s">
        <v>405</v>
      </c>
      <c r="D711" t="s">
        <v>400</v>
      </c>
      <c r="F711" s="218">
        <v>150</v>
      </c>
      <c r="G711" s="308">
        <f t="shared" si="11"/>
        <v>13.100000000000023</v>
      </c>
      <c r="M711" s="256">
        <f>SUM(M705:M710)</f>
        <v>41.6</v>
      </c>
    </row>
    <row r="712" spans="1:14">
      <c r="A712" s="236">
        <v>46045</v>
      </c>
      <c r="B712" s="677" t="s">
        <v>783</v>
      </c>
      <c r="C712" s="677" t="s">
        <v>405</v>
      </c>
      <c r="D712" t="s">
        <v>19</v>
      </c>
      <c r="F712" s="218">
        <v>8.1</v>
      </c>
      <c r="G712" s="308">
        <f t="shared" si="11"/>
        <v>5.0000000000000231</v>
      </c>
      <c r="K712" s="683"/>
      <c r="L712" s="683"/>
      <c r="M712" s="683"/>
    </row>
    <row r="713" spans="1:14">
      <c r="A713" s="236">
        <v>46045</v>
      </c>
      <c r="B713" s="677" t="s">
        <v>783</v>
      </c>
      <c r="C713" s="677" t="s">
        <v>405</v>
      </c>
      <c r="D713" t="s">
        <v>401</v>
      </c>
      <c r="F713" s="218">
        <v>5</v>
      </c>
      <c r="G713" s="308">
        <f t="shared" si="11"/>
        <v>2.3092638912203256E-14</v>
      </c>
      <c r="K713" s="735" t="s">
        <v>779</v>
      </c>
      <c r="L713" s="735"/>
      <c r="M713" s="735"/>
    </row>
    <row r="714" spans="1:14">
      <c r="A714" s="243">
        <v>46022</v>
      </c>
      <c r="B714" s="676" t="s">
        <v>397</v>
      </c>
      <c r="C714" s="676" t="s">
        <v>409</v>
      </c>
      <c r="D714" t="s">
        <v>19</v>
      </c>
      <c r="E714" s="256">
        <v>8.6</v>
      </c>
      <c r="G714" s="308">
        <f t="shared" si="11"/>
        <v>8.6000000000000227</v>
      </c>
      <c r="H714" s="450">
        <f>SUM(H6:H710)</f>
        <v>0</v>
      </c>
      <c r="I714" s="236"/>
      <c r="J714" s="676">
        <v>2026</v>
      </c>
      <c r="K714" s="676" t="s">
        <v>418</v>
      </c>
      <c r="L714" t="s">
        <v>19</v>
      </c>
      <c r="M714" s="218">
        <v>7.3</v>
      </c>
      <c r="N714" s="218"/>
    </row>
    <row r="715" spans="1:14">
      <c r="A715" s="243"/>
      <c r="B715" s="676"/>
      <c r="C715" s="676"/>
      <c r="D715" t="s">
        <v>401</v>
      </c>
      <c r="E715" s="256">
        <v>5</v>
      </c>
      <c r="G715" s="308">
        <f t="shared" si="11"/>
        <v>13.600000000000023</v>
      </c>
      <c r="K715" s="677"/>
      <c r="L715" t="s">
        <v>401</v>
      </c>
      <c r="M715" s="218">
        <v>15</v>
      </c>
    </row>
    <row r="716" spans="1:14">
      <c r="B716" s="677"/>
      <c r="C716" s="677"/>
      <c r="D716" t="s">
        <v>400</v>
      </c>
      <c r="E716" s="256">
        <v>350</v>
      </c>
      <c r="G716" s="308">
        <f t="shared" ref="G716:G718" si="12">+G715+E716-F716</f>
        <v>363.6</v>
      </c>
      <c r="M716" s="263">
        <f>SUM(M714:M715)</f>
        <v>22.3</v>
      </c>
    </row>
    <row r="717" spans="1:14">
      <c r="A717" s="236">
        <v>46021</v>
      </c>
      <c r="B717" s="677" t="s">
        <v>785</v>
      </c>
      <c r="C717" s="677" t="s">
        <v>409</v>
      </c>
      <c r="D717" t="s">
        <v>400</v>
      </c>
      <c r="E717" s="237"/>
      <c r="F717" s="237">
        <v>350</v>
      </c>
      <c r="G717" s="308">
        <f t="shared" si="12"/>
        <v>13.600000000000023</v>
      </c>
      <c r="J717" s="676"/>
      <c r="K717"/>
      <c r="L717" s="237"/>
    </row>
    <row r="718" spans="1:14">
      <c r="A718" s="236">
        <v>46045</v>
      </c>
      <c r="B718" s="677" t="s">
        <v>783</v>
      </c>
      <c r="C718" s="677" t="s">
        <v>409</v>
      </c>
      <c r="D718" t="s">
        <v>19</v>
      </c>
      <c r="F718" s="218">
        <v>8.6</v>
      </c>
      <c r="G718" s="308">
        <f t="shared" si="12"/>
        <v>5.0000000000000231</v>
      </c>
      <c r="J718" s="677"/>
      <c r="K718"/>
      <c r="L718" s="237"/>
    </row>
    <row r="719" spans="1:14">
      <c r="A719" s="236">
        <v>46045</v>
      </c>
      <c r="B719" s="677" t="s">
        <v>783</v>
      </c>
      <c r="C719" s="677" t="s">
        <v>409</v>
      </c>
      <c r="D719" t="s">
        <v>401</v>
      </c>
      <c r="F719" s="218">
        <v>5</v>
      </c>
      <c r="G719" s="308">
        <f t="shared" ref="G719:G783" si="13">+G718+E719-F719</f>
        <v>2.3092638912203256E-14</v>
      </c>
      <c r="J719" s="676"/>
      <c r="K719"/>
      <c r="L719" s="256"/>
    </row>
    <row r="720" spans="1:14">
      <c r="A720" s="243">
        <v>46053</v>
      </c>
      <c r="B720" s="676" t="s">
        <v>397</v>
      </c>
      <c r="C720" s="676" t="s">
        <v>444</v>
      </c>
      <c r="D720" t="s">
        <v>19</v>
      </c>
      <c r="E720" s="237">
        <v>9.9</v>
      </c>
      <c r="G720" s="308">
        <f t="shared" si="13"/>
        <v>9.9000000000000234</v>
      </c>
      <c r="J720" s="677"/>
      <c r="K720"/>
      <c r="L720" s="256"/>
    </row>
    <row r="721" spans="1:14">
      <c r="B721" s="677"/>
      <c r="C721" s="677"/>
      <c r="D721" t="s">
        <v>401</v>
      </c>
      <c r="E721" s="237">
        <v>3</v>
      </c>
      <c r="G721" s="308">
        <f t="shared" si="13"/>
        <v>12.900000000000023</v>
      </c>
      <c r="L721" s="318"/>
      <c r="M721" s="240"/>
      <c r="N721" s="256"/>
    </row>
    <row r="722" spans="1:14">
      <c r="B722" s="677"/>
      <c r="C722" s="677"/>
      <c r="D722" t="s">
        <v>400</v>
      </c>
      <c r="E722" s="237">
        <v>350</v>
      </c>
      <c r="G722" s="308">
        <f t="shared" si="13"/>
        <v>362.90000000000003</v>
      </c>
      <c r="L722" s="677"/>
      <c r="N722" s="256"/>
    </row>
    <row r="723" spans="1:14">
      <c r="A723" s="236">
        <v>46053</v>
      </c>
      <c r="B723" s="677" t="s">
        <v>786</v>
      </c>
      <c r="C723" s="677" t="s">
        <v>444</v>
      </c>
      <c r="D723" t="s">
        <v>400</v>
      </c>
      <c r="F723" s="218">
        <v>270</v>
      </c>
      <c r="G723" s="308">
        <f t="shared" si="13"/>
        <v>92.900000000000034</v>
      </c>
    </row>
    <row r="724" spans="1:14">
      <c r="A724" s="236">
        <v>46055</v>
      </c>
      <c r="B724" s="677" t="s">
        <v>787</v>
      </c>
      <c r="C724" s="677" t="s">
        <v>444</v>
      </c>
      <c r="D724" t="s">
        <v>400</v>
      </c>
      <c r="F724" s="218">
        <v>80</v>
      </c>
      <c r="G724" s="308">
        <f t="shared" si="13"/>
        <v>12.900000000000034</v>
      </c>
    </row>
    <row r="725" spans="1:14">
      <c r="A725" s="236">
        <v>46121</v>
      </c>
      <c r="B725" s="677" t="s">
        <v>788</v>
      </c>
      <c r="C725" s="677" t="s">
        <v>444</v>
      </c>
      <c r="D725" t="s">
        <v>19</v>
      </c>
      <c r="F725" s="218">
        <v>9.9</v>
      </c>
      <c r="G725" s="308">
        <f t="shared" si="13"/>
        <v>3.0000000000000338</v>
      </c>
    </row>
    <row r="726" spans="1:14">
      <c r="A726" s="236">
        <v>46121</v>
      </c>
      <c r="B726" s="677" t="s">
        <v>788</v>
      </c>
      <c r="C726" s="677" t="s">
        <v>444</v>
      </c>
      <c r="D726" t="s">
        <v>401</v>
      </c>
      <c r="F726" s="218">
        <v>3</v>
      </c>
      <c r="G726" s="308">
        <f t="shared" si="13"/>
        <v>3.3750779948604759E-14</v>
      </c>
    </row>
    <row r="727" spans="1:14">
      <c r="A727" s="243">
        <v>46081</v>
      </c>
      <c r="B727" s="676" t="s">
        <v>397</v>
      </c>
      <c r="C727" s="676" t="s">
        <v>415</v>
      </c>
      <c r="D727" t="s">
        <v>19</v>
      </c>
      <c r="E727" s="256">
        <v>9</v>
      </c>
      <c r="G727" s="308">
        <f t="shared" si="13"/>
        <v>9.0000000000000338</v>
      </c>
    </row>
    <row r="728" spans="1:14">
      <c r="B728" s="677"/>
      <c r="C728" s="677"/>
      <c r="D728" t="s">
        <v>401</v>
      </c>
      <c r="E728" s="256">
        <v>6</v>
      </c>
      <c r="G728" s="308">
        <f t="shared" si="13"/>
        <v>15.000000000000034</v>
      </c>
    </row>
    <row r="729" spans="1:14">
      <c r="B729" s="677"/>
      <c r="C729" s="677"/>
      <c r="D729" t="s">
        <v>400</v>
      </c>
      <c r="E729" s="256">
        <v>350</v>
      </c>
      <c r="G729" s="308">
        <f t="shared" si="13"/>
        <v>365.00000000000006</v>
      </c>
    </row>
    <row r="730" spans="1:14">
      <c r="A730" s="236">
        <v>46081</v>
      </c>
      <c r="B730" s="677" t="s">
        <v>789</v>
      </c>
      <c r="C730" s="677" t="s">
        <v>415</v>
      </c>
      <c r="D730" t="s">
        <v>400</v>
      </c>
      <c r="E730" s="256"/>
      <c r="F730" s="256">
        <v>350</v>
      </c>
      <c r="G730" s="308">
        <f t="shared" si="13"/>
        <v>15.000000000000057</v>
      </c>
    </row>
    <row r="731" spans="1:14">
      <c r="A731" s="236">
        <v>46121</v>
      </c>
      <c r="B731" s="677" t="s">
        <v>788</v>
      </c>
      <c r="C731" s="677" t="s">
        <v>415</v>
      </c>
      <c r="D731" t="s">
        <v>19</v>
      </c>
      <c r="E731" s="256"/>
      <c r="F731" s="256">
        <v>9</v>
      </c>
      <c r="G731" s="308">
        <f t="shared" si="13"/>
        <v>6.0000000000000568</v>
      </c>
    </row>
    <row r="732" spans="1:14">
      <c r="A732" s="236">
        <v>46121</v>
      </c>
      <c r="B732" s="677" t="s">
        <v>788</v>
      </c>
      <c r="C732" s="677" t="s">
        <v>415</v>
      </c>
      <c r="D732" t="s">
        <v>401</v>
      </c>
      <c r="E732" s="256"/>
      <c r="F732" s="256">
        <v>6</v>
      </c>
      <c r="G732" s="308">
        <f t="shared" si="13"/>
        <v>5.6843418860808015E-14</v>
      </c>
    </row>
    <row r="733" spans="1:14">
      <c r="A733" s="243">
        <v>46112</v>
      </c>
      <c r="B733" s="676" t="s">
        <v>397</v>
      </c>
      <c r="C733" s="676" t="s">
        <v>418</v>
      </c>
      <c r="D733" t="s">
        <v>19</v>
      </c>
      <c r="E733" s="218">
        <v>7.3</v>
      </c>
      <c r="G733" s="308">
        <f t="shared" si="13"/>
        <v>7.3000000000000567</v>
      </c>
    </row>
    <row r="734" spans="1:14">
      <c r="B734" s="677"/>
      <c r="C734" s="677"/>
      <c r="D734" t="s">
        <v>401</v>
      </c>
      <c r="E734" s="218">
        <v>15</v>
      </c>
      <c r="G734" s="308">
        <f t="shared" si="13"/>
        <v>22.300000000000058</v>
      </c>
    </row>
    <row r="735" spans="1:14">
      <c r="B735" s="677"/>
      <c r="C735" s="677"/>
      <c r="D735" t="s">
        <v>400</v>
      </c>
      <c r="E735" s="218">
        <v>350</v>
      </c>
      <c r="G735" s="308">
        <f t="shared" si="13"/>
        <v>372.30000000000007</v>
      </c>
    </row>
    <row r="736" spans="1:14">
      <c r="A736" s="236">
        <v>46111</v>
      </c>
      <c r="B736" s="677" t="s">
        <v>790</v>
      </c>
      <c r="C736" s="677" t="s">
        <v>418</v>
      </c>
      <c r="D736" t="s">
        <v>400</v>
      </c>
      <c r="F736" s="218">
        <v>120</v>
      </c>
      <c r="G736" s="308">
        <f t="shared" si="13"/>
        <v>252.30000000000007</v>
      </c>
    </row>
    <row r="737" spans="1:7">
      <c r="A737" s="236">
        <v>46121</v>
      </c>
      <c r="B737" s="677" t="s">
        <v>791</v>
      </c>
      <c r="C737" s="677" t="s">
        <v>418</v>
      </c>
      <c r="D737" t="s">
        <v>400</v>
      </c>
      <c r="F737" s="218">
        <v>230</v>
      </c>
      <c r="G737" s="308">
        <f t="shared" si="13"/>
        <v>22.300000000000068</v>
      </c>
    </row>
    <row r="738" spans="1:7">
      <c r="A738" s="243">
        <v>46142</v>
      </c>
      <c r="B738" s="676" t="s">
        <v>397</v>
      </c>
      <c r="C738" s="676" t="s">
        <v>473</v>
      </c>
      <c r="D738" t="s">
        <v>19</v>
      </c>
      <c r="G738" s="308">
        <f t="shared" si="13"/>
        <v>22.300000000000068</v>
      </c>
    </row>
    <row r="739" spans="1:7">
      <c r="B739" s="677"/>
      <c r="C739" s="677"/>
      <c r="D739" t="s">
        <v>401</v>
      </c>
      <c r="G739" s="308">
        <f t="shared" si="13"/>
        <v>22.300000000000068</v>
      </c>
    </row>
    <row r="740" spans="1:7">
      <c r="B740" s="677"/>
      <c r="C740" s="677"/>
      <c r="D740" t="s">
        <v>400</v>
      </c>
      <c r="E740" s="218">
        <v>350</v>
      </c>
      <c r="G740" s="308">
        <f t="shared" si="13"/>
        <v>372.30000000000007</v>
      </c>
    </row>
    <row r="741" spans="1:7">
      <c r="A741" s="236">
        <v>46142</v>
      </c>
      <c r="B741" s="677" t="s">
        <v>792</v>
      </c>
      <c r="C741" s="677" t="s">
        <v>473</v>
      </c>
      <c r="D741" t="s">
        <v>400</v>
      </c>
      <c r="F741" s="218">
        <v>210</v>
      </c>
      <c r="G741" s="308">
        <f t="shared" si="13"/>
        <v>162.30000000000007</v>
      </c>
    </row>
    <row r="742" spans="1:7">
      <c r="B742" s="677"/>
      <c r="C742" s="677"/>
      <c r="G742" s="308">
        <f t="shared" si="13"/>
        <v>162.30000000000007</v>
      </c>
    </row>
    <row r="743" spans="1:7">
      <c r="B743" s="677"/>
      <c r="C743" s="677"/>
      <c r="G743" s="308">
        <f t="shared" si="13"/>
        <v>162.30000000000007</v>
      </c>
    </row>
    <row r="744" spans="1:7">
      <c r="B744" s="677"/>
      <c r="C744" s="677"/>
      <c r="G744" s="308">
        <f t="shared" si="13"/>
        <v>162.30000000000007</v>
      </c>
    </row>
    <row r="745" spans="1:7">
      <c r="B745" s="677"/>
      <c r="C745" s="677"/>
      <c r="G745" s="308">
        <f t="shared" si="13"/>
        <v>162.30000000000007</v>
      </c>
    </row>
    <row r="746" spans="1:7">
      <c r="B746" s="677"/>
      <c r="C746" s="677"/>
      <c r="G746" s="308">
        <f t="shared" si="13"/>
        <v>162.30000000000007</v>
      </c>
    </row>
    <row r="747" spans="1:7">
      <c r="B747" s="677"/>
      <c r="C747" s="677"/>
      <c r="G747" s="308">
        <f t="shared" si="13"/>
        <v>162.30000000000007</v>
      </c>
    </row>
    <row r="748" spans="1:7">
      <c r="B748" s="677"/>
      <c r="C748" s="677"/>
      <c r="G748" s="308">
        <f t="shared" si="13"/>
        <v>162.30000000000007</v>
      </c>
    </row>
    <row r="749" spans="1:7">
      <c r="B749" s="677"/>
      <c r="C749" s="677"/>
      <c r="G749" s="308">
        <f t="shared" si="13"/>
        <v>162.30000000000007</v>
      </c>
    </row>
    <row r="750" spans="1:7">
      <c r="B750" s="677"/>
      <c r="C750" s="677"/>
      <c r="G750" s="308">
        <f t="shared" si="13"/>
        <v>162.30000000000007</v>
      </c>
    </row>
    <row r="751" spans="1:7">
      <c r="B751" s="677"/>
      <c r="C751" s="677"/>
      <c r="G751" s="308">
        <f t="shared" si="13"/>
        <v>162.30000000000007</v>
      </c>
    </row>
    <row r="752" spans="1:7">
      <c r="B752" s="677"/>
      <c r="C752" s="677"/>
      <c r="G752" s="308">
        <f t="shared" si="13"/>
        <v>162.30000000000007</v>
      </c>
    </row>
    <row r="753" spans="2:7">
      <c r="B753" s="677"/>
      <c r="C753" s="677"/>
      <c r="G753" s="308">
        <f t="shared" si="13"/>
        <v>162.30000000000007</v>
      </c>
    </row>
    <row r="754" spans="2:7">
      <c r="B754" s="677"/>
      <c r="C754" s="677"/>
      <c r="G754" s="308">
        <f t="shared" si="13"/>
        <v>162.30000000000007</v>
      </c>
    </row>
    <row r="755" spans="2:7">
      <c r="B755" s="677"/>
      <c r="C755" s="677"/>
      <c r="G755" s="308">
        <f t="shared" si="13"/>
        <v>162.30000000000007</v>
      </c>
    </row>
    <row r="756" spans="2:7">
      <c r="B756" s="677"/>
      <c r="C756" s="677"/>
      <c r="G756" s="308">
        <f t="shared" si="13"/>
        <v>162.30000000000007</v>
      </c>
    </row>
    <row r="757" spans="2:7">
      <c r="B757" s="677"/>
      <c r="C757" s="677"/>
      <c r="G757" s="308">
        <f t="shared" si="13"/>
        <v>162.30000000000007</v>
      </c>
    </row>
    <row r="758" spans="2:7">
      <c r="B758" s="677"/>
      <c r="C758" s="677"/>
      <c r="G758" s="308">
        <f t="shared" si="13"/>
        <v>162.30000000000007</v>
      </c>
    </row>
    <row r="759" spans="2:7">
      <c r="B759" s="677"/>
      <c r="C759" s="677"/>
      <c r="G759" s="308">
        <f t="shared" si="13"/>
        <v>162.30000000000007</v>
      </c>
    </row>
    <row r="760" spans="2:7">
      <c r="B760" s="677"/>
      <c r="C760" s="677"/>
      <c r="G760" s="308">
        <f t="shared" si="13"/>
        <v>162.30000000000007</v>
      </c>
    </row>
    <row r="761" spans="2:7">
      <c r="B761" s="677"/>
      <c r="C761" s="677"/>
      <c r="G761" s="308">
        <f t="shared" si="13"/>
        <v>162.30000000000007</v>
      </c>
    </row>
    <row r="762" spans="2:7">
      <c r="B762" s="677"/>
      <c r="C762" s="677"/>
      <c r="G762" s="308">
        <f t="shared" si="13"/>
        <v>162.30000000000007</v>
      </c>
    </row>
    <row r="763" spans="2:7">
      <c r="B763" s="677"/>
      <c r="C763" s="677"/>
      <c r="G763" s="308">
        <f t="shared" si="13"/>
        <v>162.30000000000007</v>
      </c>
    </row>
    <row r="764" spans="2:7">
      <c r="B764" s="677"/>
      <c r="C764" s="677"/>
      <c r="G764" s="308">
        <f t="shared" si="13"/>
        <v>162.30000000000007</v>
      </c>
    </row>
    <row r="765" spans="2:7">
      <c r="B765" s="677"/>
      <c r="C765" s="677"/>
      <c r="G765" s="308">
        <f t="shared" si="13"/>
        <v>162.30000000000007</v>
      </c>
    </row>
    <row r="766" spans="2:7">
      <c r="B766" s="677"/>
      <c r="C766" s="677"/>
      <c r="G766" s="308">
        <f t="shared" si="13"/>
        <v>162.30000000000007</v>
      </c>
    </row>
    <row r="767" spans="2:7">
      <c r="B767" s="677"/>
      <c r="C767" s="677"/>
      <c r="G767" s="308">
        <f t="shared" si="13"/>
        <v>162.30000000000007</v>
      </c>
    </row>
    <row r="768" spans="2:7">
      <c r="B768" s="677"/>
      <c r="C768" s="677"/>
      <c r="G768" s="308">
        <f t="shared" si="13"/>
        <v>162.30000000000007</v>
      </c>
    </row>
    <row r="769" spans="2:7">
      <c r="B769" s="677"/>
      <c r="C769" s="677"/>
      <c r="G769" s="308">
        <f t="shared" si="13"/>
        <v>162.30000000000007</v>
      </c>
    </row>
    <row r="770" spans="2:7">
      <c r="B770" s="677"/>
      <c r="C770" s="677"/>
      <c r="G770" s="308">
        <f t="shared" si="13"/>
        <v>162.30000000000007</v>
      </c>
    </row>
    <row r="771" spans="2:7">
      <c r="B771" s="677"/>
      <c r="C771" s="677"/>
      <c r="G771" s="308">
        <f t="shared" si="13"/>
        <v>162.30000000000007</v>
      </c>
    </row>
    <row r="772" spans="2:7">
      <c r="B772" s="677"/>
      <c r="C772" s="677"/>
      <c r="G772" s="308">
        <f t="shared" si="13"/>
        <v>162.30000000000007</v>
      </c>
    </row>
    <row r="773" spans="2:7">
      <c r="B773" s="677"/>
      <c r="C773" s="677"/>
      <c r="G773" s="308">
        <f t="shared" si="13"/>
        <v>162.30000000000007</v>
      </c>
    </row>
    <row r="774" spans="2:7">
      <c r="B774" s="677"/>
      <c r="C774" s="677"/>
      <c r="G774" s="308">
        <f t="shared" si="13"/>
        <v>162.30000000000007</v>
      </c>
    </row>
    <row r="775" spans="2:7">
      <c r="B775" s="677"/>
      <c r="C775" s="677"/>
      <c r="G775" s="308">
        <f t="shared" si="13"/>
        <v>162.30000000000007</v>
      </c>
    </row>
    <row r="776" spans="2:7">
      <c r="B776" s="677"/>
      <c r="C776" s="677"/>
      <c r="G776" s="308">
        <f t="shared" si="13"/>
        <v>162.30000000000007</v>
      </c>
    </row>
    <row r="777" spans="2:7">
      <c r="B777" s="677"/>
      <c r="C777" s="677"/>
      <c r="G777" s="308">
        <f t="shared" si="13"/>
        <v>162.30000000000007</v>
      </c>
    </row>
    <row r="778" spans="2:7">
      <c r="B778" s="677"/>
      <c r="C778" s="677"/>
      <c r="G778" s="308">
        <f t="shared" si="13"/>
        <v>162.30000000000007</v>
      </c>
    </row>
    <row r="779" spans="2:7">
      <c r="B779" s="677"/>
      <c r="C779" s="677"/>
      <c r="G779" s="308">
        <f t="shared" si="13"/>
        <v>162.30000000000007</v>
      </c>
    </row>
    <row r="780" spans="2:7">
      <c r="B780" s="677"/>
      <c r="C780" s="677"/>
      <c r="G780" s="308">
        <f t="shared" si="13"/>
        <v>162.30000000000007</v>
      </c>
    </row>
    <row r="781" spans="2:7">
      <c r="B781" s="677"/>
      <c r="C781" s="677"/>
      <c r="G781" s="308">
        <f t="shared" si="13"/>
        <v>162.30000000000007</v>
      </c>
    </row>
    <row r="782" spans="2:7">
      <c r="B782" s="677"/>
      <c r="C782" s="677"/>
      <c r="G782" s="308">
        <f t="shared" si="13"/>
        <v>162.30000000000007</v>
      </c>
    </row>
    <row r="783" spans="2:7">
      <c r="B783" s="677"/>
      <c r="C783" s="677"/>
      <c r="G783" s="308">
        <f t="shared" si="13"/>
        <v>162.30000000000007</v>
      </c>
    </row>
    <row r="784" spans="2:7">
      <c r="B784" s="677"/>
      <c r="C784" s="677"/>
      <c r="G784" s="308">
        <f t="shared" ref="G784:G847" si="14">+G783+E784-F784</f>
        <v>162.30000000000007</v>
      </c>
    </row>
    <row r="785" spans="2:7">
      <c r="B785" s="677"/>
      <c r="C785" s="677"/>
      <c r="G785" s="308">
        <f t="shared" si="14"/>
        <v>162.30000000000007</v>
      </c>
    </row>
    <row r="786" spans="2:7">
      <c r="B786" s="677"/>
      <c r="C786" s="677"/>
      <c r="G786" s="308">
        <f t="shared" si="14"/>
        <v>162.30000000000007</v>
      </c>
    </row>
    <row r="787" spans="2:7">
      <c r="B787" s="677"/>
      <c r="C787" s="677"/>
      <c r="G787" s="308">
        <f t="shared" si="14"/>
        <v>162.30000000000007</v>
      </c>
    </row>
    <row r="788" spans="2:7">
      <c r="B788" s="677"/>
      <c r="C788" s="677"/>
      <c r="G788" s="308">
        <f t="shared" si="14"/>
        <v>162.30000000000007</v>
      </c>
    </row>
    <row r="789" spans="2:7">
      <c r="B789" s="677"/>
      <c r="C789" s="677"/>
      <c r="G789" s="308">
        <f t="shared" si="14"/>
        <v>162.30000000000007</v>
      </c>
    </row>
    <row r="790" spans="2:7">
      <c r="B790" s="677"/>
      <c r="C790" s="677"/>
      <c r="G790" s="308">
        <f t="shared" si="14"/>
        <v>162.30000000000007</v>
      </c>
    </row>
    <row r="791" spans="2:7">
      <c r="B791" s="677"/>
      <c r="C791" s="677"/>
      <c r="G791" s="308">
        <f t="shared" si="14"/>
        <v>162.30000000000007</v>
      </c>
    </row>
    <row r="792" spans="2:7">
      <c r="B792" s="677"/>
      <c r="C792" s="677"/>
      <c r="G792" s="308">
        <f t="shared" si="14"/>
        <v>162.30000000000007</v>
      </c>
    </row>
    <row r="793" spans="2:7">
      <c r="B793" s="677"/>
      <c r="C793" s="677"/>
      <c r="G793" s="308">
        <f t="shared" si="14"/>
        <v>162.30000000000007</v>
      </c>
    </row>
    <row r="794" spans="2:7">
      <c r="B794" s="677"/>
      <c r="C794" s="677"/>
      <c r="G794" s="308">
        <f t="shared" si="14"/>
        <v>162.30000000000007</v>
      </c>
    </row>
    <row r="795" spans="2:7">
      <c r="B795" s="677"/>
      <c r="C795" s="677"/>
      <c r="G795" s="308">
        <f t="shared" si="14"/>
        <v>162.30000000000007</v>
      </c>
    </row>
    <row r="796" spans="2:7">
      <c r="B796" s="677"/>
      <c r="C796" s="677"/>
      <c r="G796" s="308">
        <f t="shared" si="14"/>
        <v>162.30000000000007</v>
      </c>
    </row>
    <row r="797" spans="2:7">
      <c r="B797" s="677"/>
      <c r="C797" s="677"/>
      <c r="G797" s="308">
        <f t="shared" si="14"/>
        <v>162.30000000000007</v>
      </c>
    </row>
    <row r="798" spans="2:7">
      <c r="B798" s="677"/>
      <c r="C798" s="677"/>
      <c r="G798" s="308">
        <f t="shared" si="14"/>
        <v>162.30000000000007</v>
      </c>
    </row>
    <row r="799" spans="2:7">
      <c r="B799" s="677"/>
      <c r="C799" s="677"/>
      <c r="G799" s="308">
        <f t="shared" si="14"/>
        <v>162.30000000000007</v>
      </c>
    </row>
    <row r="800" spans="2:7">
      <c r="B800" s="677"/>
      <c r="C800" s="677"/>
      <c r="G800" s="308">
        <f t="shared" si="14"/>
        <v>162.30000000000007</v>
      </c>
    </row>
    <row r="801" spans="2:7">
      <c r="B801" s="677"/>
      <c r="C801" s="677"/>
      <c r="G801" s="308">
        <f t="shared" si="14"/>
        <v>162.30000000000007</v>
      </c>
    </row>
    <row r="802" spans="2:7">
      <c r="B802" s="677"/>
      <c r="C802" s="677"/>
      <c r="G802" s="308">
        <f t="shared" si="14"/>
        <v>162.30000000000007</v>
      </c>
    </row>
    <row r="803" spans="2:7">
      <c r="B803" s="677"/>
      <c r="C803" s="677"/>
      <c r="G803" s="308">
        <f t="shared" si="14"/>
        <v>162.30000000000007</v>
      </c>
    </row>
    <row r="804" spans="2:7">
      <c r="B804" s="677"/>
      <c r="C804" s="677"/>
      <c r="G804" s="308">
        <f t="shared" si="14"/>
        <v>162.30000000000007</v>
      </c>
    </row>
    <row r="805" spans="2:7">
      <c r="B805" s="677"/>
      <c r="C805" s="677"/>
      <c r="G805" s="308">
        <f t="shared" si="14"/>
        <v>162.30000000000007</v>
      </c>
    </row>
    <row r="806" spans="2:7">
      <c r="B806" s="677"/>
      <c r="C806" s="677"/>
      <c r="G806" s="308">
        <f t="shared" si="14"/>
        <v>162.30000000000007</v>
      </c>
    </row>
    <row r="807" spans="2:7">
      <c r="B807" s="677"/>
      <c r="C807" s="677"/>
      <c r="G807" s="308">
        <f t="shared" si="14"/>
        <v>162.30000000000007</v>
      </c>
    </row>
    <row r="808" spans="2:7">
      <c r="B808" s="677"/>
      <c r="C808" s="677"/>
      <c r="G808" s="308">
        <f t="shared" si="14"/>
        <v>162.30000000000007</v>
      </c>
    </row>
    <row r="809" spans="2:7">
      <c r="B809" s="677"/>
      <c r="C809" s="677"/>
      <c r="G809" s="308">
        <f t="shared" si="14"/>
        <v>162.30000000000007</v>
      </c>
    </row>
    <row r="810" spans="2:7">
      <c r="B810" s="677"/>
      <c r="C810" s="677"/>
      <c r="G810" s="308">
        <f t="shared" si="14"/>
        <v>162.30000000000007</v>
      </c>
    </row>
    <row r="811" spans="2:7">
      <c r="B811" s="677"/>
      <c r="C811" s="677"/>
      <c r="G811" s="308">
        <f t="shared" si="14"/>
        <v>162.30000000000007</v>
      </c>
    </row>
    <row r="812" spans="2:7">
      <c r="B812" s="677"/>
      <c r="C812" s="677"/>
      <c r="G812" s="308">
        <f t="shared" si="14"/>
        <v>162.30000000000007</v>
      </c>
    </row>
    <row r="813" spans="2:7">
      <c r="B813" s="677"/>
      <c r="C813" s="677"/>
      <c r="G813" s="308">
        <f t="shared" si="14"/>
        <v>162.30000000000007</v>
      </c>
    </row>
    <row r="814" spans="2:7">
      <c r="B814" s="677"/>
      <c r="C814" s="677"/>
      <c r="G814" s="308">
        <f t="shared" si="14"/>
        <v>162.30000000000007</v>
      </c>
    </row>
    <row r="815" spans="2:7">
      <c r="B815" s="677"/>
      <c r="C815" s="677"/>
      <c r="G815" s="308">
        <f t="shared" si="14"/>
        <v>162.30000000000007</v>
      </c>
    </row>
    <row r="816" spans="2:7">
      <c r="B816" s="677"/>
      <c r="C816" s="677"/>
      <c r="G816" s="308">
        <f t="shared" si="14"/>
        <v>162.30000000000007</v>
      </c>
    </row>
    <row r="817" spans="2:7">
      <c r="B817" s="677"/>
      <c r="C817" s="677"/>
      <c r="G817" s="308">
        <f t="shared" si="14"/>
        <v>162.30000000000007</v>
      </c>
    </row>
    <row r="818" spans="2:7">
      <c r="B818" s="677"/>
      <c r="C818" s="677"/>
      <c r="G818" s="308">
        <f t="shared" si="14"/>
        <v>162.30000000000007</v>
      </c>
    </row>
    <row r="819" spans="2:7">
      <c r="B819" s="677"/>
      <c r="C819" s="677"/>
      <c r="G819" s="308">
        <f t="shared" si="14"/>
        <v>162.30000000000007</v>
      </c>
    </row>
    <row r="820" spans="2:7">
      <c r="B820" s="677"/>
      <c r="C820" s="677"/>
      <c r="G820" s="308">
        <f t="shared" si="14"/>
        <v>162.30000000000007</v>
      </c>
    </row>
    <row r="821" spans="2:7">
      <c r="B821" s="677"/>
      <c r="C821" s="677"/>
      <c r="G821" s="308">
        <f t="shared" si="14"/>
        <v>162.30000000000007</v>
      </c>
    </row>
    <row r="822" spans="2:7">
      <c r="B822" s="677"/>
      <c r="C822" s="677"/>
      <c r="G822" s="308">
        <f t="shared" si="14"/>
        <v>162.30000000000007</v>
      </c>
    </row>
    <row r="823" spans="2:7">
      <c r="B823" s="677"/>
      <c r="C823" s="677"/>
      <c r="G823" s="308">
        <f t="shared" si="14"/>
        <v>162.30000000000007</v>
      </c>
    </row>
    <row r="824" spans="2:7">
      <c r="B824" s="677"/>
      <c r="C824" s="677"/>
      <c r="G824" s="308">
        <f t="shared" si="14"/>
        <v>162.30000000000007</v>
      </c>
    </row>
    <row r="825" spans="2:7">
      <c r="B825" s="677"/>
      <c r="C825" s="677"/>
      <c r="G825" s="308">
        <f t="shared" si="14"/>
        <v>162.30000000000007</v>
      </c>
    </row>
    <row r="826" spans="2:7">
      <c r="B826" s="677"/>
      <c r="C826" s="677"/>
      <c r="G826" s="308">
        <f t="shared" si="14"/>
        <v>162.30000000000007</v>
      </c>
    </row>
    <row r="827" spans="2:7">
      <c r="B827" s="677"/>
      <c r="C827" s="677"/>
      <c r="G827" s="308">
        <f t="shared" si="14"/>
        <v>162.30000000000007</v>
      </c>
    </row>
    <row r="828" spans="2:7">
      <c r="B828" s="677"/>
      <c r="C828" s="677"/>
      <c r="G828" s="308">
        <f t="shared" si="14"/>
        <v>162.30000000000007</v>
      </c>
    </row>
    <row r="829" spans="2:7">
      <c r="B829" s="677"/>
      <c r="C829" s="677"/>
      <c r="G829" s="308">
        <f t="shared" si="14"/>
        <v>162.30000000000007</v>
      </c>
    </row>
    <row r="830" spans="2:7">
      <c r="B830" s="677"/>
      <c r="C830" s="677"/>
      <c r="G830" s="308">
        <f t="shared" si="14"/>
        <v>162.30000000000007</v>
      </c>
    </row>
    <row r="831" spans="2:7">
      <c r="B831" s="677"/>
      <c r="C831" s="677"/>
      <c r="G831" s="308">
        <f t="shared" si="14"/>
        <v>162.30000000000007</v>
      </c>
    </row>
    <row r="832" spans="2:7">
      <c r="B832" s="677"/>
      <c r="C832" s="677"/>
      <c r="G832" s="308">
        <f t="shared" si="14"/>
        <v>162.30000000000007</v>
      </c>
    </row>
    <row r="833" spans="2:7">
      <c r="B833" s="677"/>
      <c r="C833" s="677"/>
      <c r="G833" s="308">
        <f t="shared" si="14"/>
        <v>162.30000000000007</v>
      </c>
    </row>
    <row r="834" spans="2:7">
      <c r="B834" s="677"/>
      <c r="C834" s="677"/>
      <c r="G834" s="308">
        <f t="shared" si="14"/>
        <v>162.30000000000007</v>
      </c>
    </row>
    <row r="835" spans="2:7">
      <c r="B835" s="677"/>
      <c r="C835" s="677"/>
      <c r="G835" s="308">
        <f t="shared" si="14"/>
        <v>162.30000000000007</v>
      </c>
    </row>
    <row r="836" spans="2:7">
      <c r="B836" s="677"/>
      <c r="C836" s="677"/>
      <c r="G836" s="308">
        <f t="shared" si="14"/>
        <v>162.30000000000007</v>
      </c>
    </row>
    <row r="837" spans="2:7">
      <c r="B837" s="677"/>
      <c r="C837" s="677"/>
      <c r="G837" s="308">
        <f t="shared" si="14"/>
        <v>162.30000000000007</v>
      </c>
    </row>
    <row r="838" spans="2:7">
      <c r="B838" s="677"/>
      <c r="C838" s="677"/>
      <c r="G838" s="308">
        <f t="shared" si="14"/>
        <v>162.30000000000007</v>
      </c>
    </row>
    <row r="839" spans="2:7">
      <c r="B839" s="677"/>
      <c r="C839" s="677"/>
      <c r="G839" s="308">
        <f t="shared" si="14"/>
        <v>162.30000000000007</v>
      </c>
    </row>
    <row r="840" spans="2:7">
      <c r="B840" s="677"/>
      <c r="C840" s="677"/>
      <c r="G840" s="308">
        <f t="shared" si="14"/>
        <v>162.30000000000007</v>
      </c>
    </row>
    <row r="841" spans="2:7">
      <c r="B841" s="677"/>
      <c r="C841" s="677"/>
      <c r="G841" s="308">
        <f t="shared" si="14"/>
        <v>162.30000000000007</v>
      </c>
    </row>
    <row r="842" spans="2:7">
      <c r="B842" s="677"/>
      <c r="C842" s="677"/>
      <c r="G842" s="308">
        <f t="shared" si="14"/>
        <v>162.30000000000007</v>
      </c>
    </row>
    <row r="843" spans="2:7">
      <c r="B843" s="677"/>
      <c r="C843" s="677"/>
      <c r="G843" s="308">
        <f t="shared" si="14"/>
        <v>162.30000000000007</v>
      </c>
    </row>
    <row r="844" spans="2:7">
      <c r="B844" s="677"/>
      <c r="C844" s="677"/>
      <c r="G844" s="308">
        <f t="shared" si="14"/>
        <v>162.30000000000007</v>
      </c>
    </row>
    <row r="845" spans="2:7">
      <c r="B845" s="677"/>
      <c r="C845" s="677"/>
      <c r="G845" s="308">
        <f t="shared" si="14"/>
        <v>162.30000000000007</v>
      </c>
    </row>
    <row r="846" spans="2:7">
      <c r="B846" s="677"/>
      <c r="C846" s="677"/>
      <c r="G846" s="308">
        <f t="shared" si="14"/>
        <v>162.30000000000007</v>
      </c>
    </row>
    <row r="847" spans="2:7">
      <c r="B847" s="677"/>
      <c r="C847" s="677"/>
      <c r="G847" s="308">
        <f t="shared" si="14"/>
        <v>162.30000000000007</v>
      </c>
    </row>
    <row r="848" spans="2:7">
      <c r="B848" s="677"/>
      <c r="C848" s="677"/>
      <c r="G848" s="308">
        <f t="shared" ref="G848:G911" si="15">+G847+E848-F848</f>
        <v>162.30000000000007</v>
      </c>
    </row>
    <row r="849" spans="2:7">
      <c r="B849" s="677"/>
      <c r="C849" s="677"/>
      <c r="G849" s="308">
        <f t="shared" si="15"/>
        <v>162.30000000000007</v>
      </c>
    </row>
    <row r="850" spans="2:7">
      <c r="B850" s="677"/>
      <c r="C850" s="677"/>
      <c r="G850" s="308">
        <f t="shared" si="15"/>
        <v>162.30000000000007</v>
      </c>
    </row>
    <row r="851" spans="2:7">
      <c r="B851" s="677"/>
      <c r="C851" s="677"/>
      <c r="G851" s="308">
        <f t="shared" si="15"/>
        <v>162.30000000000007</v>
      </c>
    </row>
    <row r="852" spans="2:7">
      <c r="B852" s="677"/>
      <c r="C852" s="677"/>
      <c r="G852" s="308">
        <f t="shared" si="15"/>
        <v>162.30000000000007</v>
      </c>
    </row>
    <row r="853" spans="2:7">
      <c r="B853" s="677"/>
      <c r="C853" s="677"/>
      <c r="G853" s="308">
        <f t="shared" si="15"/>
        <v>162.30000000000007</v>
      </c>
    </row>
    <row r="854" spans="2:7">
      <c r="B854" s="677"/>
      <c r="C854" s="677"/>
      <c r="G854" s="308">
        <f t="shared" si="15"/>
        <v>162.30000000000007</v>
      </c>
    </row>
    <row r="855" spans="2:7">
      <c r="B855" s="677"/>
      <c r="C855" s="677"/>
      <c r="G855" s="308">
        <f t="shared" si="15"/>
        <v>162.30000000000007</v>
      </c>
    </row>
    <row r="856" spans="2:7">
      <c r="B856" s="677"/>
      <c r="C856" s="677"/>
      <c r="G856" s="308">
        <f t="shared" si="15"/>
        <v>162.30000000000007</v>
      </c>
    </row>
    <row r="857" spans="2:7">
      <c r="B857" s="677"/>
      <c r="C857" s="677"/>
      <c r="G857" s="308">
        <f t="shared" si="15"/>
        <v>162.30000000000007</v>
      </c>
    </row>
    <row r="858" spans="2:7">
      <c r="B858" s="677"/>
      <c r="C858" s="677"/>
      <c r="G858" s="308">
        <f t="shared" si="15"/>
        <v>162.30000000000007</v>
      </c>
    </row>
    <row r="859" spans="2:7">
      <c r="B859" s="677"/>
      <c r="C859" s="677"/>
      <c r="G859" s="308">
        <f t="shared" si="15"/>
        <v>162.30000000000007</v>
      </c>
    </row>
    <row r="860" spans="2:7">
      <c r="B860" s="677"/>
      <c r="C860" s="677"/>
      <c r="G860" s="308">
        <f t="shared" si="15"/>
        <v>162.30000000000007</v>
      </c>
    </row>
    <row r="861" spans="2:7">
      <c r="B861" s="677"/>
      <c r="C861" s="677"/>
      <c r="G861" s="308">
        <f t="shared" si="15"/>
        <v>162.30000000000007</v>
      </c>
    </row>
    <row r="862" spans="2:7">
      <c r="B862" s="677"/>
      <c r="C862" s="677"/>
      <c r="G862" s="308">
        <f t="shared" si="15"/>
        <v>162.30000000000007</v>
      </c>
    </row>
    <row r="863" spans="2:7">
      <c r="B863" s="677"/>
      <c r="C863" s="677"/>
      <c r="G863" s="308">
        <f t="shared" si="15"/>
        <v>162.30000000000007</v>
      </c>
    </row>
    <row r="864" spans="2:7">
      <c r="B864" s="677"/>
      <c r="C864" s="677"/>
      <c r="G864" s="308">
        <f t="shared" si="15"/>
        <v>162.30000000000007</v>
      </c>
    </row>
    <row r="865" spans="2:7">
      <c r="B865" s="677"/>
      <c r="C865" s="677"/>
      <c r="G865" s="308">
        <f t="shared" si="15"/>
        <v>162.30000000000007</v>
      </c>
    </row>
    <row r="866" spans="2:7">
      <c r="B866" s="677"/>
      <c r="C866" s="677"/>
      <c r="G866" s="308">
        <f t="shared" si="15"/>
        <v>162.30000000000007</v>
      </c>
    </row>
    <row r="867" spans="2:7">
      <c r="B867" s="677"/>
      <c r="C867" s="677"/>
      <c r="G867" s="308">
        <f t="shared" si="15"/>
        <v>162.30000000000007</v>
      </c>
    </row>
    <row r="868" spans="2:7">
      <c r="B868" s="677"/>
      <c r="C868" s="677"/>
      <c r="G868" s="308">
        <f t="shared" si="15"/>
        <v>162.30000000000007</v>
      </c>
    </row>
    <row r="869" spans="2:7">
      <c r="B869" s="677"/>
      <c r="C869" s="677"/>
      <c r="G869" s="308">
        <f t="shared" si="15"/>
        <v>162.30000000000007</v>
      </c>
    </row>
    <row r="870" spans="2:7">
      <c r="B870" s="677"/>
      <c r="C870" s="677"/>
      <c r="G870" s="308">
        <f t="shared" si="15"/>
        <v>162.30000000000007</v>
      </c>
    </row>
    <row r="871" spans="2:7">
      <c r="B871" s="677"/>
      <c r="C871" s="677"/>
      <c r="G871" s="308">
        <f t="shared" si="15"/>
        <v>162.30000000000007</v>
      </c>
    </row>
    <row r="872" spans="2:7">
      <c r="B872" s="677"/>
      <c r="C872" s="677"/>
      <c r="G872" s="308">
        <f t="shared" si="15"/>
        <v>162.30000000000007</v>
      </c>
    </row>
    <row r="873" spans="2:7">
      <c r="B873" s="677"/>
      <c r="C873" s="677"/>
      <c r="G873" s="308">
        <f t="shared" si="15"/>
        <v>162.30000000000007</v>
      </c>
    </row>
    <row r="874" spans="2:7">
      <c r="B874" s="677"/>
      <c r="C874" s="677"/>
      <c r="G874" s="308">
        <f t="shared" si="15"/>
        <v>162.30000000000007</v>
      </c>
    </row>
    <row r="875" spans="2:7">
      <c r="B875" s="677"/>
      <c r="C875" s="677"/>
      <c r="G875" s="308">
        <f t="shared" si="15"/>
        <v>162.30000000000007</v>
      </c>
    </row>
    <row r="876" spans="2:7">
      <c r="B876" s="677"/>
      <c r="C876" s="677"/>
      <c r="G876" s="308">
        <f t="shared" si="15"/>
        <v>162.30000000000007</v>
      </c>
    </row>
    <row r="877" spans="2:7">
      <c r="B877" s="677"/>
      <c r="C877" s="677"/>
      <c r="G877" s="308">
        <f t="shared" si="15"/>
        <v>162.30000000000007</v>
      </c>
    </row>
    <row r="878" spans="2:7">
      <c r="B878" s="677"/>
      <c r="C878" s="677"/>
      <c r="G878" s="308">
        <f t="shared" si="15"/>
        <v>162.30000000000007</v>
      </c>
    </row>
    <row r="879" spans="2:7">
      <c r="B879" s="677"/>
      <c r="C879" s="677"/>
      <c r="G879" s="308">
        <f t="shared" si="15"/>
        <v>162.30000000000007</v>
      </c>
    </row>
    <row r="880" spans="2:7">
      <c r="B880" s="677"/>
      <c r="C880" s="677"/>
      <c r="G880" s="308">
        <f t="shared" si="15"/>
        <v>162.30000000000007</v>
      </c>
    </row>
    <row r="881" spans="2:7">
      <c r="B881" s="677"/>
      <c r="C881" s="677"/>
      <c r="G881" s="308">
        <f t="shared" si="15"/>
        <v>162.30000000000007</v>
      </c>
    </row>
    <row r="882" spans="2:7">
      <c r="B882" s="677"/>
      <c r="C882" s="677"/>
      <c r="G882" s="308">
        <f t="shared" si="15"/>
        <v>162.30000000000007</v>
      </c>
    </row>
    <row r="883" spans="2:7">
      <c r="B883" s="677"/>
      <c r="C883" s="677"/>
      <c r="G883" s="308">
        <f t="shared" si="15"/>
        <v>162.30000000000007</v>
      </c>
    </row>
    <row r="884" spans="2:7">
      <c r="B884" s="677"/>
      <c r="C884" s="677"/>
      <c r="G884" s="308">
        <f t="shared" si="15"/>
        <v>162.30000000000007</v>
      </c>
    </row>
    <row r="885" spans="2:7">
      <c r="B885" s="677"/>
      <c r="C885" s="677"/>
      <c r="G885" s="308">
        <f t="shared" si="15"/>
        <v>162.30000000000007</v>
      </c>
    </row>
    <row r="886" spans="2:7">
      <c r="B886" s="677"/>
      <c r="C886" s="677"/>
      <c r="G886" s="308">
        <f t="shared" si="15"/>
        <v>162.30000000000007</v>
      </c>
    </row>
    <row r="887" spans="2:7">
      <c r="B887" s="677"/>
      <c r="C887" s="677"/>
      <c r="G887" s="308">
        <f t="shared" si="15"/>
        <v>162.30000000000007</v>
      </c>
    </row>
    <row r="888" spans="2:7">
      <c r="B888" s="677"/>
      <c r="C888" s="677"/>
      <c r="G888" s="308">
        <f t="shared" si="15"/>
        <v>162.30000000000007</v>
      </c>
    </row>
    <row r="889" spans="2:7">
      <c r="B889" s="677"/>
      <c r="C889" s="677"/>
      <c r="G889" s="308">
        <f t="shared" si="15"/>
        <v>162.30000000000007</v>
      </c>
    </row>
    <row r="890" spans="2:7">
      <c r="B890" s="677"/>
      <c r="C890" s="677"/>
      <c r="G890" s="308">
        <f t="shared" si="15"/>
        <v>162.30000000000007</v>
      </c>
    </row>
    <row r="891" spans="2:7">
      <c r="B891" s="677"/>
      <c r="C891" s="677"/>
      <c r="G891" s="308">
        <f t="shared" si="15"/>
        <v>162.30000000000007</v>
      </c>
    </row>
    <row r="892" spans="2:7">
      <c r="B892" s="677"/>
      <c r="C892" s="677"/>
      <c r="G892" s="308">
        <f t="shared" si="15"/>
        <v>162.30000000000007</v>
      </c>
    </row>
    <row r="893" spans="2:7">
      <c r="B893" s="677"/>
      <c r="C893" s="677"/>
      <c r="G893" s="308">
        <f t="shared" si="15"/>
        <v>162.30000000000007</v>
      </c>
    </row>
    <row r="894" spans="2:7">
      <c r="B894" s="677"/>
      <c r="C894" s="677"/>
      <c r="G894" s="308">
        <f t="shared" si="15"/>
        <v>162.30000000000007</v>
      </c>
    </row>
    <row r="895" spans="2:7">
      <c r="B895" s="677"/>
      <c r="C895" s="677"/>
      <c r="G895" s="308">
        <f t="shared" si="15"/>
        <v>162.30000000000007</v>
      </c>
    </row>
    <row r="896" spans="2:7">
      <c r="B896" s="677"/>
      <c r="C896" s="677"/>
      <c r="G896" s="308">
        <f t="shared" si="15"/>
        <v>162.30000000000007</v>
      </c>
    </row>
    <row r="897" spans="2:7">
      <c r="B897" s="677"/>
      <c r="C897" s="677"/>
      <c r="G897" s="308">
        <f t="shared" si="15"/>
        <v>162.30000000000007</v>
      </c>
    </row>
    <row r="898" spans="2:7">
      <c r="B898" s="677"/>
      <c r="C898" s="677"/>
      <c r="G898" s="308">
        <f t="shared" si="15"/>
        <v>162.30000000000007</v>
      </c>
    </row>
    <row r="899" spans="2:7">
      <c r="B899" s="677"/>
      <c r="C899" s="677"/>
      <c r="G899" s="308">
        <f t="shared" si="15"/>
        <v>162.30000000000007</v>
      </c>
    </row>
    <row r="900" spans="2:7">
      <c r="B900" s="677"/>
      <c r="C900" s="677"/>
      <c r="G900" s="308">
        <f t="shared" si="15"/>
        <v>162.30000000000007</v>
      </c>
    </row>
    <row r="901" spans="2:7">
      <c r="B901" s="677"/>
      <c r="C901" s="677"/>
      <c r="G901" s="308">
        <f t="shared" si="15"/>
        <v>162.30000000000007</v>
      </c>
    </row>
    <row r="902" spans="2:7">
      <c r="B902" s="677"/>
      <c r="C902" s="677"/>
      <c r="G902" s="308">
        <f t="shared" si="15"/>
        <v>162.30000000000007</v>
      </c>
    </row>
    <row r="903" spans="2:7">
      <c r="B903" s="677"/>
      <c r="C903" s="677"/>
      <c r="G903" s="308">
        <f t="shared" si="15"/>
        <v>162.30000000000007</v>
      </c>
    </row>
    <row r="904" spans="2:7">
      <c r="B904" s="677"/>
      <c r="C904" s="677"/>
      <c r="G904" s="308">
        <f t="shared" si="15"/>
        <v>162.30000000000007</v>
      </c>
    </row>
    <row r="905" spans="2:7">
      <c r="B905" s="677"/>
      <c r="C905" s="677"/>
      <c r="G905" s="308">
        <f t="shared" si="15"/>
        <v>162.30000000000007</v>
      </c>
    </row>
    <row r="906" spans="2:7">
      <c r="B906" s="677"/>
      <c r="C906" s="677"/>
      <c r="G906" s="308">
        <f t="shared" si="15"/>
        <v>162.30000000000007</v>
      </c>
    </row>
    <row r="907" spans="2:7">
      <c r="B907" s="677"/>
      <c r="C907" s="677"/>
      <c r="G907" s="308">
        <f t="shared" si="15"/>
        <v>162.30000000000007</v>
      </c>
    </row>
    <row r="908" spans="2:7">
      <c r="B908" s="677"/>
      <c r="C908" s="677"/>
      <c r="G908" s="308">
        <f t="shared" si="15"/>
        <v>162.30000000000007</v>
      </c>
    </row>
    <row r="909" spans="2:7">
      <c r="B909" s="677"/>
      <c r="C909" s="677"/>
      <c r="G909" s="308">
        <f t="shared" si="15"/>
        <v>162.30000000000007</v>
      </c>
    </row>
    <row r="910" spans="2:7">
      <c r="B910" s="677"/>
      <c r="C910" s="677"/>
      <c r="G910" s="308">
        <f t="shared" si="15"/>
        <v>162.30000000000007</v>
      </c>
    </row>
    <row r="911" spans="2:7">
      <c r="B911" s="677"/>
      <c r="C911" s="677"/>
      <c r="G911" s="308">
        <f t="shared" si="15"/>
        <v>162.30000000000007</v>
      </c>
    </row>
    <row r="912" spans="2:7">
      <c r="B912" s="677"/>
      <c r="C912" s="677"/>
      <c r="G912" s="308">
        <f t="shared" ref="G912:G975" si="16">+G911+E912-F912</f>
        <v>162.30000000000007</v>
      </c>
    </row>
    <row r="913" spans="2:7">
      <c r="B913" s="677"/>
      <c r="C913" s="677"/>
      <c r="G913" s="308">
        <f t="shared" si="16"/>
        <v>162.30000000000007</v>
      </c>
    </row>
    <row r="914" spans="2:7">
      <c r="B914" s="677"/>
      <c r="C914" s="677"/>
      <c r="G914" s="308">
        <f t="shared" si="16"/>
        <v>162.30000000000007</v>
      </c>
    </row>
    <row r="915" spans="2:7">
      <c r="B915" s="677"/>
      <c r="C915" s="677"/>
      <c r="G915" s="308">
        <f t="shared" si="16"/>
        <v>162.30000000000007</v>
      </c>
    </row>
    <row r="916" spans="2:7">
      <c r="B916" s="677"/>
      <c r="C916" s="677"/>
      <c r="G916" s="308">
        <f t="shared" si="16"/>
        <v>162.30000000000007</v>
      </c>
    </row>
    <row r="917" spans="2:7">
      <c r="B917" s="677"/>
      <c r="C917" s="677"/>
      <c r="G917" s="308">
        <f t="shared" si="16"/>
        <v>162.30000000000007</v>
      </c>
    </row>
    <row r="918" spans="2:7">
      <c r="B918" s="677"/>
      <c r="C918" s="677"/>
      <c r="G918" s="308">
        <f t="shared" si="16"/>
        <v>162.30000000000007</v>
      </c>
    </row>
    <row r="919" spans="2:7">
      <c r="B919" s="677"/>
      <c r="C919" s="677"/>
      <c r="G919" s="308">
        <f t="shared" si="16"/>
        <v>162.30000000000007</v>
      </c>
    </row>
    <row r="920" spans="2:7">
      <c r="B920" s="677"/>
      <c r="C920" s="677"/>
      <c r="G920" s="308">
        <f t="shared" si="16"/>
        <v>162.30000000000007</v>
      </c>
    </row>
    <row r="921" spans="2:7">
      <c r="B921" s="677"/>
      <c r="C921" s="677"/>
      <c r="G921" s="308">
        <f t="shared" si="16"/>
        <v>162.30000000000007</v>
      </c>
    </row>
    <row r="922" spans="2:7">
      <c r="B922" s="677"/>
      <c r="C922" s="677"/>
      <c r="G922" s="308">
        <f t="shared" si="16"/>
        <v>162.30000000000007</v>
      </c>
    </row>
    <row r="923" spans="2:7">
      <c r="B923" s="677"/>
      <c r="C923" s="677"/>
      <c r="G923" s="308">
        <f t="shared" si="16"/>
        <v>162.30000000000007</v>
      </c>
    </row>
    <row r="924" spans="2:7">
      <c r="B924" s="677"/>
      <c r="C924" s="677"/>
      <c r="G924" s="308">
        <f t="shared" si="16"/>
        <v>162.30000000000007</v>
      </c>
    </row>
    <row r="925" spans="2:7">
      <c r="B925" s="677"/>
      <c r="C925" s="677"/>
      <c r="G925" s="308">
        <f t="shared" si="16"/>
        <v>162.30000000000007</v>
      </c>
    </row>
    <row r="926" spans="2:7">
      <c r="B926" s="677"/>
      <c r="C926" s="677"/>
      <c r="G926" s="308">
        <f t="shared" si="16"/>
        <v>162.30000000000007</v>
      </c>
    </row>
    <row r="927" spans="2:7">
      <c r="B927" s="677"/>
      <c r="C927" s="677"/>
      <c r="G927" s="308">
        <f t="shared" si="16"/>
        <v>162.30000000000007</v>
      </c>
    </row>
    <row r="928" spans="2:7">
      <c r="B928" s="677"/>
      <c r="C928" s="677"/>
      <c r="G928" s="308">
        <f t="shared" si="16"/>
        <v>162.30000000000007</v>
      </c>
    </row>
    <row r="929" spans="2:7">
      <c r="B929" s="677"/>
      <c r="C929" s="677"/>
      <c r="G929" s="308">
        <f t="shared" si="16"/>
        <v>162.30000000000007</v>
      </c>
    </row>
    <row r="930" spans="2:7">
      <c r="B930" s="677"/>
      <c r="C930" s="677"/>
      <c r="G930" s="308">
        <f t="shared" si="16"/>
        <v>162.30000000000007</v>
      </c>
    </row>
    <row r="931" spans="2:7">
      <c r="B931" s="677"/>
      <c r="C931" s="677"/>
      <c r="G931" s="308">
        <f t="shared" si="16"/>
        <v>162.30000000000007</v>
      </c>
    </row>
    <row r="932" spans="2:7">
      <c r="B932" s="677"/>
      <c r="C932" s="677"/>
      <c r="G932" s="308">
        <f t="shared" si="16"/>
        <v>162.30000000000007</v>
      </c>
    </row>
    <row r="933" spans="2:7">
      <c r="B933" s="677"/>
      <c r="C933" s="677"/>
      <c r="G933" s="308">
        <f t="shared" si="16"/>
        <v>162.30000000000007</v>
      </c>
    </row>
    <row r="934" spans="2:7">
      <c r="B934" s="677"/>
      <c r="C934" s="677"/>
      <c r="G934" s="308">
        <f t="shared" si="16"/>
        <v>162.30000000000007</v>
      </c>
    </row>
    <row r="935" spans="2:7">
      <c r="B935" s="677"/>
      <c r="C935" s="677"/>
      <c r="G935" s="308">
        <f t="shared" si="16"/>
        <v>162.30000000000007</v>
      </c>
    </row>
    <row r="936" spans="2:7">
      <c r="B936" s="677"/>
      <c r="C936" s="677"/>
      <c r="G936" s="308">
        <f t="shared" si="16"/>
        <v>162.30000000000007</v>
      </c>
    </row>
    <row r="937" spans="2:7">
      <c r="B937" s="677"/>
      <c r="C937" s="677"/>
      <c r="G937" s="308">
        <f t="shared" si="16"/>
        <v>162.30000000000007</v>
      </c>
    </row>
    <row r="938" spans="2:7">
      <c r="B938" s="677"/>
      <c r="C938" s="677"/>
      <c r="G938" s="308">
        <f t="shared" si="16"/>
        <v>162.30000000000007</v>
      </c>
    </row>
    <row r="939" spans="2:7">
      <c r="B939" s="677"/>
      <c r="C939" s="677"/>
      <c r="G939" s="308">
        <f t="shared" si="16"/>
        <v>162.30000000000007</v>
      </c>
    </row>
    <row r="940" spans="2:7">
      <c r="B940" s="677"/>
      <c r="C940" s="677"/>
      <c r="G940" s="308">
        <f t="shared" si="16"/>
        <v>162.30000000000007</v>
      </c>
    </row>
    <row r="941" spans="2:7">
      <c r="B941" s="677"/>
      <c r="C941" s="677"/>
      <c r="G941" s="308">
        <f t="shared" si="16"/>
        <v>162.30000000000007</v>
      </c>
    </row>
    <row r="942" spans="2:7">
      <c r="B942" s="677"/>
      <c r="C942" s="677"/>
      <c r="G942" s="308">
        <f t="shared" si="16"/>
        <v>162.30000000000007</v>
      </c>
    </row>
    <row r="943" spans="2:7">
      <c r="B943" s="677"/>
      <c r="C943" s="677"/>
      <c r="G943" s="308">
        <f t="shared" si="16"/>
        <v>162.30000000000007</v>
      </c>
    </row>
    <row r="944" spans="2:7">
      <c r="B944" s="677"/>
      <c r="C944" s="677"/>
      <c r="G944" s="308">
        <f t="shared" si="16"/>
        <v>162.30000000000007</v>
      </c>
    </row>
    <row r="945" spans="2:7">
      <c r="B945" s="677"/>
      <c r="C945" s="677"/>
      <c r="G945" s="308">
        <f t="shared" si="16"/>
        <v>162.30000000000007</v>
      </c>
    </row>
    <row r="946" spans="2:7">
      <c r="B946" s="677"/>
      <c r="C946" s="677"/>
      <c r="G946" s="308">
        <f t="shared" si="16"/>
        <v>162.30000000000007</v>
      </c>
    </row>
    <row r="947" spans="2:7">
      <c r="B947" s="677"/>
      <c r="C947" s="677"/>
      <c r="G947" s="308">
        <f t="shared" si="16"/>
        <v>162.30000000000007</v>
      </c>
    </row>
    <row r="948" spans="2:7">
      <c r="B948" s="677"/>
      <c r="C948" s="677"/>
      <c r="G948" s="308">
        <f t="shared" si="16"/>
        <v>162.30000000000007</v>
      </c>
    </row>
    <row r="949" spans="2:7">
      <c r="B949" s="677"/>
      <c r="C949" s="677"/>
      <c r="G949" s="308">
        <f t="shared" si="16"/>
        <v>162.30000000000007</v>
      </c>
    </row>
    <row r="950" spans="2:7">
      <c r="B950" s="677"/>
      <c r="C950" s="677"/>
      <c r="G950" s="308">
        <f t="shared" si="16"/>
        <v>162.30000000000007</v>
      </c>
    </row>
    <row r="951" spans="2:7">
      <c r="B951" s="677"/>
      <c r="C951" s="677"/>
      <c r="G951" s="308">
        <f t="shared" si="16"/>
        <v>162.30000000000007</v>
      </c>
    </row>
    <row r="952" spans="2:7">
      <c r="B952" s="677"/>
      <c r="C952" s="677"/>
      <c r="G952" s="308">
        <f t="shared" si="16"/>
        <v>162.30000000000007</v>
      </c>
    </row>
    <row r="953" spans="2:7">
      <c r="B953" s="677"/>
      <c r="C953" s="677"/>
      <c r="G953" s="308">
        <f t="shared" si="16"/>
        <v>162.30000000000007</v>
      </c>
    </row>
    <row r="954" spans="2:7">
      <c r="B954" s="677"/>
      <c r="C954" s="677"/>
      <c r="G954" s="308">
        <f t="shared" si="16"/>
        <v>162.30000000000007</v>
      </c>
    </row>
    <row r="955" spans="2:7">
      <c r="B955" s="677"/>
      <c r="C955" s="677"/>
      <c r="G955" s="308">
        <f t="shared" si="16"/>
        <v>162.30000000000007</v>
      </c>
    </row>
    <row r="956" spans="2:7">
      <c r="B956" s="677"/>
      <c r="C956" s="677"/>
      <c r="G956" s="308">
        <f t="shared" si="16"/>
        <v>162.30000000000007</v>
      </c>
    </row>
    <row r="957" spans="2:7">
      <c r="B957" s="677"/>
      <c r="C957" s="677"/>
      <c r="G957" s="308">
        <f t="shared" si="16"/>
        <v>162.30000000000007</v>
      </c>
    </row>
    <row r="958" spans="2:7">
      <c r="B958" s="677"/>
      <c r="C958" s="677"/>
      <c r="G958" s="308">
        <f t="shared" si="16"/>
        <v>162.30000000000007</v>
      </c>
    </row>
    <row r="959" spans="2:7">
      <c r="B959" s="677"/>
      <c r="C959" s="677"/>
      <c r="G959" s="308">
        <f t="shared" si="16"/>
        <v>162.30000000000007</v>
      </c>
    </row>
    <row r="960" spans="2:7">
      <c r="B960" s="677"/>
      <c r="C960" s="677"/>
      <c r="G960" s="308">
        <f t="shared" si="16"/>
        <v>162.30000000000007</v>
      </c>
    </row>
    <row r="961" spans="2:7">
      <c r="B961" s="677"/>
      <c r="C961" s="677"/>
      <c r="G961" s="308">
        <f t="shared" si="16"/>
        <v>162.30000000000007</v>
      </c>
    </row>
    <row r="962" spans="2:7">
      <c r="B962" s="677"/>
      <c r="C962" s="677"/>
      <c r="G962" s="308">
        <f t="shared" si="16"/>
        <v>162.30000000000007</v>
      </c>
    </row>
    <row r="963" spans="2:7">
      <c r="B963" s="677"/>
      <c r="C963" s="677"/>
      <c r="G963" s="308">
        <f t="shared" si="16"/>
        <v>162.30000000000007</v>
      </c>
    </row>
    <row r="964" spans="2:7">
      <c r="B964" s="677"/>
      <c r="C964" s="677"/>
      <c r="G964" s="308">
        <f t="shared" si="16"/>
        <v>162.30000000000007</v>
      </c>
    </row>
    <row r="965" spans="2:7">
      <c r="B965" s="677"/>
      <c r="C965" s="677"/>
      <c r="G965" s="308">
        <f t="shared" si="16"/>
        <v>162.30000000000007</v>
      </c>
    </row>
    <row r="966" spans="2:7">
      <c r="B966" s="677"/>
      <c r="C966" s="677"/>
      <c r="G966" s="308">
        <f t="shared" si="16"/>
        <v>162.30000000000007</v>
      </c>
    </row>
    <row r="967" spans="2:7">
      <c r="B967" s="677"/>
      <c r="C967" s="677"/>
      <c r="G967" s="308">
        <f t="shared" si="16"/>
        <v>162.30000000000007</v>
      </c>
    </row>
    <row r="968" spans="2:7">
      <c r="B968" s="677"/>
      <c r="C968" s="677"/>
      <c r="G968" s="308">
        <f t="shared" si="16"/>
        <v>162.30000000000007</v>
      </c>
    </row>
    <row r="969" spans="2:7">
      <c r="B969" s="677"/>
      <c r="C969" s="677"/>
      <c r="G969" s="308">
        <f t="shared" si="16"/>
        <v>162.30000000000007</v>
      </c>
    </row>
    <row r="970" spans="2:7">
      <c r="B970" s="677"/>
      <c r="C970" s="677"/>
      <c r="G970" s="308">
        <f t="shared" si="16"/>
        <v>162.30000000000007</v>
      </c>
    </row>
    <row r="971" spans="2:7">
      <c r="B971" s="677"/>
      <c r="C971" s="677"/>
      <c r="G971" s="308">
        <f t="shared" si="16"/>
        <v>162.30000000000007</v>
      </c>
    </row>
    <row r="972" spans="2:7">
      <c r="B972" s="677"/>
      <c r="C972" s="677"/>
      <c r="G972" s="308">
        <f t="shared" si="16"/>
        <v>162.30000000000007</v>
      </c>
    </row>
    <row r="973" spans="2:7">
      <c r="B973" s="677"/>
      <c r="C973" s="677"/>
      <c r="G973" s="308">
        <f t="shared" si="16"/>
        <v>162.30000000000007</v>
      </c>
    </row>
    <row r="974" spans="2:7">
      <c r="B974" s="677"/>
      <c r="C974" s="677"/>
      <c r="G974" s="308">
        <f t="shared" si="16"/>
        <v>162.30000000000007</v>
      </c>
    </row>
    <row r="975" spans="2:7">
      <c r="B975" s="677"/>
      <c r="C975" s="677"/>
      <c r="G975" s="308">
        <f t="shared" si="16"/>
        <v>162.30000000000007</v>
      </c>
    </row>
    <row r="976" spans="2:7">
      <c r="B976" s="677"/>
      <c r="C976" s="677"/>
      <c r="G976" s="308">
        <f t="shared" ref="G976:G1014" si="17">+G975+E976-F976</f>
        <v>162.30000000000007</v>
      </c>
    </row>
    <row r="977" spans="2:7">
      <c r="B977" s="677"/>
      <c r="C977" s="677"/>
      <c r="G977" s="308">
        <f t="shared" si="17"/>
        <v>162.30000000000007</v>
      </c>
    </row>
    <row r="978" spans="2:7">
      <c r="B978" s="677"/>
      <c r="C978" s="677"/>
      <c r="G978" s="308">
        <f t="shared" si="17"/>
        <v>162.30000000000007</v>
      </c>
    </row>
    <row r="979" spans="2:7">
      <c r="B979" s="677"/>
      <c r="C979" s="677"/>
      <c r="G979" s="308">
        <f t="shared" si="17"/>
        <v>162.30000000000007</v>
      </c>
    </row>
    <row r="980" spans="2:7">
      <c r="B980" s="677"/>
      <c r="C980" s="677"/>
      <c r="G980" s="308">
        <f t="shared" si="17"/>
        <v>162.30000000000007</v>
      </c>
    </row>
    <row r="981" spans="2:7">
      <c r="B981" s="677"/>
      <c r="C981" s="677"/>
      <c r="G981" s="308">
        <f t="shared" si="17"/>
        <v>162.30000000000007</v>
      </c>
    </row>
    <row r="982" spans="2:7">
      <c r="B982" s="677"/>
      <c r="C982" s="677"/>
      <c r="G982" s="308">
        <f t="shared" si="17"/>
        <v>162.30000000000007</v>
      </c>
    </row>
    <row r="983" spans="2:7">
      <c r="B983" s="677"/>
      <c r="C983" s="677"/>
      <c r="G983" s="308">
        <f t="shared" si="17"/>
        <v>162.30000000000007</v>
      </c>
    </row>
    <row r="984" spans="2:7">
      <c r="B984" s="677"/>
      <c r="C984" s="677"/>
      <c r="G984" s="308">
        <f t="shared" si="17"/>
        <v>162.30000000000007</v>
      </c>
    </row>
    <row r="985" spans="2:7">
      <c r="B985" s="677"/>
      <c r="C985" s="677"/>
      <c r="G985" s="308">
        <f t="shared" si="17"/>
        <v>162.30000000000007</v>
      </c>
    </row>
    <row r="986" spans="2:7">
      <c r="B986" s="677"/>
      <c r="C986" s="677"/>
      <c r="G986" s="308">
        <f t="shared" si="17"/>
        <v>162.30000000000007</v>
      </c>
    </row>
    <row r="987" spans="2:7">
      <c r="B987" s="677"/>
      <c r="C987" s="677"/>
      <c r="G987" s="308">
        <f t="shared" si="17"/>
        <v>162.30000000000007</v>
      </c>
    </row>
    <row r="988" spans="2:7">
      <c r="B988" s="677"/>
      <c r="C988" s="677"/>
      <c r="G988" s="308">
        <f t="shared" si="17"/>
        <v>162.30000000000007</v>
      </c>
    </row>
    <row r="989" spans="2:7">
      <c r="B989" s="677"/>
      <c r="C989" s="677"/>
      <c r="G989" s="308">
        <f t="shared" si="17"/>
        <v>162.30000000000007</v>
      </c>
    </row>
    <row r="990" spans="2:7">
      <c r="B990" s="677"/>
      <c r="C990" s="677"/>
      <c r="G990" s="308">
        <f t="shared" si="17"/>
        <v>162.30000000000007</v>
      </c>
    </row>
    <row r="991" spans="2:7">
      <c r="B991" s="677"/>
      <c r="C991" s="677"/>
      <c r="G991" s="308">
        <f t="shared" si="17"/>
        <v>162.30000000000007</v>
      </c>
    </row>
    <row r="992" spans="2:7">
      <c r="B992" s="677"/>
      <c r="C992" s="677"/>
      <c r="G992" s="308">
        <f t="shared" si="17"/>
        <v>162.30000000000007</v>
      </c>
    </row>
    <row r="993" spans="2:7">
      <c r="B993" s="677"/>
      <c r="C993" s="677"/>
      <c r="G993" s="308">
        <f t="shared" si="17"/>
        <v>162.30000000000007</v>
      </c>
    </row>
    <row r="994" spans="2:7">
      <c r="B994" s="677"/>
      <c r="C994" s="677"/>
      <c r="G994" s="308">
        <f t="shared" si="17"/>
        <v>162.30000000000007</v>
      </c>
    </row>
    <row r="995" spans="2:7">
      <c r="B995" s="677"/>
      <c r="C995" s="677"/>
      <c r="G995" s="308">
        <f t="shared" si="17"/>
        <v>162.30000000000007</v>
      </c>
    </row>
    <row r="996" spans="2:7">
      <c r="B996" s="677"/>
      <c r="C996" s="677"/>
      <c r="G996" s="308">
        <f t="shared" si="17"/>
        <v>162.30000000000007</v>
      </c>
    </row>
    <row r="997" spans="2:7">
      <c r="B997" s="677"/>
      <c r="C997" s="677"/>
      <c r="G997" s="308">
        <f t="shared" si="17"/>
        <v>162.30000000000007</v>
      </c>
    </row>
    <row r="998" spans="2:7">
      <c r="B998" s="677"/>
      <c r="C998" s="677"/>
      <c r="G998" s="308">
        <f t="shared" si="17"/>
        <v>162.30000000000007</v>
      </c>
    </row>
    <row r="999" spans="2:7">
      <c r="B999" s="677"/>
      <c r="C999" s="677"/>
      <c r="G999" s="308">
        <f t="shared" si="17"/>
        <v>162.30000000000007</v>
      </c>
    </row>
    <row r="1000" spans="2:7">
      <c r="B1000" s="677"/>
      <c r="C1000" s="677"/>
      <c r="G1000" s="308">
        <f t="shared" si="17"/>
        <v>162.30000000000007</v>
      </c>
    </row>
    <row r="1001" spans="2:7">
      <c r="B1001" s="677"/>
      <c r="C1001" s="677"/>
      <c r="G1001" s="308">
        <f t="shared" si="17"/>
        <v>162.30000000000007</v>
      </c>
    </row>
    <row r="1002" spans="2:7">
      <c r="B1002" s="677"/>
      <c r="C1002" s="677"/>
      <c r="G1002" s="308">
        <f t="shared" si="17"/>
        <v>162.30000000000007</v>
      </c>
    </row>
    <row r="1003" spans="2:7">
      <c r="B1003" s="677"/>
      <c r="C1003" s="677"/>
      <c r="G1003" s="308">
        <f t="shared" si="17"/>
        <v>162.30000000000007</v>
      </c>
    </row>
    <row r="1004" spans="2:7">
      <c r="B1004" s="677"/>
      <c r="C1004" s="677"/>
      <c r="G1004" s="308">
        <f t="shared" si="17"/>
        <v>162.30000000000007</v>
      </c>
    </row>
    <row r="1005" spans="2:7">
      <c r="B1005" s="677"/>
      <c r="C1005" s="677"/>
      <c r="G1005" s="308">
        <f t="shared" si="17"/>
        <v>162.30000000000007</v>
      </c>
    </row>
    <row r="1006" spans="2:7">
      <c r="B1006" s="677"/>
      <c r="C1006" s="677"/>
      <c r="G1006" s="308">
        <f t="shared" si="17"/>
        <v>162.30000000000007</v>
      </c>
    </row>
    <row r="1007" spans="2:7">
      <c r="B1007" s="677"/>
      <c r="C1007" s="677"/>
      <c r="G1007" s="308">
        <f t="shared" si="17"/>
        <v>162.30000000000007</v>
      </c>
    </row>
    <row r="1008" spans="2:7">
      <c r="B1008" s="677"/>
      <c r="C1008" s="677"/>
      <c r="G1008" s="308">
        <f t="shared" si="17"/>
        <v>162.30000000000007</v>
      </c>
    </row>
    <row r="1009" spans="2:7">
      <c r="B1009" s="677"/>
      <c r="C1009" s="677"/>
      <c r="G1009" s="308">
        <f t="shared" si="17"/>
        <v>162.30000000000007</v>
      </c>
    </row>
    <row r="1010" spans="2:7">
      <c r="B1010" s="677"/>
      <c r="C1010" s="677"/>
      <c r="G1010" s="308">
        <f t="shared" si="17"/>
        <v>162.30000000000007</v>
      </c>
    </row>
    <row r="1011" spans="2:7">
      <c r="B1011" s="677"/>
      <c r="C1011" s="677"/>
      <c r="G1011" s="308">
        <f t="shared" si="17"/>
        <v>162.30000000000007</v>
      </c>
    </row>
    <row r="1012" spans="2:7">
      <c r="B1012" s="677"/>
      <c r="C1012" s="677"/>
      <c r="G1012" s="308">
        <f t="shared" si="17"/>
        <v>162.30000000000007</v>
      </c>
    </row>
    <row r="1013" spans="2:7">
      <c r="B1013" s="677"/>
      <c r="C1013" s="677"/>
      <c r="G1013" s="308">
        <f t="shared" si="17"/>
        <v>162.30000000000007</v>
      </c>
    </row>
    <row r="1014" spans="2:7">
      <c r="B1014" s="677"/>
      <c r="C1014" s="677"/>
      <c r="G1014" s="308">
        <f t="shared" si="17"/>
        <v>162.30000000000007</v>
      </c>
    </row>
  </sheetData>
  <autoFilter ref="A5:L714" xr:uid="{9EC92950-77F2-49C6-9AC4-2CCDAE2B3173}"/>
  <mergeCells count="4">
    <mergeCell ref="B3:F3"/>
    <mergeCell ref="I530:M530"/>
    <mergeCell ref="J691:L691"/>
    <mergeCell ref="K713:M713"/>
  </mergeCells>
  <pageMargins left="0.7" right="0.7" top="0.75" bottom="0.75" header="0.3" footer="0.3"/>
  <pageSetup orientation="portrait" horizontalDpi="3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rgb="FF00B0F0"/>
  </sheetPr>
  <dimension ref="A3:Q1013"/>
  <sheetViews>
    <sheetView topLeftCell="A747" workbookViewId="0">
      <selection activeCell="E736" sqref="E736"/>
    </sheetView>
  </sheetViews>
  <sheetFormatPr defaultColWidth="11.42578125" defaultRowHeight="15"/>
  <cols>
    <col min="1" max="1" width="12" style="236" bestFit="1" customWidth="1"/>
    <col min="2" max="2" width="12.7109375" style="217" bestFit="1" customWidth="1"/>
    <col min="3" max="3" width="11.85546875" style="217" bestFit="1" customWidth="1"/>
    <col min="4" max="4" width="23" bestFit="1" customWidth="1"/>
    <col min="5" max="6" width="11.42578125" style="256"/>
    <col min="7" max="7" width="12.42578125" bestFit="1" customWidth="1"/>
    <col min="8" max="8" width="12.42578125" customWidth="1"/>
    <col min="10" max="10" width="12.85546875" customWidth="1"/>
    <col min="11" max="11" width="12.7109375" customWidth="1"/>
    <col min="12" max="12" width="11.42578125" style="256"/>
  </cols>
  <sheetData>
    <row r="3" spans="1:12">
      <c r="B3" s="690" t="s">
        <v>793</v>
      </c>
      <c r="C3" s="690"/>
      <c r="D3" s="690"/>
      <c r="E3" s="690"/>
      <c r="F3" s="690"/>
      <c r="G3" s="690"/>
      <c r="H3" s="676"/>
    </row>
    <row r="5" spans="1:12" s="229" customFormat="1" ht="30.75">
      <c r="A5" s="242" t="s">
        <v>390</v>
      </c>
      <c r="B5" s="233" t="s">
        <v>391</v>
      </c>
      <c r="C5" s="233" t="s">
        <v>392</v>
      </c>
      <c r="D5" s="233" t="s">
        <v>393</v>
      </c>
      <c r="E5" s="286" t="s">
        <v>394</v>
      </c>
      <c r="F5" s="286" t="s">
        <v>395</v>
      </c>
      <c r="G5" s="235" t="s">
        <v>396</v>
      </c>
      <c r="H5" s="235"/>
      <c r="I5" s="676"/>
      <c r="J5" s="676"/>
      <c r="K5" s="676"/>
      <c r="L5" s="685"/>
    </row>
    <row r="6" spans="1:12">
      <c r="A6" s="236">
        <v>42736</v>
      </c>
      <c r="B6" s="677" t="s">
        <v>476</v>
      </c>
      <c r="C6" s="677"/>
      <c r="E6" s="285"/>
      <c r="F6" s="285"/>
      <c r="G6" s="218">
        <v>273.3</v>
      </c>
      <c r="H6" s="218"/>
    </row>
    <row r="7" spans="1:12">
      <c r="A7" s="236">
        <v>42738</v>
      </c>
      <c r="B7" s="677">
        <v>12008</v>
      </c>
      <c r="C7" s="677" t="s">
        <v>477</v>
      </c>
      <c r="E7" s="285"/>
      <c r="F7" s="285">
        <v>150</v>
      </c>
      <c r="G7" s="218">
        <f>+G6+E7-F7</f>
        <v>123.30000000000001</v>
      </c>
      <c r="H7" s="218"/>
    </row>
    <row r="8" spans="1:12">
      <c r="A8" s="236">
        <v>42751</v>
      </c>
      <c r="B8" s="677">
        <v>12091</v>
      </c>
      <c r="C8" s="677" t="s">
        <v>477</v>
      </c>
      <c r="E8" s="285"/>
      <c r="F8" s="285">
        <v>43.3</v>
      </c>
      <c r="G8" s="218">
        <f t="shared" ref="G8:G71" si="0">+G7+E8-F8</f>
        <v>80.000000000000014</v>
      </c>
      <c r="H8" s="218"/>
    </row>
    <row r="9" spans="1:12">
      <c r="A9" s="236">
        <v>42831</v>
      </c>
      <c r="B9" s="677">
        <v>12488</v>
      </c>
      <c r="C9" s="677" t="s">
        <v>477</v>
      </c>
      <c r="E9" s="285"/>
      <c r="F9" s="285">
        <v>10</v>
      </c>
      <c r="G9" s="218">
        <f t="shared" si="0"/>
        <v>70.000000000000014</v>
      </c>
      <c r="H9" s="218"/>
    </row>
    <row r="10" spans="1:12">
      <c r="A10" s="236">
        <v>42858</v>
      </c>
      <c r="B10" s="677">
        <v>12606</v>
      </c>
      <c r="C10" s="677" t="s">
        <v>477</v>
      </c>
      <c r="E10" s="285"/>
      <c r="F10" s="285">
        <v>10</v>
      </c>
      <c r="G10" s="218">
        <f t="shared" si="0"/>
        <v>60.000000000000014</v>
      </c>
      <c r="H10" s="218"/>
    </row>
    <row r="11" spans="1:12">
      <c r="A11" s="236">
        <v>42919</v>
      </c>
      <c r="B11" s="677">
        <v>12939</v>
      </c>
      <c r="C11" s="677" t="s">
        <v>477</v>
      </c>
      <c r="E11" s="285"/>
      <c r="F11" s="285">
        <v>10</v>
      </c>
      <c r="G11" s="218">
        <f t="shared" si="0"/>
        <v>50.000000000000014</v>
      </c>
      <c r="H11" s="218"/>
    </row>
    <row r="12" spans="1:12">
      <c r="A12" s="236">
        <v>42947</v>
      </c>
      <c r="B12" s="677">
        <v>13072</v>
      </c>
      <c r="C12" s="677" t="s">
        <v>477</v>
      </c>
      <c r="E12" s="285"/>
      <c r="F12" s="285">
        <v>10</v>
      </c>
      <c r="G12" s="218">
        <f t="shared" si="0"/>
        <v>40.000000000000014</v>
      </c>
      <c r="H12" s="218"/>
    </row>
    <row r="13" spans="1:12">
      <c r="A13" s="236">
        <v>43073</v>
      </c>
      <c r="B13" s="677">
        <v>13902</v>
      </c>
      <c r="C13" s="677" t="s">
        <v>477</v>
      </c>
      <c r="E13" s="285"/>
      <c r="F13" s="285">
        <v>20</v>
      </c>
      <c r="G13" s="218">
        <f t="shared" si="0"/>
        <v>20.000000000000014</v>
      </c>
      <c r="H13" s="218"/>
    </row>
    <row r="14" spans="1:12">
      <c r="A14" s="236">
        <v>43098</v>
      </c>
      <c r="B14" s="677">
        <v>13999</v>
      </c>
      <c r="C14" s="677" t="s">
        <v>655</v>
      </c>
      <c r="E14" s="285"/>
      <c r="F14" s="285">
        <v>20</v>
      </c>
      <c r="G14" s="218">
        <f t="shared" si="0"/>
        <v>0</v>
      </c>
      <c r="H14" s="218"/>
    </row>
    <row r="15" spans="1:12">
      <c r="A15" s="243">
        <v>42766</v>
      </c>
      <c r="B15" s="676" t="s">
        <v>397</v>
      </c>
      <c r="C15" s="676" t="s">
        <v>444</v>
      </c>
      <c r="D15" t="s">
        <v>19</v>
      </c>
      <c r="E15" s="285">
        <v>41.3</v>
      </c>
      <c r="F15" s="285"/>
      <c r="G15" s="218">
        <f t="shared" si="0"/>
        <v>41.3</v>
      </c>
      <c r="H15" s="218"/>
    </row>
    <row r="16" spans="1:12">
      <c r="B16" s="677"/>
      <c r="C16" s="677"/>
      <c r="D16" t="s">
        <v>401</v>
      </c>
      <c r="E16" s="285">
        <v>2.8</v>
      </c>
      <c r="F16" s="285"/>
      <c r="G16" s="218">
        <f t="shared" si="0"/>
        <v>44.099999999999994</v>
      </c>
      <c r="H16" s="218"/>
    </row>
    <row r="17" spans="1:8">
      <c r="B17" s="677"/>
      <c r="C17" s="677"/>
      <c r="D17" t="s">
        <v>400</v>
      </c>
      <c r="E17" s="285">
        <v>210</v>
      </c>
      <c r="F17" s="285"/>
      <c r="G17" s="218">
        <f t="shared" si="0"/>
        <v>254.1</v>
      </c>
      <c r="H17" s="218"/>
    </row>
    <row r="18" spans="1:8">
      <c r="A18" s="236">
        <v>42800</v>
      </c>
      <c r="B18" s="677">
        <v>12345</v>
      </c>
      <c r="C18" s="677" t="s">
        <v>444</v>
      </c>
      <c r="D18" t="s">
        <v>400</v>
      </c>
      <c r="E18" s="285"/>
      <c r="F18" s="285">
        <v>100</v>
      </c>
      <c r="G18" s="218">
        <f t="shared" si="0"/>
        <v>154.1</v>
      </c>
      <c r="H18" s="218"/>
    </row>
    <row r="19" spans="1:8">
      <c r="A19" s="236">
        <v>42786</v>
      </c>
      <c r="B19" s="677">
        <v>12279</v>
      </c>
      <c r="C19" s="677" t="s">
        <v>444</v>
      </c>
      <c r="D19" t="s">
        <v>19</v>
      </c>
      <c r="E19" s="285"/>
      <c r="F19" s="285">
        <v>41.3</v>
      </c>
      <c r="G19" s="218">
        <f t="shared" si="0"/>
        <v>112.8</v>
      </c>
      <c r="H19" s="218"/>
    </row>
    <row r="20" spans="1:8">
      <c r="A20" s="236">
        <v>42786</v>
      </c>
      <c r="B20" s="677">
        <v>12779</v>
      </c>
      <c r="C20" s="677" t="s">
        <v>444</v>
      </c>
      <c r="D20" t="s">
        <v>401</v>
      </c>
      <c r="E20" s="285"/>
      <c r="F20" s="285">
        <v>2.8</v>
      </c>
      <c r="G20" s="218">
        <f t="shared" si="0"/>
        <v>110</v>
      </c>
      <c r="H20" s="218"/>
    </row>
    <row r="21" spans="1:8">
      <c r="A21" s="236">
        <v>42786</v>
      </c>
      <c r="B21" s="677">
        <v>12779</v>
      </c>
      <c r="C21" s="677" t="s">
        <v>444</v>
      </c>
      <c r="D21" t="s">
        <v>400</v>
      </c>
      <c r="E21" s="285"/>
      <c r="F21" s="285">
        <v>50</v>
      </c>
      <c r="G21" s="218">
        <f t="shared" si="0"/>
        <v>60</v>
      </c>
      <c r="H21" s="218"/>
    </row>
    <row r="22" spans="1:8">
      <c r="A22" s="236">
        <v>42751</v>
      </c>
      <c r="B22" s="677">
        <v>12091</v>
      </c>
      <c r="C22" s="677" t="s">
        <v>444</v>
      </c>
      <c r="D22" t="s">
        <v>400</v>
      </c>
      <c r="E22" s="285"/>
      <c r="F22" s="285">
        <v>60</v>
      </c>
      <c r="G22" s="218">
        <f t="shared" si="0"/>
        <v>0</v>
      </c>
      <c r="H22" s="218"/>
    </row>
    <row r="23" spans="1:8">
      <c r="A23" s="243">
        <v>42794</v>
      </c>
      <c r="B23" s="676" t="s">
        <v>397</v>
      </c>
      <c r="C23" s="676" t="s">
        <v>415</v>
      </c>
      <c r="D23" t="s">
        <v>19</v>
      </c>
      <c r="E23" s="285">
        <v>50.6</v>
      </c>
      <c r="F23" s="285"/>
      <c r="G23" s="218">
        <f t="shared" si="0"/>
        <v>50.6</v>
      </c>
      <c r="H23" s="218"/>
    </row>
    <row r="24" spans="1:8">
      <c r="B24" s="677"/>
      <c r="C24" s="677"/>
      <c r="D24" t="s">
        <v>401</v>
      </c>
      <c r="E24" s="285">
        <v>2</v>
      </c>
      <c r="F24" s="285"/>
      <c r="G24" s="218">
        <f t="shared" si="0"/>
        <v>52.6</v>
      </c>
      <c r="H24" s="218"/>
    </row>
    <row r="25" spans="1:8">
      <c r="B25" s="677"/>
      <c r="C25" s="677"/>
      <c r="D25" t="s">
        <v>400</v>
      </c>
      <c r="E25" s="285">
        <v>210</v>
      </c>
      <c r="F25" s="285"/>
      <c r="G25" s="218">
        <f t="shared" si="0"/>
        <v>262.60000000000002</v>
      </c>
      <c r="H25" s="218"/>
    </row>
    <row r="26" spans="1:8">
      <c r="A26" s="236">
        <v>42808</v>
      </c>
      <c r="B26" s="677">
        <v>12401</v>
      </c>
      <c r="C26" s="677" t="s">
        <v>415</v>
      </c>
      <c r="D26" t="s">
        <v>400</v>
      </c>
      <c r="E26" s="285"/>
      <c r="F26" s="285">
        <v>100</v>
      </c>
      <c r="G26" s="218">
        <f t="shared" si="0"/>
        <v>162.60000000000002</v>
      </c>
      <c r="H26" s="218"/>
    </row>
    <row r="27" spans="1:8">
      <c r="A27" s="236">
        <v>42821</v>
      </c>
      <c r="B27" s="677">
        <v>12446</v>
      </c>
      <c r="C27" s="677" t="s">
        <v>415</v>
      </c>
      <c r="D27" t="s">
        <v>19</v>
      </c>
      <c r="E27" s="285"/>
      <c r="F27" s="285">
        <v>50.6</v>
      </c>
      <c r="G27" s="218">
        <f t="shared" si="0"/>
        <v>112.00000000000003</v>
      </c>
      <c r="H27" s="218"/>
    </row>
    <row r="28" spans="1:8">
      <c r="A28" s="236">
        <v>42821</v>
      </c>
      <c r="B28" s="677">
        <v>12446</v>
      </c>
      <c r="C28" s="677" t="s">
        <v>415</v>
      </c>
      <c r="D28" t="s">
        <v>401</v>
      </c>
      <c r="E28" s="285"/>
      <c r="F28" s="285">
        <v>2</v>
      </c>
      <c r="G28" s="218">
        <f t="shared" si="0"/>
        <v>110.00000000000003</v>
      </c>
      <c r="H28" s="218"/>
    </row>
    <row r="29" spans="1:8">
      <c r="A29" s="236">
        <v>42814</v>
      </c>
      <c r="B29" s="677">
        <v>12416</v>
      </c>
      <c r="C29" s="677" t="s">
        <v>415</v>
      </c>
      <c r="D29" t="s">
        <v>400</v>
      </c>
      <c r="E29" s="285"/>
      <c r="F29" s="285">
        <v>110</v>
      </c>
      <c r="G29" s="218">
        <f t="shared" si="0"/>
        <v>0</v>
      </c>
      <c r="H29" s="218"/>
    </row>
    <row r="30" spans="1:8">
      <c r="A30" s="243">
        <v>42825</v>
      </c>
      <c r="B30" s="676" t="s">
        <v>397</v>
      </c>
      <c r="C30" s="676" t="s">
        <v>418</v>
      </c>
      <c r="D30" t="s">
        <v>19</v>
      </c>
      <c r="E30" s="285">
        <v>48.2</v>
      </c>
      <c r="F30" s="285"/>
      <c r="G30" s="218">
        <f t="shared" si="0"/>
        <v>48.2</v>
      </c>
      <c r="H30" s="218"/>
    </row>
    <row r="31" spans="1:8">
      <c r="B31" s="677"/>
      <c r="C31" s="677"/>
      <c r="D31" t="s">
        <v>401</v>
      </c>
      <c r="E31" s="285">
        <v>2</v>
      </c>
      <c r="F31" s="285"/>
      <c r="G31" s="218">
        <f t="shared" si="0"/>
        <v>50.2</v>
      </c>
      <c r="H31" s="218"/>
    </row>
    <row r="32" spans="1:8">
      <c r="B32" s="677"/>
      <c r="C32" s="677"/>
      <c r="D32" t="s">
        <v>400</v>
      </c>
      <c r="E32" s="285">
        <v>210</v>
      </c>
      <c r="F32" s="285"/>
      <c r="G32" s="218">
        <f t="shared" si="0"/>
        <v>260.2</v>
      </c>
      <c r="H32" s="218"/>
    </row>
    <row r="33" spans="1:8">
      <c r="A33" s="236">
        <v>42821</v>
      </c>
      <c r="B33" s="677">
        <v>12446</v>
      </c>
      <c r="C33" s="677" t="s">
        <v>418</v>
      </c>
      <c r="D33" t="s">
        <v>400</v>
      </c>
      <c r="E33" s="285"/>
      <c r="F33" s="285">
        <v>60</v>
      </c>
      <c r="G33" s="218">
        <f t="shared" si="0"/>
        <v>200.2</v>
      </c>
      <c r="H33" s="218"/>
    </row>
    <row r="34" spans="1:8">
      <c r="A34" s="236">
        <v>42828</v>
      </c>
      <c r="B34" s="677">
        <v>12472</v>
      </c>
      <c r="C34" s="677" t="s">
        <v>418</v>
      </c>
      <c r="D34" t="s">
        <v>400</v>
      </c>
      <c r="E34" s="285"/>
      <c r="F34" s="285">
        <v>100</v>
      </c>
      <c r="G34" s="218">
        <f t="shared" si="0"/>
        <v>100.19999999999999</v>
      </c>
      <c r="H34" s="218"/>
    </row>
    <row r="35" spans="1:8">
      <c r="A35" s="236">
        <v>42831</v>
      </c>
      <c r="B35" s="677">
        <v>12488</v>
      </c>
      <c r="C35" s="677" t="s">
        <v>418</v>
      </c>
      <c r="D35" t="s">
        <v>400</v>
      </c>
      <c r="E35" s="285"/>
      <c r="F35" s="285">
        <v>50</v>
      </c>
      <c r="G35" s="218">
        <f t="shared" si="0"/>
        <v>50.199999999999989</v>
      </c>
      <c r="H35" s="218"/>
    </row>
    <row r="36" spans="1:8">
      <c r="A36" s="236">
        <v>42844</v>
      </c>
      <c r="B36" s="677">
        <v>12556</v>
      </c>
      <c r="C36" s="677" t="s">
        <v>418</v>
      </c>
      <c r="D36" t="s">
        <v>19</v>
      </c>
      <c r="E36" s="285"/>
      <c r="F36" s="285">
        <v>48.2</v>
      </c>
      <c r="G36" s="218">
        <f t="shared" si="0"/>
        <v>1.9999999999999858</v>
      </c>
      <c r="H36" s="218"/>
    </row>
    <row r="37" spans="1:8">
      <c r="A37" s="236">
        <v>42844</v>
      </c>
      <c r="B37" s="677">
        <v>12556</v>
      </c>
      <c r="C37" s="677" t="s">
        <v>418</v>
      </c>
      <c r="D37" t="s">
        <v>401</v>
      </c>
      <c r="E37" s="285"/>
      <c r="F37" s="285">
        <v>2</v>
      </c>
      <c r="G37" s="218">
        <f t="shared" si="0"/>
        <v>-1.4210854715202004E-14</v>
      </c>
      <c r="H37" s="218"/>
    </row>
    <row r="38" spans="1:8">
      <c r="A38" s="243">
        <v>42855</v>
      </c>
      <c r="B38" s="676" t="s">
        <v>397</v>
      </c>
      <c r="C38" s="676" t="s">
        <v>420</v>
      </c>
      <c r="D38" t="s">
        <v>19</v>
      </c>
      <c r="E38" s="285">
        <v>49.6</v>
      </c>
      <c r="F38" s="285"/>
      <c r="G38" s="218">
        <f t="shared" si="0"/>
        <v>49.599999999999987</v>
      </c>
      <c r="H38" s="218"/>
    </row>
    <row r="39" spans="1:8">
      <c r="B39" s="677"/>
      <c r="C39" s="677"/>
      <c r="D39" t="s">
        <v>401</v>
      </c>
      <c r="E39" s="285">
        <v>2</v>
      </c>
      <c r="F39" s="285"/>
      <c r="G39" s="218">
        <f t="shared" si="0"/>
        <v>51.599999999999987</v>
      </c>
      <c r="H39" s="218"/>
    </row>
    <row r="40" spans="1:8">
      <c r="B40" s="677"/>
      <c r="C40" s="677"/>
      <c r="D40" t="s">
        <v>400</v>
      </c>
      <c r="E40" s="285">
        <v>210</v>
      </c>
      <c r="F40" s="285"/>
      <c r="G40" s="218">
        <f t="shared" si="0"/>
        <v>261.59999999999997</v>
      </c>
      <c r="H40" s="218"/>
    </row>
    <row r="41" spans="1:8">
      <c r="A41" s="236">
        <v>42844</v>
      </c>
      <c r="B41" s="677">
        <v>12556</v>
      </c>
      <c r="C41" s="677" t="s">
        <v>420</v>
      </c>
      <c r="D41" t="s">
        <v>400</v>
      </c>
      <c r="E41" s="285"/>
      <c r="F41" s="285">
        <v>60</v>
      </c>
      <c r="G41" s="218">
        <f t="shared" si="0"/>
        <v>201.59999999999997</v>
      </c>
      <c r="H41" s="218"/>
    </row>
    <row r="42" spans="1:8">
      <c r="A42" s="236">
        <v>42858</v>
      </c>
      <c r="B42" s="677">
        <v>12606</v>
      </c>
      <c r="C42" s="677" t="s">
        <v>420</v>
      </c>
      <c r="D42" t="s">
        <v>400</v>
      </c>
      <c r="E42" s="285"/>
      <c r="F42" s="285">
        <v>150</v>
      </c>
      <c r="G42" s="218">
        <f t="shared" si="0"/>
        <v>51.599999999999966</v>
      </c>
      <c r="H42" s="218"/>
    </row>
    <row r="43" spans="1:8">
      <c r="A43" s="236">
        <v>42877</v>
      </c>
      <c r="B43" s="677">
        <v>12703</v>
      </c>
      <c r="C43" s="677" t="s">
        <v>420</v>
      </c>
      <c r="D43" t="s">
        <v>19</v>
      </c>
      <c r="E43" s="285"/>
      <c r="F43" s="285">
        <v>49.6</v>
      </c>
      <c r="G43" s="218">
        <f t="shared" si="0"/>
        <v>1.9999999999999645</v>
      </c>
      <c r="H43" s="218"/>
    </row>
    <row r="44" spans="1:8">
      <c r="A44" s="236">
        <v>42877</v>
      </c>
      <c r="B44" s="677">
        <v>12703</v>
      </c>
      <c r="C44" s="677" t="s">
        <v>420</v>
      </c>
      <c r="D44" t="s">
        <v>401</v>
      </c>
      <c r="E44" s="285"/>
      <c r="F44" s="285">
        <v>2</v>
      </c>
      <c r="G44" s="218">
        <f t="shared" si="0"/>
        <v>-3.5527136788005009E-14</v>
      </c>
      <c r="H44" s="218"/>
    </row>
    <row r="45" spans="1:8">
      <c r="A45" s="243">
        <v>42886</v>
      </c>
      <c r="B45" s="676" t="s">
        <v>397</v>
      </c>
      <c r="C45" s="676" t="s">
        <v>422</v>
      </c>
      <c r="D45" t="s">
        <v>19</v>
      </c>
      <c r="E45" s="285">
        <v>36.799999999999997</v>
      </c>
      <c r="F45" s="285"/>
      <c r="G45" s="218">
        <f t="shared" si="0"/>
        <v>36.799999999999962</v>
      </c>
      <c r="H45" s="218"/>
    </row>
    <row r="46" spans="1:8">
      <c r="B46" s="677"/>
      <c r="C46" s="677"/>
      <c r="D46" t="s">
        <v>401</v>
      </c>
      <c r="E46" s="285">
        <v>2</v>
      </c>
      <c r="F46" s="285"/>
      <c r="G46" s="218">
        <f t="shared" si="0"/>
        <v>38.799999999999962</v>
      </c>
      <c r="H46" s="218"/>
    </row>
    <row r="47" spans="1:8">
      <c r="B47" s="677"/>
      <c r="C47" s="677"/>
      <c r="D47" t="s">
        <v>400</v>
      </c>
      <c r="E47" s="285">
        <v>210</v>
      </c>
      <c r="F47" s="285"/>
      <c r="G47" s="218">
        <f t="shared" si="0"/>
        <v>248.79999999999995</v>
      </c>
      <c r="H47" s="218"/>
    </row>
    <row r="48" spans="1:8">
      <c r="A48" s="236">
        <v>42877</v>
      </c>
      <c r="B48" s="677">
        <v>12703</v>
      </c>
      <c r="C48" s="677" t="s">
        <v>422</v>
      </c>
      <c r="D48" t="s">
        <v>400</v>
      </c>
      <c r="E48" s="285"/>
      <c r="F48" s="285">
        <v>60</v>
      </c>
      <c r="G48" s="218">
        <f t="shared" si="0"/>
        <v>188.79999999999995</v>
      </c>
      <c r="H48" s="218"/>
    </row>
    <row r="49" spans="1:8">
      <c r="A49" s="236">
        <v>42885</v>
      </c>
      <c r="B49" s="677">
        <v>12746</v>
      </c>
      <c r="C49" s="677" t="s">
        <v>422</v>
      </c>
      <c r="D49" t="s">
        <v>400</v>
      </c>
      <c r="E49" s="285"/>
      <c r="F49" s="285">
        <v>150</v>
      </c>
      <c r="G49" s="218">
        <f t="shared" si="0"/>
        <v>38.799999999999955</v>
      </c>
      <c r="H49" s="218"/>
    </row>
    <row r="50" spans="1:8">
      <c r="A50" s="236">
        <v>42906</v>
      </c>
      <c r="B50" s="677">
        <v>13113</v>
      </c>
      <c r="C50" s="677" t="s">
        <v>422</v>
      </c>
      <c r="D50" t="s">
        <v>19</v>
      </c>
      <c r="E50" s="285"/>
      <c r="F50" s="285">
        <v>36.799999999999997</v>
      </c>
      <c r="G50" s="218">
        <f t="shared" si="0"/>
        <v>1.9999999999999574</v>
      </c>
      <c r="H50" s="218"/>
    </row>
    <row r="51" spans="1:8">
      <c r="A51" s="236">
        <v>42906</v>
      </c>
      <c r="B51" s="677">
        <v>13113</v>
      </c>
      <c r="C51" s="677" t="s">
        <v>422</v>
      </c>
      <c r="D51" t="s">
        <v>401</v>
      </c>
      <c r="E51" s="285"/>
      <c r="F51" s="285">
        <v>2</v>
      </c>
      <c r="G51" s="218">
        <f t="shared" si="0"/>
        <v>-4.2632564145606011E-14</v>
      </c>
      <c r="H51" s="218"/>
    </row>
    <row r="52" spans="1:8">
      <c r="A52" s="243">
        <v>42916</v>
      </c>
      <c r="B52" s="676" t="s">
        <v>397</v>
      </c>
      <c r="C52" s="676" t="s">
        <v>425</v>
      </c>
      <c r="D52" t="s">
        <v>19</v>
      </c>
      <c r="E52" s="285">
        <v>35.799999999999997</v>
      </c>
      <c r="F52" s="285"/>
      <c r="G52" s="218">
        <f t="shared" si="0"/>
        <v>35.799999999999955</v>
      </c>
      <c r="H52" s="218"/>
    </row>
    <row r="53" spans="1:8">
      <c r="B53" s="677"/>
      <c r="C53" s="677"/>
      <c r="D53" t="s">
        <v>401</v>
      </c>
      <c r="E53" s="285">
        <v>2</v>
      </c>
      <c r="F53" s="285"/>
      <c r="G53" s="218">
        <f t="shared" si="0"/>
        <v>37.799999999999955</v>
      </c>
      <c r="H53" s="218"/>
    </row>
    <row r="54" spans="1:8">
      <c r="B54" s="677"/>
      <c r="C54" s="677"/>
      <c r="D54" t="s">
        <v>400</v>
      </c>
      <c r="E54" s="285">
        <v>210</v>
      </c>
      <c r="F54" s="285"/>
      <c r="G54" s="218">
        <f t="shared" si="0"/>
        <v>247.79999999999995</v>
      </c>
      <c r="H54" s="218"/>
    </row>
    <row r="55" spans="1:8">
      <c r="A55" s="236">
        <v>42919</v>
      </c>
      <c r="B55" s="677">
        <v>12939</v>
      </c>
      <c r="C55" s="677" t="s">
        <v>425</v>
      </c>
      <c r="D55" t="s">
        <v>400</v>
      </c>
      <c r="E55" s="285"/>
      <c r="F55" s="285">
        <v>100</v>
      </c>
      <c r="G55" s="218">
        <f t="shared" si="0"/>
        <v>147.79999999999995</v>
      </c>
      <c r="H55" s="218"/>
    </row>
    <row r="56" spans="1:8">
      <c r="A56" s="236">
        <v>42906</v>
      </c>
      <c r="B56" s="677">
        <v>13113</v>
      </c>
      <c r="C56" s="677" t="s">
        <v>425</v>
      </c>
      <c r="D56" t="s">
        <v>400</v>
      </c>
      <c r="E56" s="285"/>
      <c r="F56" s="285">
        <v>110</v>
      </c>
      <c r="G56" s="218">
        <f t="shared" si="0"/>
        <v>37.799999999999955</v>
      </c>
      <c r="H56" s="218"/>
    </row>
    <row r="57" spans="1:8">
      <c r="A57" s="236">
        <v>42934</v>
      </c>
      <c r="B57" s="677">
        <v>13030</v>
      </c>
      <c r="C57" s="677" t="s">
        <v>425</v>
      </c>
      <c r="D57" t="s">
        <v>19</v>
      </c>
      <c r="E57" s="285"/>
      <c r="F57" s="285">
        <v>35.799999999999997</v>
      </c>
      <c r="G57" s="218">
        <f t="shared" si="0"/>
        <v>1.9999999999999574</v>
      </c>
      <c r="H57" s="218"/>
    </row>
    <row r="58" spans="1:8">
      <c r="A58" s="236">
        <v>42934</v>
      </c>
      <c r="B58" s="677">
        <v>13030</v>
      </c>
      <c r="C58" s="677" t="s">
        <v>425</v>
      </c>
      <c r="D58" t="s">
        <v>401</v>
      </c>
      <c r="E58" s="285"/>
      <c r="F58" s="285">
        <v>2</v>
      </c>
      <c r="G58" s="218">
        <f t="shared" si="0"/>
        <v>-4.2632564145606011E-14</v>
      </c>
      <c r="H58" s="218"/>
    </row>
    <row r="59" spans="1:8">
      <c r="A59" s="243">
        <v>42947</v>
      </c>
      <c r="B59" s="676" t="s">
        <v>397</v>
      </c>
      <c r="C59" s="676" t="s">
        <v>427</v>
      </c>
      <c r="D59" t="s">
        <v>19</v>
      </c>
      <c r="E59" s="285">
        <v>33.4</v>
      </c>
      <c r="F59" s="285"/>
      <c r="G59" s="218">
        <f t="shared" si="0"/>
        <v>33.399999999999956</v>
      </c>
      <c r="H59" s="218"/>
    </row>
    <row r="60" spans="1:8">
      <c r="B60" s="677"/>
      <c r="C60" s="677"/>
      <c r="D60" t="s">
        <v>401</v>
      </c>
      <c r="E60" s="285">
        <v>2</v>
      </c>
      <c r="F60" s="285"/>
      <c r="G60" s="218">
        <f t="shared" si="0"/>
        <v>35.399999999999956</v>
      </c>
      <c r="H60" s="218"/>
    </row>
    <row r="61" spans="1:8">
      <c r="B61" s="677"/>
      <c r="C61" s="677"/>
      <c r="D61" t="s">
        <v>400</v>
      </c>
      <c r="E61" s="285">
        <v>210</v>
      </c>
      <c r="F61" s="285"/>
      <c r="G61" s="218">
        <f t="shared" si="0"/>
        <v>245.39999999999995</v>
      </c>
      <c r="H61" s="218"/>
    </row>
    <row r="62" spans="1:8">
      <c r="A62" s="236">
        <v>42934</v>
      </c>
      <c r="B62" s="677">
        <v>13030</v>
      </c>
      <c r="C62" s="677" t="s">
        <v>427</v>
      </c>
      <c r="D62" t="s">
        <v>400</v>
      </c>
      <c r="E62" s="285"/>
      <c r="F62" s="285">
        <v>110</v>
      </c>
      <c r="G62" s="218">
        <f t="shared" si="0"/>
        <v>135.39999999999995</v>
      </c>
      <c r="H62" s="218"/>
    </row>
    <row r="63" spans="1:8">
      <c r="A63" s="236">
        <v>42947</v>
      </c>
      <c r="B63" s="677">
        <v>13072</v>
      </c>
      <c r="C63" s="677" t="s">
        <v>427</v>
      </c>
      <c r="D63" t="s">
        <v>400</v>
      </c>
      <c r="E63" s="285"/>
      <c r="F63" s="285">
        <v>100</v>
      </c>
      <c r="G63" s="218">
        <f t="shared" si="0"/>
        <v>35.399999999999949</v>
      </c>
      <c r="H63" s="218"/>
    </row>
    <row r="64" spans="1:8">
      <c r="A64" s="236">
        <v>42972</v>
      </c>
      <c r="B64" s="677">
        <v>13331</v>
      </c>
      <c r="C64" s="677" t="s">
        <v>427</v>
      </c>
      <c r="D64" t="s">
        <v>19</v>
      </c>
      <c r="E64" s="285"/>
      <c r="F64" s="285">
        <v>33.4</v>
      </c>
      <c r="G64" s="218">
        <f t="shared" si="0"/>
        <v>1.9999999999999503</v>
      </c>
      <c r="H64" s="218"/>
    </row>
    <row r="65" spans="1:8">
      <c r="A65" s="236">
        <v>42972</v>
      </c>
      <c r="B65" s="677">
        <v>13331</v>
      </c>
      <c r="C65" s="677" t="s">
        <v>427</v>
      </c>
      <c r="D65" t="s">
        <v>401</v>
      </c>
      <c r="E65" s="285"/>
      <c r="F65" s="285">
        <v>2</v>
      </c>
      <c r="G65" s="218">
        <f t="shared" si="0"/>
        <v>-4.9737991503207013E-14</v>
      </c>
      <c r="H65" s="218"/>
    </row>
    <row r="66" spans="1:8">
      <c r="A66" s="243">
        <v>42978</v>
      </c>
      <c r="B66" s="676" t="s">
        <v>397</v>
      </c>
      <c r="C66" s="676" t="s">
        <v>429</v>
      </c>
      <c r="D66" t="s">
        <v>19</v>
      </c>
      <c r="E66" s="285">
        <v>33.4</v>
      </c>
      <c r="F66" s="285"/>
      <c r="G66" s="218">
        <f t="shared" si="0"/>
        <v>33.399999999999949</v>
      </c>
      <c r="H66" s="218"/>
    </row>
    <row r="67" spans="1:8">
      <c r="B67" s="677"/>
      <c r="C67" s="677"/>
      <c r="D67" t="s">
        <v>401</v>
      </c>
      <c r="E67" s="285">
        <v>2</v>
      </c>
      <c r="F67" s="285"/>
      <c r="G67" s="218">
        <f t="shared" si="0"/>
        <v>35.399999999999949</v>
      </c>
      <c r="H67" s="218"/>
    </row>
    <row r="68" spans="1:8">
      <c r="B68" s="677"/>
      <c r="C68" s="677"/>
      <c r="D68" t="s">
        <v>400</v>
      </c>
      <c r="E68" s="285">
        <v>210</v>
      </c>
      <c r="F68" s="285"/>
      <c r="G68" s="218">
        <f t="shared" si="0"/>
        <v>245.39999999999995</v>
      </c>
      <c r="H68" s="218"/>
    </row>
    <row r="69" spans="1:8">
      <c r="A69" s="236">
        <v>42968</v>
      </c>
      <c r="B69" s="677">
        <v>13291</v>
      </c>
      <c r="C69" s="677" t="s">
        <v>429</v>
      </c>
      <c r="D69" t="s">
        <v>400</v>
      </c>
      <c r="E69" s="285"/>
      <c r="F69" s="285">
        <v>150</v>
      </c>
      <c r="G69" s="218">
        <f t="shared" si="0"/>
        <v>95.399999999999949</v>
      </c>
      <c r="H69" s="218"/>
    </row>
    <row r="70" spans="1:8">
      <c r="A70" s="236">
        <v>42987</v>
      </c>
      <c r="B70" s="677">
        <v>13432</v>
      </c>
      <c r="C70" s="677" t="s">
        <v>429</v>
      </c>
      <c r="D70" t="s">
        <v>400</v>
      </c>
      <c r="E70" s="285"/>
      <c r="F70" s="285">
        <v>60</v>
      </c>
      <c r="G70" s="218">
        <f t="shared" si="0"/>
        <v>35.399999999999949</v>
      </c>
      <c r="H70" s="218"/>
    </row>
    <row r="71" spans="1:8">
      <c r="A71" s="236">
        <v>42996</v>
      </c>
      <c r="B71" s="677">
        <v>13490</v>
      </c>
      <c r="C71" s="677" t="s">
        <v>429</v>
      </c>
      <c r="D71" t="s">
        <v>19</v>
      </c>
      <c r="E71" s="285"/>
      <c r="F71" s="285">
        <v>33.4</v>
      </c>
      <c r="G71" s="218">
        <f t="shared" si="0"/>
        <v>1.9999999999999503</v>
      </c>
      <c r="H71" s="218"/>
    </row>
    <row r="72" spans="1:8">
      <c r="A72" s="236">
        <v>42996</v>
      </c>
      <c r="B72" s="677">
        <v>13490</v>
      </c>
      <c r="C72" s="677" t="s">
        <v>429</v>
      </c>
      <c r="D72" t="s">
        <v>401</v>
      </c>
      <c r="E72" s="285"/>
      <c r="F72" s="285">
        <v>2</v>
      </c>
      <c r="G72" s="218">
        <f t="shared" ref="G72:G136" si="1">+G71+E72-F72</f>
        <v>-4.9737991503207013E-14</v>
      </c>
      <c r="H72" s="218"/>
    </row>
    <row r="73" spans="1:8" ht="13.5" customHeight="1">
      <c r="A73" s="243">
        <v>43008</v>
      </c>
      <c r="B73" s="676" t="s">
        <v>397</v>
      </c>
      <c r="C73" s="676" t="s">
        <v>794</v>
      </c>
      <c r="D73" t="s">
        <v>19</v>
      </c>
      <c r="E73" s="285">
        <v>30.8</v>
      </c>
      <c r="F73" s="285"/>
      <c r="G73" s="218">
        <f t="shared" si="1"/>
        <v>30.799999999999951</v>
      </c>
      <c r="H73" s="218"/>
    </row>
    <row r="74" spans="1:8">
      <c r="B74" s="677"/>
      <c r="C74" s="677"/>
      <c r="D74" t="s">
        <v>401</v>
      </c>
      <c r="E74" s="285">
        <v>2</v>
      </c>
      <c r="F74" s="285"/>
      <c r="G74" s="218">
        <f t="shared" si="1"/>
        <v>32.799999999999955</v>
      </c>
      <c r="H74" s="218"/>
    </row>
    <row r="75" spans="1:8">
      <c r="B75" s="677"/>
      <c r="C75" s="677"/>
      <c r="D75" t="s">
        <v>400</v>
      </c>
      <c r="E75" s="285">
        <v>210</v>
      </c>
      <c r="F75" s="285"/>
      <c r="G75" s="218">
        <f t="shared" si="1"/>
        <v>242.79999999999995</v>
      </c>
      <c r="H75" s="218"/>
    </row>
    <row r="76" spans="1:8">
      <c r="A76" s="236">
        <v>42996</v>
      </c>
      <c r="B76" s="677">
        <v>13490</v>
      </c>
      <c r="C76" s="677" t="s">
        <v>794</v>
      </c>
      <c r="D76" t="s">
        <v>400</v>
      </c>
      <c r="E76" s="285"/>
      <c r="F76" s="285">
        <v>70</v>
      </c>
      <c r="G76" s="218">
        <f t="shared" si="1"/>
        <v>172.79999999999995</v>
      </c>
      <c r="H76" s="218"/>
    </row>
    <row r="77" spans="1:8">
      <c r="A77" s="236">
        <v>43011</v>
      </c>
      <c r="B77" s="677">
        <v>13590</v>
      </c>
      <c r="C77" s="677" t="s">
        <v>794</v>
      </c>
      <c r="D77" t="s">
        <v>400</v>
      </c>
      <c r="E77" s="285"/>
      <c r="F77" s="285">
        <v>140</v>
      </c>
      <c r="G77" s="218">
        <f t="shared" si="1"/>
        <v>32.799999999999955</v>
      </c>
      <c r="H77" s="218"/>
    </row>
    <row r="78" spans="1:8">
      <c r="A78" s="236">
        <v>43027</v>
      </c>
      <c r="B78" s="677">
        <v>13658</v>
      </c>
      <c r="C78" s="677" t="s">
        <v>794</v>
      </c>
      <c r="D78" t="s">
        <v>19</v>
      </c>
      <c r="E78" s="285"/>
      <c r="F78" s="285">
        <v>30.8</v>
      </c>
      <c r="G78" s="218">
        <f t="shared" si="1"/>
        <v>1.9999999999999538</v>
      </c>
      <c r="H78" s="218"/>
    </row>
    <row r="79" spans="1:8">
      <c r="A79" s="236">
        <v>43027</v>
      </c>
      <c r="B79" s="677">
        <v>13658</v>
      </c>
      <c r="C79" s="677" t="s">
        <v>794</v>
      </c>
      <c r="D79" t="s">
        <v>401</v>
      </c>
      <c r="E79" s="285"/>
      <c r="F79" s="285">
        <v>1.3</v>
      </c>
      <c r="G79" s="218">
        <f t="shared" si="1"/>
        <v>0.69999999999995377</v>
      </c>
      <c r="H79" s="218"/>
    </row>
    <row r="80" spans="1:8">
      <c r="A80" s="236">
        <v>43038</v>
      </c>
      <c r="B80" s="677">
        <v>13714</v>
      </c>
      <c r="C80" s="677" t="s">
        <v>794</v>
      </c>
      <c r="D80" t="s">
        <v>401</v>
      </c>
      <c r="E80" s="285"/>
      <c r="F80" s="285">
        <v>0.7</v>
      </c>
      <c r="G80" s="218">
        <f t="shared" si="1"/>
        <v>-4.6185277824406512E-14</v>
      </c>
      <c r="H80" s="218"/>
    </row>
    <row r="81" spans="1:8">
      <c r="A81" s="243">
        <v>43039</v>
      </c>
      <c r="B81" s="676" t="s">
        <v>397</v>
      </c>
      <c r="C81" s="676" t="s">
        <v>398</v>
      </c>
      <c r="D81" t="s">
        <v>19</v>
      </c>
      <c r="E81" s="285">
        <v>30.8</v>
      </c>
      <c r="F81" s="285"/>
      <c r="G81" s="218">
        <f t="shared" si="1"/>
        <v>30.799999999999955</v>
      </c>
      <c r="H81" s="218"/>
    </row>
    <row r="82" spans="1:8">
      <c r="B82" s="677"/>
      <c r="C82" s="677"/>
      <c r="D82" t="s">
        <v>401</v>
      </c>
      <c r="E82" s="285">
        <v>2</v>
      </c>
      <c r="F82" s="285"/>
      <c r="G82" s="218">
        <f t="shared" si="1"/>
        <v>32.799999999999955</v>
      </c>
      <c r="H82" s="218"/>
    </row>
    <row r="83" spans="1:8">
      <c r="B83" s="677"/>
      <c r="C83" s="677"/>
      <c r="D83" t="s">
        <v>400</v>
      </c>
      <c r="E83" s="285">
        <v>210</v>
      </c>
      <c r="F83" s="285"/>
      <c r="G83" s="218">
        <f t="shared" si="1"/>
        <v>242.79999999999995</v>
      </c>
      <c r="H83" s="218"/>
    </row>
    <row r="84" spans="1:8">
      <c r="A84" s="236">
        <v>43027</v>
      </c>
      <c r="B84" s="677">
        <v>13658</v>
      </c>
      <c r="C84" s="677" t="s">
        <v>398</v>
      </c>
      <c r="D84" t="s">
        <v>400</v>
      </c>
      <c r="E84" s="285"/>
      <c r="F84" s="285">
        <v>100</v>
      </c>
      <c r="G84" s="218">
        <f t="shared" si="1"/>
        <v>142.79999999999995</v>
      </c>
      <c r="H84" s="218"/>
    </row>
    <row r="85" spans="1:8">
      <c r="A85" s="236">
        <v>43038</v>
      </c>
      <c r="B85" s="677">
        <v>13714</v>
      </c>
      <c r="C85" s="677" t="s">
        <v>398</v>
      </c>
      <c r="D85" t="s">
        <v>400</v>
      </c>
      <c r="E85" s="285"/>
      <c r="F85" s="285">
        <v>110</v>
      </c>
      <c r="G85" s="218">
        <f t="shared" si="1"/>
        <v>32.799999999999955</v>
      </c>
      <c r="H85" s="218"/>
    </row>
    <row r="86" spans="1:8">
      <c r="A86" s="236">
        <v>43062</v>
      </c>
      <c r="B86" s="677">
        <v>13821</v>
      </c>
      <c r="C86" s="677" t="s">
        <v>398</v>
      </c>
      <c r="D86" t="s">
        <v>19</v>
      </c>
      <c r="E86" s="285"/>
      <c r="F86" s="285">
        <v>30.8</v>
      </c>
      <c r="G86" s="218">
        <f t="shared" si="1"/>
        <v>1.9999999999999538</v>
      </c>
      <c r="H86" s="218"/>
    </row>
    <row r="87" spans="1:8">
      <c r="A87" s="236">
        <v>43062</v>
      </c>
      <c r="B87" s="677">
        <v>13821</v>
      </c>
      <c r="C87" s="677" t="s">
        <v>398</v>
      </c>
      <c r="D87" t="s">
        <v>401</v>
      </c>
      <c r="E87" s="285"/>
      <c r="F87" s="285">
        <v>2</v>
      </c>
      <c r="G87" s="218">
        <f t="shared" si="1"/>
        <v>-4.6185277824406512E-14</v>
      </c>
      <c r="H87" s="218"/>
    </row>
    <row r="88" spans="1:8">
      <c r="A88" s="243">
        <v>43069</v>
      </c>
      <c r="B88" s="676" t="s">
        <v>397</v>
      </c>
      <c r="C88" s="676" t="s">
        <v>405</v>
      </c>
      <c r="D88" t="s">
        <v>19</v>
      </c>
      <c r="E88" s="285">
        <v>32.9</v>
      </c>
      <c r="F88" s="285"/>
      <c r="G88" s="218">
        <f t="shared" si="1"/>
        <v>32.899999999999949</v>
      </c>
      <c r="H88" s="218"/>
    </row>
    <row r="89" spans="1:8">
      <c r="B89" s="677"/>
      <c r="C89" s="677"/>
      <c r="D89" t="s">
        <v>401</v>
      </c>
      <c r="E89" s="285">
        <v>2</v>
      </c>
      <c r="F89" s="285"/>
      <c r="G89" s="218">
        <f t="shared" si="1"/>
        <v>34.899999999999949</v>
      </c>
      <c r="H89" s="218"/>
    </row>
    <row r="90" spans="1:8">
      <c r="B90" s="677"/>
      <c r="C90" s="677"/>
      <c r="D90" t="s">
        <v>400</v>
      </c>
      <c r="E90" s="285">
        <v>210</v>
      </c>
      <c r="F90" s="285"/>
      <c r="G90" s="218">
        <f t="shared" si="1"/>
        <v>244.89999999999995</v>
      </c>
      <c r="H90" s="218"/>
    </row>
    <row r="91" spans="1:8">
      <c r="A91" s="236">
        <v>43068</v>
      </c>
      <c r="B91" s="677">
        <v>13861</v>
      </c>
      <c r="C91" s="677" t="s">
        <v>405</v>
      </c>
      <c r="D91" t="s">
        <v>400</v>
      </c>
      <c r="E91" s="285"/>
      <c r="F91" s="285">
        <v>210</v>
      </c>
      <c r="G91" s="218">
        <f t="shared" si="1"/>
        <v>34.899999999999949</v>
      </c>
      <c r="H91" s="218"/>
    </row>
    <row r="92" spans="1:8">
      <c r="A92" s="236">
        <v>43087</v>
      </c>
      <c r="B92" s="677">
        <v>13951</v>
      </c>
      <c r="C92" s="677" t="s">
        <v>405</v>
      </c>
      <c r="D92" t="s">
        <v>401</v>
      </c>
      <c r="E92" s="285"/>
      <c r="F92" s="285">
        <v>2</v>
      </c>
      <c r="G92" s="218">
        <f t="shared" si="1"/>
        <v>32.899999999999949</v>
      </c>
      <c r="H92" s="218"/>
    </row>
    <row r="93" spans="1:8">
      <c r="A93" s="236">
        <v>43087</v>
      </c>
      <c r="B93" s="677">
        <v>13951</v>
      </c>
      <c r="C93" s="677" t="s">
        <v>405</v>
      </c>
      <c r="D93" t="s">
        <v>19</v>
      </c>
      <c r="E93" s="285"/>
      <c r="F93" s="285">
        <v>32.9</v>
      </c>
      <c r="G93" s="218">
        <f t="shared" si="1"/>
        <v>0</v>
      </c>
      <c r="H93" s="218"/>
    </row>
    <row r="94" spans="1:8">
      <c r="A94" s="243">
        <v>43100</v>
      </c>
      <c r="B94" s="676" t="s">
        <v>397</v>
      </c>
      <c r="C94" s="676" t="s">
        <v>409</v>
      </c>
      <c r="D94" t="s">
        <v>19</v>
      </c>
      <c r="E94" s="285">
        <v>35.799999999999997</v>
      </c>
      <c r="F94" s="285"/>
      <c r="G94" s="218">
        <f t="shared" si="1"/>
        <v>35.799999999999997</v>
      </c>
      <c r="H94" s="218"/>
    </row>
    <row r="95" spans="1:8">
      <c r="B95" s="677"/>
      <c r="C95" s="677"/>
      <c r="D95" t="s">
        <v>401</v>
      </c>
      <c r="E95" s="285">
        <v>2</v>
      </c>
      <c r="F95" s="285"/>
      <c r="G95" s="218">
        <f t="shared" si="1"/>
        <v>37.799999999999997</v>
      </c>
      <c r="H95" s="218"/>
    </row>
    <row r="96" spans="1:8">
      <c r="B96" s="677"/>
      <c r="C96" s="677"/>
      <c r="D96" t="s">
        <v>400</v>
      </c>
      <c r="E96" s="285">
        <v>210</v>
      </c>
      <c r="F96" s="285"/>
      <c r="G96" s="218">
        <f t="shared" si="1"/>
        <v>247.8</v>
      </c>
      <c r="H96" s="218"/>
    </row>
    <row r="97" spans="1:8">
      <c r="A97" s="236">
        <v>43098</v>
      </c>
      <c r="B97" s="677">
        <v>13999</v>
      </c>
      <c r="C97" s="677" t="s">
        <v>409</v>
      </c>
      <c r="D97" t="s">
        <v>400</v>
      </c>
      <c r="E97" s="285"/>
      <c r="F97" s="285">
        <v>210</v>
      </c>
      <c r="G97" s="218">
        <f t="shared" si="1"/>
        <v>37.800000000000011</v>
      </c>
      <c r="H97" s="218"/>
    </row>
    <row r="98" spans="1:8">
      <c r="A98" s="236">
        <v>43118</v>
      </c>
      <c r="B98" s="677">
        <v>14085</v>
      </c>
      <c r="C98" s="677" t="s">
        <v>409</v>
      </c>
      <c r="D98" t="s">
        <v>19</v>
      </c>
      <c r="E98" s="285"/>
      <c r="F98" s="285">
        <v>35.799999999999997</v>
      </c>
      <c r="G98" s="218">
        <f t="shared" si="1"/>
        <v>2.0000000000000142</v>
      </c>
      <c r="H98" s="218"/>
    </row>
    <row r="99" spans="1:8">
      <c r="A99" s="236">
        <v>43118</v>
      </c>
      <c r="B99" s="677">
        <v>14085</v>
      </c>
      <c r="C99" s="677" t="s">
        <v>409</v>
      </c>
      <c r="D99" t="s">
        <v>401</v>
      </c>
      <c r="E99" s="285"/>
      <c r="F99" s="285">
        <v>2</v>
      </c>
      <c r="G99" s="218">
        <f t="shared" si="1"/>
        <v>1.4210854715202004E-14</v>
      </c>
      <c r="H99" s="218"/>
    </row>
    <row r="100" spans="1:8">
      <c r="A100" s="243">
        <v>43131</v>
      </c>
      <c r="B100" s="676" t="s">
        <v>397</v>
      </c>
      <c r="C100" s="676" t="s">
        <v>444</v>
      </c>
      <c r="D100" t="s">
        <v>19</v>
      </c>
      <c r="E100" s="285">
        <v>31.8</v>
      </c>
      <c r="F100" s="285"/>
      <c r="G100" s="218">
        <f t="shared" si="1"/>
        <v>31.800000000000015</v>
      </c>
      <c r="H100" s="218"/>
    </row>
    <row r="101" spans="1:8">
      <c r="B101" s="677"/>
      <c r="C101" s="677"/>
      <c r="D101" t="s">
        <v>401</v>
      </c>
      <c r="E101" s="285">
        <v>2</v>
      </c>
      <c r="F101" s="285"/>
      <c r="G101" s="218">
        <f t="shared" si="1"/>
        <v>33.800000000000011</v>
      </c>
      <c r="H101" s="218"/>
    </row>
    <row r="102" spans="1:8">
      <c r="B102" s="677"/>
      <c r="C102" s="677"/>
      <c r="D102" t="s">
        <v>400</v>
      </c>
      <c r="E102" s="285">
        <v>210</v>
      </c>
      <c r="F102" s="285"/>
      <c r="G102" s="218">
        <f t="shared" si="1"/>
        <v>243.8</v>
      </c>
      <c r="H102" s="218"/>
    </row>
    <row r="103" spans="1:8">
      <c r="A103" s="236">
        <v>43143</v>
      </c>
      <c r="B103" s="677">
        <v>14208</v>
      </c>
      <c r="C103" s="677" t="s">
        <v>444</v>
      </c>
      <c r="D103" t="s">
        <v>400</v>
      </c>
      <c r="E103" s="285"/>
      <c r="F103" s="285">
        <v>210</v>
      </c>
      <c r="G103" s="218">
        <f t="shared" si="1"/>
        <v>33.800000000000011</v>
      </c>
      <c r="H103" s="218"/>
    </row>
    <row r="104" spans="1:8">
      <c r="A104" s="236">
        <v>43155</v>
      </c>
      <c r="B104" s="677">
        <v>14248</v>
      </c>
      <c r="C104" s="677" t="s">
        <v>444</v>
      </c>
      <c r="D104" t="s">
        <v>19</v>
      </c>
      <c r="E104" s="285"/>
      <c r="F104" s="285">
        <v>31.8</v>
      </c>
      <c r="G104" s="218">
        <f t="shared" si="1"/>
        <v>2.0000000000000107</v>
      </c>
      <c r="H104" s="218"/>
    </row>
    <row r="105" spans="1:8">
      <c r="A105" s="236">
        <v>43155</v>
      </c>
      <c r="B105" s="677">
        <v>14248</v>
      </c>
      <c r="C105" s="677" t="s">
        <v>444</v>
      </c>
      <c r="D105" t="s">
        <v>401</v>
      </c>
      <c r="E105" s="285"/>
      <c r="F105" s="285">
        <v>2</v>
      </c>
      <c r="G105" s="218">
        <f t="shared" si="1"/>
        <v>1.0658141036401503E-14</v>
      </c>
      <c r="H105" s="218"/>
    </row>
    <row r="106" spans="1:8">
      <c r="A106" s="243">
        <v>43159</v>
      </c>
      <c r="B106" s="676" t="s">
        <v>397</v>
      </c>
      <c r="C106" s="676" t="s">
        <v>415</v>
      </c>
      <c r="D106" t="s">
        <v>19</v>
      </c>
      <c r="E106" s="285">
        <v>45.6</v>
      </c>
      <c r="F106" s="285"/>
      <c r="G106" s="218">
        <f t="shared" si="1"/>
        <v>45.600000000000009</v>
      </c>
      <c r="H106" s="218"/>
    </row>
    <row r="107" spans="1:8">
      <c r="B107" s="677"/>
      <c r="C107" s="677"/>
      <c r="D107" t="s">
        <v>401</v>
      </c>
      <c r="E107" s="285">
        <v>2</v>
      </c>
      <c r="F107" s="285"/>
      <c r="G107" s="218">
        <f t="shared" si="1"/>
        <v>47.600000000000009</v>
      </c>
      <c r="H107" s="218"/>
    </row>
    <row r="108" spans="1:8">
      <c r="B108" s="677"/>
      <c r="C108" s="677"/>
      <c r="D108" t="s">
        <v>400</v>
      </c>
      <c r="E108" s="285">
        <v>210</v>
      </c>
      <c r="F108" s="285"/>
      <c r="G108" s="218">
        <f t="shared" si="1"/>
        <v>257.60000000000002</v>
      </c>
      <c r="H108" s="218"/>
    </row>
    <row r="109" spans="1:8">
      <c r="A109" s="236">
        <v>43164</v>
      </c>
      <c r="B109" s="677">
        <v>14329</v>
      </c>
      <c r="C109" s="677" t="s">
        <v>415</v>
      </c>
      <c r="D109" t="s">
        <v>400</v>
      </c>
      <c r="E109" s="285"/>
      <c r="F109" s="285">
        <v>210</v>
      </c>
      <c r="G109" s="218">
        <f t="shared" si="1"/>
        <v>47.600000000000023</v>
      </c>
      <c r="H109" s="218"/>
    </row>
    <row r="110" spans="1:8">
      <c r="A110" s="236">
        <v>43179</v>
      </c>
      <c r="B110" s="677">
        <v>14372</v>
      </c>
      <c r="C110" s="677" t="s">
        <v>415</v>
      </c>
      <c r="D110" t="s">
        <v>19</v>
      </c>
      <c r="E110" s="285"/>
      <c r="F110" s="285">
        <v>45.6</v>
      </c>
      <c r="G110" s="218">
        <f t="shared" si="1"/>
        <v>2.0000000000000213</v>
      </c>
      <c r="H110" s="218"/>
    </row>
    <row r="111" spans="1:8">
      <c r="A111" s="236">
        <v>43179</v>
      </c>
      <c r="B111" s="677">
        <v>14372</v>
      </c>
      <c r="C111" s="677" t="s">
        <v>415</v>
      </c>
      <c r="D111" t="s">
        <v>401</v>
      </c>
      <c r="E111" s="285"/>
      <c r="F111" s="285">
        <v>2</v>
      </c>
      <c r="G111" s="218">
        <f t="shared" si="1"/>
        <v>2.1316282072803006E-14</v>
      </c>
      <c r="H111" s="218"/>
    </row>
    <row r="112" spans="1:8">
      <c r="A112" s="243">
        <v>43190</v>
      </c>
      <c r="B112" s="676" t="s">
        <v>397</v>
      </c>
      <c r="C112" s="676" t="s">
        <v>418</v>
      </c>
      <c r="D112" t="s">
        <v>19</v>
      </c>
      <c r="E112" s="285">
        <v>43.8</v>
      </c>
      <c r="F112" s="285"/>
      <c r="G112" s="218">
        <f t="shared" si="1"/>
        <v>43.800000000000018</v>
      </c>
      <c r="H112" s="218"/>
    </row>
    <row r="113" spans="1:8">
      <c r="B113" s="677"/>
      <c r="C113" s="677"/>
      <c r="D113" t="s">
        <v>401</v>
      </c>
      <c r="E113" s="285">
        <v>2</v>
      </c>
      <c r="F113" s="285"/>
      <c r="G113" s="218">
        <f t="shared" si="1"/>
        <v>45.800000000000018</v>
      </c>
      <c r="H113" s="218"/>
    </row>
    <row r="114" spans="1:8">
      <c r="B114" s="677"/>
      <c r="C114" s="677"/>
      <c r="D114" t="s">
        <v>400</v>
      </c>
      <c r="E114" s="285">
        <v>210</v>
      </c>
      <c r="F114" s="285"/>
      <c r="G114" s="218">
        <f t="shared" si="1"/>
        <v>255.8</v>
      </c>
      <c r="H114" s="218"/>
    </row>
    <row r="115" spans="1:8">
      <c r="A115" s="236">
        <v>43194</v>
      </c>
      <c r="B115" s="677">
        <v>14442</v>
      </c>
      <c r="C115" s="677" t="s">
        <v>418</v>
      </c>
      <c r="D115" t="s">
        <v>400</v>
      </c>
      <c r="E115" s="285"/>
      <c r="F115" s="285">
        <v>210</v>
      </c>
      <c r="G115" s="218">
        <f t="shared" si="1"/>
        <v>45.800000000000011</v>
      </c>
      <c r="H115" s="218"/>
    </row>
    <row r="116" spans="1:8">
      <c r="A116" s="236">
        <v>43208</v>
      </c>
      <c r="B116" s="677">
        <v>14499</v>
      </c>
      <c r="C116" s="677" t="s">
        <v>418</v>
      </c>
      <c r="D116" t="s">
        <v>19</v>
      </c>
      <c r="E116" s="285"/>
      <c r="F116" s="285">
        <v>43.8</v>
      </c>
      <c r="G116" s="218">
        <f t="shared" si="1"/>
        <v>2.0000000000000142</v>
      </c>
      <c r="H116" s="218"/>
    </row>
    <row r="117" spans="1:8">
      <c r="A117" s="236">
        <v>43208</v>
      </c>
      <c r="B117" s="677">
        <v>14499</v>
      </c>
      <c r="C117" s="677" t="s">
        <v>418</v>
      </c>
      <c r="D117" t="s">
        <v>401</v>
      </c>
      <c r="E117" s="285"/>
      <c r="F117" s="285">
        <v>2</v>
      </c>
      <c r="G117" s="218">
        <f t="shared" si="1"/>
        <v>1.4210854715202004E-14</v>
      </c>
      <c r="H117" s="218"/>
    </row>
    <row r="118" spans="1:8">
      <c r="A118" s="243">
        <v>43220</v>
      </c>
      <c r="B118" s="676" t="s">
        <v>397</v>
      </c>
      <c r="C118" s="676" t="s">
        <v>420</v>
      </c>
      <c r="D118" t="s">
        <v>19</v>
      </c>
      <c r="E118" s="285">
        <v>45.3</v>
      </c>
      <c r="F118" s="285"/>
      <c r="G118" s="218">
        <f t="shared" si="1"/>
        <v>45.300000000000011</v>
      </c>
      <c r="H118" s="218"/>
    </row>
    <row r="119" spans="1:8">
      <c r="A119" s="243"/>
      <c r="B119" s="676"/>
      <c r="C119" s="676"/>
      <c r="D119" t="s">
        <v>401</v>
      </c>
      <c r="E119" s="285">
        <v>2</v>
      </c>
      <c r="F119" s="285"/>
      <c r="G119" s="218">
        <f t="shared" si="1"/>
        <v>47.300000000000011</v>
      </c>
      <c r="H119" s="218"/>
    </row>
    <row r="120" spans="1:8">
      <c r="A120" s="243"/>
      <c r="B120" s="676"/>
      <c r="C120" s="676"/>
      <c r="D120" t="s">
        <v>400</v>
      </c>
      <c r="E120" s="285">
        <v>210</v>
      </c>
      <c r="F120" s="285"/>
      <c r="G120" s="218">
        <f t="shared" si="1"/>
        <v>257.3</v>
      </c>
      <c r="H120" s="218"/>
    </row>
    <row r="121" spans="1:8">
      <c r="A121" s="236">
        <v>43222</v>
      </c>
      <c r="B121" s="677">
        <v>14552</v>
      </c>
      <c r="C121" s="677" t="s">
        <v>420</v>
      </c>
      <c r="D121" t="s">
        <v>400</v>
      </c>
      <c r="E121" s="285"/>
      <c r="F121" s="285">
        <v>210</v>
      </c>
      <c r="G121" s="218">
        <f t="shared" si="1"/>
        <v>47.300000000000011</v>
      </c>
      <c r="H121" s="218"/>
    </row>
    <row r="122" spans="1:8">
      <c r="A122" s="236">
        <v>43241</v>
      </c>
      <c r="B122" s="677">
        <v>14629</v>
      </c>
      <c r="C122" s="677" t="s">
        <v>420</v>
      </c>
      <c r="D122" t="s">
        <v>19</v>
      </c>
      <c r="E122" s="285"/>
      <c r="F122" s="285">
        <v>45.3</v>
      </c>
      <c r="G122" s="218">
        <f t="shared" si="1"/>
        <v>2.0000000000000142</v>
      </c>
      <c r="H122" s="218"/>
    </row>
    <row r="123" spans="1:8">
      <c r="A123" s="236">
        <v>43241</v>
      </c>
      <c r="B123" s="677">
        <v>14629</v>
      </c>
      <c r="C123" s="677" t="s">
        <v>420</v>
      </c>
      <c r="D123" t="s">
        <v>401</v>
      </c>
      <c r="E123" s="285"/>
      <c r="F123" s="285">
        <v>2</v>
      </c>
      <c r="G123" s="218">
        <f t="shared" si="1"/>
        <v>1.4210854715202004E-14</v>
      </c>
      <c r="H123" s="218"/>
    </row>
    <row r="124" spans="1:8">
      <c r="A124" s="243">
        <v>43251</v>
      </c>
      <c r="B124" s="676" t="s">
        <v>397</v>
      </c>
      <c r="C124" s="676" t="s">
        <v>422</v>
      </c>
      <c r="D124" t="s">
        <v>19</v>
      </c>
      <c r="E124" s="285">
        <v>42.2</v>
      </c>
      <c r="F124" s="285"/>
      <c r="G124" s="218">
        <f t="shared" si="1"/>
        <v>42.200000000000017</v>
      </c>
      <c r="H124" s="218"/>
    </row>
    <row r="125" spans="1:8">
      <c r="A125" s="243"/>
      <c r="B125" s="676"/>
      <c r="C125" s="676"/>
      <c r="D125" t="s">
        <v>401</v>
      </c>
      <c r="E125" s="285">
        <v>5</v>
      </c>
      <c r="F125" s="285"/>
      <c r="G125" s="218">
        <f t="shared" si="1"/>
        <v>47.200000000000017</v>
      </c>
      <c r="H125" s="218"/>
    </row>
    <row r="126" spans="1:8">
      <c r="A126" s="243"/>
      <c r="B126" s="676"/>
      <c r="C126" s="676"/>
      <c r="D126" t="s">
        <v>400</v>
      </c>
      <c r="E126" s="285">
        <v>210</v>
      </c>
      <c r="F126" s="285"/>
      <c r="G126" s="218">
        <f t="shared" si="1"/>
        <v>257.20000000000005</v>
      </c>
      <c r="H126" s="218"/>
    </row>
    <row r="127" spans="1:8">
      <c r="A127" s="236">
        <v>43256</v>
      </c>
      <c r="B127" s="677">
        <v>14749</v>
      </c>
      <c r="C127" s="677" t="s">
        <v>422</v>
      </c>
      <c r="D127" t="s">
        <v>400</v>
      </c>
      <c r="E127" s="285"/>
      <c r="F127" s="285">
        <v>210</v>
      </c>
      <c r="G127" s="218">
        <f t="shared" si="1"/>
        <v>47.200000000000045</v>
      </c>
      <c r="H127" s="218"/>
    </row>
    <row r="128" spans="1:8">
      <c r="A128" s="236">
        <v>43274</v>
      </c>
      <c r="B128" s="677">
        <v>14826</v>
      </c>
      <c r="C128" s="677" t="s">
        <v>422</v>
      </c>
      <c r="D128" t="s">
        <v>19</v>
      </c>
      <c r="E128" s="285"/>
      <c r="F128" s="285">
        <v>42.2</v>
      </c>
      <c r="G128" s="218">
        <f t="shared" si="1"/>
        <v>5.0000000000000426</v>
      </c>
      <c r="H128" s="218"/>
    </row>
    <row r="129" spans="1:8">
      <c r="A129" s="236">
        <v>43274</v>
      </c>
      <c r="B129" s="677">
        <v>14826</v>
      </c>
      <c r="C129" s="677" t="s">
        <v>422</v>
      </c>
      <c r="D129" t="s">
        <v>401</v>
      </c>
      <c r="E129" s="285"/>
      <c r="F129" s="285">
        <v>5</v>
      </c>
      <c r="G129" s="218">
        <f t="shared" si="1"/>
        <v>4.2632564145606011E-14</v>
      </c>
      <c r="H129" s="218"/>
    </row>
    <row r="130" spans="1:8">
      <c r="A130" s="243">
        <v>43281</v>
      </c>
      <c r="B130" s="676" t="s">
        <v>397</v>
      </c>
      <c r="C130" s="676" t="s">
        <v>425</v>
      </c>
      <c r="D130" t="s">
        <v>19</v>
      </c>
      <c r="E130" s="285">
        <v>38.9</v>
      </c>
      <c r="F130" s="285"/>
      <c r="G130" s="218">
        <f t="shared" si="1"/>
        <v>38.900000000000041</v>
      </c>
      <c r="H130" s="218"/>
    </row>
    <row r="131" spans="1:8">
      <c r="A131" s="243"/>
      <c r="B131" s="676"/>
      <c r="C131" s="676"/>
      <c r="D131" t="s">
        <v>401</v>
      </c>
      <c r="E131" s="285">
        <v>5</v>
      </c>
      <c r="F131" s="285"/>
      <c r="G131" s="218">
        <f t="shared" si="1"/>
        <v>43.900000000000041</v>
      </c>
      <c r="H131" s="218"/>
    </row>
    <row r="132" spans="1:8">
      <c r="A132" s="243"/>
      <c r="B132" s="676"/>
      <c r="C132" s="676"/>
      <c r="D132" t="s">
        <v>400</v>
      </c>
      <c r="E132" s="285">
        <v>210</v>
      </c>
      <c r="F132" s="285"/>
      <c r="G132" s="218">
        <f t="shared" si="1"/>
        <v>253.90000000000003</v>
      </c>
      <c r="H132" s="218"/>
    </row>
    <row r="133" spans="1:8">
      <c r="A133" s="236">
        <v>43285</v>
      </c>
      <c r="B133" s="677">
        <v>14899</v>
      </c>
      <c r="C133" s="677" t="s">
        <v>425</v>
      </c>
      <c r="D133" t="s">
        <v>400</v>
      </c>
      <c r="E133" s="285"/>
      <c r="F133" s="285">
        <v>210</v>
      </c>
      <c r="G133" s="218">
        <f t="shared" si="1"/>
        <v>43.900000000000034</v>
      </c>
      <c r="H133" s="218"/>
    </row>
    <row r="134" spans="1:8">
      <c r="A134" s="236">
        <v>43304</v>
      </c>
      <c r="B134" s="677">
        <v>14955</v>
      </c>
      <c r="C134" s="677" t="s">
        <v>425</v>
      </c>
      <c r="D134" t="s">
        <v>19</v>
      </c>
      <c r="E134" s="285"/>
      <c r="F134" s="285">
        <v>38.9</v>
      </c>
      <c r="G134" s="218">
        <f t="shared" si="1"/>
        <v>5.0000000000000355</v>
      </c>
      <c r="H134" s="218"/>
    </row>
    <row r="135" spans="1:8">
      <c r="A135" s="236">
        <v>43304</v>
      </c>
      <c r="B135" s="677">
        <v>14955</v>
      </c>
      <c r="C135" s="677" t="s">
        <v>425</v>
      </c>
      <c r="D135" t="s">
        <v>401</v>
      </c>
      <c r="E135" s="285"/>
      <c r="F135" s="285">
        <v>5</v>
      </c>
      <c r="G135" s="218">
        <f t="shared" si="1"/>
        <v>3.5527136788005009E-14</v>
      </c>
      <c r="H135" s="218"/>
    </row>
    <row r="136" spans="1:8">
      <c r="A136" s="243">
        <v>43312</v>
      </c>
      <c r="B136" s="676" t="s">
        <v>397</v>
      </c>
      <c r="C136" s="676" t="s">
        <v>427</v>
      </c>
      <c r="D136" t="s">
        <v>19</v>
      </c>
      <c r="E136" s="285">
        <v>38.200000000000003</v>
      </c>
      <c r="F136" s="285"/>
      <c r="G136" s="218">
        <f t="shared" si="1"/>
        <v>38.200000000000038</v>
      </c>
      <c r="H136" s="218"/>
    </row>
    <row r="137" spans="1:8">
      <c r="A137" s="243"/>
      <c r="B137" s="676"/>
      <c r="C137" s="676"/>
      <c r="D137" t="s">
        <v>401</v>
      </c>
      <c r="E137" s="285">
        <v>5</v>
      </c>
      <c r="F137" s="285"/>
      <c r="G137" s="218">
        <f t="shared" ref="G137:G206" si="2">+G136+E137-F137</f>
        <v>43.200000000000038</v>
      </c>
      <c r="H137" s="218"/>
    </row>
    <row r="138" spans="1:8">
      <c r="A138" s="243"/>
      <c r="B138" s="676"/>
      <c r="C138" s="676"/>
      <c r="D138" t="s">
        <v>400</v>
      </c>
      <c r="E138" s="285">
        <v>210</v>
      </c>
      <c r="F138" s="285"/>
      <c r="G138" s="218">
        <f t="shared" si="2"/>
        <v>253.20000000000005</v>
      </c>
      <c r="H138" s="218"/>
    </row>
    <row r="139" spans="1:8">
      <c r="A139" s="236">
        <v>43311</v>
      </c>
      <c r="B139" s="677">
        <v>14967</v>
      </c>
      <c r="C139" s="677" t="s">
        <v>427</v>
      </c>
      <c r="D139" t="s">
        <v>400</v>
      </c>
      <c r="E139" s="285"/>
      <c r="F139" s="285">
        <v>210</v>
      </c>
      <c r="G139" s="218">
        <f t="shared" si="2"/>
        <v>43.200000000000045</v>
      </c>
      <c r="H139" s="218"/>
    </row>
    <row r="140" spans="1:8">
      <c r="A140" s="236">
        <v>43347</v>
      </c>
      <c r="B140" s="677">
        <v>15146</v>
      </c>
      <c r="C140" s="677" t="s">
        <v>427</v>
      </c>
      <c r="D140" t="s">
        <v>19</v>
      </c>
      <c r="E140" s="285"/>
      <c r="F140" s="285">
        <v>38.200000000000003</v>
      </c>
      <c r="G140" s="218">
        <f t="shared" si="2"/>
        <v>5.0000000000000426</v>
      </c>
      <c r="H140" s="218"/>
    </row>
    <row r="141" spans="1:8">
      <c r="A141" s="236">
        <v>43347</v>
      </c>
      <c r="B141" s="677">
        <v>15146</v>
      </c>
      <c r="C141" s="677" t="s">
        <v>427</v>
      </c>
      <c r="D141" t="s">
        <v>401</v>
      </c>
      <c r="E141" s="285"/>
      <c r="F141" s="285">
        <v>5</v>
      </c>
      <c r="G141" s="218">
        <f t="shared" si="2"/>
        <v>4.2632564145606011E-14</v>
      </c>
      <c r="H141" s="218"/>
    </row>
    <row r="142" spans="1:8">
      <c r="A142" s="243">
        <v>43343</v>
      </c>
      <c r="B142" s="676" t="s">
        <v>397</v>
      </c>
      <c r="C142" s="676" t="s">
        <v>429</v>
      </c>
      <c r="D142" t="s">
        <v>19</v>
      </c>
      <c r="E142" s="285">
        <v>37.9</v>
      </c>
      <c r="F142" s="285"/>
      <c r="G142" s="218">
        <f t="shared" si="2"/>
        <v>37.900000000000041</v>
      </c>
      <c r="H142" s="218"/>
    </row>
    <row r="143" spans="1:8">
      <c r="A143" s="243"/>
      <c r="B143" s="676"/>
      <c r="C143" s="676"/>
      <c r="D143" t="s">
        <v>401</v>
      </c>
      <c r="E143" s="285">
        <v>5</v>
      </c>
      <c r="F143" s="285"/>
      <c r="G143" s="218">
        <f t="shared" si="2"/>
        <v>42.900000000000041</v>
      </c>
      <c r="H143" s="218"/>
    </row>
    <row r="144" spans="1:8">
      <c r="A144" s="243"/>
      <c r="B144" s="676"/>
      <c r="C144" s="676"/>
      <c r="D144" t="s">
        <v>400</v>
      </c>
      <c r="E144" s="285">
        <v>210</v>
      </c>
      <c r="F144" s="285"/>
      <c r="G144" s="218">
        <f t="shared" si="2"/>
        <v>252.90000000000003</v>
      </c>
      <c r="H144" s="218"/>
    </row>
    <row r="145" spans="1:8">
      <c r="A145" s="236">
        <v>43347</v>
      </c>
      <c r="B145" s="677">
        <v>15146</v>
      </c>
      <c r="C145" s="677" t="s">
        <v>429</v>
      </c>
      <c r="D145" t="s">
        <v>400</v>
      </c>
      <c r="E145" s="285"/>
      <c r="F145" s="285">
        <v>210</v>
      </c>
      <c r="G145" s="218">
        <f t="shared" si="2"/>
        <v>42.900000000000034</v>
      </c>
      <c r="H145" s="218"/>
    </row>
    <row r="146" spans="1:8">
      <c r="A146" s="236">
        <v>43374</v>
      </c>
      <c r="B146" s="677">
        <v>15286</v>
      </c>
      <c r="C146" s="677" t="s">
        <v>429</v>
      </c>
      <c r="D146" t="s">
        <v>19</v>
      </c>
      <c r="E146" s="285"/>
      <c r="F146" s="285">
        <v>37.9</v>
      </c>
      <c r="G146" s="218">
        <f t="shared" si="2"/>
        <v>5.0000000000000355</v>
      </c>
      <c r="H146" s="218"/>
    </row>
    <row r="147" spans="1:8">
      <c r="A147" s="236">
        <v>43374</v>
      </c>
      <c r="B147" s="677">
        <v>15286</v>
      </c>
      <c r="C147" s="677" t="s">
        <v>429</v>
      </c>
      <c r="D147" t="s">
        <v>401</v>
      </c>
      <c r="E147" s="285"/>
      <c r="F147" s="285">
        <v>5</v>
      </c>
      <c r="G147" s="218">
        <f t="shared" si="2"/>
        <v>3.5527136788005009E-14</v>
      </c>
      <c r="H147" s="218"/>
    </row>
    <row r="148" spans="1:8">
      <c r="A148" s="243">
        <v>43373</v>
      </c>
      <c r="B148" s="676" t="s">
        <v>397</v>
      </c>
      <c r="C148" s="676" t="s">
        <v>794</v>
      </c>
      <c r="D148" t="s">
        <v>19</v>
      </c>
      <c r="E148" s="285">
        <v>38.799999999999997</v>
      </c>
      <c r="F148" s="285"/>
      <c r="G148" s="218">
        <f t="shared" si="2"/>
        <v>38.800000000000033</v>
      </c>
      <c r="H148" s="218"/>
    </row>
    <row r="149" spans="1:8">
      <c r="A149" s="243"/>
      <c r="B149" s="676"/>
      <c r="C149" s="676"/>
      <c r="D149" t="s">
        <v>401</v>
      </c>
      <c r="E149" s="285">
        <v>5</v>
      </c>
      <c r="F149" s="285"/>
      <c r="G149" s="218">
        <f t="shared" si="2"/>
        <v>43.800000000000033</v>
      </c>
      <c r="H149" s="218"/>
    </row>
    <row r="150" spans="1:8">
      <c r="A150" s="243"/>
      <c r="B150" s="676"/>
      <c r="C150" s="676"/>
      <c r="D150" t="s">
        <v>400</v>
      </c>
      <c r="E150" s="285">
        <v>210</v>
      </c>
      <c r="F150" s="285"/>
      <c r="G150" s="218">
        <f t="shared" si="2"/>
        <v>253.80000000000004</v>
      </c>
      <c r="H150" s="218"/>
    </row>
    <row r="151" spans="1:8">
      <c r="A151" s="236">
        <v>43374</v>
      </c>
      <c r="B151" s="677">
        <v>15286</v>
      </c>
      <c r="C151" s="677" t="s">
        <v>794</v>
      </c>
      <c r="D151" t="s">
        <v>400</v>
      </c>
      <c r="E151" s="285"/>
      <c r="F151" s="285">
        <v>27.1</v>
      </c>
      <c r="G151" s="218">
        <f t="shared" si="2"/>
        <v>226.70000000000005</v>
      </c>
      <c r="H151" s="218"/>
    </row>
    <row r="152" spans="1:8">
      <c r="A152" s="236">
        <v>43382</v>
      </c>
      <c r="B152" s="677">
        <v>15330</v>
      </c>
      <c r="C152" s="677" t="s">
        <v>794</v>
      </c>
      <c r="D152" t="s">
        <v>400</v>
      </c>
      <c r="E152" s="285"/>
      <c r="F152" s="285">
        <v>182.9</v>
      </c>
      <c r="G152" s="218">
        <f t="shared" si="2"/>
        <v>43.80000000000004</v>
      </c>
      <c r="H152" s="218"/>
    </row>
    <row r="153" spans="1:8">
      <c r="A153" s="236">
        <v>43409</v>
      </c>
      <c r="B153" s="677">
        <v>15459</v>
      </c>
      <c r="C153" s="677" t="s">
        <v>794</v>
      </c>
      <c r="D153" t="s">
        <v>19</v>
      </c>
      <c r="E153" s="285"/>
      <c r="F153" s="285">
        <v>38.799999999999997</v>
      </c>
      <c r="G153" s="218">
        <f t="shared" si="2"/>
        <v>5.0000000000000426</v>
      </c>
      <c r="H153" s="218"/>
    </row>
    <row r="154" spans="1:8">
      <c r="A154" s="236">
        <v>43409</v>
      </c>
      <c r="B154" s="677">
        <v>15459</v>
      </c>
      <c r="C154" s="677" t="s">
        <v>794</v>
      </c>
      <c r="D154" t="s">
        <v>401</v>
      </c>
      <c r="E154" s="285"/>
      <c r="F154" s="285">
        <v>5</v>
      </c>
      <c r="G154" s="218">
        <f t="shared" si="2"/>
        <v>4.2632564145606011E-14</v>
      </c>
      <c r="H154" s="218"/>
    </row>
    <row r="155" spans="1:8">
      <c r="A155" s="243">
        <v>43404</v>
      </c>
      <c r="B155" s="676" t="s">
        <v>397</v>
      </c>
      <c r="C155" s="676" t="s">
        <v>398</v>
      </c>
      <c r="D155" t="s">
        <v>19</v>
      </c>
      <c r="E155" s="285">
        <v>39.1</v>
      </c>
      <c r="F155" s="285"/>
      <c r="G155" s="218">
        <f t="shared" si="2"/>
        <v>39.100000000000044</v>
      </c>
      <c r="H155" s="218"/>
    </row>
    <row r="156" spans="1:8">
      <c r="A156" s="243"/>
      <c r="B156" s="676"/>
      <c r="C156" s="676"/>
      <c r="D156" t="s">
        <v>401</v>
      </c>
      <c r="E156" s="285">
        <v>6</v>
      </c>
      <c r="F156" s="285"/>
      <c r="G156" s="218">
        <f t="shared" si="2"/>
        <v>45.100000000000044</v>
      </c>
      <c r="H156" s="218"/>
    </row>
    <row r="157" spans="1:8">
      <c r="A157" s="243"/>
      <c r="B157" s="676"/>
      <c r="C157" s="676"/>
      <c r="D157" t="s">
        <v>400</v>
      </c>
      <c r="E157" s="285">
        <v>210</v>
      </c>
      <c r="F157" s="285"/>
      <c r="G157" s="218">
        <f t="shared" si="2"/>
        <v>255.10000000000005</v>
      </c>
      <c r="H157" s="218"/>
    </row>
    <row r="158" spans="1:8">
      <c r="A158" s="236">
        <v>43404</v>
      </c>
      <c r="B158" s="677">
        <v>15424</v>
      </c>
      <c r="C158" s="677" t="s">
        <v>398</v>
      </c>
      <c r="D158" t="s">
        <v>400</v>
      </c>
      <c r="E158" s="285"/>
      <c r="F158" s="285">
        <v>155</v>
      </c>
      <c r="G158" s="218">
        <f t="shared" si="2"/>
        <v>100.10000000000005</v>
      </c>
      <c r="H158" s="218"/>
    </row>
    <row r="159" spans="1:8">
      <c r="A159" s="236">
        <v>43434</v>
      </c>
      <c r="B159" s="677">
        <v>15557</v>
      </c>
      <c r="C159" s="677" t="s">
        <v>398</v>
      </c>
      <c r="D159" t="s">
        <v>19</v>
      </c>
      <c r="E159" s="285"/>
      <c r="F159" s="285">
        <v>39.1</v>
      </c>
      <c r="G159" s="218">
        <f t="shared" si="2"/>
        <v>61.00000000000005</v>
      </c>
      <c r="H159" s="218"/>
    </row>
    <row r="160" spans="1:8">
      <c r="A160" s="236">
        <v>43434</v>
      </c>
      <c r="B160" s="677">
        <v>15557</v>
      </c>
      <c r="C160" s="677" t="s">
        <v>398</v>
      </c>
      <c r="D160" t="s">
        <v>401</v>
      </c>
      <c r="E160" s="285"/>
      <c r="F160" s="285">
        <v>6</v>
      </c>
      <c r="G160" s="218">
        <f t="shared" si="2"/>
        <v>55.00000000000005</v>
      </c>
      <c r="H160" s="218"/>
    </row>
    <row r="161" spans="1:8">
      <c r="A161" s="236">
        <v>43434</v>
      </c>
      <c r="B161" s="677">
        <v>15557</v>
      </c>
      <c r="C161" s="677" t="s">
        <v>398</v>
      </c>
      <c r="D161" t="s">
        <v>400</v>
      </c>
      <c r="E161" s="285"/>
      <c r="F161" s="285">
        <v>55</v>
      </c>
      <c r="G161" s="218">
        <f t="shared" si="2"/>
        <v>0</v>
      </c>
      <c r="H161" s="218"/>
    </row>
    <row r="162" spans="1:8">
      <c r="A162" s="243">
        <v>43434</v>
      </c>
      <c r="B162" s="676" t="s">
        <v>397</v>
      </c>
      <c r="C162" s="676" t="s">
        <v>405</v>
      </c>
      <c r="D162" t="s">
        <v>19</v>
      </c>
      <c r="E162" s="285">
        <v>40.200000000000003</v>
      </c>
      <c r="F162" s="285"/>
      <c r="G162" s="218">
        <f t="shared" si="2"/>
        <v>40.200000000000003</v>
      </c>
      <c r="H162" s="218"/>
    </row>
    <row r="163" spans="1:8">
      <c r="A163" s="243"/>
      <c r="B163" s="676"/>
      <c r="C163" s="676"/>
      <c r="D163" t="s">
        <v>401</v>
      </c>
      <c r="E163" s="285">
        <v>6</v>
      </c>
      <c r="F163" s="285"/>
      <c r="G163" s="218">
        <f t="shared" si="2"/>
        <v>46.2</v>
      </c>
      <c r="H163" s="218"/>
    </row>
    <row r="164" spans="1:8">
      <c r="A164" s="243"/>
      <c r="B164" s="676"/>
      <c r="C164" s="676"/>
      <c r="D164" t="s">
        <v>400</v>
      </c>
      <c r="E164" s="285">
        <v>210</v>
      </c>
      <c r="F164" s="285"/>
      <c r="G164" s="218">
        <f t="shared" si="2"/>
        <v>256.2</v>
      </c>
      <c r="H164" s="218"/>
    </row>
    <row r="165" spans="1:8">
      <c r="A165" s="236">
        <v>43434</v>
      </c>
      <c r="B165" s="677">
        <v>15557</v>
      </c>
      <c r="C165" s="677" t="s">
        <v>405</v>
      </c>
      <c r="D165" t="s">
        <v>400</v>
      </c>
      <c r="E165" s="285"/>
      <c r="F165" s="285">
        <v>59.9</v>
      </c>
      <c r="G165" s="218">
        <f t="shared" si="2"/>
        <v>196.29999999999998</v>
      </c>
      <c r="H165" s="218"/>
    </row>
    <row r="166" spans="1:8">
      <c r="A166" s="236">
        <v>43465</v>
      </c>
      <c r="B166" s="677">
        <v>15664</v>
      </c>
      <c r="C166" s="677" t="s">
        <v>405</v>
      </c>
      <c r="D166" t="s">
        <v>400</v>
      </c>
      <c r="E166" s="285"/>
      <c r="F166" s="285">
        <v>150.1</v>
      </c>
      <c r="G166" s="218">
        <f t="shared" si="2"/>
        <v>46.199999999999989</v>
      </c>
      <c r="H166" s="218"/>
    </row>
    <row r="167" spans="1:8">
      <c r="A167" s="236">
        <v>43500</v>
      </c>
      <c r="B167" s="677">
        <v>15904</v>
      </c>
      <c r="C167" s="677" t="s">
        <v>405</v>
      </c>
      <c r="D167" t="s">
        <v>19</v>
      </c>
      <c r="E167" s="285"/>
      <c r="F167" s="285">
        <v>0.2</v>
      </c>
      <c r="G167" s="218">
        <f t="shared" si="2"/>
        <v>45.999999999999986</v>
      </c>
      <c r="H167" s="218"/>
    </row>
    <row r="168" spans="1:8">
      <c r="A168" s="236">
        <v>43500</v>
      </c>
      <c r="B168" s="677">
        <v>15904</v>
      </c>
      <c r="C168" s="677" t="s">
        <v>405</v>
      </c>
      <c r="D168" t="s">
        <v>401</v>
      </c>
      <c r="E168" s="285"/>
      <c r="F168" s="285">
        <v>6</v>
      </c>
      <c r="G168" s="218">
        <f t="shared" si="2"/>
        <v>39.999999999999986</v>
      </c>
      <c r="H168" s="218"/>
    </row>
    <row r="169" spans="1:8">
      <c r="A169" s="236">
        <v>43496</v>
      </c>
      <c r="B169" s="677">
        <v>15858</v>
      </c>
      <c r="C169" s="677" t="s">
        <v>405</v>
      </c>
      <c r="D169" t="s">
        <v>19</v>
      </c>
      <c r="E169" s="285"/>
      <c r="F169" s="285">
        <v>40</v>
      </c>
      <c r="G169" s="218">
        <f t="shared" si="2"/>
        <v>0</v>
      </c>
      <c r="H169" s="218"/>
    </row>
    <row r="170" spans="1:8">
      <c r="A170" s="243">
        <v>43465</v>
      </c>
      <c r="B170" s="676" t="s">
        <v>397</v>
      </c>
      <c r="C170" s="676" t="s">
        <v>409</v>
      </c>
      <c r="D170" t="s">
        <v>19</v>
      </c>
      <c r="E170" s="285">
        <v>42.9</v>
      </c>
      <c r="F170" s="285"/>
      <c r="G170" s="218">
        <f t="shared" si="2"/>
        <v>42.9</v>
      </c>
      <c r="H170" s="218"/>
    </row>
    <row r="171" spans="1:8">
      <c r="A171" s="243"/>
      <c r="B171" s="676"/>
      <c r="C171" s="676"/>
      <c r="D171" t="s">
        <v>401</v>
      </c>
      <c r="E171" s="285">
        <v>6</v>
      </c>
      <c r="F171" s="285"/>
      <c r="G171" s="218">
        <f t="shared" si="2"/>
        <v>48.9</v>
      </c>
      <c r="H171" s="218"/>
    </row>
    <row r="172" spans="1:8">
      <c r="A172" s="243"/>
      <c r="B172" s="676"/>
      <c r="C172" s="676"/>
      <c r="D172" t="s">
        <v>400</v>
      </c>
      <c r="E172" s="285">
        <v>210</v>
      </c>
      <c r="F172" s="285"/>
      <c r="G172" s="218">
        <f t="shared" si="2"/>
        <v>258.89999999999998</v>
      </c>
      <c r="H172" s="218"/>
    </row>
    <row r="173" spans="1:8">
      <c r="A173" s="236">
        <v>43465</v>
      </c>
      <c r="B173" s="677">
        <v>15664</v>
      </c>
      <c r="C173" s="677" t="s">
        <v>409</v>
      </c>
      <c r="D173" t="s">
        <v>400</v>
      </c>
      <c r="E173" s="285"/>
      <c r="F173" s="285">
        <v>89.9</v>
      </c>
      <c r="G173" s="218">
        <f t="shared" si="2"/>
        <v>168.99999999999997</v>
      </c>
      <c r="H173" s="218"/>
    </row>
    <row r="174" spans="1:8">
      <c r="A174" s="236">
        <v>43468</v>
      </c>
      <c r="B174" s="677">
        <v>15734</v>
      </c>
      <c r="C174" s="677" t="s">
        <v>409</v>
      </c>
      <c r="D174" t="s">
        <v>400</v>
      </c>
      <c r="E174" s="285"/>
      <c r="F174" s="285">
        <v>120.1</v>
      </c>
      <c r="G174" s="218">
        <f t="shared" si="2"/>
        <v>48.899999999999977</v>
      </c>
      <c r="H174" s="218"/>
    </row>
    <row r="175" spans="1:8">
      <c r="A175" s="236">
        <v>43535</v>
      </c>
      <c r="B175" s="677">
        <v>17929</v>
      </c>
      <c r="C175" s="677" t="s">
        <v>409</v>
      </c>
      <c r="D175" t="s">
        <v>19</v>
      </c>
      <c r="E175" s="285"/>
      <c r="F175" s="285">
        <v>42.9</v>
      </c>
      <c r="G175" s="218">
        <f t="shared" si="2"/>
        <v>5.9999999999999787</v>
      </c>
      <c r="H175" s="218"/>
    </row>
    <row r="176" spans="1:8">
      <c r="A176" s="236">
        <v>43535</v>
      </c>
      <c r="B176" s="677">
        <v>17929</v>
      </c>
      <c r="C176" s="677" t="s">
        <v>409</v>
      </c>
      <c r="D176" t="s">
        <v>401</v>
      </c>
      <c r="E176" s="285"/>
      <c r="F176" s="285">
        <v>6</v>
      </c>
      <c r="G176" s="218">
        <f t="shared" si="2"/>
        <v>-2.1316282072803006E-14</v>
      </c>
      <c r="H176" s="218"/>
    </row>
    <row r="177" spans="1:8">
      <c r="A177" s="243">
        <v>43496</v>
      </c>
      <c r="B177" s="676" t="s">
        <v>397</v>
      </c>
      <c r="C177" s="676" t="s">
        <v>444</v>
      </c>
      <c r="D177" t="s">
        <v>19</v>
      </c>
      <c r="E177" s="285">
        <v>44.7</v>
      </c>
      <c r="F177" s="285"/>
      <c r="G177" s="218">
        <f t="shared" si="2"/>
        <v>44.699999999999982</v>
      </c>
      <c r="H177" s="218"/>
    </row>
    <row r="178" spans="1:8">
      <c r="A178" s="243"/>
      <c r="B178" s="676"/>
      <c r="C178" s="676"/>
      <c r="D178" t="s">
        <v>401</v>
      </c>
      <c r="E178" s="285">
        <v>6</v>
      </c>
      <c r="F178" s="285"/>
      <c r="G178" s="218">
        <f t="shared" si="2"/>
        <v>50.699999999999982</v>
      </c>
      <c r="H178" s="218"/>
    </row>
    <row r="179" spans="1:8">
      <c r="A179" s="243"/>
      <c r="B179" s="676"/>
      <c r="C179" s="676"/>
      <c r="D179" t="s">
        <v>400</v>
      </c>
      <c r="E179" s="285">
        <v>210</v>
      </c>
      <c r="F179" s="285"/>
      <c r="G179" s="218">
        <f t="shared" si="2"/>
        <v>260.7</v>
      </c>
      <c r="H179" s="218"/>
    </row>
    <row r="180" spans="1:8">
      <c r="A180" s="236">
        <v>43496</v>
      </c>
      <c r="B180" s="677">
        <v>15858</v>
      </c>
      <c r="C180" s="677" t="s">
        <v>444</v>
      </c>
      <c r="D180" t="s">
        <v>400</v>
      </c>
      <c r="E180" s="285"/>
      <c r="F180" s="285">
        <v>210</v>
      </c>
      <c r="G180" s="218">
        <f t="shared" si="2"/>
        <v>50.699999999999989</v>
      </c>
      <c r="H180" s="218"/>
    </row>
    <row r="181" spans="1:8">
      <c r="A181" s="236">
        <v>43551</v>
      </c>
      <c r="B181" s="677" t="s">
        <v>795</v>
      </c>
      <c r="C181" s="677" t="s">
        <v>444</v>
      </c>
      <c r="D181" t="s">
        <v>19</v>
      </c>
      <c r="E181" s="285"/>
      <c r="F181" s="285">
        <v>44.7</v>
      </c>
      <c r="G181" s="218">
        <f t="shared" si="2"/>
        <v>5.9999999999999858</v>
      </c>
      <c r="H181" s="218"/>
    </row>
    <row r="182" spans="1:8">
      <c r="A182" s="236">
        <v>43551</v>
      </c>
      <c r="B182" s="677" t="s">
        <v>795</v>
      </c>
      <c r="C182" s="677" t="s">
        <v>444</v>
      </c>
      <c r="D182" t="s">
        <v>401</v>
      </c>
      <c r="E182" s="285"/>
      <c r="F182" s="285">
        <v>6</v>
      </c>
      <c r="G182" s="218">
        <f t="shared" si="2"/>
        <v>-1.4210854715202004E-14</v>
      </c>
      <c r="H182" s="218"/>
    </row>
    <row r="183" spans="1:8">
      <c r="A183" s="243">
        <v>43524</v>
      </c>
      <c r="B183" s="676" t="s">
        <v>397</v>
      </c>
      <c r="C183" s="676" t="s">
        <v>415</v>
      </c>
      <c r="D183" t="s">
        <v>19</v>
      </c>
      <c r="E183" s="285">
        <v>47.3</v>
      </c>
      <c r="F183" s="285"/>
      <c r="G183" s="218">
        <f t="shared" si="2"/>
        <v>47.299999999999983</v>
      </c>
      <c r="H183" s="218"/>
    </row>
    <row r="184" spans="1:8">
      <c r="A184" s="243"/>
      <c r="B184" s="676"/>
      <c r="C184" s="676"/>
      <c r="D184" t="s">
        <v>401</v>
      </c>
      <c r="E184" s="285">
        <v>7.3</v>
      </c>
      <c r="F184" s="285"/>
      <c r="G184" s="218">
        <f t="shared" si="2"/>
        <v>54.59999999999998</v>
      </c>
      <c r="H184" s="218"/>
    </row>
    <row r="185" spans="1:8">
      <c r="A185" s="243"/>
      <c r="B185" s="676"/>
      <c r="C185" s="676"/>
      <c r="D185" t="s">
        <v>400</v>
      </c>
      <c r="E185" s="285">
        <v>210</v>
      </c>
      <c r="F185" s="285"/>
      <c r="G185" s="218">
        <f t="shared" si="2"/>
        <v>264.59999999999997</v>
      </c>
      <c r="H185" s="218"/>
    </row>
    <row r="186" spans="1:8">
      <c r="A186" s="236">
        <v>43524</v>
      </c>
      <c r="B186" s="677">
        <v>15976</v>
      </c>
      <c r="C186" s="677" t="s">
        <v>415</v>
      </c>
      <c r="D186" t="s">
        <v>400</v>
      </c>
      <c r="E186" s="285"/>
      <c r="F186" s="285">
        <v>210</v>
      </c>
      <c r="G186" s="218">
        <f t="shared" si="2"/>
        <v>54.599999999999966</v>
      </c>
      <c r="H186" s="218"/>
    </row>
    <row r="187" spans="1:8">
      <c r="A187" s="236">
        <v>43554</v>
      </c>
      <c r="B187" s="677" t="s">
        <v>796</v>
      </c>
      <c r="C187" s="677" t="s">
        <v>415</v>
      </c>
      <c r="D187" t="s">
        <v>19</v>
      </c>
      <c r="E187" s="285"/>
      <c r="F187" s="285">
        <v>40</v>
      </c>
      <c r="G187" s="218">
        <f t="shared" si="2"/>
        <v>14.599999999999966</v>
      </c>
      <c r="H187" s="218"/>
    </row>
    <row r="188" spans="1:8">
      <c r="A188" s="236">
        <v>43585</v>
      </c>
      <c r="B188" s="677" t="s">
        <v>797</v>
      </c>
      <c r="C188" s="677" t="s">
        <v>415</v>
      </c>
      <c r="D188" t="s">
        <v>19</v>
      </c>
      <c r="E188" s="285"/>
      <c r="F188" s="285">
        <v>7.3</v>
      </c>
      <c r="G188" s="218">
        <f t="shared" si="2"/>
        <v>7.2999999999999661</v>
      </c>
      <c r="H188" s="218"/>
    </row>
    <row r="189" spans="1:8">
      <c r="A189" s="236">
        <v>43585</v>
      </c>
      <c r="B189" s="677" t="s">
        <v>797</v>
      </c>
      <c r="C189" s="677" t="s">
        <v>415</v>
      </c>
      <c r="D189" t="s">
        <v>401</v>
      </c>
      <c r="E189" s="285"/>
      <c r="F189" s="285">
        <v>7.3</v>
      </c>
      <c r="G189" s="218">
        <f t="shared" si="2"/>
        <v>-3.3750779948604759E-14</v>
      </c>
      <c r="H189" s="218"/>
    </row>
    <row r="190" spans="1:8">
      <c r="A190" s="243">
        <v>43555</v>
      </c>
      <c r="B190" s="676" t="s">
        <v>397</v>
      </c>
      <c r="C190" s="676" t="s">
        <v>418</v>
      </c>
      <c r="D190" t="s">
        <v>19</v>
      </c>
      <c r="E190" s="285">
        <v>43.9</v>
      </c>
      <c r="F190" s="285"/>
      <c r="G190" s="218">
        <f t="shared" si="2"/>
        <v>43.899999999999963</v>
      </c>
      <c r="H190" s="218"/>
    </row>
    <row r="191" spans="1:8">
      <c r="A191" s="243"/>
      <c r="B191" s="676"/>
      <c r="C191" s="676"/>
      <c r="D191" t="s">
        <v>401</v>
      </c>
      <c r="E191" s="285">
        <v>5.8</v>
      </c>
      <c r="F191" s="285"/>
      <c r="G191" s="218">
        <f t="shared" si="2"/>
        <v>49.69999999999996</v>
      </c>
      <c r="H191" s="218"/>
    </row>
    <row r="192" spans="1:8">
      <c r="A192" s="243"/>
      <c r="B192" s="676"/>
      <c r="C192" s="676"/>
      <c r="D192" t="s">
        <v>400</v>
      </c>
      <c r="E192" s="285">
        <v>210</v>
      </c>
      <c r="F192" s="285"/>
      <c r="G192" s="218">
        <f t="shared" si="2"/>
        <v>259.69999999999993</v>
      </c>
      <c r="H192" s="218"/>
    </row>
    <row r="193" spans="1:8">
      <c r="A193" s="236">
        <v>43554</v>
      </c>
      <c r="B193" s="677" t="s">
        <v>796</v>
      </c>
      <c r="C193" s="677" t="s">
        <v>418</v>
      </c>
      <c r="D193" t="s">
        <v>400</v>
      </c>
      <c r="E193" s="285"/>
      <c r="F193" s="285">
        <v>210</v>
      </c>
      <c r="G193" s="218">
        <f t="shared" si="2"/>
        <v>49.699999999999932</v>
      </c>
      <c r="H193" s="218"/>
    </row>
    <row r="194" spans="1:8">
      <c r="A194" s="236">
        <v>43585</v>
      </c>
      <c r="B194" s="677" t="s">
        <v>797</v>
      </c>
      <c r="C194" s="677" t="s">
        <v>418</v>
      </c>
      <c r="D194" t="s">
        <v>19</v>
      </c>
      <c r="E194" s="285"/>
      <c r="F194" s="285">
        <v>35.4</v>
      </c>
      <c r="G194" s="218">
        <f t="shared" si="2"/>
        <v>14.299999999999933</v>
      </c>
      <c r="H194" s="218"/>
    </row>
    <row r="195" spans="1:8">
      <c r="A195" s="236">
        <v>43616</v>
      </c>
      <c r="B195" s="677" t="s">
        <v>798</v>
      </c>
      <c r="C195" s="677" t="s">
        <v>418</v>
      </c>
      <c r="D195" t="s">
        <v>19</v>
      </c>
      <c r="E195" s="285"/>
      <c r="F195" s="285">
        <v>8.5</v>
      </c>
      <c r="G195" s="218">
        <f t="shared" si="2"/>
        <v>5.7999999999999332</v>
      </c>
      <c r="H195" s="218"/>
    </row>
    <row r="196" spans="1:8">
      <c r="A196" s="236">
        <v>43616</v>
      </c>
      <c r="B196" s="677" t="s">
        <v>798</v>
      </c>
      <c r="C196" s="677" t="s">
        <v>418</v>
      </c>
      <c r="D196" t="s">
        <v>401</v>
      </c>
      <c r="E196" s="285"/>
      <c r="F196" s="285">
        <v>5.8</v>
      </c>
      <c r="G196" s="218">
        <f t="shared" si="2"/>
        <v>-6.6613381477509392E-14</v>
      </c>
      <c r="H196" s="218"/>
    </row>
    <row r="197" spans="1:8">
      <c r="A197" s="243">
        <v>43585</v>
      </c>
      <c r="B197" s="676" t="s">
        <v>397</v>
      </c>
      <c r="C197" s="676" t="s">
        <v>420</v>
      </c>
      <c r="D197" t="s">
        <v>19</v>
      </c>
      <c r="E197" s="285">
        <v>44.4</v>
      </c>
      <c r="F197" s="285"/>
      <c r="G197" s="218">
        <f t="shared" si="2"/>
        <v>44.399999999999935</v>
      </c>
      <c r="H197" s="218"/>
    </row>
    <row r="198" spans="1:8">
      <c r="A198" s="243"/>
      <c r="B198" s="676"/>
      <c r="C198" s="676"/>
      <c r="D198" t="s">
        <v>401</v>
      </c>
      <c r="E198" s="285">
        <v>5.3</v>
      </c>
      <c r="F198" s="285"/>
      <c r="G198" s="218">
        <f t="shared" si="2"/>
        <v>49.699999999999932</v>
      </c>
      <c r="H198" s="218"/>
    </row>
    <row r="199" spans="1:8">
      <c r="A199" s="243"/>
      <c r="B199" s="676"/>
      <c r="C199" s="676"/>
      <c r="D199" t="s">
        <v>400</v>
      </c>
      <c r="E199" s="285">
        <v>210</v>
      </c>
      <c r="F199" s="285"/>
      <c r="G199" s="218">
        <f t="shared" si="2"/>
        <v>259.69999999999993</v>
      </c>
      <c r="H199" s="218"/>
    </row>
    <row r="200" spans="1:8">
      <c r="A200" s="236">
        <v>43585</v>
      </c>
      <c r="B200" s="677" t="s">
        <v>797</v>
      </c>
      <c r="C200" s="677" t="s">
        <v>420</v>
      </c>
      <c r="D200" t="s">
        <v>400</v>
      </c>
      <c r="E200" s="285"/>
      <c r="F200" s="285">
        <v>210</v>
      </c>
      <c r="G200" s="218">
        <f t="shared" si="2"/>
        <v>49.699999999999932</v>
      </c>
      <c r="H200" s="218"/>
    </row>
    <row r="201" spans="1:8">
      <c r="A201" s="236">
        <v>43616</v>
      </c>
      <c r="B201" s="677" t="s">
        <v>798</v>
      </c>
      <c r="C201" s="677" t="s">
        <v>420</v>
      </c>
      <c r="D201" t="s">
        <v>19</v>
      </c>
      <c r="E201" s="285"/>
      <c r="F201" s="285">
        <v>35.700000000000003</v>
      </c>
      <c r="G201" s="218">
        <f t="shared" si="2"/>
        <v>13.999999999999929</v>
      </c>
      <c r="H201" s="218"/>
    </row>
    <row r="202" spans="1:8">
      <c r="A202" s="236">
        <v>43644</v>
      </c>
      <c r="B202" s="677" t="s">
        <v>799</v>
      </c>
      <c r="C202" s="677" t="s">
        <v>420</v>
      </c>
      <c r="D202" t="s">
        <v>19</v>
      </c>
      <c r="E202" s="285"/>
      <c r="F202" s="285">
        <v>8.6999999999999993</v>
      </c>
      <c r="G202" s="218">
        <f t="shared" si="2"/>
        <v>5.2999999999999297</v>
      </c>
      <c r="H202" s="218"/>
    </row>
    <row r="203" spans="1:8">
      <c r="A203" s="236">
        <v>43644</v>
      </c>
      <c r="B203" s="677" t="s">
        <v>799</v>
      </c>
      <c r="C203" s="677" t="s">
        <v>420</v>
      </c>
      <c r="D203" t="s">
        <v>401</v>
      </c>
      <c r="E203" s="285"/>
      <c r="F203" s="285">
        <v>5.3</v>
      </c>
      <c r="G203" s="218">
        <f t="shared" si="2"/>
        <v>-7.0166095156309893E-14</v>
      </c>
      <c r="H203" s="218"/>
    </row>
    <row r="204" spans="1:8">
      <c r="A204" s="243">
        <v>43616</v>
      </c>
      <c r="B204" s="676" t="s">
        <v>397</v>
      </c>
      <c r="C204" s="676" t="s">
        <v>422</v>
      </c>
      <c r="D204" t="s">
        <v>19</v>
      </c>
      <c r="E204" s="285">
        <v>40.9</v>
      </c>
      <c r="F204" s="285"/>
      <c r="G204" s="218">
        <f t="shared" si="2"/>
        <v>40.899999999999928</v>
      </c>
      <c r="H204" s="218"/>
    </row>
    <row r="205" spans="1:8">
      <c r="A205" s="243"/>
      <c r="B205" s="676"/>
      <c r="C205" s="676"/>
      <c r="D205" t="s">
        <v>401</v>
      </c>
      <c r="E205" s="285">
        <v>6.2</v>
      </c>
      <c r="F205" s="285"/>
      <c r="G205" s="218">
        <f t="shared" si="2"/>
        <v>47.09999999999993</v>
      </c>
      <c r="H205" s="218"/>
    </row>
    <row r="206" spans="1:8">
      <c r="A206" s="243"/>
      <c r="B206" s="676"/>
      <c r="C206" s="676"/>
      <c r="D206" t="s">
        <v>400</v>
      </c>
      <c r="E206" s="285">
        <v>210</v>
      </c>
      <c r="F206" s="285"/>
      <c r="G206" s="218">
        <f t="shared" si="2"/>
        <v>257.09999999999991</v>
      </c>
      <c r="H206" s="218"/>
    </row>
    <row r="207" spans="1:8">
      <c r="A207" s="236">
        <v>43616</v>
      </c>
      <c r="B207" s="677" t="s">
        <v>798</v>
      </c>
      <c r="C207" s="677" t="s">
        <v>422</v>
      </c>
      <c r="D207" t="s">
        <v>400</v>
      </c>
      <c r="E207" s="285"/>
      <c r="F207" s="285">
        <v>210</v>
      </c>
      <c r="G207" s="218">
        <f t="shared" ref="G207:G278" si="3">+G206+E207-F207</f>
        <v>47.099999999999909</v>
      </c>
      <c r="H207" s="218"/>
    </row>
    <row r="208" spans="1:8">
      <c r="A208" s="236">
        <v>43644</v>
      </c>
      <c r="B208" s="677" t="s">
        <v>799</v>
      </c>
      <c r="C208" s="677" t="s">
        <v>422</v>
      </c>
      <c r="D208" t="s">
        <v>19</v>
      </c>
      <c r="E208" s="285"/>
      <c r="F208" s="285">
        <v>36</v>
      </c>
      <c r="G208" s="218">
        <f t="shared" si="3"/>
        <v>11.099999999999909</v>
      </c>
      <c r="H208" s="218"/>
    </row>
    <row r="209" spans="1:8">
      <c r="A209" s="236">
        <v>43677</v>
      </c>
      <c r="B209" s="677" t="s">
        <v>800</v>
      </c>
      <c r="C209" s="677" t="s">
        <v>422</v>
      </c>
      <c r="D209" t="s">
        <v>19</v>
      </c>
      <c r="E209" s="285"/>
      <c r="F209" s="285">
        <v>4.9000000000000004</v>
      </c>
      <c r="G209" s="218">
        <f t="shared" si="3"/>
        <v>6.1999999999999087</v>
      </c>
      <c r="H209" s="218"/>
    </row>
    <row r="210" spans="1:8">
      <c r="A210" s="236">
        <v>43677</v>
      </c>
      <c r="B210" s="677" t="s">
        <v>800</v>
      </c>
      <c r="C210" s="677" t="s">
        <v>422</v>
      </c>
      <c r="D210" t="s">
        <v>401</v>
      </c>
      <c r="E210" s="285"/>
      <c r="F210" s="285">
        <v>6.2</v>
      </c>
      <c r="G210" s="218">
        <f t="shared" si="3"/>
        <v>-9.1482377229112899E-14</v>
      </c>
      <c r="H210" s="218"/>
    </row>
    <row r="211" spans="1:8">
      <c r="A211" s="243">
        <v>43646</v>
      </c>
      <c r="B211" s="676" t="s">
        <v>397</v>
      </c>
      <c r="C211" s="676" t="s">
        <v>425</v>
      </c>
      <c r="D211" t="s">
        <v>19</v>
      </c>
      <c r="E211" s="285">
        <v>36.5</v>
      </c>
      <c r="F211" s="285"/>
      <c r="G211" s="218">
        <f t="shared" si="3"/>
        <v>36.499999999999908</v>
      </c>
      <c r="H211" s="218"/>
    </row>
    <row r="212" spans="1:8">
      <c r="A212" s="243"/>
      <c r="B212" s="676"/>
      <c r="C212" s="676"/>
      <c r="D212" t="s">
        <v>401</v>
      </c>
      <c r="E212" s="285">
        <v>5.9</v>
      </c>
      <c r="F212" s="285"/>
      <c r="G212" s="218">
        <f t="shared" si="3"/>
        <v>42.399999999999906</v>
      </c>
      <c r="H212" s="218"/>
    </row>
    <row r="213" spans="1:8">
      <c r="A213" s="243"/>
      <c r="B213" s="676"/>
      <c r="C213" s="676"/>
      <c r="D213" t="s">
        <v>400</v>
      </c>
      <c r="E213" s="285">
        <v>210</v>
      </c>
      <c r="F213" s="285"/>
      <c r="G213" s="218">
        <f t="shared" si="3"/>
        <v>252.39999999999992</v>
      </c>
      <c r="H213" s="218"/>
    </row>
    <row r="214" spans="1:8">
      <c r="A214" s="236">
        <v>43644</v>
      </c>
      <c r="B214" s="677" t="s">
        <v>799</v>
      </c>
      <c r="C214" s="677" t="s">
        <v>425</v>
      </c>
      <c r="D214" t="s">
        <v>400</v>
      </c>
      <c r="E214" s="285"/>
      <c r="F214" s="285">
        <v>210</v>
      </c>
      <c r="G214" s="218">
        <f t="shared" si="3"/>
        <v>42.39999999999992</v>
      </c>
      <c r="H214" s="218"/>
    </row>
    <row r="215" spans="1:8">
      <c r="A215" s="236">
        <v>43677</v>
      </c>
      <c r="B215" s="677" t="s">
        <v>800</v>
      </c>
      <c r="C215" s="677" t="s">
        <v>425</v>
      </c>
      <c r="D215" t="s">
        <v>19</v>
      </c>
      <c r="E215" s="285"/>
      <c r="F215" s="285">
        <v>36.5</v>
      </c>
      <c r="G215" s="218">
        <f t="shared" si="3"/>
        <v>5.8999999999999204</v>
      </c>
      <c r="H215" s="218"/>
    </row>
    <row r="216" spans="1:8">
      <c r="A216" s="236">
        <v>43677</v>
      </c>
      <c r="B216" s="677" t="s">
        <v>800</v>
      </c>
      <c r="C216" s="677" t="s">
        <v>425</v>
      </c>
      <c r="D216" t="s">
        <v>401</v>
      </c>
      <c r="E216" s="285"/>
      <c r="F216" s="285">
        <v>2.4</v>
      </c>
      <c r="G216" s="218">
        <f t="shared" si="3"/>
        <v>3.4999999999999205</v>
      </c>
      <c r="H216" s="218"/>
    </row>
    <row r="217" spans="1:8">
      <c r="A217" s="236">
        <v>43708</v>
      </c>
      <c r="B217" s="677" t="s">
        <v>801</v>
      </c>
      <c r="C217" s="677" t="s">
        <v>425</v>
      </c>
      <c r="D217" t="s">
        <v>401</v>
      </c>
      <c r="E217" s="285"/>
      <c r="F217" s="285">
        <v>3.5</v>
      </c>
      <c r="G217" s="218">
        <f t="shared" si="3"/>
        <v>-7.9491968563161208E-14</v>
      </c>
      <c r="H217" s="218"/>
    </row>
    <row r="218" spans="1:8">
      <c r="A218" s="243">
        <v>43677</v>
      </c>
      <c r="B218" s="676" t="s">
        <v>397</v>
      </c>
      <c r="C218" s="676" t="s">
        <v>427</v>
      </c>
      <c r="D218" t="s">
        <v>19</v>
      </c>
      <c r="E218" s="285">
        <v>36.5</v>
      </c>
      <c r="F218" s="285"/>
      <c r="G218" s="218">
        <f t="shared" si="3"/>
        <v>36.499999999999922</v>
      </c>
      <c r="H218" s="218"/>
    </row>
    <row r="219" spans="1:8">
      <c r="A219" s="243"/>
      <c r="B219" s="676"/>
      <c r="C219" s="676"/>
      <c r="D219" t="s">
        <v>401</v>
      </c>
      <c r="E219" s="285">
        <v>5.8</v>
      </c>
      <c r="F219" s="285"/>
      <c r="G219" s="218">
        <f t="shared" si="3"/>
        <v>42.299999999999919</v>
      </c>
      <c r="H219" s="218"/>
    </row>
    <row r="220" spans="1:8">
      <c r="A220" s="243"/>
      <c r="B220" s="676"/>
      <c r="C220" s="676"/>
      <c r="D220" t="s">
        <v>400</v>
      </c>
      <c r="E220" s="285">
        <v>210</v>
      </c>
      <c r="F220" s="285"/>
      <c r="G220" s="218">
        <f t="shared" si="3"/>
        <v>252.29999999999993</v>
      </c>
      <c r="H220" s="218"/>
    </row>
    <row r="221" spans="1:8">
      <c r="A221" s="236">
        <v>43677</v>
      </c>
      <c r="B221" s="677" t="s">
        <v>800</v>
      </c>
      <c r="C221" s="677" t="s">
        <v>427</v>
      </c>
      <c r="D221" t="s">
        <v>400</v>
      </c>
      <c r="E221" s="285"/>
      <c r="F221" s="285">
        <v>210</v>
      </c>
      <c r="G221" s="218">
        <f t="shared" si="3"/>
        <v>42.299999999999926</v>
      </c>
      <c r="H221" s="218"/>
    </row>
    <row r="222" spans="1:8">
      <c r="A222" s="236">
        <v>43708</v>
      </c>
      <c r="B222" s="677" t="s">
        <v>801</v>
      </c>
      <c r="C222" s="677" t="s">
        <v>427</v>
      </c>
      <c r="D222" t="s">
        <v>19</v>
      </c>
      <c r="E222" s="285"/>
      <c r="F222" s="285">
        <v>36.5</v>
      </c>
      <c r="G222" s="218">
        <f t="shared" si="3"/>
        <v>5.7999999999999261</v>
      </c>
      <c r="H222" s="218"/>
    </row>
    <row r="223" spans="1:8">
      <c r="A223" s="236">
        <v>43738</v>
      </c>
      <c r="B223" s="677" t="s">
        <v>802</v>
      </c>
      <c r="C223" s="677" t="s">
        <v>427</v>
      </c>
      <c r="D223" t="s">
        <v>401</v>
      </c>
      <c r="E223" s="285"/>
      <c r="F223" s="285">
        <v>5.8</v>
      </c>
      <c r="G223" s="218">
        <f t="shared" si="3"/>
        <v>-7.3718808835110394E-14</v>
      </c>
      <c r="H223" s="218"/>
    </row>
    <row r="224" spans="1:8">
      <c r="A224" s="243">
        <v>43708</v>
      </c>
      <c r="B224" s="676" t="s">
        <v>397</v>
      </c>
      <c r="C224" s="676" t="s">
        <v>429</v>
      </c>
      <c r="D224" t="s">
        <v>19</v>
      </c>
      <c r="E224" s="285">
        <v>35.6</v>
      </c>
      <c r="F224" s="285"/>
      <c r="G224" s="218">
        <f t="shared" si="3"/>
        <v>35.59999999999993</v>
      </c>
      <c r="H224" s="218"/>
    </row>
    <row r="225" spans="1:8">
      <c r="A225" s="243"/>
      <c r="B225" s="676"/>
      <c r="C225" s="676"/>
      <c r="D225" t="s">
        <v>401</v>
      </c>
      <c r="E225" s="285">
        <v>5.5</v>
      </c>
      <c r="F225" s="285"/>
      <c r="G225" s="218">
        <f t="shared" si="3"/>
        <v>41.09999999999993</v>
      </c>
      <c r="H225" s="218"/>
    </row>
    <row r="226" spans="1:8">
      <c r="A226" s="243"/>
      <c r="B226" s="676"/>
      <c r="C226" s="676"/>
      <c r="D226" t="s">
        <v>400</v>
      </c>
      <c r="E226" s="285">
        <v>210</v>
      </c>
      <c r="F226" s="285"/>
      <c r="G226" s="218">
        <f t="shared" si="3"/>
        <v>251.09999999999994</v>
      </c>
      <c r="H226" s="218"/>
    </row>
    <row r="227" spans="1:8">
      <c r="A227" s="236">
        <v>43708</v>
      </c>
      <c r="B227" s="677" t="s">
        <v>801</v>
      </c>
      <c r="C227" s="677" t="s">
        <v>429</v>
      </c>
      <c r="D227" t="s">
        <v>400</v>
      </c>
      <c r="E227" s="285"/>
      <c r="F227" s="285">
        <v>210</v>
      </c>
      <c r="G227" s="218">
        <f t="shared" si="3"/>
        <v>41.099999999999937</v>
      </c>
      <c r="H227" s="218"/>
    </row>
    <row r="228" spans="1:8">
      <c r="A228" s="236">
        <v>43738</v>
      </c>
      <c r="B228" s="677" t="s">
        <v>802</v>
      </c>
      <c r="C228" s="677" t="s">
        <v>429</v>
      </c>
      <c r="D228" t="s">
        <v>19</v>
      </c>
      <c r="E228" s="285"/>
      <c r="F228" s="285">
        <v>35.6</v>
      </c>
      <c r="G228" s="218">
        <f t="shared" si="3"/>
        <v>5.4999999999999361</v>
      </c>
      <c r="H228" s="218"/>
    </row>
    <row r="229" spans="1:8">
      <c r="A229" s="236">
        <v>43738</v>
      </c>
      <c r="B229" s="677" t="s">
        <v>802</v>
      </c>
      <c r="C229" s="677" t="s">
        <v>429</v>
      </c>
      <c r="D229" t="s">
        <v>401</v>
      </c>
      <c r="E229" s="285"/>
      <c r="F229" s="285">
        <v>5.5</v>
      </c>
      <c r="G229" s="218">
        <f t="shared" si="3"/>
        <v>-6.3948846218409017E-14</v>
      </c>
      <c r="H229" s="218"/>
    </row>
    <row r="230" spans="1:8">
      <c r="A230" s="243">
        <v>43738</v>
      </c>
      <c r="B230" s="676" t="s">
        <v>397</v>
      </c>
      <c r="C230" s="676" t="s">
        <v>431</v>
      </c>
      <c r="D230" t="s">
        <v>19</v>
      </c>
      <c r="E230" s="285">
        <v>35.700000000000003</v>
      </c>
      <c r="F230" s="285"/>
      <c r="G230" s="218">
        <f t="shared" si="3"/>
        <v>35.699999999999939</v>
      </c>
      <c r="H230" s="218"/>
    </row>
    <row r="231" spans="1:8">
      <c r="A231" s="243"/>
      <c r="B231" s="676"/>
      <c r="C231" s="676"/>
      <c r="D231" t="s">
        <v>401</v>
      </c>
      <c r="E231" s="285">
        <v>5.6</v>
      </c>
      <c r="F231" s="285"/>
      <c r="G231" s="218">
        <f t="shared" si="3"/>
        <v>41.29999999999994</v>
      </c>
      <c r="H231" s="218"/>
    </row>
    <row r="232" spans="1:8">
      <c r="A232" s="243"/>
      <c r="B232" s="676"/>
      <c r="C232" s="676"/>
      <c r="D232" t="s">
        <v>400</v>
      </c>
      <c r="E232" s="285">
        <v>210</v>
      </c>
      <c r="F232" s="285"/>
      <c r="G232" s="218">
        <f t="shared" si="3"/>
        <v>251.29999999999995</v>
      </c>
      <c r="H232" s="218"/>
    </row>
    <row r="233" spans="1:8">
      <c r="A233" s="236">
        <v>43738</v>
      </c>
      <c r="B233" s="677" t="s">
        <v>802</v>
      </c>
      <c r="C233" s="677" t="s">
        <v>431</v>
      </c>
      <c r="D233" t="s">
        <v>400</v>
      </c>
      <c r="E233" s="285"/>
      <c r="F233" s="285">
        <v>210</v>
      </c>
      <c r="G233" s="218">
        <f t="shared" si="3"/>
        <v>41.299999999999955</v>
      </c>
      <c r="H233" s="218"/>
    </row>
    <row r="234" spans="1:8">
      <c r="A234" s="236">
        <v>43738</v>
      </c>
      <c r="B234" s="677" t="s">
        <v>802</v>
      </c>
      <c r="C234" s="677" t="s">
        <v>431</v>
      </c>
      <c r="D234" t="s">
        <v>19</v>
      </c>
      <c r="E234" s="285"/>
      <c r="F234" s="285">
        <v>3.1</v>
      </c>
      <c r="G234" s="218">
        <f t="shared" si="3"/>
        <v>38.199999999999953</v>
      </c>
      <c r="H234" s="218"/>
    </row>
    <row r="235" spans="1:8">
      <c r="A235" s="236">
        <v>43769</v>
      </c>
      <c r="B235" s="677" t="s">
        <v>803</v>
      </c>
      <c r="C235" s="677" t="s">
        <v>431</v>
      </c>
      <c r="D235" t="s">
        <v>19</v>
      </c>
      <c r="E235" s="285"/>
      <c r="F235" s="285">
        <v>32.6</v>
      </c>
      <c r="G235" s="218">
        <f t="shared" si="3"/>
        <v>5.5999999999999517</v>
      </c>
      <c r="H235" s="218"/>
    </row>
    <row r="236" spans="1:8">
      <c r="A236" s="236">
        <v>43769</v>
      </c>
      <c r="B236" s="677" t="s">
        <v>803</v>
      </c>
      <c r="C236" s="677" t="s">
        <v>431</v>
      </c>
      <c r="D236" t="s">
        <v>401</v>
      </c>
      <c r="E236" s="285"/>
      <c r="F236" s="285">
        <v>5.6</v>
      </c>
      <c r="G236" s="218">
        <f t="shared" si="3"/>
        <v>-4.7961634663806763E-14</v>
      </c>
      <c r="H236" s="218"/>
    </row>
    <row r="237" spans="1:8">
      <c r="A237" s="243">
        <v>43769</v>
      </c>
      <c r="B237" s="676" t="s">
        <v>397</v>
      </c>
      <c r="C237" s="676" t="s">
        <v>398</v>
      </c>
      <c r="D237" t="s">
        <v>19</v>
      </c>
      <c r="E237" s="285">
        <v>36</v>
      </c>
      <c r="F237" s="285"/>
      <c r="G237" s="218">
        <f t="shared" si="3"/>
        <v>35.99999999999995</v>
      </c>
      <c r="H237" s="218"/>
    </row>
    <row r="238" spans="1:8">
      <c r="A238" s="243"/>
      <c r="B238" s="676"/>
      <c r="C238" s="676"/>
      <c r="D238" t="s">
        <v>401</v>
      </c>
      <c r="E238" s="285">
        <v>5.4</v>
      </c>
      <c r="F238" s="285"/>
      <c r="G238" s="218">
        <f t="shared" si="3"/>
        <v>41.399999999999949</v>
      </c>
      <c r="H238" s="218"/>
    </row>
    <row r="239" spans="1:8">
      <c r="A239" s="243"/>
      <c r="B239" s="676"/>
      <c r="C239" s="676"/>
      <c r="D239" t="s">
        <v>400</v>
      </c>
      <c r="E239" s="285">
        <v>210</v>
      </c>
      <c r="F239" s="285"/>
      <c r="G239" s="218">
        <f t="shared" si="3"/>
        <v>251.39999999999995</v>
      </c>
      <c r="H239" s="218"/>
    </row>
    <row r="240" spans="1:8">
      <c r="A240" s="236">
        <v>43769</v>
      </c>
      <c r="B240" s="677" t="s">
        <v>803</v>
      </c>
      <c r="C240" s="677" t="s">
        <v>398</v>
      </c>
      <c r="D240" t="s">
        <v>400</v>
      </c>
      <c r="E240" s="285"/>
      <c r="F240" s="285">
        <v>210</v>
      </c>
      <c r="G240" s="218">
        <f t="shared" si="3"/>
        <v>41.399999999999949</v>
      </c>
      <c r="H240" s="218"/>
    </row>
    <row r="241" spans="1:8">
      <c r="A241" s="236">
        <v>43769</v>
      </c>
      <c r="B241" s="677" t="s">
        <v>803</v>
      </c>
      <c r="C241" s="677" t="s">
        <v>398</v>
      </c>
      <c r="D241" t="s">
        <v>19</v>
      </c>
      <c r="E241" s="285"/>
      <c r="F241" s="321">
        <v>1.8</v>
      </c>
      <c r="G241" s="218">
        <f t="shared" si="3"/>
        <v>39.599999999999952</v>
      </c>
      <c r="H241" s="218"/>
    </row>
    <row r="242" spans="1:8">
      <c r="A242" s="236">
        <v>43799</v>
      </c>
      <c r="B242" s="677" t="s">
        <v>804</v>
      </c>
      <c r="C242" s="677" t="s">
        <v>398</v>
      </c>
      <c r="D242" t="s">
        <v>19</v>
      </c>
      <c r="E242" s="285"/>
      <c r="F242" s="321">
        <v>30</v>
      </c>
      <c r="G242" s="218">
        <f t="shared" si="3"/>
        <v>9.5999999999999517</v>
      </c>
      <c r="H242" s="218"/>
    </row>
    <row r="243" spans="1:8">
      <c r="A243" s="236">
        <v>43830</v>
      </c>
      <c r="B243" s="677" t="s">
        <v>805</v>
      </c>
      <c r="C243" s="677" t="s">
        <v>398</v>
      </c>
      <c r="D243" t="s">
        <v>19</v>
      </c>
      <c r="E243" s="285"/>
      <c r="F243" s="321">
        <v>4.2</v>
      </c>
      <c r="G243" s="218">
        <f t="shared" si="3"/>
        <v>5.3999999999999515</v>
      </c>
      <c r="H243" s="218"/>
    </row>
    <row r="244" spans="1:8">
      <c r="A244" s="236">
        <v>43830</v>
      </c>
      <c r="B244" s="677" t="s">
        <v>805</v>
      </c>
      <c r="C244" s="677" t="s">
        <v>398</v>
      </c>
      <c r="D244" t="s">
        <v>401</v>
      </c>
      <c r="E244" s="285"/>
      <c r="F244" s="321">
        <v>5.4</v>
      </c>
      <c r="G244" s="218">
        <f t="shared" si="3"/>
        <v>-4.8849813083506888E-14</v>
      </c>
      <c r="H244" s="218"/>
    </row>
    <row r="245" spans="1:8">
      <c r="A245" s="243">
        <v>43799</v>
      </c>
      <c r="B245" s="676" t="s">
        <v>397</v>
      </c>
      <c r="C245" s="676" t="s">
        <v>405</v>
      </c>
      <c r="D245" t="s">
        <v>19</v>
      </c>
      <c r="E245" s="285">
        <v>40.299999999999997</v>
      </c>
      <c r="F245" s="321"/>
      <c r="G245" s="218">
        <f t="shared" si="3"/>
        <v>40.299999999999947</v>
      </c>
      <c r="H245" s="218"/>
    </row>
    <row r="246" spans="1:8">
      <c r="B246" s="677"/>
      <c r="C246" s="677"/>
      <c r="D246" t="s">
        <v>401</v>
      </c>
      <c r="E246" s="285">
        <v>5.6</v>
      </c>
      <c r="F246" s="321"/>
      <c r="G246" s="218">
        <f t="shared" si="3"/>
        <v>45.899999999999949</v>
      </c>
      <c r="H246" s="218"/>
    </row>
    <row r="247" spans="1:8">
      <c r="B247" s="677"/>
      <c r="C247" s="677"/>
      <c r="D247" t="s">
        <v>400</v>
      </c>
      <c r="E247" s="285">
        <v>210</v>
      </c>
      <c r="F247" s="321"/>
      <c r="G247" s="218">
        <f t="shared" si="3"/>
        <v>255.89999999999995</v>
      </c>
      <c r="H247" s="218"/>
    </row>
    <row r="248" spans="1:8">
      <c r="A248" s="236">
        <v>43799</v>
      </c>
      <c r="B248" s="677" t="s">
        <v>804</v>
      </c>
      <c r="C248" s="677" t="s">
        <v>405</v>
      </c>
      <c r="D248" t="s">
        <v>400</v>
      </c>
      <c r="E248" s="285"/>
      <c r="F248" s="321">
        <v>210</v>
      </c>
      <c r="G248" s="218">
        <f t="shared" si="3"/>
        <v>45.899999999999949</v>
      </c>
      <c r="H248" s="218"/>
    </row>
    <row r="249" spans="1:8">
      <c r="A249" s="236">
        <v>43830</v>
      </c>
      <c r="B249" s="677" t="s">
        <v>805</v>
      </c>
      <c r="C249" s="677" t="s">
        <v>405</v>
      </c>
      <c r="D249" t="s">
        <v>19</v>
      </c>
      <c r="E249" s="285"/>
      <c r="F249" s="321">
        <v>30.4</v>
      </c>
      <c r="G249" s="218">
        <f t="shared" si="3"/>
        <v>15.49999999999995</v>
      </c>
      <c r="H249" s="218"/>
    </row>
    <row r="250" spans="1:8">
      <c r="A250" s="236">
        <v>43861</v>
      </c>
      <c r="B250" s="677" t="s">
        <v>806</v>
      </c>
      <c r="C250" s="677" t="s">
        <v>405</v>
      </c>
      <c r="D250" t="s">
        <v>19</v>
      </c>
      <c r="E250" s="285"/>
      <c r="F250" s="321">
        <v>9.9</v>
      </c>
      <c r="G250" s="218">
        <f t="shared" si="3"/>
        <v>5.5999999999999499</v>
      </c>
      <c r="H250" s="218"/>
    </row>
    <row r="251" spans="1:8">
      <c r="A251" s="236">
        <v>43861</v>
      </c>
      <c r="B251" s="677" t="s">
        <v>806</v>
      </c>
      <c r="C251" s="677" t="s">
        <v>405</v>
      </c>
      <c r="D251" t="s">
        <v>401</v>
      </c>
      <c r="E251" s="285"/>
      <c r="F251" s="377">
        <v>5.6</v>
      </c>
      <c r="G251" s="218">
        <f t="shared" si="3"/>
        <v>-4.9737991503207013E-14</v>
      </c>
      <c r="H251" s="218"/>
    </row>
    <row r="252" spans="1:8">
      <c r="A252" s="243">
        <v>43830</v>
      </c>
      <c r="B252" s="248" t="s">
        <v>397</v>
      </c>
      <c r="C252" s="248" t="s">
        <v>409</v>
      </c>
      <c r="D252" t="s">
        <v>19</v>
      </c>
      <c r="E252" s="285">
        <v>42.1</v>
      </c>
      <c r="F252" s="377"/>
      <c r="G252" s="218">
        <f t="shared" si="3"/>
        <v>42.099999999999952</v>
      </c>
      <c r="H252" s="218"/>
    </row>
    <row r="253" spans="1:8">
      <c r="A253" s="243"/>
      <c r="B253" s="677"/>
      <c r="C253" s="677"/>
      <c r="D253" t="s">
        <v>401</v>
      </c>
      <c r="E253" s="285">
        <v>5.6</v>
      </c>
      <c r="F253" s="377"/>
      <c r="G253" s="218">
        <f t="shared" si="3"/>
        <v>47.699999999999953</v>
      </c>
      <c r="H253" s="218"/>
    </row>
    <row r="254" spans="1:8">
      <c r="B254" s="677"/>
      <c r="C254" s="677"/>
      <c r="D254" t="s">
        <v>400</v>
      </c>
      <c r="E254" s="285">
        <v>210</v>
      </c>
      <c r="F254" s="377"/>
      <c r="G254" s="218">
        <f t="shared" si="3"/>
        <v>257.69999999999993</v>
      </c>
      <c r="H254" s="218"/>
    </row>
    <row r="255" spans="1:8">
      <c r="A255" s="236">
        <v>43830</v>
      </c>
      <c r="B255" s="677" t="s">
        <v>805</v>
      </c>
      <c r="C255" s="677" t="s">
        <v>409</v>
      </c>
      <c r="D255" t="s">
        <v>400</v>
      </c>
      <c r="E255" s="285"/>
      <c r="F255" s="377">
        <v>210</v>
      </c>
      <c r="G255" s="218">
        <f t="shared" si="3"/>
        <v>47.699999999999932</v>
      </c>
      <c r="H255" s="218"/>
    </row>
    <row r="256" spans="1:8">
      <c r="A256" s="236">
        <v>43861</v>
      </c>
      <c r="B256" s="677" t="s">
        <v>806</v>
      </c>
      <c r="C256" s="677" t="s">
        <v>409</v>
      </c>
      <c r="D256" t="s">
        <v>19</v>
      </c>
      <c r="E256" s="285"/>
      <c r="F256" s="377">
        <v>34.5</v>
      </c>
      <c r="G256" s="218">
        <f t="shared" si="3"/>
        <v>13.199999999999932</v>
      </c>
      <c r="H256" s="218"/>
    </row>
    <row r="257" spans="1:8">
      <c r="A257" s="236">
        <v>43890</v>
      </c>
      <c r="B257" s="677" t="s">
        <v>807</v>
      </c>
      <c r="C257" s="677" t="s">
        <v>409</v>
      </c>
      <c r="D257" t="s">
        <v>19</v>
      </c>
      <c r="E257" s="285"/>
      <c r="F257" s="377">
        <v>7.6</v>
      </c>
      <c r="G257" s="218">
        <f t="shared" si="3"/>
        <v>5.5999999999999321</v>
      </c>
      <c r="H257" s="218"/>
    </row>
    <row r="258" spans="1:8">
      <c r="A258" s="236">
        <v>43890</v>
      </c>
      <c r="B258" s="677" t="s">
        <v>807</v>
      </c>
      <c r="C258" s="677" t="s">
        <v>409</v>
      </c>
      <c r="D258" t="s">
        <v>401</v>
      </c>
      <c r="E258" s="285"/>
      <c r="F258" s="377">
        <v>5.6</v>
      </c>
      <c r="G258" s="218">
        <f t="shared" si="3"/>
        <v>-6.7501559897209518E-14</v>
      </c>
      <c r="H258" s="218"/>
    </row>
    <row r="259" spans="1:8">
      <c r="A259" s="243">
        <v>43861</v>
      </c>
      <c r="B259" s="248" t="s">
        <v>397</v>
      </c>
      <c r="C259" s="248" t="s">
        <v>444</v>
      </c>
      <c r="D259" t="s">
        <v>19</v>
      </c>
      <c r="E259" s="285">
        <v>45.3</v>
      </c>
      <c r="F259" s="377"/>
      <c r="G259" s="218">
        <f t="shared" si="3"/>
        <v>45.299999999999926</v>
      </c>
      <c r="H259" s="218"/>
    </row>
    <row r="260" spans="1:8">
      <c r="A260" s="243"/>
      <c r="B260" s="677"/>
      <c r="C260" s="677"/>
      <c r="D260" t="s">
        <v>401</v>
      </c>
      <c r="E260" s="285">
        <v>5.4</v>
      </c>
      <c r="F260" s="285"/>
      <c r="G260" s="218">
        <f t="shared" si="3"/>
        <v>50.699999999999925</v>
      </c>
      <c r="H260" s="218"/>
    </row>
    <row r="261" spans="1:8">
      <c r="B261" s="677"/>
      <c r="C261" s="677"/>
      <c r="D261" t="s">
        <v>400</v>
      </c>
      <c r="E261" s="285">
        <v>210</v>
      </c>
      <c r="F261" s="285"/>
      <c r="G261" s="218">
        <f t="shared" si="3"/>
        <v>260.69999999999993</v>
      </c>
      <c r="H261" s="218"/>
    </row>
    <row r="262" spans="1:8">
      <c r="A262" s="236">
        <v>43861</v>
      </c>
      <c r="B262" s="677" t="s">
        <v>806</v>
      </c>
      <c r="C262" s="677" t="s">
        <v>444</v>
      </c>
      <c r="D262" t="s">
        <v>400</v>
      </c>
      <c r="E262" s="285"/>
      <c r="F262" s="285">
        <v>210</v>
      </c>
      <c r="G262" s="218">
        <f t="shared" si="3"/>
        <v>50.699999999999932</v>
      </c>
      <c r="H262" s="218"/>
    </row>
    <row r="263" spans="1:8">
      <c r="A263" s="236">
        <v>43890</v>
      </c>
      <c r="B263" s="677" t="s">
        <v>807</v>
      </c>
      <c r="C263" s="677" t="s">
        <v>444</v>
      </c>
      <c r="D263" t="s">
        <v>19</v>
      </c>
      <c r="E263" s="285"/>
      <c r="F263" s="285">
        <v>6.8</v>
      </c>
      <c r="G263" s="218">
        <f t="shared" si="3"/>
        <v>43.899999999999935</v>
      </c>
      <c r="H263" s="218"/>
    </row>
    <row r="264" spans="1:8">
      <c r="A264" s="236">
        <v>43969</v>
      </c>
      <c r="B264" s="677" t="s">
        <v>808</v>
      </c>
      <c r="C264" s="677" t="s">
        <v>444</v>
      </c>
      <c r="D264" t="s">
        <v>19</v>
      </c>
      <c r="E264" s="285"/>
      <c r="F264" s="285">
        <v>38.5</v>
      </c>
      <c r="G264" s="218">
        <f t="shared" si="3"/>
        <v>5.3999999999999346</v>
      </c>
      <c r="H264" s="218"/>
    </row>
    <row r="265" spans="1:8">
      <c r="A265" s="236">
        <v>43969</v>
      </c>
      <c r="B265" s="677" t="s">
        <v>808</v>
      </c>
      <c r="C265" s="677" t="s">
        <v>444</v>
      </c>
      <c r="D265" t="s">
        <v>401</v>
      </c>
      <c r="E265" s="285"/>
      <c r="F265" s="285">
        <v>1.5</v>
      </c>
      <c r="G265" s="218">
        <f t="shared" si="3"/>
        <v>3.8999999999999346</v>
      </c>
      <c r="H265" s="218"/>
    </row>
    <row r="266" spans="1:8">
      <c r="A266" s="236">
        <v>43981</v>
      </c>
      <c r="B266" s="677" t="s">
        <v>809</v>
      </c>
      <c r="C266" s="677" t="s">
        <v>444</v>
      </c>
      <c r="D266" t="s">
        <v>401</v>
      </c>
      <c r="E266" s="285"/>
      <c r="F266" s="285">
        <v>3.9</v>
      </c>
      <c r="G266" s="218">
        <f t="shared" si="3"/>
        <v>-6.5281113847959205E-14</v>
      </c>
      <c r="H266" s="218"/>
    </row>
    <row r="267" spans="1:8">
      <c r="A267" s="243">
        <v>43890</v>
      </c>
      <c r="B267" s="676" t="s">
        <v>397</v>
      </c>
      <c r="C267" s="676" t="s">
        <v>415</v>
      </c>
      <c r="D267" t="s">
        <v>19</v>
      </c>
      <c r="E267" s="285">
        <v>47</v>
      </c>
      <c r="F267" s="285"/>
      <c r="G267" s="218">
        <f t="shared" si="3"/>
        <v>46.999999999999936</v>
      </c>
      <c r="H267" s="218"/>
    </row>
    <row r="268" spans="1:8">
      <c r="B268" s="677"/>
      <c r="C268" s="677"/>
      <c r="D268" t="s">
        <v>401</v>
      </c>
      <c r="E268" s="285">
        <v>5.7</v>
      </c>
      <c r="F268" s="285"/>
      <c r="G268" s="218">
        <f t="shared" si="3"/>
        <v>52.699999999999939</v>
      </c>
      <c r="H268" s="218"/>
    </row>
    <row r="269" spans="1:8">
      <c r="B269" s="677"/>
      <c r="C269" s="677"/>
      <c r="D269" t="s">
        <v>400</v>
      </c>
      <c r="E269" s="285">
        <v>210</v>
      </c>
      <c r="F269" s="285"/>
      <c r="G269" s="218">
        <f t="shared" si="3"/>
        <v>262.69999999999993</v>
      </c>
      <c r="H269" s="218"/>
    </row>
    <row r="270" spans="1:8">
      <c r="A270" s="236">
        <v>43890</v>
      </c>
      <c r="B270" s="677" t="s">
        <v>807</v>
      </c>
      <c r="C270" s="677" t="s">
        <v>415</v>
      </c>
      <c r="D270" t="s">
        <v>400</v>
      </c>
      <c r="E270" s="285"/>
      <c r="F270" s="285">
        <v>210</v>
      </c>
      <c r="G270" s="218">
        <f t="shared" si="3"/>
        <v>52.699999999999932</v>
      </c>
      <c r="H270" s="218"/>
    </row>
    <row r="271" spans="1:8">
      <c r="A271" s="236">
        <v>43981</v>
      </c>
      <c r="B271" s="677" t="s">
        <v>809</v>
      </c>
      <c r="C271" s="677" t="s">
        <v>415</v>
      </c>
      <c r="D271" t="s">
        <v>19</v>
      </c>
      <c r="E271" s="285"/>
      <c r="F271" s="285">
        <v>47</v>
      </c>
      <c r="G271" s="218">
        <f t="shared" si="3"/>
        <v>5.6999999999999318</v>
      </c>
      <c r="H271" s="218"/>
    </row>
    <row r="272" spans="1:8">
      <c r="A272" s="236">
        <v>43981</v>
      </c>
      <c r="B272" s="677" t="s">
        <v>809</v>
      </c>
      <c r="C272" s="677" t="s">
        <v>415</v>
      </c>
      <c r="D272" t="s">
        <v>401</v>
      </c>
      <c r="E272" s="285"/>
      <c r="F272" s="285">
        <v>5.7</v>
      </c>
      <c r="G272" s="218">
        <f t="shared" si="3"/>
        <v>-6.8389738316909643E-14</v>
      </c>
      <c r="H272" s="218"/>
    </row>
    <row r="273" spans="1:11">
      <c r="A273" s="243">
        <v>43921</v>
      </c>
      <c r="B273" s="676" t="s">
        <v>397</v>
      </c>
      <c r="C273" s="676" t="s">
        <v>418</v>
      </c>
      <c r="D273" t="s">
        <v>19</v>
      </c>
      <c r="E273" s="285">
        <v>49.1</v>
      </c>
      <c r="F273" s="285"/>
      <c r="G273" s="218">
        <f t="shared" si="3"/>
        <v>49.09999999999993</v>
      </c>
      <c r="H273" s="218"/>
    </row>
    <row r="274" spans="1:11">
      <c r="B274" s="677"/>
      <c r="C274" s="677"/>
      <c r="D274" t="s">
        <v>401</v>
      </c>
      <c r="E274" s="285">
        <v>5.5</v>
      </c>
      <c r="F274" s="285"/>
      <c r="G274" s="218">
        <f t="shared" si="3"/>
        <v>54.59999999999993</v>
      </c>
      <c r="H274" s="218"/>
    </row>
    <row r="275" spans="1:11">
      <c r="B275" s="677"/>
      <c r="C275" s="677"/>
      <c r="D275" t="s">
        <v>400</v>
      </c>
      <c r="E275" s="285">
        <v>210</v>
      </c>
      <c r="F275" s="285"/>
      <c r="G275" s="218">
        <f t="shared" si="3"/>
        <v>264.59999999999991</v>
      </c>
      <c r="H275" s="218"/>
    </row>
    <row r="276" spans="1:11">
      <c r="A276" s="236">
        <v>43969</v>
      </c>
      <c r="B276" s="677" t="s">
        <v>810</v>
      </c>
      <c r="C276" s="677" t="s">
        <v>418</v>
      </c>
      <c r="D276" t="s">
        <v>400</v>
      </c>
      <c r="E276" s="285"/>
      <c r="F276" s="285">
        <v>120</v>
      </c>
      <c r="G276" s="218">
        <f t="shared" si="3"/>
        <v>144.59999999999991</v>
      </c>
      <c r="H276" s="218"/>
    </row>
    <row r="277" spans="1:11">
      <c r="A277" s="236">
        <v>43969</v>
      </c>
      <c r="B277" s="677" t="s">
        <v>808</v>
      </c>
      <c r="C277" s="677" t="s">
        <v>418</v>
      </c>
      <c r="D277" t="s">
        <v>400</v>
      </c>
      <c r="E277" s="285"/>
      <c r="F277" s="285">
        <v>90</v>
      </c>
      <c r="G277" s="218">
        <f t="shared" si="3"/>
        <v>54.599999999999909</v>
      </c>
      <c r="H277" s="218"/>
    </row>
    <row r="278" spans="1:11">
      <c r="A278" s="236">
        <v>43985</v>
      </c>
      <c r="B278" s="677" t="s">
        <v>811</v>
      </c>
      <c r="C278" s="677" t="s">
        <v>418</v>
      </c>
      <c r="D278" t="s">
        <v>19</v>
      </c>
      <c r="E278" s="285"/>
      <c r="F278" s="285">
        <v>3.4</v>
      </c>
      <c r="G278" s="218">
        <f t="shared" si="3"/>
        <v>51.19999999999991</v>
      </c>
      <c r="H278" s="218"/>
      <c r="J278" s="677"/>
      <c r="K278" s="677"/>
    </row>
    <row r="279" spans="1:11">
      <c r="A279" s="236">
        <v>44043</v>
      </c>
      <c r="B279" s="677" t="s">
        <v>812</v>
      </c>
      <c r="C279" s="677" t="s">
        <v>418</v>
      </c>
      <c r="D279" t="s">
        <v>19</v>
      </c>
      <c r="E279" s="285"/>
      <c r="F279" s="285">
        <v>20</v>
      </c>
      <c r="G279" s="218">
        <f t="shared" ref="G279:G349" si="4">+G278+E279-F279</f>
        <v>31.19999999999991</v>
      </c>
      <c r="H279" s="218"/>
      <c r="I279" s="237"/>
      <c r="J279" s="237"/>
    </row>
    <row r="280" spans="1:11">
      <c r="A280" s="236">
        <v>44104</v>
      </c>
      <c r="B280" s="677" t="s">
        <v>813</v>
      </c>
      <c r="C280" s="677" t="s">
        <v>418</v>
      </c>
      <c r="D280" t="s">
        <v>19</v>
      </c>
      <c r="E280" s="285"/>
      <c r="F280" s="285">
        <v>25.7</v>
      </c>
      <c r="G280" s="218">
        <f t="shared" si="4"/>
        <v>5.4999999999999112</v>
      </c>
      <c r="H280" s="218"/>
      <c r="I280" s="237"/>
      <c r="J280" s="237"/>
    </row>
    <row r="281" spans="1:11">
      <c r="A281" s="236">
        <v>44104</v>
      </c>
      <c r="B281" s="677" t="s">
        <v>813</v>
      </c>
      <c r="C281" s="677" t="s">
        <v>418</v>
      </c>
      <c r="D281" t="s">
        <v>401</v>
      </c>
      <c r="E281" s="285"/>
      <c r="F281" s="285">
        <v>5.5</v>
      </c>
      <c r="G281" s="218">
        <f t="shared" si="4"/>
        <v>-8.8817841970012523E-14</v>
      </c>
      <c r="H281" s="218"/>
      <c r="I281" s="237"/>
      <c r="J281" s="237"/>
    </row>
    <row r="282" spans="1:11">
      <c r="A282" s="243">
        <v>43951</v>
      </c>
      <c r="B282" s="676" t="s">
        <v>397</v>
      </c>
      <c r="C282" s="676" t="s">
        <v>420</v>
      </c>
      <c r="D282" t="s">
        <v>19</v>
      </c>
      <c r="E282" s="285">
        <v>50.9</v>
      </c>
      <c r="F282" s="285"/>
      <c r="G282" s="218">
        <f t="shared" si="4"/>
        <v>50.899999999999906</v>
      </c>
      <c r="H282" s="218"/>
    </row>
    <row r="283" spans="1:11">
      <c r="B283" s="677"/>
      <c r="C283" s="677"/>
      <c r="D283" t="s">
        <v>401</v>
      </c>
      <c r="E283" s="285">
        <v>4.5999999999999996</v>
      </c>
      <c r="F283" s="285"/>
      <c r="G283" s="218">
        <f t="shared" si="4"/>
        <v>55.499999999999908</v>
      </c>
      <c r="H283" s="218"/>
      <c r="I283" s="677"/>
    </row>
    <row r="284" spans="1:11">
      <c r="B284" s="677"/>
      <c r="C284" s="677"/>
      <c r="D284" t="s">
        <v>400</v>
      </c>
      <c r="E284" s="285">
        <v>210</v>
      </c>
      <c r="F284" s="285"/>
      <c r="G284" s="218">
        <f t="shared" si="4"/>
        <v>265.49999999999989</v>
      </c>
      <c r="H284" s="218"/>
      <c r="I284" s="237"/>
    </row>
    <row r="285" spans="1:11">
      <c r="A285" s="236">
        <v>43969</v>
      </c>
      <c r="B285" s="677" t="s">
        <v>808</v>
      </c>
      <c r="C285" s="677" t="s">
        <v>420</v>
      </c>
      <c r="D285" t="s">
        <v>400</v>
      </c>
      <c r="E285" s="285"/>
      <c r="F285" s="285">
        <v>210</v>
      </c>
      <c r="G285" s="218">
        <f t="shared" si="4"/>
        <v>55.499999999999886</v>
      </c>
      <c r="H285" s="218"/>
    </row>
    <row r="286" spans="1:11">
      <c r="A286" s="236">
        <v>44104</v>
      </c>
      <c r="B286" s="677" t="s">
        <v>813</v>
      </c>
      <c r="C286" s="677" t="s">
        <v>420</v>
      </c>
      <c r="D286" t="s">
        <v>19</v>
      </c>
      <c r="E286" s="285"/>
      <c r="F286" s="285">
        <v>8.8000000000000007</v>
      </c>
      <c r="G286" s="218">
        <f t="shared" si="4"/>
        <v>46.699999999999889</v>
      </c>
      <c r="H286" s="218"/>
      <c r="I286" s="240"/>
    </row>
    <row r="287" spans="1:11">
      <c r="A287" s="236">
        <v>44135</v>
      </c>
      <c r="B287" s="677" t="s">
        <v>814</v>
      </c>
      <c r="C287" s="677" t="s">
        <v>420</v>
      </c>
      <c r="D287" t="s">
        <v>19</v>
      </c>
      <c r="E287" s="285"/>
      <c r="F287" s="285">
        <v>42.1</v>
      </c>
      <c r="G287" s="218">
        <f t="shared" si="4"/>
        <v>4.5999999999998877</v>
      </c>
      <c r="H287" s="218"/>
      <c r="I287" s="240"/>
    </row>
    <row r="288" spans="1:11">
      <c r="A288" s="236">
        <v>44135</v>
      </c>
      <c r="B288" s="677" t="s">
        <v>814</v>
      </c>
      <c r="C288" s="677" t="s">
        <v>420</v>
      </c>
      <c r="D288" t="s">
        <v>401</v>
      </c>
      <c r="E288" s="285"/>
      <c r="F288" s="285">
        <v>4.5999999999999996</v>
      </c>
      <c r="G288" s="218">
        <f t="shared" si="4"/>
        <v>-1.1191048088221578E-13</v>
      </c>
      <c r="H288" s="218"/>
      <c r="I288" s="240"/>
    </row>
    <row r="289" spans="1:9">
      <c r="A289" s="243">
        <v>43981</v>
      </c>
      <c r="B289" s="676" t="s">
        <v>397</v>
      </c>
      <c r="C289" s="676" t="s">
        <v>422</v>
      </c>
      <c r="D289" t="s">
        <v>19</v>
      </c>
      <c r="E289" s="285">
        <v>47.3</v>
      </c>
      <c r="F289" s="285"/>
      <c r="G289" s="218">
        <f t="shared" si="4"/>
        <v>47.299999999999883</v>
      </c>
      <c r="H289" s="218"/>
      <c r="I289" s="240"/>
    </row>
    <row r="290" spans="1:9">
      <c r="B290" s="677"/>
      <c r="C290" s="677"/>
      <c r="D290" t="s">
        <v>401</v>
      </c>
      <c r="E290" s="285">
        <v>2.5</v>
      </c>
      <c r="F290" s="285"/>
      <c r="G290" s="218">
        <f t="shared" si="4"/>
        <v>49.799999999999883</v>
      </c>
      <c r="H290" s="218"/>
    </row>
    <row r="291" spans="1:9">
      <c r="B291" s="677"/>
      <c r="C291" s="677"/>
      <c r="D291" t="s">
        <v>400</v>
      </c>
      <c r="E291" s="285">
        <v>210</v>
      </c>
      <c r="F291" s="285"/>
      <c r="G291" s="218">
        <f t="shared" si="4"/>
        <v>259.7999999999999</v>
      </c>
      <c r="H291" s="218"/>
    </row>
    <row r="292" spans="1:9">
      <c r="A292" s="236">
        <v>43981</v>
      </c>
      <c r="B292" s="677" t="s">
        <v>809</v>
      </c>
      <c r="C292" s="677" t="s">
        <v>422</v>
      </c>
      <c r="D292" t="s">
        <v>400</v>
      </c>
      <c r="E292" s="285"/>
      <c r="F292" s="285">
        <v>210</v>
      </c>
      <c r="G292" s="218">
        <f t="shared" si="4"/>
        <v>49.799999999999898</v>
      </c>
      <c r="H292" s="218"/>
    </row>
    <row r="293" spans="1:9">
      <c r="A293" s="236">
        <v>44135</v>
      </c>
      <c r="B293" s="677" t="s">
        <v>814</v>
      </c>
      <c r="C293" s="677" t="s">
        <v>422</v>
      </c>
      <c r="D293" t="s">
        <v>19</v>
      </c>
      <c r="E293" s="285"/>
      <c r="F293" s="285">
        <v>13.3</v>
      </c>
      <c r="G293" s="218">
        <f t="shared" si="4"/>
        <v>36.499999999999901</v>
      </c>
      <c r="H293" s="218"/>
      <c r="I293" s="240"/>
    </row>
    <row r="294" spans="1:9">
      <c r="A294" s="236">
        <v>44165</v>
      </c>
      <c r="B294" s="677" t="s">
        <v>815</v>
      </c>
      <c r="C294" s="677" t="s">
        <v>422</v>
      </c>
      <c r="D294" t="s">
        <v>19</v>
      </c>
      <c r="E294" s="285"/>
      <c r="F294" s="285">
        <v>34</v>
      </c>
      <c r="G294" s="218">
        <f t="shared" si="4"/>
        <v>2.4999999999999005</v>
      </c>
      <c r="H294" s="218"/>
      <c r="I294" s="240"/>
    </row>
    <row r="295" spans="1:9">
      <c r="A295" s="236">
        <v>44165</v>
      </c>
      <c r="B295" s="677" t="s">
        <v>815</v>
      </c>
      <c r="C295" s="677" t="s">
        <v>422</v>
      </c>
      <c r="D295" t="s">
        <v>401</v>
      </c>
      <c r="E295" s="285"/>
      <c r="F295" s="285">
        <v>2.5</v>
      </c>
      <c r="G295" s="218">
        <f t="shared" si="4"/>
        <v>-9.9475983006414026E-14</v>
      </c>
      <c r="H295" s="218"/>
      <c r="I295" s="240"/>
    </row>
    <row r="296" spans="1:9">
      <c r="A296" s="243">
        <v>44012</v>
      </c>
      <c r="B296" s="676" t="s">
        <v>397</v>
      </c>
      <c r="C296" s="676" t="s">
        <v>425</v>
      </c>
      <c r="D296" t="s">
        <v>19</v>
      </c>
      <c r="E296" s="285">
        <v>10.7</v>
      </c>
      <c r="F296" s="285"/>
      <c r="G296" s="218">
        <f t="shared" si="4"/>
        <v>10.6999999999999</v>
      </c>
      <c r="H296" s="218"/>
    </row>
    <row r="297" spans="1:9">
      <c r="B297" s="677"/>
      <c r="C297" s="677"/>
      <c r="D297" t="s">
        <v>401</v>
      </c>
      <c r="E297" s="285">
        <v>1.2</v>
      </c>
      <c r="F297" s="285"/>
      <c r="G297" s="218">
        <f t="shared" si="4"/>
        <v>11.899999999999899</v>
      </c>
      <c r="H297" s="218"/>
    </row>
    <row r="298" spans="1:9">
      <c r="B298" s="677"/>
      <c r="C298" s="677"/>
      <c r="D298" t="s">
        <v>400</v>
      </c>
      <c r="E298" s="285">
        <v>210</v>
      </c>
      <c r="F298" s="285"/>
      <c r="G298" s="218">
        <f t="shared" si="4"/>
        <v>221.89999999999989</v>
      </c>
      <c r="H298" s="218"/>
    </row>
    <row r="299" spans="1:9">
      <c r="A299" s="236">
        <v>43998</v>
      </c>
      <c r="B299" s="677" t="s">
        <v>816</v>
      </c>
      <c r="C299" s="677" t="s">
        <v>425</v>
      </c>
      <c r="D299" t="s">
        <v>400</v>
      </c>
      <c r="E299" s="285"/>
      <c r="F299" s="285">
        <v>100</v>
      </c>
      <c r="G299" s="218">
        <f t="shared" si="4"/>
        <v>121.89999999999989</v>
      </c>
      <c r="H299" s="218"/>
    </row>
    <row r="300" spans="1:9">
      <c r="A300" s="236">
        <v>44012</v>
      </c>
      <c r="B300" s="677" t="s">
        <v>817</v>
      </c>
      <c r="C300" s="677" t="s">
        <v>425</v>
      </c>
      <c r="D300" t="s">
        <v>400</v>
      </c>
      <c r="E300" s="285"/>
      <c r="F300" s="285">
        <v>110</v>
      </c>
      <c r="G300" s="218">
        <f t="shared" si="4"/>
        <v>11.899999999999892</v>
      </c>
      <c r="H300" s="218"/>
    </row>
    <row r="301" spans="1:9">
      <c r="A301" s="236">
        <v>44165</v>
      </c>
      <c r="B301" s="677" t="s">
        <v>815</v>
      </c>
      <c r="C301" s="677" t="s">
        <v>425</v>
      </c>
      <c r="D301" t="s">
        <v>19</v>
      </c>
      <c r="E301" s="285"/>
      <c r="F301" s="285">
        <v>3.5</v>
      </c>
      <c r="G301" s="218">
        <f t="shared" si="4"/>
        <v>8.399999999999892</v>
      </c>
      <c r="H301" s="218"/>
    </row>
    <row r="302" spans="1:9">
      <c r="A302" s="236">
        <v>44196</v>
      </c>
      <c r="B302" s="677" t="s">
        <v>818</v>
      </c>
      <c r="C302" s="677" t="s">
        <v>425</v>
      </c>
      <c r="D302" t="s">
        <v>19</v>
      </c>
      <c r="E302" s="285"/>
      <c r="F302" s="285">
        <v>7.2</v>
      </c>
      <c r="G302" s="218">
        <f t="shared" si="4"/>
        <v>1.1999999999998918</v>
      </c>
      <c r="H302" s="218"/>
    </row>
    <row r="303" spans="1:9">
      <c r="A303" s="236">
        <v>44196</v>
      </c>
      <c r="B303" s="677" t="s">
        <v>818</v>
      </c>
      <c r="C303" s="677" t="s">
        <v>425</v>
      </c>
      <c r="D303" t="s">
        <v>401</v>
      </c>
      <c r="E303" s="285"/>
      <c r="F303" s="285">
        <v>1.2</v>
      </c>
      <c r="G303" s="218">
        <f t="shared" si="4"/>
        <v>-1.0813572259849025E-13</v>
      </c>
      <c r="H303" s="218"/>
    </row>
    <row r="304" spans="1:9">
      <c r="A304" s="243">
        <v>44043</v>
      </c>
      <c r="B304" s="676" t="s">
        <v>397</v>
      </c>
      <c r="C304" s="676" t="s">
        <v>427</v>
      </c>
      <c r="D304" t="s">
        <v>19</v>
      </c>
      <c r="E304" s="285">
        <v>9</v>
      </c>
      <c r="F304" s="285"/>
      <c r="G304" s="218">
        <f t="shared" si="4"/>
        <v>8.9999999999998916</v>
      </c>
      <c r="H304" s="218"/>
    </row>
    <row r="305" spans="1:8">
      <c r="B305" s="677"/>
      <c r="C305" s="677"/>
      <c r="D305" t="s">
        <v>401</v>
      </c>
      <c r="E305" s="285">
        <v>7.5</v>
      </c>
      <c r="F305" s="285"/>
      <c r="G305" s="218">
        <f t="shared" si="4"/>
        <v>16.499999999999893</v>
      </c>
      <c r="H305" s="218"/>
    </row>
    <row r="306" spans="1:8">
      <c r="B306" s="677"/>
      <c r="C306" s="677"/>
      <c r="D306" t="s">
        <v>400</v>
      </c>
      <c r="E306" s="321">
        <v>210</v>
      </c>
      <c r="F306" s="285"/>
      <c r="G306" s="218">
        <f t="shared" si="4"/>
        <v>226.49999999999989</v>
      </c>
      <c r="H306" s="218"/>
    </row>
    <row r="307" spans="1:8">
      <c r="A307" s="236">
        <v>44043</v>
      </c>
      <c r="B307" s="677" t="s">
        <v>812</v>
      </c>
      <c r="C307" s="677" t="s">
        <v>427</v>
      </c>
      <c r="D307" t="s">
        <v>400</v>
      </c>
      <c r="E307" s="321"/>
      <c r="F307" s="285">
        <v>210</v>
      </c>
      <c r="G307" s="218">
        <f t="shared" si="4"/>
        <v>16.499999999999886</v>
      </c>
      <c r="H307" s="218"/>
    </row>
    <row r="308" spans="1:8">
      <c r="A308" s="236">
        <v>44196</v>
      </c>
      <c r="B308" s="677" t="s">
        <v>818</v>
      </c>
      <c r="C308" s="677" t="s">
        <v>427</v>
      </c>
      <c r="D308" t="s">
        <v>19</v>
      </c>
      <c r="E308" s="321"/>
      <c r="F308" s="285">
        <v>9</v>
      </c>
      <c r="G308" s="218">
        <f t="shared" si="4"/>
        <v>7.4999999999998863</v>
      </c>
      <c r="H308" s="218"/>
    </row>
    <row r="309" spans="1:8">
      <c r="A309" s="236">
        <v>44196</v>
      </c>
      <c r="B309" s="677" t="s">
        <v>818</v>
      </c>
      <c r="C309" s="677" t="s">
        <v>427</v>
      </c>
      <c r="D309" t="s">
        <v>401</v>
      </c>
      <c r="E309" s="321"/>
      <c r="F309" s="285">
        <v>7.5</v>
      </c>
      <c r="G309" s="218">
        <f t="shared" si="4"/>
        <v>-1.1368683772161603E-13</v>
      </c>
      <c r="H309" s="218"/>
    </row>
    <row r="310" spans="1:8">
      <c r="A310" s="243">
        <v>44074</v>
      </c>
      <c r="B310" s="676" t="s">
        <v>397</v>
      </c>
      <c r="C310" s="676" t="s">
        <v>429</v>
      </c>
      <c r="D310" t="s">
        <v>19</v>
      </c>
      <c r="E310" s="321">
        <v>8.6</v>
      </c>
      <c r="F310" s="285"/>
      <c r="G310" s="218">
        <f t="shared" si="4"/>
        <v>8.599999999999886</v>
      </c>
      <c r="H310" s="218"/>
    </row>
    <row r="311" spans="1:8">
      <c r="B311" s="677"/>
      <c r="C311" s="677"/>
      <c r="D311" t="s">
        <v>401</v>
      </c>
      <c r="E311" s="321">
        <v>5.3</v>
      </c>
      <c r="F311" s="285"/>
      <c r="G311" s="218">
        <f t="shared" si="4"/>
        <v>13.899999999999885</v>
      </c>
      <c r="H311" s="218"/>
    </row>
    <row r="312" spans="1:8">
      <c r="B312" s="677"/>
      <c r="C312" s="677"/>
      <c r="D312" t="s">
        <v>400</v>
      </c>
      <c r="E312" s="321">
        <v>210</v>
      </c>
      <c r="F312" s="285"/>
      <c r="G312" s="218">
        <f t="shared" si="4"/>
        <v>223.89999999999989</v>
      </c>
      <c r="H312" s="218"/>
    </row>
    <row r="313" spans="1:8">
      <c r="B313" s="677"/>
      <c r="C313" s="677"/>
      <c r="D313" t="s">
        <v>503</v>
      </c>
      <c r="E313" s="321">
        <v>15</v>
      </c>
      <c r="F313" s="285"/>
      <c r="G313" s="218">
        <f t="shared" si="4"/>
        <v>238.89999999999989</v>
      </c>
      <c r="H313" s="218"/>
    </row>
    <row r="314" spans="1:8">
      <c r="A314" s="236">
        <v>44074</v>
      </c>
      <c r="B314" s="677" t="s">
        <v>819</v>
      </c>
      <c r="C314" s="677" t="s">
        <v>429</v>
      </c>
      <c r="D314" t="s">
        <v>400</v>
      </c>
      <c r="E314" s="285"/>
      <c r="F314" s="285">
        <v>210</v>
      </c>
      <c r="G314" s="218">
        <f t="shared" si="4"/>
        <v>28.899999999999892</v>
      </c>
      <c r="H314" s="218"/>
    </row>
    <row r="315" spans="1:8">
      <c r="A315" s="236">
        <v>44048</v>
      </c>
      <c r="B315" s="677"/>
      <c r="C315" s="677" t="s">
        <v>429</v>
      </c>
      <c r="D315" t="s">
        <v>503</v>
      </c>
      <c r="E315" s="285"/>
      <c r="F315" s="285">
        <v>3.5</v>
      </c>
      <c r="G315" s="218">
        <f t="shared" si="4"/>
        <v>25.399999999999892</v>
      </c>
      <c r="H315" s="218"/>
    </row>
    <row r="316" spans="1:8">
      <c r="A316" s="236">
        <v>44196</v>
      </c>
      <c r="B316" s="677" t="s">
        <v>818</v>
      </c>
      <c r="C316" s="677" t="s">
        <v>429</v>
      </c>
      <c r="D316" t="s">
        <v>19</v>
      </c>
      <c r="E316" s="285"/>
      <c r="F316" s="285">
        <v>8.6</v>
      </c>
      <c r="G316" s="218">
        <f t="shared" si="4"/>
        <v>16.799999999999891</v>
      </c>
      <c r="H316" s="218"/>
    </row>
    <row r="317" spans="1:8">
      <c r="A317" s="236">
        <v>44196</v>
      </c>
      <c r="B317" s="677" t="s">
        <v>818</v>
      </c>
      <c r="C317" s="677" t="s">
        <v>429</v>
      </c>
      <c r="D317" t="s">
        <v>401</v>
      </c>
      <c r="E317" s="285"/>
      <c r="F317" s="285">
        <v>5.3</v>
      </c>
      <c r="G317" s="218">
        <f t="shared" si="4"/>
        <v>11.49999999999989</v>
      </c>
      <c r="H317" s="218"/>
    </row>
    <row r="318" spans="1:8">
      <c r="A318" s="236">
        <v>44196</v>
      </c>
      <c r="B318" s="677" t="s">
        <v>818</v>
      </c>
      <c r="C318" s="677" t="s">
        <v>429</v>
      </c>
      <c r="D318" t="s">
        <v>503</v>
      </c>
      <c r="E318" s="285"/>
      <c r="F318" s="285">
        <v>11.5</v>
      </c>
      <c r="G318" s="218">
        <f t="shared" si="4"/>
        <v>-1.1013412404281553E-13</v>
      </c>
      <c r="H318" s="218"/>
    </row>
    <row r="319" spans="1:8">
      <c r="A319" s="243">
        <v>44104</v>
      </c>
      <c r="B319" s="676" t="s">
        <v>397</v>
      </c>
      <c r="C319" s="676" t="s">
        <v>431</v>
      </c>
      <c r="D319" t="s">
        <v>19</v>
      </c>
      <c r="E319" s="321">
        <v>8.9</v>
      </c>
      <c r="F319" s="285"/>
      <c r="G319" s="218">
        <f t="shared" si="4"/>
        <v>8.8999999999998902</v>
      </c>
      <c r="H319" s="218"/>
    </row>
    <row r="320" spans="1:8">
      <c r="B320" s="677"/>
      <c r="C320" s="677"/>
      <c r="D320" t="s">
        <v>401</v>
      </c>
      <c r="E320" s="321">
        <v>6.1</v>
      </c>
      <c r="F320" s="285"/>
      <c r="G320" s="218">
        <f t="shared" si="4"/>
        <v>14.99999999999989</v>
      </c>
      <c r="H320" s="218"/>
    </row>
    <row r="321" spans="1:8">
      <c r="B321" s="677"/>
      <c r="C321" s="677"/>
      <c r="D321" t="s">
        <v>400</v>
      </c>
      <c r="E321" s="321">
        <v>210</v>
      </c>
      <c r="F321" s="285"/>
      <c r="G321" s="218">
        <f t="shared" si="4"/>
        <v>224.99999999999989</v>
      </c>
      <c r="H321" s="218"/>
    </row>
    <row r="322" spans="1:8">
      <c r="B322" s="677"/>
      <c r="C322" s="677"/>
      <c r="D322" t="s">
        <v>503</v>
      </c>
      <c r="E322" s="321">
        <v>8.5</v>
      </c>
      <c r="F322" s="285"/>
      <c r="G322" s="218">
        <f t="shared" si="4"/>
        <v>233.49999999999989</v>
      </c>
      <c r="H322" s="218"/>
    </row>
    <row r="323" spans="1:8">
      <c r="A323" s="236">
        <v>44104</v>
      </c>
      <c r="B323" s="677" t="s">
        <v>820</v>
      </c>
      <c r="C323" s="677" t="s">
        <v>431</v>
      </c>
      <c r="D323" t="s">
        <v>400</v>
      </c>
      <c r="E323" s="321"/>
      <c r="F323" s="285">
        <v>210</v>
      </c>
      <c r="G323" s="218">
        <f t="shared" si="4"/>
        <v>23.499999999999886</v>
      </c>
      <c r="H323" s="218"/>
    </row>
    <row r="324" spans="1:8">
      <c r="A324" s="236">
        <v>44196</v>
      </c>
      <c r="B324" s="677" t="s">
        <v>818</v>
      </c>
      <c r="C324" s="677" t="s">
        <v>431</v>
      </c>
      <c r="D324" t="s">
        <v>19</v>
      </c>
      <c r="E324" s="321"/>
      <c r="F324" s="285">
        <v>8.9</v>
      </c>
      <c r="G324" s="218">
        <f t="shared" si="4"/>
        <v>14.599999999999886</v>
      </c>
      <c r="H324" s="218"/>
    </row>
    <row r="325" spans="1:8">
      <c r="A325" s="236">
        <v>44196</v>
      </c>
      <c r="B325" s="677" t="s">
        <v>818</v>
      </c>
      <c r="C325" s="677" t="s">
        <v>431</v>
      </c>
      <c r="D325" t="s">
        <v>401</v>
      </c>
      <c r="E325" s="321"/>
      <c r="F325" s="285">
        <v>0.8</v>
      </c>
      <c r="G325" s="218">
        <f t="shared" si="4"/>
        <v>13.799999999999885</v>
      </c>
      <c r="H325" s="218"/>
    </row>
    <row r="326" spans="1:8">
      <c r="A326" s="236">
        <v>44226</v>
      </c>
      <c r="B326" s="677" t="s">
        <v>821</v>
      </c>
      <c r="C326" s="677" t="s">
        <v>431</v>
      </c>
      <c r="D326" t="s">
        <v>401</v>
      </c>
      <c r="E326" s="321"/>
      <c r="F326" s="285">
        <v>5.3</v>
      </c>
      <c r="G326" s="218">
        <f t="shared" si="4"/>
        <v>8.4999999999998863</v>
      </c>
      <c r="H326" s="218"/>
    </row>
    <row r="327" spans="1:8">
      <c r="A327" s="236">
        <v>44226</v>
      </c>
      <c r="B327" s="677" t="s">
        <v>821</v>
      </c>
      <c r="C327" s="677" t="s">
        <v>431</v>
      </c>
      <c r="D327" t="s">
        <v>503</v>
      </c>
      <c r="E327" s="321"/>
      <c r="F327" s="285">
        <v>8.5</v>
      </c>
      <c r="G327" s="218">
        <f t="shared" si="4"/>
        <v>-1.1368683772161603E-13</v>
      </c>
      <c r="H327" s="218"/>
    </row>
    <row r="328" spans="1:8">
      <c r="A328" s="243">
        <v>44135</v>
      </c>
      <c r="B328" s="676" t="s">
        <v>397</v>
      </c>
      <c r="C328" s="676" t="s">
        <v>398</v>
      </c>
      <c r="D328" t="s">
        <v>19</v>
      </c>
      <c r="E328" s="321">
        <v>10.4</v>
      </c>
      <c r="F328" s="285"/>
      <c r="G328" s="218">
        <f t="shared" si="4"/>
        <v>10.399999999999887</v>
      </c>
      <c r="H328" s="218"/>
    </row>
    <row r="329" spans="1:8">
      <c r="B329" s="677"/>
      <c r="C329" s="677"/>
      <c r="D329" t="s">
        <v>401</v>
      </c>
      <c r="E329" s="321">
        <v>6.5</v>
      </c>
      <c r="F329" s="285"/>
      <c r="G329" s="218">
        <f t="shared" si="4"/>
        <v>16.899999999999885</v>
      </c>
      <c r="H329" s="218"/>
    </row>
    <row r="330" spans="1:8">
      <c r="B330" s="677"/>
      <c r="C330" s="677"/>
      <c r="D330" t="s">
        <v>400</v>
      </c>
      <c r="E330" s="321">
        <v>210</v>
      </c>
      <c r="F330" s="285"/>
      <c r="G330" s="218">
        <f t="shared" si="4"/>
        <v>226.89999999999989</v>
      </c>
      <c r="H330" s="218"/>
    </row>
    <row r="331" spans="1:8">
      <c r="A331" s="236">
        <v>44135</v>
      </c>
      <c r="B331" s="677" t="s">
        <v>822</v>
      </c>
      <c r="C331" s="677" t="s">
        <v>398</v>
      </c>
      <c r="D331" t="s">
        <v>400</v>
      </c>
      <c r="E331" s="321"/>
      <c r="F331" s="285">
        <v>210</v>
      </c>
      <c r="G331" s="218">
        <f t="shared" si="4"/>
        <v>16.899999999999892</v>
      </c>
      <c r="H331" s="218"/>
    </row>
    <row r="332" spans="1:8">
      <c r="A332" s="236">
        <v>44226</v>
      </c>
      <c r="B332" s="677" t="s">
        <v>821</v>
      </c>
      <c r="C332" s="677" t="s">
        <v>398</v>
      </c>
      <c r="D332" t="s">
        <v>19</v>
      </c>
      <c r="E332" s="321"/>
      <c r="F332" s="285">
        <v>10.4</v>
      </c>
      <c r="G332" s="218">
        <f t="shared" si="4"/>
        <v>6.4999999999998916</v>
      </c>
      <c r="H332" s="218"/>
    </row>
    <row r="333" spans="1:8">
      <c r="A333" s="236">
        <v>44226</v>
      </c>
      <c r="B333" s="677" t="s">
        <v>821</v>
      </c>
      <c r="C333" s="677" t="s">
        <v>398</v>
      </c>
      <c r="D333" t="s">
        <v>401</v>
      </c>
      <c r="E333" s="321"/>
      <c r="F333" s="285">
        <v>6.5</v>
      </c>
      <c r="G333" s="218">
        <f t="shared" si="4"/>
        <v>-1.0835776720341528E-13</v>
      </c>
      <c r="H333" s="218"/>
    </row>
    <row r="334" spans="1:8">
      <c r="A334" s="243">
        <v>44165</v>
      </c>
      <c r="B334" s="676" t="s">
        <v>397</v>
      </c>
      <c r="C334" s="676" t="s">
        <v>405</v>
      </c>
      <c r="D334" t="s">
        <v>19</v>
      </c>
      <c r="E334" s="321">
        <v>12.4</v>
      </c>
      <c r="F334" s="285"/>
      <c r="G334" s="218">
        <f t="shared" si="4"/>
        <v>12.399999999999892</v>
      </c>
      <c r="H334" s="218"/>
    </row>
    <row r="335" spans="1:8">
      <c r="B335" s="677"/>
      <c r="C335" s="677"/>
      <c r="D335" t="s">
        <v>401</v>
      </c>
      <c r="E335" s="321">
        <v>6.7</v>
      </c>
      <c r="F335" s="285"/>
      <c r="G335" s="218">
        <f t="shared" si="4"/>
        <v>19.099999999999891</v>
      </c>
      <c r="H335" s="218"/>
    </row>
    <row r="336" spans="1:8">
      <c r="B336" s="677"/>
      <c r="C336" s="677"/>
      <c r="D336" t="s">
        <v>400</v>
      </c>
      <c r="E336" s="321">
        <v>210</v>
      </c>
      <c r="F336" s="285"/>
      <c r="G336" s="218">
        <f t="shared" si="4"/>
        <v>229.09999999999988</v>
      </c>
      <c r="H336" s="218"/>
    </row>
    <row r="337" spans="1:8">
      <c r="A337" s="236">
        <v>44165</v>
      </c>
      <c r="B337" s="677" t="s">
        <v>823</v>
      </c>
      <c r="C337" s="677" t="s">
        <v>405</v>
      </c>
      <c r="D337" t="s">
        <v>400</v>
      </c>
      <c r="E337" s="321"/>
      <c r="F337" s="285">
        <v>210</v>
      </c>
      <c r="G337" s="218">
        <f t="shared" si="4"/>
        <v>19.099999999999881</v>
      </c>
      <c r="H337" s="218"/>
    </row>
    <row r="338" spans="1:8">
      <c r="A338" s="236">
        <v>44226</v>
      </c>
      <c r="B338" s="677" t="s">
        <v>821</v>
      </c>
      <c r="C338" s="677" t="s">
        <v>405</v>
      </c>
      <c r="D338" t="s">
        <v>19</v>
      </c>
      <c r="E338" s="321"/>
      <c r="F338" s="285">
        <v>12.4</v>
      </c>
      <c r="G338" s="218">
        <f t="shared" si="4"/>
        <v>6.6999999999998803</v>
      </c>
      <c r="H338" s="218"/>
    </row>
    <row r="339" spans="1:8">
      <c r="A339" s="236">
        <v>44226</v>
      </c>
      <c r="B339" s="677" t="s">
        <v>821</v>
      </c>
      <c r="C339" s="677" t="s">
        <v>405</v>
      </c>
      <c r="D339" t="s">
        <v>401</v>
      </c>
      <c r="E339" s="321"/>
      <c r="F339" s="285">
        <v>6.7</v>
      </c>
      <c r="G339" s="218">
        <f t="shared" si="4"/>
        <v>-1.1990408665951691E-13</v>
      </c>
      <c r="H339" s="218"/>
    </row>
    <row r="340" spans="1:8">
      <c r="A340" s="243">
        <v>44196</v>
      </c>
      <c r="B340" s="676" t="s">
        <v>397</v>
      </c>
      <c r="C340" s="676" t="s">
        <v>409</v>
      </c>
      <c r="D340" t="s">
        <v>19</v>
      </c>
      <c r="E340" s="321">
        <v>18.100000000000001</v>
      </c>
      <c r="F340" s="285"/>
      <c r="G340" s="218">
        <f t="shared" si="4"/>
        <v>18.099999999999881</v>
      </c>
      <c r="H340" s="218"/>
    </row>
    <row r="341" spans="1:8">
      <c r="B341" s="677"/>
      <c r="C341" s="677"/>
      <c r="D341" t="s">
        <v>401</v>
      </c>
      <c r="E341" s="321">
        <v>5.9</v>
      </c>
      <c r="F341" s="285"/>
      <c r="G341" s="218">
        <f t="shared" si="4"/>
        <v>23.999999999999879</v>
      </c>
      <c r="H341" s="218"/>
    </row>
    <row r="342" spans="1:8">
      <c r="B342" s="677"/>
      <c r="C342" s="677"/>
      <c r="D342" t="s">
        <v>400</v>
      </c>
      <c r="E342" s="321">
        <v>210</v>
      </c>
      <c r="F342" s="285"/>
      <c r="G342" s="218">
        <f t="shared" si="4"/>
        <v>233.99999999999989</v>
      </c>
      <c r="H342" s="218"/>
    </row>
    <row r="343" spans="1:8">
      <c r="A343" s="236">
        <v>44196</v>
      </c>
      <c r="B343" s="677" t="s">
        <v>824</v>
      </c>
      <c r="C343" s="677" t="s">
        <v>409</v>
      </c>
      <c r="D343" t="s">
        <v>400</v>
      </c>
      <c r="E343" s="321"/>
      <c r="F343" s="285">
        <v>210</v>
      </c>
      <c r="G343" s="218">
        <f t="shared" si="4"/>
        <v>23.999999999999886</v>
      </c>
      <c r="H343" s="218"/>
    </row>
    <row r="344" spans="1:8">
      <c r="A344" s="236">
        <v>44226</v>
      </c>
      <c r="B344" s="677" t="s">
        <v>821</v>
      </c>
      <c r="C344" s="677" t="s">
        <v>409</v>
      </c>
      <c r="D344" t="s">
        <v>19</v>
      </c>
      <c r="E344" s="321"/>
      <c r="F344" s="285">
        <v>18.100000000000001</v>
      </c>
      <c r="G344" s="218">
        <f t="shared" si="4"/>
        <v>5.8999999999998849</v>
      </c>
      <c r="H344" s="218"/>
    </row>
    <row r="345" spans="1:8">
      <c r="A345" s="236">
        <v>44226</v>
      </c>
      <c r="B345" s="677" t="s">
        <v>821</v>
      </c>
      <c r="C345" s="677" t="s">
        <v>409</v>
      </c>
      <c r="D345" t="s">
        <v>401</v>
      </c>
      <c r="E345" s="321"/>
      <c r="F345" s="285">
        <v>5.9</v>
      </c>
      <c r="G345" s="218">
        <f t="shared" si="4"/>
        <v>-1.1546319456101628E-13</v>
      </c>
      <c r="H345" s="218"/>
    </row>
    <row r="346" spans="1:8">
      <c r="A346" s="243">
        <v>44227</v>
      </c>
      <c r="B346" s="676" t="s">
        <v>397</v>
      </c>
      <c r="C346" s="676" t="s">
        <v>444</v>
      </c>
      <c r="D346" t="s">
        <v>19</v>
      </c>
      <c r="E346" s="321">
        <v>19.2</v>
      </c>
      <c r="F346" s="285"/>
      <c r="G346" s="218">
        <f t="shared" si="4"/>
        <v>19.199999999999882</v>
      </c>
      <c r="H346" s="218"/>
    </row>
    <row r="347" spans="1:8">
      <c r="B347" s="677"/>
      <c r="C347" s="677"/>
      <c r="D347" t="s">
        <v>401</v>
      </c>
      <c r="E347" s="321">
        <v>7</v>
      </c>
      <c r="F347" s="285"/>
      <c r="G347" s="218">
        <f t="shared" si="4"/>
        <v>26.199999999999882</v>
      </c>
      <c r="H347" s="218"/>
    </row>
    <row r="348" spans="1:8">
      <c r="B348" s="677"/>
      <c r="C348" s="677"/>
      <c r="D348" t="s">
        <v>400</v>
      </c>
      <c r="E348" s="321">
        <v>210</v>
      </c>
      <c r="F348" s="285"/>
      <c r="G348" s="218">
        <f t="shared" si="4"/>
        <v>236.19999999999987</v>
      </c>
      <c r="H348" s="218"/>
    </row>
    <row r="349" spans="1:8">
      <c r="A349" s="236">
        <v>44226</v>
      </c>
      <c r="B349" s="677" t="s">
        <v>825</v>
      </c>
      <c r="C349" s="677" t="s">
        <v>444</v>
      </c>
      <c r="D349" t="s">
        <v>400</v>
      </c>
      <c r="E349" s="321"/>
      <c r="F349" s="285">
        <v>210</v>
      </c>
      <c r="G349" s="218">
        <f t="shared" si="4"/>
        <v>26.199999999999875</v>
      </c>
      <c r="H349" s="218"/>
    </row>
    <row r="350" spans="1:8">
      <c r="A350" s="236">
        <v>44226</v>
      </c>
      <c r="B350" s="677" t="s">
        <v>821</v>
      </c>
      <c r="C350" s="677" t="s">
        <v>444</v>
      </c>
      <c r="D350" t="s">
        <v>19</v>
      </c>
      <c r="E350" s="321"/>
      <c r="F350" s="285">
        <v>6.2</v>
      </c>
      <c r="G350" s="218">
        <f t="shared" ref="G350:G465" si="5">+G349+E350-F350</f>
        <v>19.999999999999876</v>
      </c>
      <c r="H350" s="218"/>
    </row>
    <row r="351" spans="1:8">
      <c r="A351" s="236">
        <v>44254</v>
      </c>
      <c r="B351" s="677" t="s">
        <v>826</v>
      </c>
      <c r="C351" s="677" t="s">
        <v>444</v>
      </c>
      <c r="D351" t="s">
        <v>19</v>
      </c>
      <c r="E351" s="321"/>
      <c r="F351" s="285">
        <v>10</v>
      </c>
      <c r="G351" s="218">
        <f t="shared" si="5"/>
        <v>9.9999999999998757</v>
      </c>
      <c r="H351" s="218"/>
    </row>
    <row r="352" spans="1:8">
      <c r="A352" s="236">
        <v>44286</v>
      </c>
      <c r="B352" s="677" t="s">
        <v>827</v>
      </c>
      <c r="C352" s="677" t="s">
        <v>444</v>
      </c>
      <c r="D352" t="s">
        <v>19</v>
      </c>
      <c r="E352" s="321"/>
      <c r="F352" s="285">
        <v>3</v>
      </c>
      <c r="G352" s="218">
        <f t="shared" si="5"/>
        <v>6.9999999999998757</v>
      </c>
      <c r="H352" s="218"/>
    </row>
    <row r="353" spans="1:8">
      <c r="A353" s="236">
        <v>44286</v>
      </c>
      <c r="B353" s="677" t="s">
        <v>827</v>
      </c>
      <c r="C353" s="677" t="s">
        <v>444</v>
      </c>
      <c r="D353" t="s">
        <v>401</v>
      </c>
      <c r="E353" s="321"/>
      <c r="F353" s="285">
        <v>7</v>
      </c>
      <c r="G353" s="218">
        <f t="shared" si="5"/>
        <v>-1.2434497875801753E-13</v>
      </c>
      <c r="H353" s="218"/>
    </row>
    <row r="354" spans="1:8">
      <c r="A354" s="243">
        <v>44255</v>
      </c>
      <c r="B354" s="676" t="s">
        <v>397</v>
      </c>
      <c r="C354" s="676" t="s">
        <v>415</v>
      </c>
      <c r="D354" t="s">
        <v>19</v>
      </c>
      <c r="E354" s="321">
        <v>17.5</v>
      </c>
      <c r="F354" s="285"/>
      <c r="G354" s="218">
        <f t="shared" si="5"/>
        <v>17.499999999999876</v>
      </c>
      <c r="H354" s="218"/>
    </row>
    <row r="355" spans="1:8">
      <c r="B355" s="677"/>
      <c r="C355" s="677"/>
      <c r="D355" t="s">
        <v>401</v>
      </c>
      <c r="E355" s="321">
        <v>8.5</v>
      </c>
      <c r="F355" s="285"/>
      <c r="G355" s="218">
        <f t="shared" si="5"/>
        <v>25.999999999999876</v>
      </c>
      <c r="H355" s="218"/>
    </row>
    <row r="356" spans="1:8">
      <c r="B356" s="677"/>
      <c r="C356" s="677"/>
      <c r="D356" t="s">
        <v>400</v>
      </c>
      <c r="E356" s="321">
        <v>210</v>
      </c>
      <c r="F356" s="285"/>
      <c r="G356" s="218">
        <f t="shared" si="5"/>
        <v>235.99999999999989</v>
      </c>
      <c r="H356" s="218"/>
    </row>
    <row r="357" spans="1:8">
      <c r="A357" s="236">
        <v>44254</v>
      </c>
      <c r="B357" s="677" t="s">
        <v>828</v>
      </c>
      <c r="C357" s="677" t="s">
        <v>415</v>
      </c>
      <c r="D357" t="s">
        <v>400</v>
      </c>
      <c r="E357" s="321"/>
      <c r="F357" s="285">
        <v>210</v>
      </c>
      <c r="G357" s="218">
        <f t="shared" si="5"/>
        <v>25.999999999999886</v>
      </c>
      <c r="H357" s="218"/>
    </row>
    <row r="358" spans="1:8">
      <c r="A358" s="236">
        <v>44286</v>
      </c>
      <c r="B358" s="677" t="s">
        <v>827</v>
      </c>
      <c r="C358" s="677" t="s">
        <v>415</v>
      </c>
      <c r="D358" t="s">
        <v>19</v>
      </c>
      <c r="E358" s="321"/>
      <c r="F358" s="285">
        <v>17.5</v>
      </c>
      <c r="G358" s="218">
        <f t="shared" si="5"/>
        <v>8.4999999999998863</v>
      </c>
      <c r="H358" s="218"/>
    </row>
    <row r="359" spans="1:8">
      <c r="A359" s="236">
        <v>44286</v>
      </c>
      <c r="B359" s="677" t="s">
        <v>827</v>
      </c>
      <c r="C359" s="677" t="s">
        <v>415</v>
      </c>
      <c r="D359" t="s">
        <v>401</v>
      </c>
      <c r="E359" s="321"/>
      <c r="F359" s="285">
        <v>8.5</v>
      </c>
      <c r="G359" s="218">
        <f t="shared" si="5"/>
        <v>-1.1368683772161603E-13</v>
      </c>
      <c r="H359" s="218"/>
    </row>
    <row r="360" spans="1:8">
      <c r="A360" s="243">
        <v>44286</v>
      </c>
      <c r="B360" s="676" t="s">
        <v>397</v>
      </c>
      <c r="C360" s="676" t="s">
        <v>418</v>
      </c>
      <c r="D360" t="s">
        <v>19</v>
      </c>
      <c r="E360" s="321">
        <v>19.100000000000001</v>
      </c>
      <c r="F360" s="285"/>
      <c r="G360" s="218">
        <f t="shared" si="5"/>
        <v>19.099999999999888</v>
      </c>
      <c r="H360" s="218"/>
    </row>
    <row r="361" spans="1:8">
      <c r="B361" s="677"/>
      <c r="C361" s="677"/>
      <c r="D361" t="s">
        <v>401</v>
      </c>
      <c r="E361" s="321">
        <v>5.8</v>
      </c>
      <c r="F361" s="285"/>
      <c r="G361" s="218">
        <f t="shared" si="5"/>
        <v>24.899999999999888</v>
      </c>
      <c r="H361" s="218"/>
    </row>
    <row r="362" spans="1:8">
      <c r="B362" s="677"/>
      <c r="C362" s="677"/>
      <c r="D362" t="s">
        <v>400</v>
      </c>
      <c r="E362" s="321">
        <v>210</v>
      </c>
      <c r="F362" s="285"/>
      <c r="G362" s="218">
        <f t="shared" si="5"/>
        <v>234.89999999999989</v>
      </c>
      <c r="H362" s="218"/>
    </row>
    <row r="363" spans="1:8">
      <c r="A363" s="236">
        <v>44286</v>
      </c>
      <c r="B363" s="677" t="s">
        <v>829</v>
      </c>
      <c r="C363" s="677" t="s">
        <v>418</v>
      </c>
      <c r="D363" t="s">
        <v>400</v>
      </c>
      <c r="E363" s="321"/>
      <c r="F363" s="285">
        <v>210</v>
      </c>
      <c r="G363" s="218">
        <f t="shared" si="5"/>
        <v>24.899999999999892</v>
      </c>
      <c r="H363" s="218"/>
    </row>
    <row r="364" spans="1:8">
      <c r="A364" s="236">
        <v>44286</v>
      </c>
      <c r="B364" s="677" t="s">
        <v>827</v>
      </c>
      <c r="C364" s="677" t="s">
        <v>418</v>
      </c>
      <c r="D364" t="s">
        <v>19</v>
      </c>
      <c r="E364" s="321"/>
      <c r="F364" s="285">
        <v>4</v>
      </c>
      <c r="G364" s="218">
        <f t="shared" si="5"/>
        <v>20.899999999999892</v>
      </c>
      <c r="H364" s="218"/>
    </row>
    <row r="365" spans="1:8">
      <c r="A365" s="236">
        <v>44316</v>
      </c>
      <c r="B365" s="677" t="s">
        <v>830</v>
      </c>
      <c r="C365" s="677" t="s">
        <v>418</v>
      </c>
      <c r="D365" t="s">
        <v>19</v>
      </c>
      <c r="E365" s="321"/>
      <c r="F365" s="285">
        <v>15.1</v>
      </c>
      <c r="G365" s="218">
        <f t="shared" si="5"/>
        <v>5.7999999999998924</v>
      </c>
      <c r="H365" s="218"/>
    </row>
    <row r="366" spans="1:8">
      <c r="A366" s="236">
        <v>44316</v>
      </c>
      <c r="B366" s="677" t="s">
        <v>830</v>
      </c>
      <c r="C366" s="677" t="s">
        <v>418</v>
      </c>
      <c r="D366" t="s">
        <v>401</v>
      </c>
      <c r="E366" s="321"/>
      <c r="F366" s="285">
        <v>4.9000000000000004</v>
      </c>
      <c r="G366" s="218">
        <f t="shared" si="5"/>
        <v>0.899999999999892</v>
      </c>
      <c r="H366" s="218"/>
    </row>
    <row r="367" spans="1:8">
      <c r="A367" s="236">
        <v>44347</v>
      </c>
      <c r="B367" s="677" t="s">
        <v>831</v>
      </c>
      <c r="C367" s="677" t="s">
        <v>418</v>
      </c>
      <c r="D367" t="s">
        <v>401</v>
      </c>
      <c r="E367" s="321"/>
      <c r="F367" s="285">
        <v>0.9</v>
      </c>
      <c r="G367" s="218">
        <f t="shared" si="5"/>
        <v>-1.0802470029602773E-13</v>
      </c>
      <c r="H367" s="218"/>
    </row>
    <row r="368" spans="1:8">
      <c r="A368" s="243">
        <v>44316</v>
      </c>
      <c r="B368" s="676" t="s">
        <v>397</v>
      </c>
      <c r="C368" s="676" t="s">
        <v>420</v>
      </c>
      <c r="D368" t="s">
        <v>19</v>
      </c>
      <c r="E368" s="321">
        <v>18.399999999999999</v>
      </c>
      <c r="F368" s="285"/>
      <c r="G368" s="218">
        <f t="shared" si="5"/>
        <v>18.399999999999892</v>
      </c>
      <c r="H368" s="218"/>
    </row>
    <row r="369" spans="1:8">
      <c r="B369" s="677"/>
      <c r="C369" s="677"/>
      <c r="D369" t="s">
        <v>401</v>
      </c>
      <c r="E369" s="321">
        <v>6.8</v>
      </c>
      <c r="F369" s="285"/>
      <c r="G369" s="218">
        <f t="shared" si="5"/>
        <v>25.199999999999893</v>
      </c>
      <c r="H369" s="218"/>
    </row>
    <row r="370" spans="1:8">
      <c r="B370" s="677"/>
      <c r="C370" s="677"/>
      <c r="D370" t="s">
        <v>400</v>
      </c>
      <c r="E370" s="321">
        <v>210</v>
      </c>
      <c r="F370" s="285"/>
      <c r="G370" s="218">
        <f t="shared" si="5"/>
        <v>235.1999999999999</v>
      </c>
      <c r="H370" s="218"/>
    </row>
    <row r="371" spans="1:8">
      <c r="A371" s="236">
        <v>44316</v>
      </c>
      <c r="B371" s="677" t="s">
        <v>832</v>
      </c>
      <c r="C371" s="677" t="s">
        <v>420</v>
      </c>
      <c r="D371" t="s">
        <v>400</v>
      </c>
      <c r="E371" s="321"/>
      <c r="F371" s="285">
        <v>210</v>
      </c>
      <c r="G371" s="218">
        <f t="shared" si="5"/>
        <v>25.199999999999903</v>
      </c>
      <c r="H371" s="218"/>
    </row>
    <row r="372" spans="1:8">
      <c r="A372" s="236">
        <v>44347</v>
      </c>
      <c r="B372" s="677" t="s">
        <v>831</v>
      </c>
      <c r="C372" s="677" t="s">
        <v>420</v>
      </c>
      <c r="D372" t="s">
        <v>19</v>
      </c>
      <c r="E372" s="321"/>
      <c r="F372" s="285">
        <v>18.399999999999999</v>
      </c>
      <c r="G372" s="218">
        <f t="shared" si="5"/>
        <v>6.7999999999999048</v>
      </c>
      <c r="H372" s="218"/>
    </row>
    <row r="373" spans="1:8">
      <c r="A373" s="236">
        <v>44347</v>
      </c>
      <c r="B373" s="677" t="s">
        <v>831</v>
      </c>
      <c r="C373" s="677" t="s">
        <v>420</v>
      </c>
      <c r="D373" t="s">
        <v>401</v>
      </c>
      <c r="E373" s="321"/>
      <c r="F373" s="285">
        <v>6.8</v>
      </c>
      <c r="G373" s="218">
        <f t="shared" si="5"/>
        <v>-9.50350909079134E-14</v>
      </c>
      <c r="H373" s="218"/>
    </row>
    <row r="374" spans="1:8">
      <c r="A374" s="243">
        <v>44347</v>
      </c>
      <c r="B374" s="676" t="s">
        <v>397</v>
      </c>
      <c r="C374" s="676" t="s">
        <v>422</v>
      </c>
      <c r="D374" t="s">
        <v>19</v>
      </c>
      <c r="E374" s="321">
        <v>15</v>
      </c>
      <c r="F374" s="285"/>
      <c r="G374" s="218">
        <f t="shared" si="5"/>
        <v>14.999999999999904</v>
      </c>
      <c r="H374" s="218"/>
    </row>
    <row r="375" spans="1:8">
      <c r="B375" s="677"/>
      <c r="C375" s="677"/>
      <c r="D375" t="s">
        <v>401</v>
      </c>
      <c r="E375" s="321">
        <v>5.5</v>
      </c>
      <c r="F375" s="285"/>
      <c r="G375" s="218">
        <f t="shared" si="5"/>
        <v>20.499999999999904</v>
      </c>
      <c r="H375" s="218"/>
    </row>
    <row r="376" spans="1:8">
      <c r="B376" s="677"/>
      <c r="C376" s="677"/>
      <c r="D376" t="s">
        <v>400</v>
      </c>
      <c r="E376" s="321">
        <v>210</v>
      </c>
      <c r="F376" s="285"/>
      <c r="G376" s="218">
        <f t="shared" si="5"/>
        <v>230.49999999999991</v>
      </c>
      <c r="H376" s="218"/>
    </row>
    <row r="377" spans="1:8">
      <c r="A377" s="236">
        <v>44347</v>
      </c>
      <c r="B377" s="677" t="s">
        <v>833</v>
      </c>
      <c r="C377" s="677" t="s">
        <v>422</v>
      </c>
      <c r="D377" t="s">
        <v>400</v>
      </c>
      <c r="E377" s="321"/>
      <c r="F377" s="285">
        <v>210</v>
      </c>
      <c r="G377" s="218">
        <f t="shared" si="5"/>
        <v>20.499999999999915</v>
      </c>
      <c r="H377" s="218"/>
    </row>
    <row r="378" spans="1:8">
      <c r="A378" s="236">
        <v>44347</v>
      </c>
      <c r="B378" s="677" t="s">
        <v>831</v>
      </c>
      <c r="C378" s="677" t="s">
        <v>422</v>
      </c>
      <c r="D378" t="s">
        <v>19</v>
      </c>
      <c r="E378" s="321"/>
      <c r="F378" s="285">
        <v>3.9</v>
      </c>
      <c r="G378" s="218">
        <f t="shared" si="5"/>
        <v>16.599999999999916</v>
      </c>
      <c r="H378" s="218"/>
    </row>
    <row r="379" spans="1:8">
      <c r="A379" s="236">
        <v>44377</v>
      </c>
      <c r="B379" s="677" t="s">
        <v>834</v>
      </c>
      <c r="C379" s="677" t="s">
        <v>422</v>
      </c>
      <c r="D379" t="s">
        <v>19</v>
      </c>
      <c r="E379" s="321"/>
      <c r="F379" s="285">
        <v>11.1</v>
      </c>
      <c r="G379" s="218">
        <f t="shared" si="5"/>
        <v>5.4999999999999165</v>
      </c>
      <c r="H379" s="218"/>
    </row>
    <row r="380" spans="1:8">
      <c r="A380" s="236">
        <v>44377</v>
      </c>
      <c r="B380" s="677" t="s">
        <v>834</v>
      </c>
      <c r="C380" s="677" t="s">
        <v>422</v>
      </c>
      <c r="D380" t="s">
        <v>401</v>
      </c>
      <c r="E380" s="321"/>
      <c r="F380" s="285">
        <v>5.5</v>
      </c>
      <c r="G380" s="218">
        <f t="shared" si="5"/>
        <v>-8.3488771451811772E-14</v>
      </c>
      <c r="H380" s="218"/>
    </row>
    <row r="381" spans="1:8">
      <c r="A381" s="243">
        <v>44377</v>
      </c>
      <c r="B381" s="676" t="s">
        <v>397</v>
      </c>
      <c r="C381" s="676" t="s">
        <v>425</v>
      </c>
      <c r="D381" t="s">
        <v>19</v>
      </c>
      <c r="E381" s="321">
        <v>16.399999999999999</v>
      </c>
      <c r="F381" s="285"/>
      <c r="G381" s="218">
        <f t="shared" si="5"/>
        <v>16.399999999999913</v>
      </c>
      <c r="H381" s="218"/>
    </row>
    <row r="382" spans="1:8">
      <c r="B382" s="677"/>
      <c r="C382" s="677"/>
      <c r="D382" t="s">
        <v>401</v>
      </c>
      <c r="E382" s="332">
        <v>7.4</v>
      </c>
      <c r="F382" s="285"/>
      <c r="G382" s="218">
        <f t="shared" si="5"/>
        <v>23.799999999999912</v>
      </c>
      <c r="H382" s="218"/>
    </row>
    <row r="383" spans="1:8">
      <c r="B383" s="677"/>
      <c r="C383" s="677"/>
      <c r="D383" t="s">
        <v>400</v>
      </c>
      <c r="E383" s="321">
        <v>210</v>
      </c>
      <c r="F383" s="285"/>
      <c r="G383" s="218">
        <f t="shared" si="5"/>
        <v>233.7999999999999</v>
      </c>
      <c r="H383" s="218"/>
    </row>
    <row r="384" spans="1:8">
      <c r="A384" s="236">
        <v>44377</v>
      </c>
      <c r="B384" s="677" t="s">
        <v>835</v>
      </c>
      <c r="C384" s="677" t="s">
        <v>425</v>
      </c>
      <c r="D384" t="s">
        <v>400</v>
      </c>
      <c r="E384" s="321"/>
      <c r="F384" s="285">
        <v>210</v>
      </c>
      <c r="G384" s="218">
        <f t="shared" si="5"/>
        <v>23.799999999999898</v>
      </c>
      <c r="H384" s="218"/>
    </row>
    <row r="385" spans="1:9">
      <c r="A385" s="236">
        <v>44377</v>
      </c>
      <c r="B385" s="677" t="s">
        <v>834</v>
      </c>
      <c r="C385" s="677" t="s">
        <v>425</v>
      </c>
      <c r="D385" t="s">
        <v>19</v>
      </c>
      <c r="E385" s="321"/>
      <c r="F385" s="285">
        <v>3.4</v>
      </c>
      <c r="G385" s="218">
        <f t="shared" si="5"/>
        <v>20.399999999999899</v>
      </c>
      <c r="H385" s="218"/>
    </row>
    <row r="386" spans="1:9">
      <c r="A386" s="236">
        <v>44408</v>
      </c>
      <c r="B386" s="677" t="s">
        <v>836</v>
      </c>
      <c r="C386" s="677" t="s">
        <v>425</v>
      </c>
      <c r="D386" t="s">
        <v>19</v>
      </c>
      <c r="E386" s="321"/>
      <c r="F386" s="285">
        <v>13</v>
      </c>
      <c r="G386" s="218">
        <f t="shared" si="5"/>
        <v>7.3999999999998991</v>
      </c>
      <c r="H386" s="218"/>
    </row>
    <row r="387" spans="1:9">
      <c r="A387" s="236">
        <v>44408</v>
      </c>
      <c r="B387" s="677" t="s">
        <v>836</v>
      </c>
      <c r="C387" s="677" t="s">
        <v>425</v>
      </c>
      <c r="D387" t="s">
        <v>401</v>
      </c>
      <c r="E387" s="321"/>
      <c r="F387" s="285">
        <v>7.4</v>
      </c>
      <c r="G387" s="218">
        <f t="shared" si="5"/>
        <v>-1.0125233984581428E-13</v>
      </c>
      <c r="H387" s="218"/>
    </row>
    <row r="388" spans="1:9">
      <c r="A388" s="243">
        <v>44408</v>
      </c>
      <c r="B388" s="676" t="s">
        <v>397</v>
      </c>
      <c r="C388" s="676" t="s">
        <v>427</v>
      </c>
      <c r="D388" t="s">
        <v>19</v>
      </c>
      <c r="E388" s="298">
        <v>14.4</v>
      </c>
      <c r="F388" s="285"/>
      <c r="G388" s="218">
        <f t="shared" si="5"/>
        <v>14.399999999999899</v>
      </c>
      <c r="H388" s="218"/>
    </row>
    <row r="389" spans="1:9">
      <c r="B389" s="677"/>
      <c r="C389" s="677"/>
      <c r="D389" t="s">
        <v>401</v>
      </c>
      <c r="E389" s="298">
        <v>4.8</v>
      </c>
      <c r="F389" s="285"/>
      <c r="G389" s="218">
        <f t="shared" si="5"/>
        <v>19.1999999999999</v>
      </c>
      <c r="H389" s="218"/>
    </row>
    <row r="390" spans="1:9">
      <c r="B390" s="677"/>
      <c r="C390" s="677"/>
      <c r="D390" t="s">
        <v>400</v>
      </c>
      <c r="E390" s="321">
        <v>210</v>
      </c>
      <c r="F390" s="285"/>
      <c r="G390" s="218">
        <f t="shared" si="5"/>
        <v>229.1999999999999</v>
      </c>
      <c r="H390" s="218"/>
    </row>
    <row r="391" spans="1:9">
      <c r="A391" s="236">
        <v>44408</v>
      </c>
      <c r="B391" s="677" t="s">
        <v>837</v>
      </c>
      <c r="C391" s="677" t="s">
        <v>427</v>
      </c>
      <c r="D391" t="s">
        <v>400</v>
      </c>
      <c r="E391" s="321"/>
      <c r="F391" s="321">
        <v>210</v>
      </c>
      <c r="G391" s="218">
        <f t="shared" si="5"/>
        <v>19.199999999999903</v>
      </c>
      <c r="H391" s="218"/>
    </row>
    <row r="392" spans="1:9">
      <c r="A392" s="236">
        <v>44408</v>
      </c>
      <c r="B392" s="677" t="s">
        <v>836</v>
      </c>
      <c r="C392" s="677" t="s">
        <v>427</v>
      </c>
      <c r="D392" t="s">
        <v>19</v>
      </c>
      <c r="E392" s="321"/>
      <c r="F392" s="298">
        <v>9.6</v>
      </c>
      <c r="G392" s="218">
        <f t="shared" si="5"/>
        <v>9.5999999999999037</v>
      </c>
      <c r="H392" s="218"/>
      <c r="I392" s="240"/>
    </row>
    <row r="393" spans="1:9">
      <c r="A393" s="236">
        <v>44469</v>
      </c>
      <c r="B393" s="677" t="s">
        <v>838</v>
      </c>
      <c r="C393" s="677" t="s">
        <v>427</v>
      </c>
      <c r="D393" t="s">
        <v>19</v>
      </c>
      <c r="E393" s="321"/>
      <c r="F393" s="298">
        <v>4.8</v>
      </c>
      <c r="G393" s="218">
        <f t="shared" si="5"/>
        <v>4.7999999999999039</v>
      </c>
      <c r="H393" s="218"/>
      <c r="I393" s="240"/>
    </row>
    <row r="394" spans="1:9">
      <c r="A394" s="236">
        <v>44469</v>
      </c>
      <c r="B394" s="677" t="s">
        <v>838</v>
      </c>
      <c r="C394" s="677" t="s">
        <v>427</v>
      </c>
      <c r="D394" t="s">
        <v>401</v>
      </c>
      <c r="E394" s="321"/>
      <c r="F394" s="298">
        <v>4.8</v>
      </c>
      <c r="G394" s="263">
        <f t="shared" si="5"/>
        <v>-9.5923269327613525E-14</v>
      </c>
      <c r="H394" s="263"/>
      <c r="I394" s="240"/>
    </row>
    <row r="395" spans="1:9">
      <c r="A395" s="243">
        <v>44439</v>
      </c>
      <c r="B395" s="676" t="s">
        <v>397</v>
      </c>
      <c r="C395" s="676" t="s">
        <v>429</v>
      </c>
      <c r="D395" t="s">
        <v>19</v>
      </c>
      <c r="E395" s="321">
        <v>16.3</v>
      </c>
      <c r="F395" s="298"/>
      <c r="G395" s="218">
        <f t="shared" si="5"/>
        <v>16.299999999999905</v>
      </c>
      <c r="H395" s="218"/>
    </row>
    <row r="396" spans="1:9">
      <c r="B396" s="677"/>
      <c r="C396" s="677"/>
      <c r="D396" t="s">
        <v>401</v>
      </c>
      <c r="E396" s="298">
        <v>5.0999999999999996</v>
      </c>
      <c r="F396" s="298"/>
      <c r="G396" s="218">
        <f t="shared" si="5"/>
        <v>21.399999999999906</v>
      </c>
      <c r="H396" s="218"/>
    </row>
    <row r="397" spans="1:9">
      <c r="B397" s="677"/>
      <c r="C397" s="677"/>
      <c r="D397" t="s">
        <v>400</v>
      </c>
      <c r="E397" s="321">
        <v>210</v>
      </c>
      <c r="F397" s="298"/>
      <c r="G397" s="218">
        <f t="shared" si="5"/>
        <v>231.39999999999992</v>
      </c>
      <c r="H397" s="218"/>
    </row>
    <row r="398" spans="1:9">
      <c r="A398" s="236">
        <v>44439</v>
      </c>
      <c r="B398" s="677" t="s">
        <v>839</v>
      </c>
      <c r="C398" s="677" t="s">
        <v>429</v>
      </c>
      <c r="D398" t="s">
        <v>400</v>
      </c>
      <c r="E398" s="321"/>
      <c r="F398" s="298">
        <v>210</v>
      </c>
      <c r="G398" s="218">
        <f t="shared" si="5"/>
        <v>21.39999999999992</v>
      </c>
      <c r="H398" s="218"/>
    </row>
    <row r="399" spans="1:9">
      <c r="A399" s="236">
        <v>44469</v>
      </c>
      <c r="B399" s="677" t="s">
        <v>838</v>
      </c>
      <c r="C399" s="677" t="s">
        <v>429</v>
      </c>
      <c r="D399" t="s">
        <v>401</v>
      </c>
      <c r="E399" s="321"/>
      <c r="F399" s="298">
        <v>4.0999999999999996</v>
      </c>
      <c r="G399" s="218">
        <f t="shared" si="5"/>
        <v>17.299999999999919</v>
      </c>
      <c r="H399" s="218"/>
    </row>
    <row r="400" spans="1:9" ht="15.75" customHeight="1">
      <c r="A400" s="236">
        <v>44469</v>
      </c>
      <c r="B400" s="677" t="s">
        <v>838</v>
      </c>
      <c r="C400" s="677" t="s">
        <v>429</v>
      </c>
      <c r="D400" t="s">
        <v>19</v>
      </c>
      <c r="E400" s="321"/>
      <c r="F400" s="298">
        <v>16.3</v>
      </c>
      <c r="G400" s="218">
        <f t="shared" si="5"/>
        <v>0.99999999999991829</v>
      </c>
      <c r="H400" s="218"/>
    </row>
    <row r="401" spans="1:11" ht="15.75" customHeight="1">
      <c r="A401" s="236">
        <v>44530</v>
      </c>
      <c r="B401" s="677" t="s">
        <v>840</v>
      </c>
      <c r="C401" s="677" t="s">
        <v>429</v>
      </c>
      <c r="D401" t="s">
        <v>401</v>
      </c>
      <c r="E401" s="321"/>
      <c r="F401" s="298">
        <v>1</v>
      </c>
      <c r="G401" s="218">
        <f t="shared" si="5"/>
        <v>-8.1712414612411521E-14</v>
      </c>
      <c r="H401" s="218"/>
    </row>
    <row r="402" spans="1:11" ht="15.75" customHeight="1">
      <c r="A402" s="243">
        <v>44469</v>
      </c>
      <c r="B402" s="676" t="s">
        <v>397</v>
      </c>
      <c r="C402" s="676" t="s">
        <v>431</v>
      </c>
      <c r="D402" t="s">
        <v>19</v>
      </c>
      <c r="E402" s="321">
        <v>16.8</v>
      </c>
      <c r="F402" s="298"/>
      <c r="G402" s="218">
        <f t="shared" si="5"/>
        <v>16.799999999999919</v>
      </c>
      <c r="H402" s="218"/>
    </row>
    <row r="403" spans="1:11">
      <c r="B403" s="677"/>
      <c r="C403" s="677"/>
      <c r="D403" t="s">
        <v>401</v>
      </c>
      <c r="E403" s="321">
        <v>6.7</v>
      </c>
      <c r="F403" s="298"/>
      <c r="G403" s="218">
        <f t="shared" si="5"/>
        <v>23.499999999999918</v>
      </c>
      <c r="H403" s="218"/>
    </row>
    <row r="404" spans="1:11">
      <c r="A404" s="236">
        <v>44530</v>
      </c>
      <c r="B404" s="677" t="s">
        <v>840</v>
      </c>
      <c r="C404" s="677" t="s">
        <v>794</v>
      </c>
      <c r="D404" t="s">
        <v>400</v>
      </c>
      <c r="E404" s="321">
        <v>210</v>
      </c>
      <c r="F404" s="298"/>
      <c r="G404" s="218">
        <f t="shared" si="5"/>
        <v>233.49999999999991</v>
      </c>
      <c r="H404" s="218"/>
    </row>
    <row r="405" spans="1:11">
      <c r="A405" s="236">
        <v>44469</v>
      </c>
      <c r="B405" s="677" t="s">
        <v>841</v>
      </c>
      <c r="C405" s="677" t="s">
        <v>431</v>
      </c>
      <c r="D405" t="s">
        <v>400</v>
      </c>
      <c r="E405" s="321"/>
      <c r="F405" s="321">
        <v>210</v>
      </c>
      <c r="G405" s="218">
        <f t="shared" si="5"/>
        <v>23.499999999999915</v>
      </c>
      <c r="H405" s="218"/>
    </row>
    <row r="406" spans="1:11">
      <c r="A406" s="236">
        <v>44499</v>
      </c>
      <c r="B406" s="677" t="s">
        <v>842</v>
      </c>
      <c r="C406" s="677" t="s">
        <v>431</v>
      </c>
      <c r="D406" t="s">
        <v>19</v>
      </c>
      <c r="E406" s="321"/>
      <c r="F406" s="321">
        <v>30</v>
      </c>
      <c r="G406" s="218">
        <f t="shared" si="5"/>
        <v>-6.5000000000000853</v>
      </c>
      <c r="H406" s="218"/>
    </row>
    <row r="407" spans="1:11">
      <c r="A407" s="243">
        <v>44500</v>
      </c>
      <c r="B407" s="676" t="s">
        <v>397</v>
      </c>
      <c r="C407" s="676" t="s">
        <v>398</v>
      </c>
      <c r="D407" t="s">
        <v>400</v>
      </c>
      <c r="E407" s="321">
        <v>210</v>
      </c>
      <c r="F407" s="285"/>
      <c r="G407" s="218">
        <f t="shared" si="5"/>
        <v>203.49999999999991</v>
      </c>
      <c r="H407" s="218"/>
      <c r="K407" s="237"/>
    </row>
    <row r="408" spans="1:11">
      <c r="A408" s="236">
        <v>44499</v>
      </c>
      <c r="B408" s="677" t="s">
        <v>843</v>
      </c>
      <c r="C408" s="677" t="s">
        <v>398</v>
      </c>
      <c r="D408" t="s">
        <v>400</v>
      </c>
      <c r="E408" s="285"/>
      <c r="F408" s="285">
        <v>210</v>
      </c>
      <c r="G408" s="218">
        <f t="shared" si="5"/>
        <v>-6.5000000000000853</v>
      </c>
      <c r="H408" s="218"/>
      <c r="K408" s="237"/>
    </row>
    <row r="409" spans="1:11">
      <c r="B409" s="677"/>
      <c r="C409" s="677" t="s">
        <v>398</v>
      </c>
      <c r="D409" t="s">
        <v>19</v>
      </c>
      <c r="E409" s="314">
        <v>17.5</v>
      </c>
      <c r="F409" s="285"/>
      <c r="G409" s="218">
        <f t="shared" si="5"/>
        <v>10.999999999999915</v>
      </c>
      <c r="H409" s="218"/>
    </row>
    <row r="410" spans="1:11">
      <c r="B410" s="677"/>
      <c r="C410" s="677" t="s">
        <v>398</v>
      </c>
      <c r="D410" t="s">
        <v>401</v>
      </c>
      <c r="E410" s="314">
        <v>4.5999999999999996</v>
      </c>
      <c r="F410" s="290"/>
      <c r="G410" s="218">
        <f t="shared" si="5"/>
        <v>15.599999999999914</v>
      </c>
      <c r="H410" s="218"/>
    </row>
    <row r="411" spans="1:11">
      <c r="A411" s="236">
        <v>44530</v>
      </c>
      <c r="B411" s="677" t="s">
        <v>840</v>
      </c>
      <c r="C411" s="677" t="s">
        <v>398</v>
      </c>
      <c r="D411" t="s">
        <v>19</v>
      </c>
      <c r="F411" s="290">
        <v>17.5</v>
      </c>
      <c r="G411" s="218">
        <f t="shared" si="5"/>
        <v>-1.9000000000000856</v>
      </c>
      <c r="H411" s="218"/>
    </row>
    <row r="412" spans="1:11">
      <c r="A412" s="236">
        <v>44530</v>
      </c>
      <c r="B412" s="677" t="s">
        <v>840</v>
      </c>
      <c r="C412" s="677" t="s">
        <v>398</v>
      </c>
      <c r="D412" t="s">
        <v>401</v>
      </c>
      <c r="E412" s="290"/>
      <c r="F412" s="290">
        <v>4.5999999999999996</v>
      </c>
      <c r="G412" s="218">
        <f t="shared" si="5"/>
        <v>-6.5000000000000853</v>
      </c>
      <c r="H412" s="218"/>
    </row>
    <row r="413" spans="1:11">
      <c r="A413" s="243">
        <v>44530</v>
      </c>
      <c r="B413" s="676" t="s">
        <v>397</v>
      </c>
      <c r="C413" s="676" t="s">
        <v>405</v>
      </c>
      <c r="D413" t="s">
        <v>400</v>
      </c>
      <c r="E413" s="321">
        <v>210</v>
      </c>
      <c r="F413" s="285"/>
      <c r="G413" s="218">
        <f t="shared" si="5"/>
        <v>203.49999999999991</v>
      </c>
      <c r="H413" s="218"/>
    </row>
    <row r="414" spans="1:11">
      <c r="A414" s="243"/>
      <c r="B414" s="676"/>
      <c r="C414" s="676"/>
      <c r="D414" t="s">
        <v>19</v>
      </c>
      <c r="E414" s="321">
        <v>18.600000000000001</v>
      </c>
      <c r="F414" s="285"/>
      <c r="G414" s="218">
        <f t="shared" si="5"/>
        <v>222.09999999999991</v>
      </c>
      <c r="H414" s="218"/>
    </row>
    <row r="415" spans="1:11">
      <c r="A415" s="243"/>
      <c r="B415" s="676"/>
      <c r="C415" s="676"/>
      <c r="D415" t="s">
        <v>401</v>
      </c>
      <c r="E415" s="321">
        <v>6</v>
      </c>
      <c r="F415" s="285"/>
      <c r="G415" s="218">
        <f t="shared" si="5"/>
        <v>228.09999999999991</v>
      </c>
      <c r="H415" s="218"/>
    </row>
    <row r="416" spans="1:11">
      <c r="A416" s="236">
        <v>44530</v>
      </c>
      <c r="B416" s="677" t="s">
        <v>844</v>
      </c>
      <c r="C416" s="677" t="s">
        <v>405</v>
      </c>
      <c r="D416" t="s">
        <v>400</v>
      </c>
      <c r="E416" s="285"/>
      <c r="F416" s="321">
        <v>210</v>
      </c>
      <c r="G416" s="218">
        <f t="shared" si="5"/>
        <v>18.099999999999909</v>
      </c>
      <c r="H416" s="218"/>
    </row>
    <row r="417" spans="1:8">
      <c r="A417" s="236">
        <v>44530</v>
      </c>
      <c r="B417" s="677" t="s">
        <v>840</v>
      </c>
      <c r="C417" s="677" t="s">
        <v>405</v>
      </c>
      <c r="D417" t="s">
        <v>19</v>
      </c>
      <c r="E417" s="285"/>
      <c r="F417" s="285">
        <v>6.9</v>
      </c>
      <c r="G417" s="218">
        <f t="shared" si="5"/>
        <v>11.199999999999909</v>
      </c>
      <c r="H417" s="218"/>
    </row>
    <row r="418" spans="1:8">
      <c r="A418" s="236">
        <v>44561</v>
      </c>
      <c r="B418" s="677" t="s">
        <v>845</v>
      </c>
      <c r="C418" s="677" t="s">
        <v>405</v>
      </c>
      <c r="D418" t="s">
        <v>19</v>
      </c>
      <c r="E418" s="285"/>
      <c r="F418" s="285">
        <v>10</v>
      </c>
      <c r="G418" s="218">
        <f t="shared" si="5"/>
        <v>1.1999999999999087</v>
      </c>
      <c r="H418" s="218"/>
    </row>
    <row r="419" spans="1:8">
      <c r="A419" s="236">
        <v>44592</v>
      </c>
      <c r="B419" s="677" t="s">
        <v>846</v>
      </c>
      <c r="C419" s="677" t="s">
        <v>405</v>
      </c>
      <c r="D419" t="s">
        <v>401</v>
      </c>
      <c r="E419" s="285"/>
      <c r="F419" s="285">
        <v>1.2</v>
      </c>
      <c r="G419" s="218">
        <f t="shared" si="5"/>
        <v>-9.1260332624187868E-14</v>
      </c>
      <c r="H419" s="218"/>
    </row>
    <row r="420" spans="1:8">
      <c r="A420" s="243">
        <v>44561</v>
      </c>
      <c r="B420" s="676" t="s">
        <v>397</v>
      </c>
      <c r="C420" s="676" t="s">
        <v>409</v>
      </c>
      <c r="D420" t="s">
        <v>19</v>
      </c>
      <c r="E420" s="285">
        <v>19.600000000000001</v>
      </c>
      <c r="F420" s="285"/>
      <c r="G420" s="218">
        <f t="shared" si="5"/>
        <v>19.599999999999909</v>
      </c>
      <c r="H420" s="218"/>
    </row>
    <row r="421" spans="1:8">
      <c r="A421" s="243"/>
      <c r="B421" s="676"/>
      <c r="C421" s="676"/>
      <c r="D421" t="s">
        <v>401</v>
      </c>
      <c r="E421" s="285">
        <v>6.4</v>
      </c>
      <c r="F421" s="285"/>
      <c r="G421" s="218">
        <f t="shared" si="5"/>
        <v>25.999999999999908</v>
      </c>
      <c r="H421" s="218"/>
    </row>
    <row r="422" spans="1:8">
      <c r="A422" s="243"/>
      <c r="B422" s="676"/>
      <c r="C422" s="676"/>
      <c r="D422" t="s">
        <v>400</v>
      </c>
      <c r="E422" s="285">
        <v>210</v>
      </c>
      <c r="F422" s="285"/>
      <c r="G422" s="218">
        <f t="shared" si="5"/>
        <v>235.99999999999991</v>
      </c>
      <c r="H422" s="218"/>
    </row>
    <row r="423" spans="1:8">
      <c r="A423" s="236">
        <v>44561</v>
      </c>
      <c r="B423" s="677" t="s">
        <v>847</v>
      </c>
      <c r="C423" s="677" t="s">
        <v>409</v>
      </c>
      <c r="D423" t="s">
        <v>400</v>
      </c>
      <c r="E423" s="285"/>
      <c r="F423" s="285">
        <v>210</v>
      </c>
      <c r="G423" s="218">
        <f t="shared" si="5"/>
        <v>25.999999999999915</v>
      </c>
      <c r="H423" s="218"/>
    </row>
    <row r="424" spans="1:8">
      <c r="A424" s="236">
        <v>44592</v>
      </c>
      <c r="B424" s="677" t="s">
        <v>846</v>
      </c>
      <c r="C424" s="677" t="s">
        <v>409</v>
      </c>
      <c r="D424" t="s">
        <v>19</v>
      </c>
      <c r="E424" s="285"/>
      <c r="F424" s="285">
        <v>19.600000000000001</v>
      </c>
      <c r="G424" s="218">
        <f t="shared" si="5"/>
        <v>6.3999999999999133</v>
      </c>
      <c r="H424" s="218"/>
    </row>
    <row r="425" spans="1:8">
      <c r="A425" s="236">
        <v>44592</v>
      </c>
      <c r="B425" s="677" t="s">
        <v>846</v>
      </c>
      <c r="C425" s="677" t="s">
        <v>409</v>
      </c>
      <c r="D425" t="s">
        <v>401</v>
      </c>
      <c r="E425" s="285"/>
      <c r="F425" s="285">
        <v>6.4</v>
      </c>
      <c r="G425" s="218">
        <f t="shared" si="5"/>
        <v>-8.7041485130612273E-14</v>
      </c>
      <c r="H425" s="218"/>
    </row>
    <row r="426" spans="1:8">
      <c r="A426" s="243">
        <v>44592</v>
      </c>
      <c r="B426" s="676" t="s">
        <v>397</v>
      </c>
      <c r="C426" s="676" t="s">
        <v>444</v>
      </c>
      <c r="D426" t="s">
        <v>19</v>
      </c>
      <c r="E426" s="285">
        <v>20.7</v>
      </c>
      <c r="F426" s="285"/>
      <c r="G426" s="218">
        <f t="shared" si="5"/>
        <v>20.69999999999991</v>
      </c>
      <c r="H426" s="218"/>
    </row>
    <row r="427" spans="1:8">
      <c r="A427" s="243"/>
      <c r="B427" s="676"/>
      <c r="C427" s="676"/>
      <c r="D427" t="s">
        <v>401</v>
      </c>
      <c r="E427" s="285">
        <v>3.3</v>
      </c>
      <c r="F427" s="285"/>
      <c r="G427" s="218">
        <f t="shared" si="5"/>
        <v>23.999999999999911</v>
      </c>
      <c r="H427" s="218"/>
    </row>
    <row r="428" spans="1:8">
      <c r="A428" s="243"/>
      <c r="B428" s="676"/>
      <c r="C428" s="676"/>
      <c r="D428" t="s">
        <v>400</v>
      </c>
      <c r="E428" s="285">
        <v>210</v>
      </c>
      <c r="F428" s="285"/>
      <c r="G428" s="218">
        <f t="shared" si="5"/>
        <v>233.99999999999991</v>
      </c>
      <c r="H428" s="218"/>
    </row>
    <row r="429" spans="1:8">
      <c r="A429" s="236">
        <v>44592</v>
      </c>
      <c r="B429" s="677" t="s">
        <v>848</v>
      </c>
      <c r="C429" s="677" t="s">
        <v>444</v>
      </c>
      <c r="D429" t="s">
        <v>400</v>
      </c>
      <c r="E429" s="285"/>
      <c r="F429" s="285">
        <v>210</v>
      </c>
      <c r="G429" s="218">
        <f t="shared" si="5"/>
        <v>23.999999999999915</v>
      </c>
      <c r="H429" s="218"/>
    </row>
    <row r="430" spans="1:8">
      <c r="A430" s="236">
        <v>44592</v>
      </c>
      <c r="B430" s="677" t="s">
        <v>846</v>
      </c>
      <c r="C430" s="677" t="s">
        <v>444</v>
      </c>
      <c r="D430" t="s">
        <v>19</v>
      </c>
      <c r="E430" s="285"/>
      <c r="F430" s="285">
        <v>2.8</v>
      </c>
      <c r="G430" s="218">
        <f t="shared" si="5"/>
        <v>21.199999999999914</v>
      </c>
      <c r="H430" s="218"/>
    </row>
    <row r="431" spans="1:8">
      <c r="A431" s="236">
        <v>44620</v>
      </c>
      <c r="B431" s="677" t="s">
        <v>849</v>
      </c>
      <c r="C431" s="677" t="s">
        <v>444</v>
      </c>
      <c r="D431" t="s">
        <v>19</v>
      </c>
      <c r="E431" s="285"/>
      <c r="F431" s="285">
        <f>E426-F430</f>
        <v>17.899999999999999</v>
      </c>
      <c r="G431" s="218">
        <f t="shared" si="5"/>
        <v>3.2999999999999154</v>
      </c>
      <c r="H431" s="218"/>
    </row>
    <row r="432" spans="1:8">
      <c r="A432" s="236">
        <v>44620</v>
      </c>
      <c r="B432" s="677" t="s">
        <v>849</v>
      </c>
      <c r="C432" s="677" t="s">
        <v>444</v>
      </c>
      <c r="D432" t="s">
        <v>401</v>
      </c>
      <c r="E432" s="285"/>
      <c r="F432" s="285">
        <v>2.1</v>
      </c>
      <c r="G432" s="218">
        <f t="shared" si="5"/>
        <v>1.1999999999999154</v>
      </c>
      <c r="H432" s="218"/>
    </row>
    <row r="433" spans="1:8">
      <c r="A433" s="236">
        <v>44651</v>
      </c>
      <c r="B433" s="677" t="s">
        <v>850</v>
      </c>
      <c r="C433" s="677" t="s">
        <v>444</v>
      </c>
      <c r="D433" t="s">
        <v>401</v>
      </c>
      <c r="E433" s="285"/>
      <c r="F433" s="285">
        <v>1.2</v>
      </c>
      <c r="G433" s="218">
        <f t="shared" si="5"/>
        <v>-8.4598994476436928E-14</v>
      </c>
      <c r="H433" s="218"/>
    </row>
    <row r="434" spans="1:8">
      <c r="A434" s="243">
        <v>44620</v>
      </c>
      <c r="B434" s="676" t="s">
        <v>397</v>
      </c>
      <c r="C434" s="676" t="s">
        <v>415</v>
      </c>
      <c r="D434" t="s">
        <v>19</v>
      </c>
      <c r="E434" s="285">
        <v>20.399999999999999</v>
      </c>
      <c r="F434" s="285"/>
      <c r="G434" s="218">
        <f t="shared" si="5"/>
        <v>20.399999999999913</v>
      </c>
      <c r="H434" s="218"/>
    </row>
    <row r="435" spans="1:8">
      <c r="A435" s="243"/>
      <c r="B435" s="676"/>
      <c r="C435" s="676"/>
      <c r="D435" t="s">
        <v>401</v>
      </c>
      <c r="E435" s="285">
        <v>6.3</v>
      </c>
      <c r="F435" s="285"/>
      <c r="G435" s="218">
        <f t="shared" si="5"/>
        <v>26.699999999999914</v>
      </c>
      <c r="H435" s="218"/>
    </row>
    <row r="436" spans="1:8">
      <c r="A436" s="243"/>
      <c r="B436" s="676"/>
      <c r="C436" s="676"/>
      <c r="D436" t="s">
        <v>400</v>
      </c>
      <c r="E436" s="285">
        <v>210</v>
      </c>
      <c r="F436" s="285"/>
      <c r="G436" s="218">
        <f t="shared" si="5"/>
        <v>236.6999999999999</v>
      </c>
      <c r="H436" s="218"/>
    </row>
    <row r="437" spans="1:8">
      <c r="A437" s="236">
        <v>44620</v>
      </c>
      <c r="B437" s="677" t="s">
        <v>851</v>
      </c>
      <c r="C437" s="677" t="s">
        <v>415</v>
      </c>
      <c r="D437" t="s">
        <v>400</v>
      </c>
      <c r="E437" s="285"/>
      <c r="F437" s="285">
        <v>210</v>
      </c>
      <c r="G437" s="218">
        <f t="shared" si="5"/>
        <v>26.699999999999903</v>
      </c>
      <c r="H437" s="218"/>
    </row>
    <row r="438" spans="1:8">
      <c r="A438" s="236">
        <v>44651</v>
      </c>
      <c r="B438" s="677" t="s">
        <v>850</v>
      </c>
      <c r="C438" s="677" t="s">
        <v>415</v>
      </c>
      <c r="D438" t="s">
        <v>19</v>
      </c>
      <c r="E438" s="285"/>
      <c r="F438" s="285">
        <v>8.8000000000000007</v>
      </c>
      <c r="G438" s="218">
        <f t="shared" si="5"/>
        <v>17.899999999999903</v>
      </c>
      <c r="H438" s="218"/>
    </row>
    <row r="439" spans="1:8">
      <c r="A439" s="236">
        <v>44681</v>
      </c>
      <c r="B439" s="677" t="s">
        <v>852</v>
      </c>
      <c r="C439" s="677" t="s">
        <v>415</v>
      </c>
      <c r="D439" t="s">
        <v>19</v>
      </c>
      <c r="E439" s="285"/>
      <c r="F439" s="285">
        <v>11.6</v>
      </c>
      <c r="G439" s="218">
        <f t="shared" si="5"/>
        <v>6.299999999999903</v>
      </c>
      <c r="H439" s="218"/>
    </row>
    <row r="440" spans="1:8">
      <c r="A440" s="236">
        <v>44681</v>
      </c>
      <c r="B440" s="677" t="s">
        <v>852</v>
      </c>
      <c r="C440" s="677" t="s">
        <v>415</v>
      </c>
      <c r="D440" t="s">
        <v>401</v>
      </c>
      <c r="E440" s="285"/>
      <c r="F440" s="285">
        <v>6.3</v>
      </c>
      <c r="G440" s="218">
        <f t="shared" si="5"/>
        <v>-9.681144774731365E-14</v>
      </c>
      <c r="H440" s="218"/>
    </row>
    <row r="441" spans="1:8">
      <c r="A441" s="243">
        <v>44651</v>
      </c>
      <c r="B441" s="676" t="s">
        <v>397</v>
      </c>
      <c r="C441" s="676" t="s">
        <v>418</v>
      </c>
      <c r="D441" t="s">
        <v>19</v>
      </c>
      <c r="E441" s="285">
        <v>20.6</v>
      </c>
      <c r="F441" s="285"/>
      <c r="G441" s="218">
        <f t="shared" si="5"/>
        <v>20.599999999999905</v>
      </c>
      <c r="H441" s="218"/>
    </row>
    <row r="442" spans="1:8">
      <c r="A442" s="243"/>
      <c r="B442" s="676"/>
      <c r="C442" s="676"/>
      <c r="D442" t="s">
        <v>401</v>
      </c>
      <c r="E442" s="285">
        <v>7.2</v>
      </c>
      <c r="F442" s="285"/>
      <c r="G442" s="218">
        <f t="shared" si="5"/>
        <v>27.799999999999905</v>
      </c>
      <c r="H442" s="218"/>
    </row>
    <row r="443" spans="1:8">
      <c r="A443" s="243"/>
      <c r="B443" s="676"/>
      <c r="C443" s="676"/>
      <c r="D443" t="s">
        <v>400</v>
      </c>
      <c r="E443" s="285">
        <v>210</v>
      </c>
      <c r="F443" s="285"/>
      <c r="G443" s="218">
        <f t="shared" si="5"/>
        <v>237.7999999999999</v>
      </c>
      <c r="H443" s="218"/>
    </row>
    <row r="444" spans="1:8">
      <c r="A444" s="236">
        <v>44651</v>
      </c>
      <c r="B444" s="677" t="s">
        <v>853</v>
      </c>
      <c r="C444" s="677" t="s">
        <v>418</v>
      </c>
      <c r="D444" t="s">
        <v>400</v>
      </c>
      <c r="E444" s="285"/>
      <c r="F444" s="285">
        <v>210</v>
      </c>
      <c r="G444" s="218">
        <f t="shared" si="5"/>
        <v>27.799999999999898</v>
      </c>
      <c r="H444" s="218"/>
    </row>
    <row r="445" spans="1:8">
      <c r="A445" s="236">
        <v>44712</v>
      </c>
      <c r="B445" s="677" t="s">
        <v>854</v>
      </c>
      <c r="C445" s="677" t="s">
        <v>418</v>
      </c>
      <c r="D445" t="s">
        <v>401</v>
      </c>
      <c r="E445" s="285"/>
      <c r="F445" s="285">
        <v>5.7</v>
      </c>
      <c r="G445" s="218">
        <f t="shared" si="5"/>
        <v>22.099999999999898</v>
      </c>
      <c r="H445" s="218"/>
    </row>
    <row r="446" spans="1:8">
      <c r="A446" s="236">
        <v>44681</v>
      </c>
      <c r="B446" s="677" t="s">
        <v>852</v>
      </c>
      <c r="C446" s="677" t="s">
        <v>418</v>
      </c>
      <c r="D446" t="s">
        <v>19</v>
      </c>
      <c r="E446" s="285"/>
      <c r="F446" s="285">
        <v>20.6</v>
      </c>
      <c r="G446" s="218">
        <f t="shared" si="5"/>
        <v>1.499999999999897</v>
      </c>
      <c r="H446" s="218"/>
    </row>
    <row r="447" spans="1:8">
      <c r="A447" s="236">
        <v>44681</v>
      </c>
      <c r="B447" s="677" t="s">
        <v>852</v>
      </c>
      <c r="C447" s="677" t="s">
        <v>418</v>
      </c>
      <c r="D447" t="s">
        <v>401</v>
      </c>
      <c r="E447" s="285"/>
      <c r="F447" s="285">
        <v>1.5</v>
      </c>
      <c r="G447" s="218">
        <f t="shared" si="5"/>
        <v>-1.0302869668521453E-13</v>
      </c>
      <c r="H447" s="218"/>
    </row>
    <row r="448" spans="1:8">
      <c r="A448" s="243">
        <v>44681</v>
      </c>
      <c r="B448" s="676" t="s">
        <v>397</v>
      </c>
      <c r="C448" s="676" t="s">
        <v>420</v>
      </c>
      <c r="D448" t="s">
        <v>400</v>
      </c>
      <c r="E448" s="285">
        <v>210</v>
      </c>
      <c r="F448" s="285"/>
      <c r="G448" s="218">
        <f t="shared" si="5"/>
        <v>209.99999999999989</v>
      </c>
      <c r="H448" s="218"/>
    </row>
    <row r="449" spans="1:11">
      <c r="A449" s="236">
        <v>44681</v>
      </c>
      <c r="B449" s="677" t="s">
        <v>855</v>
      </c>
      <c r="C449" s="677" t="s">
        <v>420</v>
      </c>
      <c r="D449" t="s">
        <v>400</v>
      </c>
      <c r="E449" s="285"/>
      <c r="F449" s="285">
        <v>210</v>
      </c>
      <c r="G449" s="218">
        <f t="shared" si="5"/>
        <v>0</v>
      </c>
      <c r="H449" s="218"/>
    </row>
    <row r="450" spans="1:11">
      <c r="A450" s="243"/>
      <c r="B450" s="676"/>
      <c r="C450" s="676"/>
      <c r="D450" t="s">
        <v>19</v>
      </c>
      <c r="E450" s="285">
        <v>20.7</v>
      </c>
      <c r="F450" s="285"/>
      <c r="G450" s="218">
        <f t="shared" si="5"/>
        <v>20.7</v>
      </c>
      <c r="H450" s="218"/>
    </row>
    <row r="451" spans="1:11">
      <c r="A451" s="243"/>
      <c r="B451" s="676"/>
      <c r="C451" s="676"/>
      <c r="D451" t="s">
        <v>401</v>
      </c>
      <c r="E451" s="285">
        <v>4.8</v>
      </c>
      <c r="F451" s="285"/>
      <c r="G451" s="218">
        <f t="shared" si="5"/>
        <v>25.5</v>
      </c>
      <c r="H451" s="218"/>
    </row>
    <row r="452" spans="1:11">
      <c r="A452" s="236">
        <v>44712</v>
      </c>
      <c r="B452" s="677" t="s">
        <v>854</v>
      </c>
      <c r="C452" s="677" t="s">
        <v>420</v>
      </c>
      <c r="D452" t="s">
        <v>19</v>
      </c>
      <c r="E452" s="285"/>
      <c r="F452" s="285">
        <v>20.7</v>
      </c>
      <c r="G452" s="218">
        <f t="shared" si="5"/>
        <v>4.8000000000000007</v>
      </c>
      <c r="H452" s="218"/>
    </row>
    <row r="453" spans="1:11">
      <c r="A453" s="236">
        <v>44712</v>
      </c>
      <c r="B453" s="677" t="s">
        <v>854</v>
      </c>
      <c r="C453" s="677" t="s">
        <v>420</v>
      </c>
      <c r="D453" t="s">
        <v>401</v>
      </c>
      <c r="E453" s="285"/>
      <c r="F453" s="285">
        <v>3.6</v>
      </c>
      <c r="G453" s="218">
        <f t="shared" si="5"/>
        <v>1.2000000000000006</v>
      </c>
      <c r="H453" s="218"/>
    </row>
    <row r="454" spans="1:11">
      <c r="A454" s="236">
        <v>44773</v>
      </c>
      <c r="B454" s="677" t="s">
        <v>856</v>
      </c>
      <c r="C454" s="677" t="s">
        <v>420</v>
      </c>
      <c r="D454" t="s">
        <v>401</v>
      </c>
      <c r="E454" s="285"/>
      <c r="F454" s="285">
        <v>1.2</v>
      </c>
      <c r="G454" s="218">
        <f t="shared" si="5"/>
        <v>0</v>
      </c>
      <c r="H454" s="218"/>
    </row>
    <row r="455" spans="1:11">
      <c r="A455" s="243">
        <v>44712</v>
      </c>
      <c r="B455" s="676" t="s">
        <v>397</v>
      </c>
      <c r="C455" s="676" t="s">
        <v>422</v>
      </c>
      <c r="D455" t="s">
        <v>19</v>
      </c>
      <c r="E455" s="285">
        <v>19.8</v>
      </c>
      <c r="F455" s="285"/>
      <c r="G455" s="218">
        <f t="shared" si="5"/>
        <v>19.8</v>
      </c>
      <c r="H455" s="218"/>
    </row>
    <row r="456" spans="1:11">
      <c r="B456" s="677"/>
      <c r="C456" s="677"/>
      <c r="D456" t="s">
        <v>401</v>
      </c>
      <c r="E456" s="285">
        <v>11.1</v>
      </c>
      <c r="F456" s="285"/>
      <c r="G456" s="218">
        <f t="shared" si="5"/>
        <v>30.9</v>
      </c>
      <c r="H456" s="218"/>
      <c r="K456">
        <v>30</v>
      </c>
    </row>
    <row r="457" spans="1:11">
      <c r="B457" s="677"/>
      <c r="C457" s="677"/>
      <c r="D457" t="s">
        <v>400</v>
      </c>
      <c r="E457" s="285">
        <v>210</v>
      </c>
      <c r="F457" s="285"/>
      <c r="G457" s="218">
        <f t="shared" si="5"/>
        <v>240.9</v>
      </c>
      <c r="H457" s="218"/>
      <c r="K457">
        <v>1.2</v>
      </c>
    </row>
    <row r="458" spans="1:11">
      <c r="A458" s="236">
        <v>44711</v>
      </c>
      <c r="B458" s="677" t="s">
        <v>857</v>
      </c>
      <c r="C458" s="677" t="s">
        <v>422</v>
      </c>
      <c r="D458" t="s">
        <v>400</v>
      </c>
      <c r="E458" s="285"/>
      <c r="F458" s="285">
        <v>210</v>
      </c>
      <c r="G458" s="218">
        <f t="shared" si="5"/>
        <v>30.900000000000006</v>
      </c>
      <c r="H458" s="218"/>
      <c r="K458">
        <f>K456-K457</f>
        <v>28.8</v>
      </c>
    </row>
    <row r="459" spans="1:11">
      <c r="A459" s="236">
        <v>44773</v>
      </c>
      <c r="B459" s="677" t="s">
        <v>856</v>
      </c>
      <c r="C459" s="677" t="s">
        <v>422</v>
      </c>
      <c r="D459" t="s">
        <v>19</v>
      </c>
      <c r="E459" s="285"/>
      <c r="F459" s="285">
        <v>19.8</v>
      </c>
      <c r="G459" s="218">
        <f t="shared" si="5"/>
        <v>11.100000000000005</v>
      </c>
      <c r="H459" s="218"/>
    </row>
    <row r="460" spans="1:11">
      <c r="A460" s="236">
        <v>44773</v>
      </c>
      <c r="B460" s="677" t="s">
        <v>856</v>
      </c>
      <c r="C460" s="677" t="s">
        <v>422</v>
      </c>
      <c r="D460" t="s">
        <v>401</v>
      </c>
      <c r="E460" s="285"/>
      <c r="F460" s="285">
        <v>9</v>
      </c>
      <c r="G460" s="218">
        <f t="shared" si="5"/>
        <v>2.100000000000005</v>
      </c>
      <c r="H460" s="218"/>
    </row>
    <row r="461" spans="1:11">
      <c r="A461" s="236">
        <v>44804</v>
      </c>
      <c r="B461" s="677" t="s">
        <v>858</v>
      </c>
      <c r="C461" s="677" t="s">
        <v>422</v>
      </c>
      <c r="D461" t="s">
        <v>401</v>
      </c>
      <c r="E461" s="285"/>
      <c r="F461" s="285">
        <v>2.1</v>
      </c>
      <c r="G461" s="218">
        <f t="shared" si="5"/>
        <v>4.8849813083506888E-15</v>
      </c>
      <c r="H461" s="218"/>
    </row>
    <row r="462" spans="1:11">
      <c r="A462" s="243">
        <v>44742</v>
      </c>
      <c r="B462" s="676" t="s">
        <v>397</v>
      </c>
      <c r="C462" s="676" t="s">
        <v>425</v>
      </c>
      <c r="D462" t="s">
        <v>19</v>
      </c>
      <c r="E462" s="256">
        <v>19.100000000000001</v>
      </c>
      <c r="G462" s="218">
        <f t="shared" si="5"/>
        <v>19.100000000000005</v>
      </c>
      <c r="H462" s="218"/>
    </row>
    <row r="463" spans="1:11">
      <c r="A463" s="243"/>
      <c r="B463" s="676"/>
      <c r="C463" s="676"/>
      <c r="D463" t="s">
        <v>401</v>
      </c>
      <c r="E463" s="256">
        <v>7.9</v>
      </c>
      <c r="G463" s="218">
        <f t="shared" si="5"/>
        <v>27.000000000000007</v>
      </c>
      <c r="H463" s="218"/>
      <c r="K463" s="237">
        <f>K458-E455</f>
        <v>9</v>
      </c>
    </row>
    <row r="464" spans="1:11">
      <c r="A464" s="243"/>
      <c r="B464" s="676"/>
      <c r="C464" s="676"/>
      <c r="D464" t="s">
        <v>400</v>
      </c>
      <c r="E464" s="256">
        <v>210</v>
      </c>
      <c r="G464" s="218">
        <f t="shared" si="5"/>
        <v>237</v>
      </c>
      <c r="H464" s="218"/>
    </row>
    <row r="465" spans="1:8">
      <c r="A465" s="236">
        <v>44742</v>
      </c>
      <c r="B465" s="677" t="s">
        <v>859</v>
      </c>
      <c r="C465" s="677" t="s">
        <v>425</v>
      </c>
      <c r="D465" t="s">
        <v>400</v>
      </c>
      <c r="F465" s="256">
        <v>210</v>
      </c>
      <c r="G465" s="218">
        <f t="shared" si="5"/>
        <v>27</v>
      </c>
      <c r="H465" s="218"/>
    </row>
    <row r="466" spans="1:8">
      <c r="A466" s="236">
        <v>44804</v>
      </c>
      <c r="B466" s="677" t="s">
        <v>858</v>
      </c>
      <c r="C466" s="677" t="s">
        <v>425</v>
      </c>
      <c r="D466" t="s">
        <v>19</v>
      </c>
      <c r="F466" s="256">
        <v>17.899999999999999</v>
      </c>
      <c r="G466" s="218">
        <f t="shared" ref="G466:G520" si="6">+G465+E466-F466</f>
        <v>9.1000000000000014</v>
      </c>
      <c r="H466" s="218"/>
    </row>
    <row r="467" spans="1:8">
      <c r="A467" s="236">
        <v>44865</v>
      </c>
      <c r="B467" s="677" t="s">
        <v>860</v>
      </c>
      <c r="C467" s="677" t="s">
        <v>425</v>
      </c>
      <c r="D467" t="s">
        <v>19</v>
      </c>
      <c r="F467" s="256">
        <v>1.2</v>
      </c>
      <c r="G467" s="218">
        <f t="shared" si="6"/>
        <v>7.9000000000000012</v>
      </c>
      <c r="H467" s="218"/>
    </row>
    <row r="468" spans="1:8">
      <c r="A468" s="236">
        <v>44865</v>
      </c>
      <c r="B468" s="677" t="s">
        <v>860</v>
      </c>
      <c r="C468" s="677" t="s">
        <v>425</v>
      </c>
      <c r="D468" t="s">
        <v>401</v>
      </c>
      <c r="F468" s="256">
        <v>7.9</v>
      </c>
      <c r="G468" s="218">
        <f t="shared" si="6"/>
        <v>0</v>
      </c>
      <c r="H468" s="218"/>
    </row>
    <row r="469" spans="1:8">
      <c r="A469" s="243">
        <v>44773</v>
      </c>
      <c r="B469" s="676" t="s">
        <v>397</v>
      </c>
      <c r="C469" s="676" t="s">
        <v>427</v>
      </c>
      <c r="D469" t="s">
        <v>19</v>
      </c>
      <c r="E469" s="256">
        <v>19.100000000000001</v>
      </c>
      <c r="G469" s="218">
        <f t="shared" si="6"/>
        <v>19.100000000000001</v>
      </c>
      <c r="H469" s="218"/>
    </row>
    <row r="470" spans="1:8">
      <c r="B470" s="677"/>
      <c r="C470" s="677"/>
      <c r="D470" t="s">
        <v>401</v>
      </c>
      <c r="E470" s="256">
        <v>10.7</v>
      </c>
      <c r="G470" s="218">
        <f t="shared" si="6"/>
        <v>29.8</v>
      </c>
      <c r="H470" s="218"/>
    </row>
    <row r="471" spans="1:8">
      <c r="B471" s="677"/>
      <c r="C471" s="677"/>
      <c r="D471" t="s">
        <v>400</v>
      </c>
      <c r="E471" s="256">
        <v>210</v>
      </c>
      <c r="G471" s="218">
        <f t="shared" si="6"/>
        <v>239.8</v>
      </c>
      <c r="H471" s="218"/>
    </row>
    <row r="472" spans="1:8">
      <c r="A472" s="236">
        <v>44773</v>
      </c>
      <c r="B472" s="677" t="s">
        <v>861</v>
      </c>
      <c r="C472" s="677" t="s">
        <v>427</v>
      </c>
      <c r="D472" t="s">
        <v>400</v>
      </c>
      <c r="F472" s="256">
        <v>210</v>
      </c>
      <c r="G472" s="218">
        <f t="shared" si="6"/>
        <v>29.800000000000011</v>
      </c>
      <c r="H472" s="218"/>
    </row>
    <row r="473" spans="1:8">
      <c r="A473" s="236">
        <v>44865</v>
      </c>
      <c r="B473" s="677" t="s">
        <v>860</v>
      </c>
      <c r="C473" s="677" t="s">
        <v>427</v>
      </c>
      <c r="D473" t="s">
        <v>19</v>
      </c>
      <c r="F473" s="256">
        <v>19.100000000000001</v>
      </c>
      <c r="G473" s="218">
        <f t="shared" si="6"/>
        <v>10.70000000000001</v>
      </c>
      <c r="H473" s="218"/>
    </row>
    <row r="474" spans="1:8">
      <c r="A474" s="236">
        <v>44865</v>
      </c>
      <c r="B474" s="677" t="s">
        <v>860</v>
      </c>
      <c r="C474" s="677" t="s">
        <v>427</v>
      </c>
      <c r="D474" t="s">
        <v>401</v>
      </c>
      <c r="F474" s="256">
        <v>10.7</v>
      </c>
      <c r="G474" s="218">
        <f t="shared" si="6"/>
        <v>0</v>
      </c>
      <c r="H474" s="218"/>
    </row>
    <row r="475" spans="1:8">
      <c r="A475" s="243">
        <v>44804</v>
      </c>
      <c r="B475" s="676" t="s">
        <v>397</v>
      </c>
      <c r="C475" s="676" t="s">
        <v>429</v>
      </c>
      <c r="D475" t="s">
        <v>19</v>
      </c>
      <c r="E475" s="256">
        <v>19.2</v>
      </c>
      <c r="G475" s="218">
        <f t="shared" si="6"/>
        <v>19.2</v>
      </c>
      <c r="H475" s="218"/>
    </row>
    <row r="476" spans="1:8">
      <c r="B476" s="677"/>
      <c r="C476" s="677"/>
      <c r="D476" t="s">
        <v>401</v>
      </c>
      <c r="E476" s="256">
        <v>8</v>
      </c>
      <c r="G476" s="218">
        <f t="shared" si="6"/>
        <v>27.2</v>
      </c>
      <c r="H476" s="218"/>
    </row>
    <row r="477" spans="1:8">
      <c r="B477" s="677"/>
      <c r="C477" s="677"/>
      <c r="D477" t="s">
        <v>400</v>
      </c>
      <c r="E477" s="256">
        <v>210</v>
      </c>
      <c r="G477" s="218">
        <f t="shared" si="6"/>
        <v>237.2</v>
      </c>
      <c r="H477" s="218"/>
    </row>
    <row r="478" spans="1:8">
      <c r="B478" s="677"/>
      <c r="C478" s="677"/>
      <c r="D478" t="s">
        <v>862</v>
      </c>
      <c r="E478" s="256">
        <v>10</v>
      </c>
      <c r="G478" s="218">
        <f t="shared" si="6"/>
        <v>247.2</v>
      </c>
      <c r="H478" s="218"/>
    </row>
    <row r="479" spans="1:8">
      <c r="A479" s="236">
        <v>44804</v>
      </c>
      <c r="B479" s="677" t="s">
        <v>863</v>
      </c>
      <c r="C479" s="677" t="s">
        <v>429</v>
      </c>
      <c r="D479" t="s">
        <v>400</v>
      </c>
      <c r="F479" s="256">
        <v>210</v>
      </c>
      <c r="G479" s="218">
        <f t="shared" si="6"/>
        <v>37.199999999999989</v>
      </c>
      <c r="H479" s="218"/>
    </row>
    <row r="480" spans="1:8">
      <c r="A480" s="236">
        <v>44865</v>
      </c>
      <c r="B480" s="677" t="s">
        <v>860</v>
      </c>
      <c r="C480" s="677" t="s">
        <v>429</v>
      </c>
      <c r="D480" t="s">
        <v>19</v>
      </c>
      <c r="F480" s="256">
        <v>6.1</v>
      </c>
      <c r="G480" s="218">
        <f t="shared" si="6"/>
        <v>31.099999999999987</v>
      </c>
      <c r="H480" s="218"/>
    </row>
    <row r="481" spans="1:10">
      <c r="A481" s="236">
        <v>44895</v>
      </c>
      <c r="B481" s="677" t="s">
        <v>864</v>
      </c>
      <c r="C481" s="677" t="s">
        <v>429</v>
      </c>
      <c r="D481" t="s">
        <v>19</v>
      </c>
      <c r="F481" s="256">
        <v>13.1</v>
      </c>
      <c r="G481" s="218">
        <f t="shared" si="6"/>
        <v>17.999999999999986</v>
      </c>
      <c r="H481" s="218"/>
    </row>
    <row r="482" spans="1:10">
      <c r="A482" s="236">
        <v>44895</v>
      </c>
      <c r="B482" s="677" t="s">
        <v>864</v>
      </c>
      <c r="C482" s="677" t="s">
        <v>429</v>
      </c>
      <c r="D482" t="s">
        <v>401</v>
      </c>
      <c r="F482" s="256">
        <v>6.9</v>
      </c>
      <c r="G482" s="218">
        <f t="shared" si="6"/>
        <v>11.099999999999985</v>
      </c>
      <c r="H482" s="218"/>
      <c r="J482" s="237"/>
    </row>
    <row r="483" spans="1:10">
      <c r="A483" s="236">
        <v>44926</v>
      </c>
      <c r="B483" s="677" t="s">
        <v>865</v>
      </c>
      <c r="C483" s="677" t="s">
        <v>429</v>
      </c>
      <c r="D483" t="s">
        <v>401</v>
      </c>
      <c r="F483" s="256">
        <v>1.1000000000000001</v>
      </c>
      <c r="G483" s="218">
        <f t="shared" si="6"/>
        <v>9.9999999999999858</v>
      </c>
      <c r="H483" s="218"/>
      <c r="J483" s="237"/>
    </row>
    <row r="484" spans="1:10">
      <c r="A484" s="236">
        <v>45199</v>
      </c>
      <c r="B484" s="677" t="s">
        <v>866</v>
      </c>
      <c r="C484" s="677" t="s">
        <v>429</v>
      </c>
      <c r="D484" t="s">
        <v>862</v>
      </c>
      <c r="F484" s="256">
        <v>10</v>
      </c>
      <c r="G484" s="218">
        <f t="shared" si="6"/>
        <v>-1.4210854715202004E-14</v>
      </c>
      <c r="H484" s="218"/>
      <c r="J484" s="237"/>
    </row>
    <row r="485" spans="1:10">
      <c r="A485" s="243">
        <v>44834</v>
      </c>
      <c r="B485" s="676" t="s">
        <v>397</v>
      </c>
      <c r="C485" s="676" t="s">
        <v>431</v>
      </c>
      <c r="D485" t="s">
        <v>19</v>
      </c>
      <c r="E485" s="256">
        <v>17</v>
      </c>
      <c r="G485" s="218">
        <f t="shared" si="6"/>
        <v>16.999999999999986</v>
      </c>
      <c r="H485" s="218"/>
      <c r="J485" s="676"/>
    </row>
    <row r="486" spans="1:10">
      <c r="B486" s="677"/>
      <c r="C486" s="677"/>
      <c r="D486" t="s">
        <v>401</v>
      </c>
      <c r="E486" s="256">
        <v>9.1999999999999993</v>
      </c>
      <c r="G486" s="218">
        <f t="shared" si="6"/>
        <v>26.199999999999985</v>
      </c>
      <c r="H486" s="218"/>
      <c r="J486" s="677"/>
    </row>
    <row r="487" spans="1:10">
      <c r="B487" s="677"/>
      <c r="C487" s="677"/>
      <c r="D487" t="s">
        <v>400</v>
      </c>
      <c r="E487" s="256">
        <v>350</v>
      </c>
      <c r="G487" s="218">
        <f t="shared" si="6"/>
        <v>376.2</v>
      </c>
      <c r="H487" s="218"/>
      <c r="J487" s="676"/>
    </row>
    <row r="488" spans="1:10">
      <c r="A488" s="236">
        <v>44834</v>
      </c>
      <c r="B488" s="677" t="s">
        <v>867</v>
      </c>
      <c r="C488" s="677" t="s">
        <v>431</v>
      </c>
      <c r="D488" t="s">
        <v>400</v>
      </c>
      <c r="F488" s="256">
        <v>290</v>
      </c>
      <c r="G488" s="218">
        <f t="shared" si="6"/>
        <v>86.199999999999989</v>
      </c>
      <c r="H488" s="218"/>
      <c r="J488" s="677"/>
    </row>
    <row r="489" spans="1:10">
      <c r="A489" s="236">
        <v>44865</v>
      </c>
      <c r="B489" s="677" t="s">
        <v>868</v>
      </c>
      <c r="C489" s="677" t="s">
        <v>431</v>
      </c>
      <c r="D489" t="s">
        <v>400</v>
      </c>
      <c r="F489" s="256">
        <v>60</v>
      </c>
      <c r="G489" s="218">
        <f t="shared" si="6"/>
        <v>26.199999999999989</v>
      </c>
      <c r="H489" s="218"/>
    </row>
    <row r="490" spans="1:10">
      <c r="A490" s="236">
        <v>44926</v>
      </c>
      <c r="B490" s="677" t="s">
        <v>865</v>
      </c>
      <c r="C490" s="677" t="s">
        <v>431</v>
      </c>
      <c r="D490" t="s">
        <v>19</v>
      </c>
      <c r="F490" s="256">
        <v>17</v>
      </c>
      <c r="G490" s="218">
        <f t="shared" si="6"/>
        <v>9.1999999999999886</v>
      </c>
      <c r="H490" s="218"/>
    </row>
    <row r="491" spans="1:10">
      <c r="A491" s="236">
        <v>44926</v>
      </c>
      <c r="B491" s="677" t="s">
        <v>865</v>
      </c>
      <c r="C491" s="677" t="s">
        <v>431</v>
      </c>
      <c r="D491" t="s">
        <v>401</v>
      </c>
      <c r="F491" s="256">
        <v>9.1999999999999993</v>
      </c>
      <c r="G491" s="218">
        <f t="shared" si="6"/>
        <v>0</v>
      </c>
      <c r="H491" s="218"/>
    </row>
    <row r="492" spans="1:10">
      <c r="A492" s="243">
        <v>44865</v>
      </c>
      <c r="B492" s="676" t="s">
        <v>397</v>
      </c>
      <c r="C492" s="676" t="s">
        <v>398</v>
      </c>
      <c r="D492" t="s">
        <v>19</v>
      </c>
      <c r="E492" s="256">
        <v>17</v>
      </c>
      <c r="G492" s="218">
        <f t="shared" si="6"/>
        <v>17</v>
      </c>
      <c r="H492" s="218"/>
    </row>
    <row r="493" spans="1:10">
      <c r="B493" s="677"/>
      <c r="C493" s="677"/>
      <c r="D493" t="s">
        <v>401</v>
      </c>
      <c r="E493" s="256">
        <v>5.9</v>
      </c>
      <c r="G493" s="218">
        <f t="shared" si="6"/>
        <v>22.9</v>
      </c>
      <c r="H493" s="218"/>
    </row>
    <row r="494" spans="1:10">
      <c r="B494" s="677"/>
      <c r="C494" s="677"/>
      <c r="D494" t="s">
        <v>400</v>
      </c>
      <c r="E494" s="256">
        <v>350</v>
      </c>
      <c r="G494" s="218">
        <f t="shared" si="6"/>
        <v>372.9</v>
      </c>
      <c r="H494" s="218"/>
    </row>
    <row r="495" spans="1:10">
      <c r="A495" s="236">
        <v>44865</v>
      </c>
      <c r="B495" s="677" t="s">
        <v>868</v>
      </c>
      <c r="C495" s="677" t="s">
        <v>398</v>
      </c>
      <c r="D495" t="s">
        <v>400</v>
      </c>
      <c r="F495" s="256">
        <v>350</v>
      </c>
      <c r="G495" s="218">
        <f t="shared" si="6"/>
        <v>22.899999999999977</v>
      </c>
      <c r="H495" s="218"/>
    </row>
    <row r="496" spans="1:10">
      <c r="A496" s="236">
        <v>44926</v>
      </c>
      <c r="B496" s="677" t="s">
        <v>865</v>
      </c>
      <c r="C496" s="677" t="s">
        <v>398</v>
      </c>
      <c r="D496" t="s">
        <v>19</v>
      </c>
      <c r="F496" s="256">
        <v>17</v>
      </c>
      <c r="G496" s="218">
        <f t="shared" si="6"/>
        <v>5.8999999999999773</v>
      </c>
      <c r="H496" s="218"/>
    </row>
    <row r="497" spans="1:13">
      <c r="A497" s="236">
        <v>44926</v>
      </c>
      <c r="B497" s="677" t="s">
        <v>865</v>
      </c>
      <c r="C497" s="677" t="s">
        <v>398</v>
      </c>
      <c r="D497" t="s">
        <v>401</v>
      </c>
      <c r="F497" s="256">
        <v>5.7</v>
      </c>
      <c r="G497" s="218">
        <f t="shared" si="6"/>
        <v>0.19999999999997708</v>
      </c>
      <c r="H497" s="218"/>
    </row>
    <row r="498" spans="1:13">
      <c r="A498" s="236">
        <v>44957</v>
      </c>
      <c r="B498" s="677" t="s">
        <v>869</v>
      </c>
      <c r="C498" s="677" t="s">
        <v>398</v>
      </c>
      <c r="D498" t="s">
        <v>401</v>
      </c>
      <c r="F498" s="256">
        <v>0.2</v>
      </c>
      <c r="G498" s="218">
        <f t="shared" si="6"/>
        <v>-2.2926105458509483E-14</v>
      </c>
      <c r="H498" s="218"/>
    </row>
    <row r="499" spans="1:13">
      <c r="A499" s="243">
        <v>44895</v>
      </c>
      <c r="B499" s="676" t="s">
        <v>397</v>
      </c>
      <c r="C499" s="676" t="s">
        <v>405</v>
      </c>
      <c r="D499" t="s">
        <v>19</v>
      </c>
      <c r="E499" s="285">
        <v>18.899999999999999</v>
      </c>
      <c r="F499" s="285"/>
      <c r="G499" s="218">
        <f t="shared" si="6"/>
        <v>18.899999999999977</v>
      </c>
      <c r="H499" s="218"/>
      <c r="J499" s="676"/>
      <c r="L499" s="218"/>
    </row>
    <row r="500" spans="1:13">
      <c r="B500" s="677"/>
      <c r="C500" s="677"/>
      <c r="D500" t="s">
        <v>401</v>
      </c>
      <c r="E500" s="285">
        <v>7.3</v>
      </c>
      <c r="F500" s="285"/>
      <c r="G500" s="218">
        <f t="shared" si="6"/>
        <v>26.199999999999978</v>
      </c>
      <c r="H500" s="218"/>
      <c r="J500" s="676"/>
      <c r="L500" s="218"/>
    </row>
    <row r="501" spans="1:13">
      <c r="B501" s="677"/>
      <c r="C501" s="677"/>
      <c r="D501" t="s">
        <v>400</v>
      </c>
      <c r="E501" s="285">
        <v>350</v>
      </c>
      <c r="F501" s="285"/>
      <c r="G501" s="218">
        <f t="shared" si="6"/>
        <v>376.2</v>
      </c>
      <c r="H501" s="218"/>
      <c r="J501" s="676"/>
      <c r="L501" s="218"/>
    </row>
    <row r="502" spans="1:13">
      <c r="A502" s="236">
        <v>44895</v>
      </c>
      <c r="B502" s="677" t="s">
        <v>870</v>
      </c>
      <c r="C502" s="677" t="s">
        <v>405</v>
      </c>
      <c r="D502" t="s">
        <v>400</v>
      </c>
      <c r="E502" s="285"/>
      <c r="F502" s="285">
        <v>350</v>
      </c>
      <c r="G502" s="218">
        <f t="shared" si="6"/>
        <v>26.199999999999989</v>
      </c>
      <c r="H502" s="218"/>
      <c r="J502" s="677"/>
      <c r="L502" s="218"/>
    </row>
    <row r="503" spans="1:13">
      <c r="A503" s="236">
        <v>44957</v>
      </c>
      <c r="B503" s="677" t="s">
        <v>869</v>
      </c>
      <c r="C503" s="677" t="s">
        <v>405</v>
      </c>
      <c r="D503" t="s">
        <v>19</v>
      </c>
      <c r="E503" s="285"/>
      <c r="F503" s="285">
        <v>18.899999999999999</v>
      </c>
      <c r="G503" s="218">
        <f t="shared" si="6"/>
        <v>7.2999999999999901</v>
      </c>
      <c r="H503" s="218"/>
      <c r="J503" s="677"/>
      <c r="L503" s="218"/>
    </row>
    <row r="504" spans="1:13">
      <c r="A504" s="236">
        <v>44957</v>
      </c>
      <c r="B504" s="677" t="s">
        <v>869</v>
      </c>
      <c r="C504" s="677" t="s">
        <v>405</v>
      </c>
      <c r="D504" t="s">
        <v>401</v>
      </c>
      <c r="E504" s="285"/>
      <c r="F504" s="285">
        <v>7.3</v>
      </c>
      <c r="G504" s="218">
        <f t="shared" si="6"/>
        <v>-9.7699626167013776E-15</v>
      </c>
      <c r="H504" s="218"/>
      <c r="J504" s="677"/>
      <c r="L504" s="218"/>
    </row>
    <row r="505" spans="1:13">
      <c r="A505" s="243">
        <v>44926</v>
      </c>
      <c r="B505" s="676" t="s">
        <v>397</v>
      </c>
      <c r="C505" s="676" t="s">
        <v>409</v>
      </c>
      <c r="D505" t="s">
        <v>19</v>
      </c>
      <c r="E505" s="285">
        <v>21.6</v>
      </c>
      <c r="F505" s="285"/>
      <c r="G505" s="218">
        <f t="shared" si="6"/>
        <v>21.599999999999991</v>
      </c>
      <c r="H505" s="218"/>
    </row>
    <row r="506" spans="1:13">
      <c r="B506" s="677"/>
      <c r="C506" s="677"/>
      <c r="D506" t="s">
        <v>401</v>
      </c>
      <c r="E506" s="285">
        <v>6.7</v>
      </c>
      <c r="F506" s="285"/>
      <c r="G506" s="218">
        <f t="shared" si="6"/>
        <v>28.29999999999999</v>
      </c>
      <c r="H506" s="218"/>
    </row>
    <row r="507" spans="1:13">
      <c r="B507" s="677"/>
      <c r="C507" s="677"/>
      <c r="D507" t="s">
        <v>400</v>
      </c>
      <c r="E507" s="285">
        <v>350</v>
      </c>
      <c r="F507" s="285"/>
      <c r="G507" s="218">
        <f t="shared" si="6"/>
        <v>378.3</v>
      </c>
      <c r="H507" s="218"/>
      <c r="J507" s="692" t="s">
        <v>871</v>
      </c>
      <c r="K507" s="692"/>
      <c r="L507" s="692"/>
    </row>
    <row r="508" spans="1:13">
      <c r="A508" s="236">
        <v>44926</v>
      </c>
      <c r="B508" s="677" t="s">
        <v>872</v>
      </c>
      <c r="C508" s="677" t="s">
        <v>409</v>
      </c>
      <c r="D508" t="s">
        <v>400</v>
      </c>
      <c r="E508" s="285"/>
      <c r="F508" s="285">
        <v>350</v>
      </c>
      <c r="G508" s="218">
        <f t="shared" si="6"/>
        <v>28.300000000000011</v>
      </c>
      <c r="H508" s="218"/>
    </row>
    <row r="509" spans="1:13">
      <c r="A509" s="236">
        <v>44957</v>
      </c>
      <c r="B509" s="677" t="s">
        <v>869</v>
      </c>
      <c r="C509" s="677" t="s">
        <v>409</v>
      </c>
      <c r="D509" t="s">
        <v>19</v>
      </c>
      <c r="E509" s="285"/>
      <c r="F509" s="285">
        <v>13.6</v>
      </c>
      <c r="G509" s="218">
        <f t="shared" si="6"/>
        <v>14.700000000000012</v>
      </c>
      <c r="H509" s="218"/>
      <c r="J509" s="676" t="s">
        <v>429</v>
      </c>
      <c r="K509" t="s">
        <v>862</v>
      </c>
      <c r="L509" s="237">
        <v>10</v>
      </c>
    </row>
    <row r="510" spans="1:13">
      <c r="A510" s="236">
        <v>45016</v>
      </c>
      <c r="B510" s="677" t="s">
        <v>873</v>
      </c>
      <c r="C510" s="677" t="s">
        <v>409</v>
      </c>
      <c r="D510" t="s">
        <v>19</v>
      </c>
      <c r="E510" s="285"/>
      <c r="F510" s="285">
        <v>8</v>
      </c>
      <c r="G510" s="218">
        <f t="shared" si="6"/>
        <v>6.7000000000000117</v>
      </c>
      <c r="H510" s="218"/>
      <c r="J510" s="676" t="s">
        <v>415</v>
      </c>
      <c r="K510" t="s">
        <v>19</v>
      </c>
      <c r="L510" s="319">
        <f>E518-F522</f>
        <v>14.3</v>
      </c>
    </row>
    <row r="511" spans="1:13">
      <c r="A511" s="236">
        <v>45016</v>
      </c>
      <c r="B511" s="677" t="s">
        <v>873</v>
      </c>
      <c r="C511" s="677" t="s">
        <v>409</v>
      </c>
      <c r="D511" t="s">
        <v>401</v>
      </c>
      <c r="E511" s="285"/>
      <c r="F511" s="285">
        <v>6.7</v>
      </c>
      <c r="G511" s="218">
        <f t="shared" si="6"/>
        <v>1.1546319456101628E-14</v>
      </c>
      <c r="H511" s="218"/>
      <c r="J511" s="677"/>
      <c r="K511" t="s">
        <v>401</v>
      </c>
      <c r="L511" s="319">
        <v>1.2</v>
      </c>
    </row>
    <row r="512" spans="1:13">
      <c r="A512" s="243">
        <v>44957</v>
      </c>
      <c r="B512" s="676" t="s">
        <v>397</v>
      </c>
      <c r="C512" s="676" t="s">
        <v>444</v>
      </c>
      <c r="D512" t="s">
        <v>19</v>
      </c>
      <c r="E512" s="285">
        <v>25.7</v>
      </c>
      <c r="F512" s="322"/>
      <c r="G512" s="218">
        <f t="shared" si="6"/>
        <v>25.70000000000001</v>
      </c>
      <c r="H512" s="218"/>
      <c r="J512" s="676"/>
      <c r="L512" s="256">
        <v>4.5</v>
      </c>
      <c r="M512" s="218"/>
    </row>
    <row r="513" spans="1:13">
      <c r="B513" s="677"/>
      <c r="C513" s="677"/>
      <c r="D513" t="s">
        <v>401</v>
      </c>
      <c r="E513" s="285">
        <v>5.8</v>
      </c>
      <c r="F513" s="322"/>
      <c r="G513" s="218">
        <f t="shared" si="6"/>
        <v>31.500000000000011</v>
      </c>
      <c r="H513" s="218"/>
      <c r="J513" s="677"/>
      <c r="M513" s="218"/>
    </row>
    <row r="514" spans="1:13">
      <c r="B514" s="677"/>
      <c r="C514" s="677"/>
      <c r="D514" t="s">
        <v>400</v>
      </c>
      <c r="E514" s="285">
        <v>350</v>
      </c>
      <c r="F514" s="322"/>
      <c r="G514" s="218">
        <f t="shared" si="6"/>
        <v>381.5</v>
      </c>
      <c r="H514" s="218"/>
      <c r="J514" s="676"/>
      <c r="M514" s="218"/>
    </row>
    <row r="515" spans="1:13">
      <c r="A515" s="236">
        <v>44957</v>
      </c>
      <c r="B515" s="677" t="s">
        <v>874</v>
      </c>
      <c r="C515" s="677" t="s">
        <v>444</v>
      </c>
      <c r="D515" t="s">
        <v>400</v>
      </c>
      <c r="E515" s="285"/>
      <c r="F515" s="322">
        <v>350</v>
      </c>
      <c r="G515" s="218">
        <f t="shared" si="6"/>
        <v>31.5</v>
      </c>
      <c r="H515" s="218"/>
      <c r="J515" s="677"/>
      <c r="M515" s="218"/>
    </row>
    <row r="516" spans="1:13">
      <c r="A516" s="236">
        <v>45016</v>
      </c>
      <c r="B516" s="677" t="s">
        <v>873</v>
      </c>
      <c r="C516" s="677" t="s">
        <v>444</v>
      </c>
      <c r="D516" t="s">
        <v>19</v>
      </c>
      <c r="E516" s="285"/>
      <c r="F516" s="322">
        <v>25.7</v>
      </c>
      <c r="G516" s="218">
        <f t="shared" si="6"/>
        <v>5.8000000000000007</v>
      </c>
      <c r="H516" s="218"/>
      <c r="J516" s="677"/>
      <c r="M516" s="218"/>
    </row>
    <row r="517" spans="1:13">
      <c r="A517" s="236">
        <v>45016</v>
      </c>
      <c r="B517" s="677" t="s">
        <v>873</v>
      </c>
      <c r="C517" s="677" t="s">
        <v>444</v>
      </c>
      <c r="D517" t="s">
        <v>401</v>
      </c>
      <c r="E517" s="285"/>
      <c r="F517" s="322">
        <v>5.8</v>
      </c>
      <c r="G517" s="218">
        <f t="shared" si="6"/>
        <v>0</v>
      </c>
      <c r="H517" s="218"/>
      <c r="J517" s="677"/>
      <c r="M517" s="218"/>
    </row>
    <row r="518" spans="1:13">
      <c r="A518" s="243">
        <v>44985</v>
      </c>
      <c r="B518" s="676" t="s">
        <v>397</v>
      </c>
      <c r="C518" s="676" t="s">
        <v>415</v>
      </c>
      <c r="D518" t="s">
        <v>19</v>
      </c>
      <c r="E518" s="334">
        <v>28.1</v>
      </c>
      <c r="F518" s="323"/>
      <c r="G518" s="218">
        <f t="shared" si="6"/>
        <v>28.1</v>
      </c>
      <c r="H518" s="218"/>
      <c r="J518" s="676"/>
    </row>
    <row r="519" spans="1:13">
      <c r="B519" s="677"/>
      <c r="C519" s="677"/>
      <c r="D519" t="s">
        <v>401</v>
      </c>
      <c r="E519" s="334">
        <v>1.2</v>
      </c>
      <c r="F519" s="323"/>
      <c r="G519" s="218">
        <f t="shared" si="6"/>
        <v>29.3</v>
      </c>
      <c r="H519" s="218"/>
      <c r="M519" s="319"/>
    </row>
    <row r="520" spans="1:13">
      <c r="B520" s="677"/>
      <c r="C520" s="677"/>
      <c r="D520" t="s">
        <v>400</v>
      </c>
      <c r="E520" s="334">
        <v>350</v>
      </c>
      <c r="F520" s="323"/>
      <c r="G520" s="218">
        <f t="shared" si="6"/>
        <v>379.3</v>
      </c>
      <c r="H520" s="218"/>
      <c r="L520" s="319"/>
    </row>
    <row r="521" spans="1:13">
      <c r="A521" s="236">
        <v>44985</v>
      </c>
      <c r="B521" s="677" t="s">
        <v>875</v>
      </c>
      <c r="C521" s="677" t="s">
        <v>415</v>
      </c>
      <c r="D521" t="s">
        <v>400</v>
      </c>
      <c r="E521" s="334"/>
      <c r="F521" s="323">
        <v>300</v>
      </c>
      <c r="G521" s="218">
        <f t="shared" ref="G521:G526" si="7">+G520+E521-F521</f>
        <v>79.300000000000011</v>
      </c>
      <c r="H521" s="218"/>
    </row>
    <row r="522" spans="1:13">
      <c r="A522" s="236">
        <v>45016</v>
      </c>
      <c r="B522" s="677" t="s">
        <v>873</v>
      </c>
      <c r="C522" s="677" t="s">
        <v>415</v>
      </c>
      <c r="D522" t="s">
        <v>19</v>
      </c>
      <c r="E522" s="285"/>
      <c r="F522" s="285">
        <v>13.8</v>
      </c>
      <c r="G522" s="218">
        <f t="shared" si="7"/>
        <v>65.500000000000014</v>
      </c>
      <c r="H522" s="218"/>
    </row>
    <row r="523" spans="1:13">
      <c r="A523" s="236">
        <v>45016</v>
      </c>
      <c r="B523" s="677" t="s">
        <v>876</v>
      </c>
      <c r="C523" s="677" t="s">
        <v>415</v>
      </c>
      <c r="D523" t="s">
        <v>400</v>
      </c>
      <c r="E523" s="285"/>
      <c r="F523" s="285">
        <v>50</v>
      </c>
      <c r="G523" s="218">
        <f t="shared" si="7"/>
        <v>15.500000000000014</v>
      </c>
      <c r="H523" s="218"/>
    </row>
    <row r="524" spans="1:13">
      <c r="A524" s="236">
        <v>45046</v>
      </c>
      <c r="B524" s="677" t="s">
        <v>877</v>
      </c>
      <c r="C524" s="677" t="s">
        <v>415</v>
      </c>
      <c r="D524" t="s">
        <v>19</v>
      </c>
      <c r="E524" s="285"/>
      <c r="F524" s="285">
        <v>14.3</v>
      </c>
      <c r="G524" s="218">
        <f t="shared" si="7"/>
        <v>1.2000000000000135</v>
      </c>
      <c r="H524" s="218"/>
    </row>
    <row r="525" spans="1:13">
      <c r="A525" s="236">
        <v>45046</v>
      </c>
      <c r="B525" s="677" t="s">
        <v>877</v>
      </c>
      <c r="C525" s="677" t="s">
        <v>415</v>
      </c>
      <c r="D525" t="s">
        <v>401</v>
      </c>
      <c r="E525" s="285"/>
      <c r="F525" s="285">
        <v>1.2</v>
      </c>
      <c r="G525" s="218">
        <f t="shared" si="7"/>
        <v>1.354472090042691E-14</v>
      </c>
      <c r="H525" s="218"/>
    </row>
    <row r="526" spans="1:13">
      <c r="A526" s="243">
        <v>44985</v>
      </c>
      <c r="B526" s="676" t="s">
        <v>397</v>
      </c>
      <c r="C526" s="676" t="s">
        <v>418</v>
      </c>
      <c r="D526" t="s">
        <v>19</v>
      </c>
      <c r="E526" s="334">
        <v>25.8</v>
      </c>
      <c r="F526" s="285"/>
      <c r="G526" s="218">
        <f t="shared" si="7"/>
        <v>25.800000000000015</v>
      </c>
      <c r="H526" s="218"/>
    </row>
    <row r="527" spans="1:13">
      <c r="B527" s="677"/>
      <c r="C527" s="677"/>
      <c r="D527" t="s">
        <v>401</v>
      </c>
      <c r="E527" s="334">
        <v>1.3</v>
      </c>
      <c r="F527" s="285"/>
      <c r="G527" s="218">
        <f t="shared" ref="G527:G536" si="8">+G526+E527-F527</f>
        <v>27.100000000000016</v>
      </c>
      <c r="H527" s="218"/>
    </row>
    <row r="528" spans="1:13">
      <c r="B528" s="677"/>
      <c r="C528" s="677"/>
      <c r="D528" t="s">
        <v>400</v>
      </c>
      <c r="E528" s="334">
        <v>350</v>
      </c>
      <c r="F528" s="285"/>
      <c r="G528" s="218">
        <f t="shared" si="8"/>
        <v>377.1</v>
      </c>
      <c r="H528" s="218"/>
    </row>
    <row r="529" spans="1:13">
      <c r="A529" s="236">
        <v>45016</v>
      </c>
      <c r="B529" s="677" t="s">
        <v>876</v>
      </c>
      <c r="C529" s="677" t="s">
        <v>418</v>
      </c>
      <c r="D529" t="s">
        <v>400</v>
      </c>
      <c r="E529" s="285"/>
      <c r="F529" s="285">
        <v>350</v>
      </c>
      <c r="G529" s="218">
        <f t="shared" si="8"/>
        <v>27.100000000000023</v>
      </c>
      <c r="H529" s="218"/>
    </row>
    <row r="530" spans="1:13">
      <c r="A530" s="236">
        <v>45046</v>
      </c>
      <c r="B530" s="677" t="s">
        <v>877</v>
      </c>
      <c r="C530" s="677" t="s">
        <v>418</v>
      </c>
      <c r="D530" t="s">
        <v>19</v>
      </c>
      <c r="E530" s="285"/>
      <c r="F530" s="285">
        <v>4.5</v>
      </c>
      <c r="G530" s="218">
        <f t="shared" si="8"/>
        <v>22.600000000000023</v>
      </c>
      <c r="H530" s="218"/>
      <c r="I530" s="240"/>
    </row>
    <row r="531" spans="1:13">
      <c r="A531" s="236">
        <v>45077</v>
      </c>
      <c r="B531" s="677" t="s">
        <v>878</v>
      </c>
      <c r="C531" s="677" t="s">
        <v>418</v>
      </c>
      <c r="D531" t="s">
        <v>19</v>
      </c>
      <c r="E531" s="285"/>
      <c r="F531" s="285">
        <v>21.3</v>
      </c>
      <c r="G531" s="218">
        <f t="shared" si="8"/>
        <v>1.300000000000022</v>
      </c>
      <c r="H531" s="218"/>
      <c r="I531" s="240"/>
    </row>
    <row r="532" spans="1:13">
      <c r="A532" s="236">
        <v>45077</v>
      </c>
      <c r="B532" s="677" t="s">
        <v>878</v>
      </c>
      <c r="C532" s="677" t="s">
        <v>418</v>
      </c>
      <c r="D532" t="s">
        <v>401</v>
      </c>
      <c r="E532" s="285"/>
      <c r="F532" s="285">
        <v>1.3</v>
      </c>
      <c r="G532" s="218">
        <f t="shared" si="8"/>
        <v>2.19824158875781E-14</v>
      </c>
      <c r="H532" s="218"/>
      <c r="I532" s="240"/>
    </row>
    <row r="533" spans="1:13">
      <c r="A533" s="243">
        <v>45046</v>
      </c>
      <c r="B533" s="676" t="s">
        <v>397</v>
      </c>
      <c r="C533" s="676" t="s">
        <v>420</v>
      </c>
      <c r="D533" t="s">
        <v>19</v>
      </c>
      <c r="E533" s="334">
        <v>27</v>
      </c>
      <c r="F533" s="323"/>
      <c r="G533" s="218">
        <f t="shared" si="8"/>
        <v>27.000000000000021</v>
      </c>
      <c r="H533" s="218"/>
    </row>
    <row r="534" spans="1:13">
      <c r="B534" s="677"/>
      <c r="C534" s="677"/>
      <c r="D534" t="s">
        <v>401</v>
      </c>
      <c r="E534" s="334">
        <v>1.5</v>
      </c>
      <c r="F534" s="323"/>
      <c r="G534" s="218">
        <f t="shared" si="8"/>
        <v>28.500000000000021</v>
      </c>
      <c r="H534" s="218"/>
      <c r="M534" s="256"/>
    </row>
    <row r="535" spans="1:13">
      <c r="B535" s="677"/>
      <c r="C535" s="677"/>
      <c r="D535" t="s">
        <v>400</v>
      </c>
      <c r="E535" s="334">
        <v>350</v>
      </c>
      <c r="F535" s="323"/>
      <c r="G535" s="218">
        <f t="shared" si="8"/>
        <v>378.5</v>
      </c>
      <c r="H535" s="218"/>
    </row>
    <row r="536" spans="1:13">
      <c r="A536" s="236">
        <v>45046</v>
      </c>
      <c r="B536" s="677" t="s">
        <v>879</v>
      </c>
      <c r="C536" s="677" t="s">
        <v>420</v>
      </c>
      <c r="D536" t="s">
        <v>400</v>
      </c>
      <c r="E536" s="334"/>
      <c r="F536" s="334">
        <v>350</v>
      </c>
      <c r="G536" s="218">
        <f t="shared" si="8"/>
        <v>28.5</v>
      </c>
      <c r="H536" s="218"/>
    </row>
    <row r="537" spans="1:13">
      <c r="A537" s="236">
        <v>45077</v>
      </c>
      <c r="B537" s="677" t="s">
        <v>878</v>
      </c>
      <c r="C537" s="677" t="s">
        <v>420</v>
      </c>
      <c r="D537" t="s">
        <v>19</v>
      </c>
      <c r="E537" s="334"/>
      <c r="F537" s="334">
        <v>17.399999999999999</v>
      </c>
      <c r="G537" s="218">
        <f t="shared" ref="G537:G543" si="9">+G536+E537-F537</f>
        <v>11.100000000000001</v>
      </c>
      <c r="H537" s="218"/>
    </row>
    <row r="538" spans="1:13">
      <c r="A538" s="236">
        <v>45110</v>
      </c>
      <c r="B538" s="677" t="s">
        <v>880</v>
      </c>
      <c r="C538" s="677" t="s">
        <v>420</v>
      </c>
      <c r="D538" t="s">
        <v>19</v>
      </c>
      <c r="F538" s="334">
        <v>9.6</v>
      </c>
      <c r="G538" s="218">
        <f t="shared" si="9"/>
        <v>1.5000000000000018</v>
      </c>
      <c r="H538" s="218"/>
    </row>
    <row r="539" spans="1:13">
      <c r="A539" s="236">
        <v>45110</v>
      </c>
      <c r="B539" s="677" t="s">
        <v>880</v>
      </c>
      <c r="C539" s="677" t="s">
        <v>420</v>
      </c>
      <c r="D539" t="s">
        <v>401</v>
      </c>
      <c r="F539" s="334">
        <v>0.4</v>
      </c>
      <c r="G539" s="218">
        <f t="shared" si="9"/>
        <v>1.1000000000000019</v>
      </c>
      <c r="H539" s="218"/>
    </row>
    <row r="540" spans="1:13">
      <c r="A540" s="236">
        <v>45138</v>
      </c>
      <c r="B540" s="677" t="s">
        <v>881</v>
      </c>
      <c r="C540" s="677" t="s">
        <v>420</v>
      </c>
      <c r="D540" t="s">
        <v>401</v>
      </c>
      <c r="F540" s="334">
        <v>1.1000000000000001</v>
      </c>
      <c r="G540" s="218">
        <f t="shared" si="9"/>
        <v>1.7763568394002505E-15</v>
      </c>
      <c r="H540" s="218"/>
      <c r="M540" s="237"/>
    </row>
    <row r="541" spans="1:13">
      <c r="A541" s="243">
        <v>45077</v>
      </c>
      <c r="B541" s="676" t="s">
        <v>397</v>
      </c>
      <c r="C541" s="676" t="s">
        <v>422</v>
      </c>
      <c r="D541" t="s">
        <v>19</v>
      </c>
      <c r="E541" s="334">
        <v>25</v>
      </c>
      <c r="F541" s="323"/>
      <c r="G541" s="218">
        <f t="shared" si="9"/>
        <v>25</v>
      </c>
      <c r="H541" s="218"/>
      <c r="J541" s="676"/>
      <c r="L541" s="319"/>
      <c r="M541" s="319"/>
    </row>
    <row r="542" spans="1:13">
      <c r="A542" s="243"/>
      <c r="B542" s="676"/>
      <c r="C542" s="676"/>
      <c r="D542" t="s">
        <v>401</v>
      </c>
      <c r="E542" s="334">
        <v>2.1</v>
      </c>
      <c r="F542" s="323"/>
      <c r="G542" s="218">
        <f t="shared" si="9"/>
        <v>27.1</v>
      </c>
      <c r="H542" s="218"/>
      <c r="J542" s="677"/>
      <c r="L542"/>
      <c r="M542" s="319"/>
    </row>
    <row r="543" spans="1:13">
      <c r="A543" s="243"/>
      <c r="B543" s="676"/>
      <c r="C543" s="676"/>
      <c r="D543" t="s">
        <v>400</v>
      </c>
      <c r="E543" s="334">
        <v>350</v>
      </c>
      <c r="F543" s="323"/>
      <c r="G543" s="218">
        <f t="shared" si="9"/>
        <v>377.1</v>
      </c>
      <c r="H543" s="218"/>
      <c r="J543" s="676"/>
      <c r="L543" s="319"/>
    </row>
    <row r="544" spans="1:13">
      <c r="A544" s="236">
        <v>45077</v>
      </c>
      <c r="B544" s="677" t="s">
        <v>882</v>
      </c>
      <c r="C544" s="677" t="s">
        <v>422</v>
      </c>
      <c r="D544" t="s">
        <v>400</v>
      </c>
      <c r="E544" s="334"/>
      <c r="F544" s="334">
        <v>350</v>
      </c>
      <c r="G544" s="218">
        <f t="shared" ref="G544:G607" si="10">+G543+E544-F544</f>
        <v>27.100000000000023</v>
      </c>
      <c r="H544" s="218"/>
      <c r="J544" s="677"/>
      <c r="L544" s="319"/>
    </row>
    <row r="545" spans="1:8">
      <c r="B545" s="677"/>
      <c r="C545" s="677"/>
      <c r="D545" s="319" t="s">
        <v>551</v>
      </c>
      <c r="E545" s="256">
        <v>10</v>
      </c>
      <c r="F545" s="334"/>
      <c r="G545" s="218">
        <f t="shared" si="10"/>
        <v>37.100000000000023</v>
      </c>
      <c r="H545" s="218"/>
    </row>
    <row r="546" spans="1:8">
      <c r="A546" s="236">
        <v>45138</v>
      </c>
      <c r="B546" s="677" t="s">
        <v>881</v>
      </c>
      <c r="C546" s="677" t="s">
        <v>422</v>
      </c>
      <c r="D546" t="s">
        <v>19</v>
      </c>
      <c r="F546" s="334">
        <v>25</v>
      </c>
      <c r="G546" s="218">
        <f t="shared" si="10"/>
        <v>12.100000000000023</v>
      </c>
      <c r="H546" s="218"/>
    </row>
    <row r="547" spans="1:8">
      <c r="A547" s="236">
        <v>45138</v>
      </c>
      <c r="B547" s="677" t="s">
        <v>881</v>
      </c>
      <c r="C547" s="677" t="s">
        <v>422</v>
      </c>
      <c r="D547" t="s">
        <v>401</v>
      </c>
      <c r="F547" s="334">
        <v>2.1</v>
      </c>
      <c r="G547" s="218">
        <f t="shared" si="10"/>
        <v>10.000000000000023</v>
      </c>
      <c r="H547" s="218"/>
    </row>
    <row r="548" spans="1:8">
      <c r="A548" s="236">
        <v>45169</v>
      </c>
      <c r="B548" s="677" t="s">
        <v>883</v>
      </c>
      <c r="C548" s="677" t="s">
        <v>422</v>
      </c>
      <c r="D548" s="319" t="s">
        <v>551</v>
      </c>
      <c r="F548" s="334">
        <v>10</v>
      </c>
      <c r="G548" s="218">
        <f t="shared" si="10"/>
        <v>2.3092638912203256E-14</v>
      </c>
      <c r="H548" s="218"/>
    </row>
    <row r="549" spans="1:8">
      <c r="A549" s="243">
        <v>45107</v>
      </c>
      <c r="B549" s="676" t="s">
        <v>397</v>
      </c>
      <c r="C549" s="676" t="s">
        <v>425</v>
      </c>
      <c r="D549" t="s">
        <v>19</v>
      </c>
      <c r="E549" s="334">
        <v>25.4</v>
      </c>
      <c r="F549" s="334"/>
      <c r="G549" s="218">
        <f t="shared" si="10"/>
        <v>25.40000000000002</v>
      </c>
      <c r="H549" s="218"/>
    </row>
    <row r="550" spans="1:8">
      <c r="B550" s="677"/>
      <c r="C550" s="677"/>
      <c r="D550" t="s">
        <v>401</v>
      </c>
      <c r="E550" s="334">
        <v>2</v>
      </c>
      <c r="F550" s="334"/>
      <c r="G550" s="218">
        <f t="shared" si="10"/>
        <v>27.40000000000002</v>
      </c>
      <c r="H550" s="218"/>
    </row>
    <row r="551" spans="1:8">
      <c r="B551" s="677"/>
      <c r="C551" s="677"/>
      <c r="D551" t="s">
        <v>400</v>
      </c>
      <c r="E551" s="334">
        <v>350</v>
      </c>
      <c r="F551" s="334"/>
      <c r="G551" s="218">
        <f t="shared" si="10"/>
        <v>377.40000000000003</v>
      </c>
      <c r="H551" s="218"/>
    </row>
    <row r="552" spans="1:8">
      <c r="A552" s="236">
        <v>45081</v>
      </c>
      <c r="B552" s="677" t="s">
        <v>884</v>
      </c>
      <c r="C552" s="677" t="s">
        <v>425</v>
      </c>
      <c r="D552" t="s">
        <v>400</v>
      </c>
      <c r="E552" s="334"/>
      <c r="F552" s="334">
        <v>350</v>
      </c>
      <c r="G552" s="218">
        <f t="shared" si="10"/>
        <v>27.400000000000034</v>
      </c>
      <c r="H552" s="218"/>
    </row>
    <row r="553" spans="1:8">
      <c r="A553" s="236">
        <v>45138</v>
      </c>
      <c r="B553" s="677" t="s">
        <v>881</v>
      </c>
      <c r="C553" s="677" t="s">
        <v>425</v>
      </c>
      <c r="D553" t="s">
        <v>19</v>
      </c>
      <c r="E553" s="334"/>
      <c r="F553" s="334">
        <v>1.8</v>
      </c>
      <c r="G553" s="218">
        <f t="shared" si="10"/>
        <v>25.600000000000033</v>
      </c>
      <c r="H553" s="218"/>
    </row>
    <row r="554" spans="1:8">
      <c r="A554" s="236">
        <v>45169</v>
      </c>
      <c r="B554" s="677" t="s">
        <v>883</v>
      </c>
      <c r="C554" s="677" t="s">
        <v>425</v>
      </c>
      <c r="D554" t="s">
        <v>19</v>
      </c>
      <c r="E554" s="334"/>
      <c r="F554" s="334">
        <v>23.6</v>
      </c>
      <c r="G554" s="218">
        <f t="shared" si="10"/>
        <v>2.000000000000032</v>
      </c>
      <c r="H554" s="218"/>
    </row>
    <row r="555" spans="1:8">
      <c r="A555" s="236">
        <v>45169</v>
      </c>
      <c r="B555" s="677" t="s">
        <v>883</v>
      </c>
      <c r="C555" s="677" t="s">
        <v>425</v>
      </c>
      <c r="D555" t="s">
        <v>401</v>
      </c>
      <c r="E555" s="334"/>
      <c r="F555" s="334">
        <v>2</v>
      </c>
      <c r="G555" s="218">
        <f t="shared" si="10"/>
        <v>3.1974423109204508E-14</v>
      </c>
      <c r="H555" s="218"/>
    </row>
    <row r="556" spans="1:8">
      <c r="A556" s="243">
        <v>45138</v>
      </c>
      <c r="B556" s="676" t="s">
        <v>397</v>
      </c>
      <c r="C556" s="676" t="s">
        <v>427</v>
      </c>
      <c r="D556" t="s">
        <v>19</v>
      </c>
      <c r="E556" s="334">
        <v>24</v>
      </c>
      <c r="F556" s="334"/>
      <c r="G556" s="218">
        <f t="shared" si="10"/>
        <v>24.000000000000032</v>
      </c>
      <c r="H556" s="218"/>
    </row>
    <row r="557" spans="1:8">
      <c r="B557" s="677"/>
      <c r="C557" s="677"/>
      <c r="D557" t="s">
        <v>401</v>
      </c>
      <c r="E557" s="334">
        <v>2</v>
      </c>
      <c r="F557" s="334"/>
      <c r="G557" s="218">
        <f t="shared" si="10"/>
        <v>26.000000000000032</v>
      </c>
      <c r="H557" s="218"/>
    </row>
    <row r="558" spans="1:8">
      <c r="B558" s="677"/>
      <c r="C558" s="677"/>
      <c r="D558" t="s">
        <v>400</v>
      </c>
      <c r="E558" s="334">
        <v>350</v>
      </c>
      <c r="F558" s="334"/>
      <c r="G558" s="218">
        <f t="shared" si="10"/>
        <v>376.00000000000006</v>
      </c>
      <c r="H558" s="218"/>
    </row>
    <row r="559" spans="1:8">
      <c r="A559" s="236">
        <v>45138</v>
      </c>
      <c r="B559" s="677" t="s">
        <v>885</v>
      </c>
      <c r="C559" s="677" t="s">
        <v>427</v>
      </c>
      <c r="D559" t="s">
        <v>400</v>
      </c>
      <c r="E559" s="334"/>
      <c r="F559" s="334">
        <v>350</v>
      </c>
      <c r="G559" s="218">
        <f t="shared" si="10"/>
        <v>26.000000000000057</v>
      </c>
      <c r="H559" s="218"/>
    </row>
    <row r="560" spans="1:8">
      <c r="A560" s="236">
        <v>45169</v>
      </c>
      <c r="B560" s="677" t="s">
        <v>883</v>
      </c>
      <c r="C560" s="677" t="s">
        <v>427</v>
      </c>
      <c r="D560" t="s">
        <v>19</v>
      </c>
      <c r="E560" s="334"/>
      <c r="F560" s="334">
        <v>4.4000000000000004</v>
      </c>
      <c r="G560" s="218">
        <f t="shared" si="10"/>
        <v>21.600000000000058</v>
      </c>
      <c r="H560" s="218"/>
    </row>
    <row r="561" spans="1:15">
      <c r="A561" s="236">
        <v>45184</v>
      </c>
      <c r="B561" s="677" t="s">
        <v>886</v>
      </c>
      <c r="C561" s="677" t="s">
        <v>427</v>
      </c>
      <c r="D561" t="s">
        <v>19</v>
      </c>
      <c r="E561" s="334"/>
      <c r="F561" s="334">
        <v>19.600000000000001</v>
      </c>
      <c r="G561" s="218">
        <f t="shared" si="10"/>
        <v>2.0000000000000568</v>
      </c>
      <c r="H561" s="218"/>
    </row>
    <row r="562" spans="1:15">
      <c r="A562" s="236">
        <v>45184</v>
      </c>
      <c r="B562" s="677" t="s">
        <v>886</v>
      </c>
      <c r="C562" s="677" t="s">
        <v>427</v>
      </c>
      <c r="D562" t="s">
        <v>401</v>
      </c>
      <c r="E562" s="334"/>
      <c r="F562" s="334">
        <v>2</v>
      </c>
      <c r="G562" s="218">
        <f t="shared" si="10"/>
        <v>5.6843418860808015E-14</v>
      </c>
      <c r="H562" s="218"/>
      <c r="K562" s="243"/>
      <c r="L562" s="676"/>
      <c r="M562" s="676"/>
      <c r="O562" s="334"/>
    </row>
    <row r="563" spans="1:15">
      <c r="A563" s="243">
        <v>45169</v>
      </c>
      <c r="B563" s="676" t="s">
        <v>397</v>
      </c>
      <c r="C563" s="676" t="s">
        <v>732</v>
      </c>
      <c r="D563" t="s">
        <v>19</v>
      </c>
      <c r="E563" s="334">
        <v>22.9</v>
      </c>
      <c r="F563" s="334"/>
      <c r="G563" s="218">
        <f t="shared" si="10"/>
        <v>22.900000000000055</v>
      </c>
      <c r="H563" s="218"/>
      <c r="K563" s="243"/>
      <c r="L563" s="677"/>
      <c r="M563" s="677"/>
      <c r="O563" s="334"/>
    </row>
    <row r="564" spans="1:15">
      <c r="B564" s="677"/>
      <c r="C564" s="677"/>
      <c r="D564" t="s">
        <v>401</v>
      </c>
      <c r="E564" s="334">
        <v>2.2999999999999998</v>
      </c>
      <c r="F564" s="334"/>
      <c r="G564" s="218">
        <f t="shared" si="10"/>
        <v>25.200000000000056</v>
      </c>
      <c r="H564" s="218"/>
      <c r="K564" s="243"/>
      <c r="L564" s="677"/>
      <c r="M564" s="677"/>
      <c r="O564" s="334"/>
    </row>
    <row r="565" spans="1:15">
      <c r="B565" s="677"/>
      <c r="C565" s="677"/>
      <c r="D565" t="s">
        <v>400</v>
      </c>
      <c r="E565" s="334">
        <v>350</v>
      </c>
      <c r="F565" s="334"/>
      <c r="G565" s="218">
        <f>+G564+E565-F565</f>
        <v>375.20000000000005</v>
      </c>
      <c r="H565" s="218"/>
    </row>
    <row r="566" spans="1:15">
      <c r="A566" s="236">
        <v>45169</v>
      </c>
      <c r="B566" s="677" t="s">
        <v>887</v>
      </c>
      <c r="C566" s="677" t="s">
        <v>732</v>
      </c>
      <c r="D566" t="s">
        <v>400</v>
      </c>
      <c r="E566" s="334"/>
      <c r="F566" s="334">
        <v>350</v>
      </c>
      <c r="G566" s="218">
        <f t="shared" si="10"/>
        <v>25.200000000000045</v>
      </c>
      <c r="H566" s="218"/>
    </row>
    <row r="567" spans="1:15">
      <c r="A567" s="236">
        <v>45199</v>
      </c>
      <c r="B567" s="677" t="s">
        <v>866</v>
      </c>
      <c r="C567" s="677" t="s">
        <v>732</v>
      </c>
      <c r="D567" t="s">
        <v>19</v>
      </c>
      <c r="E567" s="334"/>
      <c r="F567" s="334">
        <v>22.9</v>
      </c>
      <c r="G567" s="218">
        <f t="shared" si="10"/>
        <v>2.3000000000000469</v>
      </c>
      <c r="H567" s="218"/>
      <c r="K567" s="256"/>
      <c r="L567"/>
    </row>
    <row r="568" spans="1:15">
      <c r="A568" s="236">
        <v>45199</v>
      </c>
      <c r="B568" s="677" t="s">
        <v>866</v>
      </c>
      <c r="C568" s="677" t="s">
        <v>732</v>
      </c>
      <c r="D568" t="s">
        <v>401</v>
      </c>
      <c r="E568" s="334"/>
      <c r="F568" s="334">
        <v>2.2999999999999998</v>
      </c>
      <c r="G568" s="218">
        <f t="shared" si="10"/>
        <v>4.7073456244106637E-14</v>
      </c>
      <c r="H568" s="218"/>
      <c r="K568" s="256"/>
      <c r="L568"/>
    </row>
    <row r="569" spans="1:15">
      <c r="A569" s="243">
        <v>45199</v>
      </c>
      <c r="B569" s="676" t="s">
        <v>397</v>
      </c>
      <c r="C569" s="676" t="s">
        <v>431</v>
      </c>
      <c r="D569" t="s">
        <v>19</v>
      </c>
      <c r="E569" s="334">
        <v>22.8</v>
      </c>
      <c r="F569" s="334"/>
      <c r="G569" s="218">
        <f t="shared" si="10"/>
        <v>22.800000000000047</v>
      </c>
      <c r="H569" s="218"/>
      <c r="I569" s="676"/>
      <c r="J569" s="676"/>
      <c r="L569" s="319"/>
    </row>
    <row r="570" spans="1:15">
      <c r="B570" s="677"/>
      <c r="C570" s="677"/>
      <c r="D570" t="s">
        <v>401</v>
      </c>
      <c r="E570" s="334">
        <v>2</v>
      </c>
      <c r="F570" s="334"/>
      <c r="G570" s="218">
        <f t="shared" si="10"/>
        <v>24.800000000000047</v>
      </c>
      <c r="H570" s="218"/>
      <c r="I570" s="676"/>
      <c r="J570" s="677"/>
      <c r="L570" s="319"/>
    </row>
    <row r="571" spans="1:15">
      <c r="B571" s="677"/>
      <c r="C571" s="677"/>
      <c r="D571" t="s">
        <v>400</v>
      </c>
      <c r="E571" s="334">
        <v>350</v>
      </c>
      <c r="F571" s="334"/>
      <c r="G571" s="218">
        <f t="shared" si="10"/>
        <v>374.80000000000007</v>
      </c>
      <c r="H571" s="218"/>
      <c r="I571" s="677"/>
      <c r="K571" s="319"/>
      <c r="L571" s="240"/>
    </row>
    <row r="572" spans="1:15">
      <c r="A572" s="236">
        <v>45199</v>
      </c>
      <c r="B572" s="677" t="s">
        <v>866</v>
      </c>
      <c r="C572" s="677" t="s">
        <v>431</v>
      </c>
      <c r="D572" t="s">
        <v>19</v>
      </c>
      <c r="E572" s="334"/>
      <c r="F572" s="334">
        <v>4.8</v>
      </c>
      <c r="G572" s="218">
        <f t="shared" si="10"/>
        <v>370.00000000000006</v>
      </c>
      <c r="H572" s="218"/>
      <c r="K572" s="256"/>
      <c r="L572"/>
      <c r="M572" s="256"/>
    </row>
    <row r="573" spans="1:15">
      <c r="A573" s="236">
        <v>45199</v>
      </c>
      <c r="B573" s="677" t="s">
        <v>888</v>
      </c>
      <c r="C573" s="677" t="s">
        <v>431</v>
      </c>
      <c r="D573" t="s">
        <v>400</v>
      </c>
      <c r="E573" s="285"/>
      <c r="F573" s="285">
        <v>350</v>
      </c>
      <c r="G573" s="218">
        <f t="shared" si="10"/>
        <v>20.000000000000057</v>
      </c>
      <c r="H573" s="218"/>
      <c r="K573" s="256"/>
      <c r="L573"/>
    </row>
    <row r="574" spans="1:15">
      <c r="A574" s="236">
        <v>45230</v>
      </c>
      <c r="B574" s="677" t="s">
        <v>889</v>
      </c>
      <c r="C574" s="677" t="s">
        <v>431</v>
      </c>
      <c r="D574" t="s">
        <v>19</v>
      </c>
      <c r="E574" s="285"/>
      <c r="F574" s="285">
        <v>18</v>
      </c>
      <c r="G574" s="218">
        <f t="shared" si="10"/>
        <v>2.0000000000000568</v>
      </c>
      <c r="H574" s="218"/>
      <c r="I574" s="676"/>
      <c r="K574" s="319"/>
      <c r="L574"/>
    </row>
    <row r="575" spans="1:15">
      <c r="A575" s="236">
        <v>45230</v>
      </c>
      <c r="B575" s="677" t="s">
        <v>889</v>
      </c>
      <c r="C575" s="677" t="s">
        <v>431</v>
      </c>
      <c r="D575" t="s">
        <v>401</v>
      </c>
      <c r="F575" s="285">
        <v>2</v>
      </c>
      <c r="G575" s="218">
        <f t="shared" si="10"/>
        <v>5.6843418860808015E-14</v>
      </c>
      <c r="H575" s="218"/>
      <c r="I575" s="677"/>
      <c r="K575" s="319"/>
      <c r="L575"/>
    </row>
    <row r="576" spans="1:15">
      <c r="A576" s="243">
        <v>45230</v>
      </c>
      <c r="B576" s="676" t="s">
        <v>397</v>
      </c>
      <c r="C576" s="676" t="s">
        <v>398</v>
      </c>
      <c r="D576" t="s">
        <v>19</v>
      </c>
      <c r="E576" s="256">
        <v>22.2</v>
      </c>
      <c r="F576" s="265"/>
      <c r="G576" s="218">
        <f t="shared" si="10"/>
        <v>22.200000000000056</v>
      </c>
      <c r="H576" s="218"/>
      <c r="K576" s="256"/>
      <c r="L576"/>
    </row>
    <row r="577" spans="1:12">
      <c r="B577" s="677"/>
      <c r="C577" s="677"/>
      <c r="D577" t="s">
        <v>401</v>
      </c>
      <c r="E577" s="256">
        <v>2</v>
      </c>
      <c r="F577" s="265"/>
      <c r="G577" s="218">
        <f t="shared" si="10"/>
        <v>24.200000000000056</v>
      </c>
      <c r="H577" s="218"/>
      <c r="K577" s="256"/>
      <c r="L577"/>
    </row>
    <row r="578" spans="1:12">
      <c r="B578" s="677"/>
      <c r="C578" s="677"/>
      <c r="D578" t="s">
        <v>400</v>
      </c>
      <c r="E578" s="256">
        <v>350</v>
      </c>
      <c r="F578" s="265"/>
      <c r="G578" s="218">
        <f t="shared" si="10"/>
        <v>374.20000000000005</v>
      </c>
      <c r="H578" s="218"/>
      <c r="K578" s="256"/>
      <c r="L578"/>
    </row>
    <row r="579" spans="1:12">
      <c r="A579" s="236">
        <v>45230</v>
      </c>
      <c r="B579" s="677" t="s">
        <v>889</v>
      </c>
      <c r="C579" s="677" t="s">
        <v>398</v>
      </c>
      <c r="D579" t="s">
        <v>19</v>
      </c>
      <c r="F579" s="265">
        <v>20</v>
      </c>
      <c r="G579" s="218">
        <f t="shared" si="10"/>
        <v>354.20000000000005</v>
      </c>
      <c r="H579" s="218"/>
      <c r="K579" s="256"/>
      <c r="L579"/>
    </row>
    <row r="580" spans="1:12">
      <c r="A580" s="236">
        <v>45230</v>
      </c>
      <c r="B580" s="677" t="s">
        <v>890</v>
      </c>
      <c r="C580" s="677" t="s">
        <v>398</v>
      </c>
      <c r="D580" t="s">
        <v>400</v>
      </c>
      <c r="E580" s="285"/>
      <c r="F580" s="285">
        <v>350</v>
      </c>
      <c r="G580" s="218">
        <f t="shared" si="10"/>
        <v>4.2000000000000455</v>
      </c>
      <c r="H580" s="218"/>
      <c r="K580" s="256"/>
      <c r="L580"/>
    </row>
    <row r="581" spans="1:12">
      <c r="A581" s="236">
        <v>45260</v>
      </c>
      <c r="B581" s="677" t="s">
        <v>891</v>
      </c>
      <c r="C581" s="677" t="s">
        <v>398</v>
      </c>
      <c r="D581" t="s">
        <v>19</v>
      </c>
      <c r="E581" s="285"/>
      <c r="F581" s="285">
        <v>2.2000000000000002</v>
      </c>
      <c r="G581" s="218">
        <f t="shared" si="10"/>
        <v>2.0000000000000453</v>
      </c>
      <c r="H581" s="218"/>
      <c r="K581" s="256"/>
      <c r="L581"/>
    </row>
    <row r="582" spans="1:12">
      <c r="A582" s="236">
        <v>45260</v>
      </c>
      <c r="B582" s="677" t="s">
        <v>891</v>
      </c>
      <c r="C582" s="677" t="s">
        <v>398</v>
      </c>
      <c r="D582" t="s">
        <v>401</v>
      </c>
      <c r="E582" s="285"/>
      <c r="F582" s="285">
        <v>2</v>
      </c>
      <c r="G582" s="218">
        <f t="shared" si="10"/>
        <v>4.5297099404706387E-14</v>
      </c>
      <c r="H582" s="218"/>
      <c r="K582" s="256"/>
      <c r="L582"/>
    </row>
    <row r="583" spans="1:12">
      <c r="A583" s="364">
        <v>45260</v>
      </c>
      <c r="B583" s="391" t="s">
        <v>397</v>
      </c>
      <c r="C583" s="391" t="s">
        <v>405</v>
      </c>
      <c r="D583" t="s">
        <v>19</v>
      </c>
      <c r="E583" s="256">
        <v>24.1</v>
      </c>
      <c r="F583" s="265"/>
      <c r="G583" s="218">
        <f t="shared" si="10"/>
        <v>24.100000000000048</v>
      </c>
      <c r="H583" s="218"/>
      <c r="I583" s="391"/>
      <c r="K583" s="237"/>
    </row>
    <row r="584" spans="1:12">
      <c r="A584" s="364"/>
      <c r="B584" s="391"/>
      <c r="C584" s="391"/>
      <c r="D584" t="s">
        <v>401</v>
      </c>
      <c r="E584" s="256">
        <v>10</v>
      </c>
      <c r="F584" s="265"/>
      <c r="G584" s="218">
        <f t="shared" si="10"/>
        <v>34.100000000000051</v>
      </c>
      <c r="H584" s="218"/>
      <c r="I584" s="391"/>
      <c r="K584" s="237"/>
    </row>
    <row r="585" spans="1:12">
      <c r="A585" s="365"/>
      <c r="B585" s="366"/>
      <c r="C585" s="366"/>
      <c r="D585" t="s">
        <v>400</v>
      </c>
      <c r="E585" s="256">
        <v>350</v>
      </c>
      <c r="F585" s="265"/>
      <c r="G585" s="218">
        <f t="shared" si="10"/>
        <v>384.1</v>
      </c>
      <c r="H585" s="218"/>
    </row>
    <row r="586" spans="1:12">
      <c r="A586" s="365">
        <v>45260</v>
      </c>
      <c r="B586" s="366" t="s">
        <v>892</v>
      </c>
      <c r="C586" s="366" t="s">
        <v>405</v>
      </c>
      <c r="D586" t="s">
        <v>400</v>
      </c>
      <c r="F586" s="265">
        <v>350</v>
      </c>
      <c r="G586" s="218">
        <f t="shared" si="10"/>
        <v>34.100000000000023</v>
      </c>
      <c r="H586" s="218"/>
    </row>
    <row r="587" spans="1:12">
      <c r="A587" s="236">
        <v>45260</v>
      </c>
      <c r="B587" s="677" t="s">
        <v>891</v>
      </c>
      <c r="C587" s="366" t="s">
        <v>405</v>
      </c>
      <c r="D587" t="s">
        <v>19</v>
      </c>
      <c r="E587" s="285"/>
      <c r="F587" s="285">
        <v>15.8</v>
      </c>
      <c r="G587" s="218">
        <f t="shared" si="10"/>
        <v>18.300000000000022</v>
      </c>
      <c r="H587" s="218"/>
    </row>
    <row r="588" spans="1:12">
      <c r="A588" s="236">
        <v>45291</v>
      </c>
      <c r="B588" s="677" t="s">
        <v>893</v>
      </c>
      <c r="C588" s="366" t="s">
        <v>405</v>
      </c>
      <c r="D588" t="s">
        <v>19</v>
      </c>
      <c r="F588" s="256">
        <v>8.3000000000000007</v>
      </c>
      <c r="G588" s="218">
        <f t="shared" si="10"/>
        <v>10.000000000000021</v>
      </c>
      <c r="H588" s="218"/>
    </row>
    <row r="589" spans="1:12">
      <c r="A589" s="236">
        <v>45291</v>
      </c>
      <c r="B589" s="677" t="s">
        <v>893</v>
      </c>
      <c r="C589" s="366" t="s">
        <v>405</v>
      </c>
      <c r="D589" t="s">
        <v>401</v>
      </c>
      <c r="F589" s="256">
        <v>10</v>
      </c>
      <c r="G589" s="218">
        <f t="shared" si="10"/>
        <v>2.1316282072803006E-14</v>
      </c>
      <c r="H589" s="218"/>
    </row>
    <row r="590" spans="1:12">
      <c r="A590" s="243">
        <v>45291</v>
      </c>
      <c r="B590" s="676" t="s">
        <v>397</v>
      </c>
      <c r="C590" s="676" t="s">
        <v>409</v>
      </c>
      <c r="D590" t="s">
        <v>19</v>
      </c>
      <c r="E590" s="256">
        <v>25.7</v>
      </c>
      <c r="G590" s="218">
        <f t="shared" si="10"/>
        <v>25.700000000000021</v>
      </c>
      <c r="H590" s="218"/>
    </row>
    <row r="591" spans="1:12">
      <c r="B591" s="677"/>
      <c r="C591" s="677"/>
      <c r="D591" t="s">
        <v>401</v>
      </c>
      <c r="E591" s="256">
        <v>5</v>
      </c>
      <c r="G591" s="218">
        <f t="shared" si="10"/>
        <v>30.700000000000021</v>
      </c>
      <c r="H591" s="218"/>
      <c r="J591" s="676"/>
      <c r="L591" s="237"/>
    </row>
    <row r="592" spans="1:12">
      <c r="B592" s="677"/>
      <c r="C592" s="677"/>
      <c r="D592" t="s">
        <v>400</v>
      </c>
      <c r="E592" s="256">
        <v>350</v>
      </c>
      <c r="G592" s="218">
        <f t="shared" si="10"/>
        <v>380.70000000000005</v>
      </c>
      <c r="H592" s="218"/>
      <c r="J592" s="677"/>
      <c r="L592" s="237"/>
    </row>
    <row r="593" spans="1:12">
      <c r="A593" s="236">
        <v>45291</v>
      </c>
      <c r="B593" s="677" t="s">
        <v>893</v>
      </c>
      <c r="C593" s="677" t="s">
        <v>409</v>
      </c>
      <c r="D593" t="s">
        <v>19</v>
      </c>
      <c r="F593" s="256">
        <v>11.7</v>
      </c>
      <c r="G593" s="218">
        <f t="shared" si="10"/>
        <v>369.00000000000006</v>
      </c>
      <c r="H593" s="218"/>
    </row>
    <row r="594" spans="1:12">
      <c r="A594" s="236">
        <v>45291</v>
      </c>
      <c r="B594" s="677" t="s">
        <v>894</v>
      </c>
      <c r="C594" s="677" t="s">
        <v>409</v>
      </c>
      <c r="D594" t="s">
        <v>400</v>
      </c>
      <c r="F594" s="256">
        <v>350</v>
      </c>
      <c r="G594" s="218">
        <f t="shared" si="10"/>
        <v>19.000000000000057</v>
      </c>
      <c r="H594" s="218"/>
    </row>
    <row r="595" spans="1:12">
      <c r="A595" s="236">
        <v>45328</v>
      </c>
      <c r="B595" s="677" t="s">
        <v>895</v>
      </c>
      <c r="C595" s="677" t="s">
        <v>409</v>
      </c>
      <c r="D595" t="s">
        <v>19</v>
      </c>
      <c r="F595" s="256">
        <v>14</v>
      </c>
      <c r="G595" s="218">
        <f t="shared" si="10"/>
        <v>5.0000000000000568</v>
      </c>
      <c r="H595" s="218"/>
    </row>
    <row r="596" spans="1:12">
      <c r="A596" s="236">
        <v>45328</v>
      </c>
      <c r="B596" s="677" t="s">
        <v>895</v>
      </c>
      <c r="C596" s="677" t="s">
        <v>409</v>
      </c>
      <c r="D596" t="s">
        <v>401</v>
      </c>
      <c r="F596" s="256">
        <v>5</v>
      </c>
      <c r="G596" s="218">
        <f t="shared" si="10"/>
        <v>5.6843418860808015E-14</v>
      </c>
      <c r="H596" s="218"/>
    </row>
    <row r="597" spans="1:12">
      <c r="A597" s="243">
        <v>45322</v>
      </c>
      <c r="B597" s="676" t="s">
        <v>397</v>
      </c>
      <c r="C597" s="676" t="s">
        <v>444</v>
      </c>
      <c r="D597" t="s">
        <v>19</v>
      </c>
      <c r="E597" s="256">
        <v>19.100000000000001</v>
      </c>
      <c r="G597" s="218">
        <f t="shared" si="10"/>
        <v>19.100000000000058</v>
      </c>
      <c r="H597" s="218"/>
    </row>
    <row r="598" spans="1:12">
      <c r="B598" s="677"/>
      <c r="C598" s="677"/>
      <c r="D598" t="s">
        <v>401</v>
      </c>
      <c r="E598" s="256">
        <v>5.6</v>
      </c>
      <c r="G598" s="218">
        <f t="shared" si="10"/>
        <v>24.70000000000006</v>
      </c>
      <c r="H598" s="218"/>
    </row>
    <row r="599" spans="1:12">
      <c r="B599" s="677"/>
      <c r="C599" s="677"/>
      <c r="D599" t="s">
        <v>400</v>
      </c>
      <c r="E599" s="256">
        <v>233.3</v>
      </c>
      <c r="G599" s="218">
        <f t="shared" si="10"/>
        <v>258.00000000000006</v>
      </c>
      <c r="H599" s="218"/>
    </row>
    <row r="600" spans="1:12">
      <c r="B600" s="677"/>
      <c r="C600" s="677"/>
      <c r="D600" t="s">
        <v>399</v>
      </c>
      <c r="E600" s="256">
        <v>1000</v>
      </c>
      <c r="G600" s="218">
        <f t="shared" si="10"/>
        <v>1258</v>
      </c>
      <c r="H600" s="218"/>
    </row>
    <row r="601" spans="1:12" s="396" customFormat="1">
      <c r="A601" s="395">
        <v>45297</v>
      </c>
      <c r="B601" s="681" t="s">
        <v>896</v>
      </c>
      <c r="C601" s="681" t="s">
        <v>444</v>
      </c>
      <c r="D601" s="396" t="s">
        <v>399</v>
      </c>
      <c r="E601" s="397"/>
      <c r="F601" s="397">
        <v>1000</v>
      </c>
      <c r="G601" s="399">
        <f t="shared" si="10"/>
        <v>258</v>
      </c>
      <c r="H601" s="399"/>
      <c r="L601" s="397"/>
    </row>
    <row r="602" spans="1:12" s="396" customFormat="1">
      <c r="A602" s="395">
        <v>45322</v>
      </c>
      <c r="B602" s="681" t="s">
        <v>897</v>
      </c>
      <c r="C602" s="681" t="s">
        <v>444</v>
      </c>
      <c r="D602" s="396" t="s">
        <v>400</v>
      </c>
      <c r="E602" s="397"/>
      <c r="F602" s="397">
        <v>200</v>
      </c>
      <c r="G602" s="399">
        <f t="shared" si="10"/>
        <v>58</v>
      </c>
      <c r="H602" s="399"/>
      <c r="L602" s="397"/>
    </row>
    <row r="603" spans="1:12" s="396" customFormat="1">
      <c r="A603" s="395">
        <v>45328</v>
      </c>
      <c r="B603" s="681" t="s">
        <v>898</v>
      </c>
      <c r="C603" s="681" t="s">
        <v>444</v>
      </c>
      <c r="D603" s="396" t="s">
        <v>400</v>
      </c>
      <c r="E603" s="397"/>
      <c r="F603" s="397">
        <v>33.299999999999997</v>
      </c>
      <c r="G603" s="399">
        <f t="shared" si="10"/>
        <v>24.700000000000003</v>
      </c>
      <c r="H603" s="399"/>
      <c r="L603" s="397"/>
    </row>
    <row r="604" spans="1:12">
      <c r="A604" s="236">
        <v>45337</v>
      </c>
      <c r="B604" s="677" t="s">
        <v>899</v>
      </c>
      <c r="C604" s="677" t="s">
        <v>444</v>
      </c>
      <c r="D604" t="s">
        <v>19</v>
      </c>
      <c r="F604" s="237">
        <v>19.100000000000001</v>
      </c>
      <c r="G604" s="218">
        <f t="shared" si="10"/>
        <v>5.6000000000000014</v>
      </c>
      <c r="H604" s="218"/>
    </row>
    <row r="605" spans="1:12">
      <c r="A605" s="236">
        <v>45337</v>
      </c>
      <c r="B605" s="677" t="s">
        <v>899</v>
      </c>
      <c r="C605" s="677" t="s">
        <v>444</v>
      </c>
      <c r="D605" t="s">
        <v>401</v>
      </c>
      <c r="F605" s="237">
        <v>5.6</v>
      </c>
      <c r="G605" s="218">
        <f t="shared" si="10"/>
        <v>0</v>
      </c>
      <c r="H605" s="218"/>
    </row>
    <row r="606" spans="1:12">
      <c r="A606" s="243">
        <v>45351</v>
      </c>
      <c r="B606" s="676" t="s">
        <v>397</v>
      </c>
      <c r="C606" s="676" t="s">
        <v>415</v>
      </c>
      <c r="D606" t="s">
        <v>19</v>
      </c>
      <c r="E606" s="256">
        <v>14.9</v>
      </c>
      <c r="F606" s="237"/>
      <c r="G606" s="218">
        <f t="shared" si="10"/>
        <v>14.9</v>
      </c>
      <c r="H606" s="218"/>
      <c r="I606" s="240"/>
    </row>
    <row r="607" spans="1:12">
      <c r="B607" s="677"/>
      <c r="C607" s="677"/>
      <c r="D607" t="s">
        <v>401</v>
      </c>
      <c r="E607" s="256">
        <v>5</v>
      </c>
      <c r="F607" s="237"/>
      <c r="G607" s="218">
        <f t="shared" si="10"/>
        <v>19.899999999999999</v>
      </c>
      <c r="H607" s="218"/>
    </row>
    <row r="608" spans="1:12">
      <c r="B608" s="677"/>
      <c r="C608" s="677"/>
      <c r="D608" t="s">
        <v>400</v>
      </c>
      <c r="E608" s="256">
        <v>300</v>
      </c>
      <c r="F608" s="237"/>
      <c r="G608" s="218">
        <f t="shared" ref="G608:G620" si="11">+G607+E608-F608</f>
        <v>319.89999999999998</v>
      </c>
      <c r="H608" s="218"/>
    </row>
    <row r="609" spans="1:12" s="396" customFormat="1">
      <c r="A609" s="395">
        <v>45351</v>
      </c>
      <c r="B609" s="681" t="s">
        <v>900</v>
      </c>
      <c r="C609" s="681" t="s">
        <v>415</v>
      </c>
      <c r="D609" s="396" t="s">
        <v>400</v>
      </c>
      <c r="E609" s="397"/>
      <c r="F609" s="398">
        <v>300</v>
      </c>
      <c r="G609" s="399">
        <f t="shared" si="11"/>
        <v>19.899999999999977</v>
      </c>
      <c r="H609" s="399"/>
      <c r="L609" s="397"/>
    </row>
    <row r="610" spans="1:12">
      <c r="A610" s="236">
        <v>45371</v>
      </c>
      <c r="B610" s="677" t="s">
        <v>901</v>
      </c>
      <c r="C610" s="677" t="s">
        <v>415</v>
      </c>
      <c r="D610" t="s">
        <v>19</v>
      </c>
      <c r="F610" s="237">
        <v>14.9</v>
      </c>
      <c r="G610" s="218">
        <f t="shared" si="11"/>
        <v>4.9999999999999769</v>
      </c>
      <c r="H610" s="218"/>
    </row>
    <row r="611" spans="1:12">
      <c r="A611" s="236">
        <v>45371</v>
      </c>
      <c r="B611" s="677" t="s">
        <v>901</v>
      </c>
      <c r="C611" s="677" t="s">
        <v>415</v>
      </c>
      <c r="D611" t="s">
        <v>401</v>
      </c>
      <c r="F611" s="237">
        <v>5</v>
      </c>
      <c r="G611" s="218">
        <f t="shared" si="11"/>
        <v>-2.3092638912203256E-14</v>
      </c>
      <c r="H611" s="218"/>
    </row>
    <row r="612" spans="1:12">
      <c r="A612" s="243">
        <v>45382</v>
      </c>
      <c r="B612" s="676" t="s">
        <v>397</v>
      </c>
      <c r="C612" s="676" t="s">
        <v>418</v>
      </c>
      <c r="D612" t="s">
        <v>19</v>
      </c>
      <c r="E612" s="256">
        <v>39.799999999999997</v>
      </c>
      <c r="F612" s="237"/>
      <c r="G612" s="218">
        <f t="shared" si="11"/>
        <v>39.799999999999976</v>
      </c>
      <c r="H612" s="218"/>
    </row>
    <row r="613" spans="1:12">
      <c r="B613" s="677"/>
      <c r="C613" s="677"/>
      <c r="D613" t="s">
        <v>401</v>
      </c>
      <c r="E613" s="256">
        <v>5</v>
      </c>
      <c r="F613" s="237"/>
      <c r="G613" s="218">
        <f t="shared" si="11"/>
        <v>44.799999999999976</v>
      </c>
      <c r="H613" s="218"/>
    </row>
    <row r="614" spans="1:12">
      <c r="B614" s="677"/>
      <c r="C614" s="677"/>
      <c r="D614" t="s">
        <v>400</v>
      </c>
      <c r="E614" s="256">
        <v>600</v>
      </c>
      <c r="F614" s="237"/>
      <c r="G614" s="218">
        <f t="shared" si="11"/>
        <v>644.79999999999995</v>
      </c>
      <c r="H614" s="218"/>
    </row>
    <row r="615" spans="1:12" s="396" customFormat="1">
      <c r="A615" s="395">
        <v>45382</v>
      </c>
      <c r="B615" s="681" t="s">
        <v>902</v>
      </c>
      <c r="C615" s="681" t="s">
        <v>418</v>
      </c>
      <c r="D615" s="396" t="s">
        <v>400</v>
      </c>
      <c r="E615" s="397"/>
      <c r="F615" s="416">
        <v>600</v>
      </c>
      <c r="G615" s="399">
        <f t="shared" si="11"/>
        <v>44.799999999999955</v>
      </c>
      <c r="H615" s="399"/>
      <c r="L615" s="397"/>
    </row>
    <row r="616" spans="1:12">
      <c r="A616" s="236">
        <v>45443</v>
      </c>
      <c r="B616" s="677" t="s">
        <v>903</v>
      </c>
      <c r="C616" s="677" t="s">
        <v>418</v>
      </c>
      <c r="D616" t="s">
        <v>19</v>
      </c>
      <c r="F616" s="237">
        <v>39.799999999999997</v>
      </c>
      <c r="G616" s="218">
        <f t="shared" si="11"/>
        <v>4.9999999999999574</v>
      </c>
      <c r="H616" s="218"/>
    </row>
    <row r="617" spans="1:12">
      <c r="A617" s="236">
        <v>45443</v>
      </c>
      <c r="B617" s="677" t="s">
        <v>903</v>
      </c>
      <c r="C617" s="677" t="s">
        <v>418</v>
      </c>
      <c r="D617" t="s">
        <v>401</v>
      </c>
      <c r="F617" s="237">
        <v>5</v>
      </c>
      <c r="G617" s="218">
        <f t="shared" si="11"/>
        <v>-4.2632564145606011E-14</v>
      </c>
      <c r="H617" s="218"/>
    </row>
    <row r="618" spans="1:12">
      <c r="A618" s="243">
        <v>45412</v>
      </c>
      <c r="B618" s="676" t="s">
        <v>397</v>
      </c>
      <c r="C618" s="676" t="s">
        <v>420</v>
      </c>
      <c r="D618" t="s">
        <v>19</v>
      </c>
      <c r="E618" s="256">
        <v>39.6</v>
      </c>
      <c r="F618" s="237"/>
      <c r="G618" s="218">
        <f t="shared" si="11"/>
        <v>39.599999999999959</v>
      </c>
      <c r="H618" s="218"/>
    </row>
    <row r="619" spans="1:12">
      <c r="B619" s="677"/>
      <c r="C619" s="677"/>
      <c r="D619" t="s">
        <v>401</v>
      </c>
      <c r="E619" s="256">
        <v>5</v>
      </c>
      <c r="F619" s="237"/>
      <c r="G619" s="218">
        <f t="shared" si="11"/>
        <v>44.599999999999959</v>
      </c>
      <c r="H619" s="218"/>
    </row>
    <row r="620" spans="1:12">
      <c r="B620" s="677"/>
      <c r="C620" s="677"/>
      <c r="D620" t="s">
        <v>400</v>
      </c>
      <c r="E620" s="256">
        <v>600</v>
      </c>
      <c r="F620" s="237"/>
      <c r="G620" s="218">
        <f t="shared" si="11"/>
        <v>644.59999999999991</v>
      </c>
      <c r="H620" s="218"/>
    </row>
    <row r="621" spans="1:12" s="396" customFormat="1">
      <c r="A621" s="395">
        <v>45412</v>
      </c>
      <c r="B621" s="681" t="s">
        <v>904</v>
      </c>
      <c r="C621" s="681" t="s">
        <v>420</v>
      </c>
      <c r="D621" s="396" t="s">
        <v>400</v>
      </c>
      <c r="E621" s="397"/>
      <c r="F621" s="416">
        <v>600</v>
      </c>
      <c r="G621" s="399">
        <f t="shared" ref="G621:G626" si="12">+G620+E621-F621</f>
        <v>44.599999999999909</v>
      </c>
      <c r="H621" s="399"/>
      <c r="J621" s="396">
        <v>50</v>
      </c>
      <c r="L621" s="397"/>
    </row>
    <row r="622" spans="1:12">
      <c r="A622" s="236">
        <v>45443</v>
      </c>
      <c r="B622" s="677" t="s">
        <v>903</v>
      </c>
      <c r="C622" s="677" t="s">
        <v>420</v>
      </c>
      <c r="D622" t="s">
        <v>19</v>
      </c>
      <c r="F622" s="256">
        <v>5.2</v>
      </c>
      <c r="G622" s="218">
        <f t="shared" si="12"/>
        <v>39.399999999999906</v>
      </c>
      <c r="H622" s="218"/>
    </row>
    <row r="623" spans="1:12">
      <c r="A623" s="236">
        <v>45473</v>
      </c>
      <c r="B623" s="677" t="s">
        <v>905</v>
      </c>
      <c r="C623" s="677" t="s">
        <v>420</v>
      </c>
      <c r="D623" t="s">
        <v>19</v>
      </c>
      <c r="F623" s="299">
        <v>34.4</v>
      </c>
      <c r="G623" s="218">
        <f t="shared" si="12"/>
        <v>4.9999999999999076</v>
      </c>
      <c r="H623" s="218"/>
    </row>
    <row r="624" spans="1:12">
      <c r="A624" s="236">
        <v>45473</v>
      </c>
      <c r="B624" s="677" t="s">
        <v>905</v>
      </c>
      <c r="C624" s="677" t="s">
        <v>420</v>
      </c>
      <c r="D624" t="s">
        <v>401</v>
      </c>
      <c r="F624" s="299">
        <v>5</v>
      </c>
      <c r="G624" s="218">
        <f t="shared" si="12"/>
        <v>-9.2370555648813024E-14</v>
      </c>
      <c r="H624" s="218"/>
    </row>
    <row r="625" spans="1:12">
      <c r="A625" s="243">
        <v>45443</v>
      </c>
      <c r="B625" s="676" t="s">
        <v>397</v>
      </c>
      <c r="C625" s="676" t="s">
        <v>422</v>
      </c>
      <c r="D625" t="s">
        <v>19</v>
      </c>
      <c r="E625" s="256">
        <v>36</v>
      </c>
      <c r="F625" s="355"/>
      <c r="G625" s="218">
        <f t="shared" si="12"/>
        <v>35.999999999999908</v>
      </c>
      <c r="H625" s="218"/>
    </row>
    <row r="626" spans="1:12">
      <c r="B626" s="677"/>
      <c r="C626" s="677"/>
      <c r="D626" t="s">
        <v>401</v>
      </c>
      <c r="E626" s="256">
        <v>5</v>
      </c>
      <c r="F626" s="355"/>
      <c r="G626" s="218">
        <f t="shared" si="12"/>
        <v>40.999999999999908</v>
      </c>
      <c r="H626" s="218"/>
    </row>
    <row r="627" spans="1:12">
      <c r="B627" s="677"/>
      <c r="C627" s="677"/>
      <c r="D627" t="s">
        <v>400</v>
      </c>
      <c r="E627" s="256">
        <v>600</v>
      </c>
      <c r="F627" s="355"/>
      <c r="G627" s="218">
        <f t="shared" ref="G627:G690" si="13">+G626+E627-F627</f>
        <v>640.99999999999989</v>
      </c>
      <c r="H627" s="218"/>
    </row>
    <row r="628" spans="1:12">
      <c r="B628" s="677"/>
      <c r="C628" s="677"/>
      <c r="D628" t="s">
        <v>580</v>
      </c>
      <c r="E628" s="256">
        <v>10</v>
      </c>
      <c r="F628" s="355"/>
      <c r="G628" s="218">
        <f t="shared" si="13"/>
        <v>650.99999999999989</v>
      </c>
      <c r="H628" s="218"/>
    </row>
    <row r="629" spans="1:12" s="396" customFormat="1">
      <c r="A629" s="395">
        <v>45443</v>
      </c>
      <c r="B629" s="681" t="s">
        <v>906</v>
      </c>
      <c r="C629" s="681" t="s">
        <v>422</v>
      </c>
      <c r="D629" s="396" t="s">
        <v>400</v>
      </c>
      <c r="E629" s="397"/>
      <c r="F629" s="417">
        <v>600</v>
      </c>
      <c r="G629" s="399">
        <f t="shared" si="13"/>
        <v>50.999999999999886</v>
      </c>
      <c r="H629" s="399"/>
      <c r="L629" s="397"/>
    </row>
    <row r="630" spans="1:12">
      <c r="A630" s="236">
        <v>45473</v>
      </c>
      <c r="B630" s="677" t="s">
        <v>905</v>
      </c>
      <c r="C630" s="677" t="s">
        <v>420</v>
      </c>
      <c r="D630" t="s">
        <v>19</v>
      </c>
      <c r="F630" s="299">
        <v>10.6</v>
      </c>
      <c r="G630" s="218">
        <f t="shared" si="13"/>
        <v>40.399999999999885</v>
      </c>
      <c r="H630" s="218"/>
    </row>
    <row r="631" spans="1:12">
      <c r="A631" s="236">
        <v>45475</v>
      </c>
      <c r="B631" s="677" t="s">
        <v>907</v>
      </c>
      <c r="C631" s="677" t="s">
        <v>422</v>
      </c>
      <c r="D631" t="s">
        <v>19</v>
      </c>
      <c r="F631" s="355">
        <v>25.4</v>
      </c>
      <c r="G631" s="218">
        <f t="shared" si="13"/>
        <v>14.999999999999886</v>
      </c>
      <c r="H631" s="218"/>
    </row>
    <row r="632" spans="1:12">
      <c r="A632" s="236">
        <v>45475</v>
      </c>
      <c r="B632" s="677" t="s">
        <v>907</v>
      </c>
      <c r="C632" s="677" t="s">
        <v>422</v>
      </c>
      <c r="D632" t="s">
        <v>401</v>
      </c>
      <c r="F632" s="355">
        <v>5</v>
      </c>
      <c r="G632" s="218">
        <f t="shared" si="13"/>
        <v>9.9999999999998863</v>
      </c>
      <c r="H632" s="218"/>
    </row>
    <row r="633" spans="1:12">
      <c r="A633" s="236">
        <v>45475</v>
      </c>
      <c r="B633" s="677" t="s">
        <v>907</v>
      </c>
      <c r="C633" s="677" t="s">
        <v>422</v>
      </c>
      <c r="D633" t="s">
        <v>580</v>
      </c>
      <c r="F633" s="355">
        <v>10</v>
      </c>
      <c r="G633" s="218">
        <f t="shared" si="13"/>
        <v>-1.1368683772161603E-13</v>
      </c>
      <c r="H633" s="218"/>
    </row>
    <row r="634" spans="1:12">
      <c r="A634" s="243">
        <v>45473</v>
      </c>
      <c r="B634" s="676" t="s">
        <v>397</v>
      </c>
      <c r="C634" s="676" t="s">
        <v>425</v>
      </c>
      <c r="D634" t="s">
        <v>19</v>
      </c>
      <c r="E634" s="256">
        <v>35</v>
      </c>
      <c r="G634" s="218">
        <f t="shared" si="13"/>
        <v>34.999999999999886</v>
      </c>
      <c r="H634" s="218"/>
    </row>
    <row r="635" spans="1:12">
      <c r="B635" s="677"/>
      <c r="C635" s="677"/>
      <c r="D635" t="s">
        <v>401</v>
      </c>
      <c r="E635" s="256">
        <v>7</v>
      </c>
      <c r="G635" s="218">
        <f t="shared" si="13"/>
        <v>41.999999999999886</v>
      </c>
      <c r="H635" s="218"/>
    </row>
    <row r="636" spans="1:12">
      <c r="B636" s="677"/>
      <c r="C636" s="677"/>
      <c r="D636" t="s">
        <v>400</v>
      </c>
      <c r="E636" s="256">
        <v>600</v>
      </c>
      <c r="G636" s="218">
        <f t="shared" si="13"/>
        <v>641.99999999999989</v>
      </c>
      <c r="H636" s="218"/>
    </row>
    <row r="637" spans="1:12" s="396" customFormat="1">
      <c r="A637" s="395">
        <v>45473</v>
      </c>
      <c r="B637" s="681" t="s">
        <v>908</v>
      </c>
      <c r="C637" s="681" t="s">
        <v>425</v>
      </c>
      <c r="D637" s="396" t="s">
        <v>400</v>
      </c>
      <c r="E637" s="397"/>
      <c r="F637" s="397">
        <v>600</v>
      </c>
      <c r="G637" s="399">
        <f t="shared" si="13"/>
        <v>41.999999999999886</v>
      </c>
      <c r="H637" s="399"/>
      <c r="L637" s="397"/>
    </row>
    <row r="638" spans="1:12">
      <c r="A638" s="236">
        <v>45504</v>
      </c>
      <c r="B638" s="677" t="s">
        <v>909</v>
      </c>
      <c r="C638" s="677" t="s">
        <v>425</v>
      </c>
      <c r="D638" t="s">
        <v>19</v>
      </c>
      <c r="F638" s="256">
        <v>35</v>
      </c>
      <c r="G638" s="218">
        <f t="shared" si="13"/>
        <v>6.9999999999998863</v>
      </c>
      <c r="H638" s="218"/>
    </row>
    <row r="639" spans="1:12">
      <c r="A639" s="236">
        <v>45504</v>
      </c>
      <c r="B639" s="677" t="s">
        <v>909</v>
      </c>
      <c r="C639" s="677" t="s">
        <v>425</v>
      </c>
      <c r="D639" t="s">
        <v>401</v>
      </c>
      <c r="F639" s="256">
        <v>7</v>
      </c>
      <c r="G639" s="218">
        <f t="shared" si="13"/>
        <v>-1.1368683772161603E-13</v>
      </c>
      <c r="H639" s="218"/>
      <c r="I639">
        <v>8</v>
      </c>
    </row>
    <row r="640" spans="1:12">
      <c r="A640" s="243">
        <v>45504</v>
      </c>
      <c r="B640" s="676" t="s">
        <v>397</v>
      </c>
      <c r="C640" s="676" t="s">
        <v>427</v>
      </c>
      <c r="D640" t="s">
        <v>19</v>
      </c>
      <c r="E640" s="256">
        <v>34.299999999999997</v>
      </c>
      <c r="F640" s="319"/>
      <c r="G640" s="218">
        <f t="shared" si="13"/>
        <v>34.299999999999883</v>
      </c>
      <c r="H640" s="218"/>
      <c r="I640" s="237">
        <v>26.3</v>
      </c>
    </row>
    <row r="641" spans="1:13">
      <c r="B641" s="677"/>
      <c r="C641" s="677"/>
      <c r="D641" t="s">
        <v>401</v>
      </c>
      <c r="E641" s="256">
        <v>7</v>
      </c>
      <c r="F641" s="319"/>
      <c r="G641" s="218">
        <f t="shared" si="13"/>
        <v>41.299999999999883</v>
      </c>
      <c r="H641" s="218"/>
      <c r="I641" s="237">
        <v>7</v>
      </c>
    </row>
    <row r="642" spans="1:13">
      <c r="B642" s="677"/>
      <c r="C642" s="677"/>
      <c r="D642" t="s">
        <v>400</v>
      </c>
      <c r="E642" s="256">
        <v>600</v>
      </c>
      <c r="F642" s="319"/>
      <c r="G642" s="218">
        <f t="shared" si="13"/>
        <v>641.29999999999984</v>
      </c>
      <c r="H642" s="218"/>
      <c r="I642">
        <v>11.7</v>
      </c>
    </row>
    <row r="643" spans="1:13" s="396" customFormat="1">
      <c r="A643" s="395">
        <v>45504</v>
      </c>
      <c r="B643" s="681" t="s">
        <v>910</v>
      </c>
      <c r="C643" s="681" t="s">
        <v>427</v>
      </c>
      <c r="D643" s="396" t="s">
        <v>400</v>
      </c>
      <c r="E643" s="397"/>
      <c r="F643" s="398">
        <v>600</v>
      </c>
      <c r="G643" s="399">
        <f t="shared" si="13"/>
        <v>41.299999999999841</v>
      </c>
      <c r="H643" s="399"/>
      <c r="L643" s="397"/>
    </row>
    <row r="644" spans="1:13">
      <c r="A644" s="236">
        <v>45504</v>
      </c>
      <c r="B644" s="677" t="s">
        <v>909</v>
      </c>
      <c r="C644" s="677" t="s">
        <v>427</v>
      </c>
      <c r="D644" t="s">
        <v>19</v>
      </c>
      <c r="F644" s="256">
        <v>8</v>
      </c>
      <c r="G644" s="218">
        <f t="shared" si="13"/>
        <v>33.299999999999841</v>
      </c>
      <c r="H644" s="218"/>
    </row>
    <row r="645" spans="1:13">
      <c r="A645" s="236">
        <v>45535</v>
      </c>
      <c r="B645" s="677" t="s">
        <v>911</v>
      </c>
      <c r="C645" s="677" t="s">
        <v>427</v>
      </c>
      <c r="D645" t="s">
        <v>19</v>
      </c>
      <c r="F645" s="256">
        <v>26.3</v>
      </c>
      <c r="G645" s="218">
        <f t="shared" si="13"/>
        <v>6.9999999999998401</v>
      </c>
      <c r="H645" s="218"/>
    </row>
    <row r="646" spans="1:13">
      <c r="A646" s="236">
        <v>45535</v>
      </c>
      <c r="B646" s="677" t="s">
        <v>911</v>
      </c>
      <c r="C646" s="677" t="s">
        <v>427</v>
      </c>
      <c r="D646" t="s">
        <v>401</v>
      </c>
      <c r="F646" s="256">
        <v>7</v>
      </c>
      <c r="G646" s="218">
        <f t="shared" si="13"/>
        <v>-1.5987211554602254E-13</v>
      </c>
      <c r="H646" s="218"/>
    </row>
    <row r="647" spans="1:13">
      <c r="B647" s="677"/>
      <c r="C647" s="677"/>
      <c r="G647" s="218">
        <f t="shared" si="13"/>
        <v>-1.5987211554602254E-13</v>
      </c>
      <c r="H647" s="218"/>
    </row>
    <row r="648" spans="1:13">
      <c r="A648" s="243">
        <v>45535</v>
      </c>
      <c r="B648" s="676" t="s">
        <v>397</v>
      </c>
      <c r="C648" s="676" t="s">
        <v>429</v>
      </c>
      <c r="D648" t="s">
        <v>19</v>
      </c>
      <c r="E648" s="256">
        <v>34.4</v>
      </c>
      <c r="F648" s="355"/>
      <c r="G648" s="218">
        <f t="shared" si="13"/>
        <v>34.399999999999835</v>
      </c>
      <c r="H648" s="218"/>
    </row>
    <row r="649" spans="1:13">
      <c r="B649" s="677"/>
      <c r="C649" s="677"/>
      <c r="D649" t="s">
        <v>401</v>
      </c>
      <c r="E649" s="256">
        <v>7</v>
      </c>
      <c r="F649" s="355"/>
      <c r="G649" s="218">
        <f t="shared" si="13"/>
        <v>41.399999999999835</v>
      </c>
      <c r="H649" s="218"/>
    </row>
    <row r="650" spans="1:13">
      <c r="B650" s="677"/>
      <c r="C650" s="677"/>
      <c r="D650" t="s">
        <v>400</v>
      </c>
      <c r="E650" s="256">
        <v>600</v>
      </c>
      <c r="F650" s="355"/>
      <c r="G650" s="218">
        <f t="shared" si="13"/>
        <v>641.39999999999986</v>
      </c>
      <c r="H650" s="218"/>
    </row>
    <row r="651" spans="1:13" s="396" customFormat="1">
      <c r="A651" s="395">
        <v>45535</v>
      </c>
      <c r="B651" s="681" t="s">
        <v>912</v>
      </c>
      <c r="C651" s="681" t="s">
        <v>429</v>
      </c>
      <c r="D651" s="396" t="s">
        <v>400</v>
      </c>
      <c r="E651" s="397"/>
      <c r="F651" s="417">
        <v>600</v>
      </c>
      <c r="G651" s="399">
        <f t="shared" si="13"/>
        <v>41.399999999999864</v>
      </c>
      <c r="H651" s="399"/>
      <c r="L651" s="397"/>
    </row>
    <row r="652" spans="1:13">
      <c r="A652" s="236">
        <v>45535</v>
      </c>
      <c r="B652" s="677" t="s">
        <v>911</v>
      </c>
      <c r="C652" s="677" t="s">
        <v>429</v>
      </c>
      <c r="D652" t="s">
        <v>19</v>
      </c>
      <c r="F652" s="256">
        <v>11.7</v>
      </c>
      <c r="G652" s="218">
        <f t="shared" si="13"/>
        <v>29.699999999999864</v>
      </c>
      <c r="H652" s="218"/>
    </row>
    <row r="653" spans="1:13">
      <c r="A653" s="236">
        <v>45565</v>
      </c>
      <c r="B653" s="677" t="s">
        <v>913</v>
      </c>
      <c r="C653" s="677" t="s">
        <v>429</v>
      </c>
      <c r="D653" t="s">
        <v>19</v>
      </c>
      <c r="F653" s="355">
        <v>20</v>
      </c>
      <c r="G653" s="218">
        <f t="shared" si="13"/>
        <v>9.6999999999998643</v>
      </c>
      <c r="H653" s="218"/>
    </row>
    <row r="654" spans="1:13">
      <c r="A654" s="236">
        <v>45596</v>
      </c>
      <c r="B654" s="677" t="s">
        <v>914</v>
      </c>
      <c r="C654" s="677" t="s">
        <v>429</v>
      </c>
      <c r="D654" t="s">
        <v>19</v>
      </c>
      <c r="F654" s="355">
        <v>2.7</v>
      </c>
      <c r="G654" s="218">
        <f t="shared" si="13"/>
        <v>6.9999999999998641</v>
      </c>
      <c r="H654" s="218"/>
    </row>
    <row r="655" spans="1:13">
      <c r="A655" s="236">
        <v>45596</v>
      </c>
      <c r="B655" s="677" t="s">
        <v>914</v>
      </c>
      <c r="C655" s="677" t="s">
        <v>429</v>
      </c>
      <c r="D655" t="s">
        <v>401</v>
      </c>
      <c r="F655" s="355">
        <v>7</v>
      </c>
      <c r="G655" s="218">
        <f t="shared" si="13"/>
        <v>-1.3589129821411916E-13</v>
      </c>
      <c r="H655" s="218"/>
    </row>
    <row r="656" spans="1:13">
      <c r="A656" s="243">
        <v>45565</v>
      </c>
      <c r="B656" s="676" t="s">
        <v>397</v>
      </c>
      <c r="C656" s="676" t="s">
        <v>431</v>
      </c>
      <c r="D656" t="s">
        <v>19</v>
      </c>
      <c r="E656" s="256">
        <v>34.6</v>
      </c>
      <c r="G656" s="218">
        <f t="shared" si="13"/>
        <v>34.599999999999866</v>
      </c>
      <c r="H656" s="218"/>
      <c r="K656" s="676"/>
      <c r="L656"/>
      <c r="M656" s="237"/>
    </row>
    <row r="657" spans="1:17">
      <c r="B657" s="677"/>
      <c r="C657" s="677"/>
      <c r="D657" t="s">
        <v>401</v>
      </c>
      <c r="E657" s="256">
        <v>5</v>
      </c>
      <c r="G657" s="218">
        <f t="shared" si="13"/>
        <v>39.599999999999866</v>
      </c>
      <c r="H657" s="218"/>
      <c r="K657" s="677"/>
      <c r="L657"/>
      <c r="M657" s="237"/>
    </row>
    <row r="658" spans="1:17">
      <c r="B658" s="677"/>
      <c r="C658" s="677"/>
      <c r="D658" t="s">
        <v>400</v>
      </c>
      <c r="E658" s="256">
        <v>600</v>
      </c>
      <c r="G658" s="218">
        <f t="shared" si="13"/>
        <v>639.59999999999991</v>
      </c>
      <c r="H658" s="218"/>
      <c r="K658" s="676"/>
      <c r="L658"/>
      <c r="M658" s="237"/>
    </row>
    <row r="659" spans="1:17" s="466" customFormat="1">
      <c r="A659" s="464">
        <v>45565</v>
      </c>
      <c r="B659" s="465" t="s">
        <v>915</v>
      </c>
      <c r="C659" s="465" t="s">
        <v>431</v>
      </c>
      <c r="D659" s="466" t="s">
        <v>400</v>
      </c>
      <c r="E659" s="467"/>
      <c r="F659" s="467">
        <v>600</v>
      </c>
      <c r="G659" s="469">
        <f t="shared" si="13"/>
        <v>39.599999999999909</v>
      </c>
      <c r="H659" s="469"/>
      <c r="K659" s="465"/>
      <c r="M659" s="468"/>
    </row>
    <row r="660" spans="1:17">
      <c r="A660" s="236">
        <v>45596</v>
      </c>
      <c r="B660" s="677" t="s">
        <v>914</v>
      </c>
      <c r="C660" s="677" t="s">
        <v>431</v>
      </c>
      <c r="D660" t="s">
        <v>19</v>
      </c>
      <c r="F660" s="256">
        <v>30.3</v>
      </c>
      <c r="G660" s="218">
        <f t="shared" si="13"/>
        <v>9.2999999999999083</v>
      </c>
      <c r="H660" s="218"/>
      <c r="M660" s="237"/>
    </row>
    <row r="661" spans="1:17">
      <c r="A661" s="236">
        <v>45626</v>
      </c>
      <c r="B661" s="677" t="s">
        <v>916</v>
      </c>
      <c r="C661" s="677" t="s">
        <v>431</v>
      </c>
      <c r="D661" t="s">
        <v>19</v>
      </c>
      <c r="F661" s="256">
        <v>4.3</v>
      </c>
      <c r="G661" s="218">
        <f t="shared" si="13"/>
        <v>4.9999999999999085</v>
      </c>
      <c r="H661" s="218"/>
      <c r="M661" s="237"/>
    </row>
    <row r="662" spans="1:17">
      <c r="A662" s="236">
        <v>45626</v>
      </c>
      <c r="B662" s="677" t="s">
        <v>916</v>
      </c>
      <c r="C662" s="677" t="s">
        <v>431</v>
      </c>
      <c r="D662" t="s">
        <v>401</v>
      </c>
      <c r="F662" s="256">
        <v>5</v>
      </c>
      <c r="G662" s="218">
        <f t="shared" si="13"/>
        <v>-9.1482377229112899E-14</v>
      </c>
      <c r="H662" s="218"/>
      <c r="M662" s="237"/>
    </row>
    <row r="663" spans="1:17">
      <c r="A663" s="243">
        <v>45596</v>
      </c>
      <c r="B663" s="676" t="s">
        <v>397</v>
      </c>
      <c r="C663" s="676" t="s">
        <v>398</v>
      </c>
      <c r="D663" t="s">
        <v>19</v>
      </c>
      <c r="E663" s="256">
        <v>7</v>
      </c>
      <c r="G663" s="218">
        <f t="shared" si="13"/>
        <v>6.9999999999999085</v>
      </c>
      <c r="H663" s="218"/>
    </row>
    <row r="664" spans="1:17">
      <c r="B664" s="677"/>
      <c r="C664" s="677"/>
      <c r="D664" t="s">
        <v>401</v>
      </c>
      <c r="E664" s="256">
        <v>7</v>
      </c>
      <c r="G664" s="218">
        <f t="shared" si="13"/>
        <v>13.999999999999908</v>
      </c>
      <c r="H664" s="218"/>
    </row>
    <row r="665" spans="1:17">
      <c r="B665" s="677"/>
      <c r="C665" s="677"/>
      <c r="D665" t="s">
        <v>400</v>
      </c>
      <c r="E665" s="256">
        <v>600</v>
      </c>
      <c r="G665" s="218">
        <f t="shared" si="13"/>
        <v>613.99999999999989</v>
      </c>
      <c r="H665" s="218"/>
    </row>
    <row r="666" spans="1:17" s="396" customFormat="1">
      <c r="A666" s="395">
        <v>45596</v>
      </c>
      <c r="B666" s="681" t="s">
        <v>917</v>
      </c>
      <c r="C666" s="681" t="s">
        <v>398</v>
      </c>
      <c r="D666" s="396" t="s">
        <v>400</v>
      </c>
      <c r="E666" s="397"/>
      <c r="F666" s="397">
        <v>600</v>
      </c>
      <c r="G666" s="399">
        <f t="shared" si="13"/>
        <v>13.999999999999886</v>
      </c>
      <c r="H666" s="399"/>
      <c r="N666" s="693"/>
      <c r="O666" s="693"/>
      <c r="P666" s="693"/>
    </row>
    <row r="667" spans="1:17">
      <c r="A667" s="236">
        <v>45626</v>
      </c>
      <c r="B667" s="677" t="s">
        <v>916</v>
      </c>
      <c r="C667" s="677" t="s">
        <v>398</v>
      </c>
      <c r="D667" t="s">
        <v>19</v>
      </c>
      <c r="F667" s="256">
        <v>7</v>
      </c>
      <c r="G667" s="218">
        <f t="shared" si="13"/>
        <v>6.9999999999998863</v>
      </c>
      <c r="H667" s="218"/>
      <c r="K667" s="676"/>
      <c r="L667"/>
      <c r="M667" s="676"/>
      <c r="O667" s="237"/>
      <c r="P667" s="355"/>
      <c r="Q667" s="218"/>
    </row>
    <row r="668" spans="1:17">
      <c r="A668" s="236">
        <v>45626</v>
      </c>
      <c r="B668" s="677" t="s">
        <v>916</v>
      </c>
      <c r="C668" s="677" t="s">
        <v>398</v>
      </c>
      <c r="D668" t="s">
        <v>401</v>
      </c>
      <c r="F668" s="256">
        <v>7</v>
      </c>
      <c r="G668" s="218">
        <f t="shared" si="13"/>
        <v>-1.1368683772161603E-13</v>
      </c>
      <c r="H668" s="218"/>
      <c r="K668" s="677"/>
      <c r="L668"/>
      <c r="M668" s="677"/>
      <c r="O668" s="237"/>
      <c r="P668" s="355"/>
      <c r="Q668" s="218"/>
    </row>
    <row r="669" spans="1:17">
      <c r="A669" s="243">
        <v>45626</v>
      </c>
      <c r="B669" s="676" t="s">
        <v>397</v>
      </c>
      <c r="C669" s="676" t="s">
        <v>405</v>
      </c>
      <c r="D669" t="s">
        <v>19</v>
      </c>
      <c r="E669" s="256">
        <v>8</v>
      </c>
      <c r="F669" s="355"/>
      <c r="G669" s="218">
        <f t="shared" si="13"/>
        <v>7.9999999999998863</v>
      </c>
      <c r="H669" s="218"/>
      <c r="K669" s="677"/>
      <c r="L669"/>
      <c r="M669" s="677"/>
      <c r="O669" s="237"/>
      <c r="P669" s="355"/>
      <c r="Q669" s="218"/>
    </row>
    <row r="670" spans="1:17">
      <c r="B670" s="677"/>
      <c r="C670" s="677"/>
      <c r="D670" t="s">
        <v>401</v>
      </c>
      <c r="E670" s="256">
        <v>7</v>
      </c>
      <c r="F670" s="355"/>
      <c r="G670" s="218">
        <f t="shared" si="13"/>
        <v>14.999999999999886</v>
      </c>
      <c r="H670" s="218"/>
      <c r="K670" s="677"/>
      <c r="L670"/>
      <c r="M670" s="677"/>
      <c r="O670" s="237"/>
      <c r="P670" s="355"/>
      <c r="Q670" s="218"/>
    </row>
    <row r="671" spans="1:17">
      <c r="B671" s="677"/>
      <c r="C671" s="677"/>
      <c r="D671" t="s">
        <v>400</v>
      </c>
      <c r="E671" s="256">
        <v>600</v>
      </c>
      <c r="F671" s="355"/>
      <c r="G671" s="218">
        <f t="shared" si="13"/>
        <v>614.99999999999989</v>
      </c>
      <c r="H671" s="218"/>
      <c r="K671" s="677"/>
      <c r="L671"/>
      <c r="M671" s="677"/>
      <c r="O671" s="237"/>
      <c r="P671" s="355"/>
      <c r="Q671" s="218"/>
    </row>
    <row r="672" spans="1:17" s="396" customFormat="1">
      <c r="A672" s="395">
        <v>45626</v>
      </c>
      <c r="B672" s="681" t="s">
        <v>918</v>
      </c>
      <c r="C672" s="681" t="s">
        <v>405</v>
      </c>
      <c r="D672" s="396" t="s">
        <v>400</v>
      </c>
      <c r="E672" s="397"/>
      <c r="F672" s="417">
        <v>600</v>
      </c>
      <c r="G672" s="399">
        <f t="shared" si="13"/>
        <v>14.999999999999886</v>
      </c>
      <c r="H672" s="399"/>
      <c r="K672" s="395"/>
      <c r="L672" s="681"/>
      <c r="M672" s="681"/>
      <c r="P672" s="397"/>
      <c r="Q672" s="399"/>
    </row>
    <row r="673" spans="1:17">
      <c r="A673" s="236">
        <v>45626</v>
      </c>
      <c r="B673" s="677" t="s">
        <v>916</v>
      </c>
      <c r="C673" s="677" t="s">
        <v>405</v>
      </c>
      <c r="D673" t="s">
        <v>19</v>
      </c>
      <c r="F673" s="256">
        <v>8</v>
      </c>
      <c r="G673" s="218">
        <f t="shared" si="13"/>
        <v>6.9999999999998863</v>
      </c>
      <c r="H673" s="218"/>
      <c r="K673" s="676"/>
      <c r="L673"/>
      <c r="M673" s="676"/>
      <c r="O673" s="256"/>
      <c r="P673" s="256"/>
      <c r="Q673" s="218"/>
    </row>
    <row r="674" spans="1:17">
      <c r="A674" s="236">
        <v>45626</v>
      </c>
      <c r="B674" s="677" t="s">
        <v>916</v>
      </c>
      <c r="C674" s="677" t="s">
        <v>405</v>
      </c>
      <c r="D674" t="s">
        <v>401</v>
      </c>
      <c r="F674" s="256">
        <v>7</v>
      </c>
      <c r="G674" s="218">
        <f t="shared" si="13"/>
        <v>-1.1368683772161603E-13</v>
      </c>
      <c r="H674" s="218"/>
      <c r="I674" s="256"/>
      <c r="K674" s="677"/>
      <c r="L674"/>
      <c r="M674" s="677"/>
      <c r="O674" s="256"/>
      <c r="P674" s="256"/>
      <c r="Q674" s="218"/>
    </row>
    <row r="675" spans="1:17">
      <c r="A675" s="243">
        <v>45657</v>
      </c>
      <c r="B675" s="676" t="s">
        <v>397</v>
      </c>
      <c r="C675" s="676" t="s">
        <v>409</v>
      </c>
      <c r="D675" t="s">
        <v>19</v>
      </c>
      <c r="E675" s="256">
        <v>10.5</v>
      </c>
      <c r="F675" s="355"/>
      <c r="G675" s="218">
        <f>+G674+E675-F675</f>
        <v>10.499999999999886</v>
      </c>
      <c r="H675" s="218"/>
      <c r="K675" s="677"/>
      <c r="L675"/>
      <c r="M675" s="677"/>
      <c r="O675" s="256"/>
      <c r="P675" s="256"/>
      <c r="Q675" s="218"/>
    </row>
    <row r="676" spans="1:17">
      <c r="B676" s="677"/>
      <c r="C676" s="677"/>
      <c r="D676" t="s">
        <v>401</v>
      </c>
      <c r="E676" s="256">
        <v>3</v>
      </c>
      <c r="F676" s="355"/>
      <c r="G676" s="218">
        <f t="shared" si="13"/>
        <v>13.499999999999886</v>
      </c>
      <c r="H676" s="218"/>
      <c r="K676" s="677"/>
      <c r="L676"/>
      <c r="M676" s="677"/>
      <c r="O676" s="256"/>
      <c r="P676" s="256"/>
      <c r="Q676" s="218"/>
    </row>
    <row r="677" spans="1:17">
      <c r="B677" s="677"/>
      <c r="C677" s="677"/>
      <c r="D677" t="s">
        <v>400</v>
      </c>
      <c r="E677" s="256">
        <v>600</v>
      </c>
      <c r="F677" s="355"/>
      <c r="G677" s="218">
        <f t="shared" si="13"/>
        <v>613.49999999999989</v>
      </c>
      <c r="H677" s="218"/>
      <c r="K677" s="228"/>
      <c r="L677" s="677"/>
      <c r="M677" s="677"/>
      <c r="P677" s="256"/>
      <c r="Q677" s="241"/>
    </row>
    <row r="678" spans="1:17" s="396" customFormat="1">
      <c r="A678" s="395">
        <v>45657</v>
      </c>
      <c r="B678" s="681" t="s">
        <v>919</v>
      </c>
      <c r="C678" s="681" t="s">
        <v>409</v>
      </c>
      <c r="D678" s="396" t="s">
        <v>400</v>
      </c>
      <c r="E678" s="397"/>
      <c r="F678" s="417">
        <v>600</v>
      </c>
      <c r="G678" s="399">
        <f t="shared" si="13"/>
        <v>13.499999999999886</v>
      </c>
      <c r="H678" s="399"/>
      <c r="K678" s="681"/>
      <c r="M678" s="681"/>
      <c r="P678" s="397"/>
      <c r="Q678" s="399"/>
    </row>
    <row r="679" spans="1:17">
      <c r="A679" s="236">
        <v>45626</v>
      </c>
      <c r="B679" s="677" t="s">
        <v>916</v>
      </c>
      <c r="C679" s="677" t="s">
        <v>409</v>
      </c>
      <c r="D679" t="s">
        <v>19</v>
      </c>
      <c r="F679" s="355">
        <v>11.7</v>
      </c>
      <c r="G679" s="218">
        <f t="shared" si="13"/>
        <v>1.799999999999887</v>
      </c>
      <c r="H679" s="218"/>
    </row>
    <row r="680" spans="1:17">
      <c r="A680" s="236">
        <v>45657</v>
      </c>
      <c r="B680" s="677" t="s">
        <v>920</v>
      </c>
      <c r="C680" s="677" t="s">
        <v>409</v>
      </c>
      <c r="D680" t="s">
        <v>19</v>
      </c>
      <c r="F680" s="256">
        <v>40</v>
      </c>
      <c r="G680" s="218">
        <f t="shared" si="13"/>
        <v>-38.200000000000117</v>
      </c>
      <c r="H680" s="218"/>
    </row>
    <row r="681" spans="1:17">
      <c r="A681" s="243">
        <v>45688</v>
      </c>
      <c r="B681" s="676" t="s">
        <v>397</v>
      </c>
      <c r="C681" s="676" t="s">
        <v>444</v>
      </c>
      <c r="D681" t="s">
        <v>19</v>
      </c>
      <c r="E681" s="256">
        <v>8</v>
      </c>
      <c r="G681" s="218">
        <f t="shared" si="13"/>
        <v>-30.200000000000117</v>
      </c>
      <c r="H681" s="218"/>
    </row>
    <row r="682" spans="1:17">
      <c r="B682" s="677"/>
      <c r="C682" s="677"/>
      <c r="D682" t="s">
        <v>401</v>
      </c>
      <c r="E682" s="256">
        <v>3</v>
      </c>
      <c r="G682" s="218">
        <f t="shared" si="13"/>
        <v>-27.200000000000117</v>
      </c>
      <c r="H682" s="218"/>
      <c r="M682">
        <f>55*20</f>
        <v>1100</v>
      </c>
    </row>
    <row r="683" spans="1:17">
      <c r="B683" s="677"/>
      <c r="C683" s="677"/>
      <c r="D683" t="s">
        <v>400</v>
      </c>
      <c r="E683" s="256">
        <v>600</v>
      </c>
      <c r="G683" s="218">
        <f t="shared" si="13"/>
        <v>572.79999999999984</v>
      </c>
      <c r="H683" s="218"/>
    </row>
    <row r="684" spans="1:17" s="396" customFormat="1">
      <c r="A684" s="395">
        <v>45688</v>
      </c>
      <c r="B684" s="681" t="s">
        <v>921</v>
      </c>
      <c r="C684" s="681" t="s">
        <v>444</v>
      </c>
      <c r="D684" s="396" t="s">
        <v>400</v>
      </c>
      <c r="E684" s="397"/>
      <c r="F684" s="397">
        <v>600</v>
      </c>
      <c r="G684" s="399">
        <f t="shared" si="13"/>
        <v>-27.200000000000159</v>
      </c>
      <c r="H684" s="399"/>
      <c r="L684" s="397"/>
    </row>
    <row r="685" spans="1:17">
      <c r="A685" s="236">
        <v>45688</v>
      </c>
      <c r="B685" s="677" t="s">
        <v>922</v>
      </c>
      <c r="C685" s="677" t="s">
        <v>444</v>
      </c>
      <c r="D685" t="s">
        <v>19</v>
      </c>
      <c r="F685" s="256">
        <v>50</v>
      </c>
      <c r="G685" s="218">
        <f t="shared" si="13"/>
        <v>-77.200000000000159</v>
      </c>
      <c r="H685" s="218"/>
    </row>
    <row r="686" spans="1:17">
      <c r="A686" s="243">
        <v>45716</v>
      </c>
      <c r="B686" s="676" t="s">
        <v>397</v>
      </c>
      <c r="C686" s="676" t="s">
        <v>415</v>
      </c>
      <c r="D686" t="s">
        <v>19</v>
      </c>
      <c r="E686" s="256">
        <v>14</v>
      </c>
      <c r="G686" s="218">
        <f t="shared" si="13"/>
        <v>-63.200000000000159</v>
      </c>
      <c r="H686" s="218"/>
    </row>
    <row r="687" spans="1:17">
      <c r="B687" s="677"/>
      <c r="C687" s="677"/>
      <c r="D687" t="s">
        <v>401</v>
      </c>
      <c r="E687" s="256">
        <v>3</v>
      </c>
      <c r="G687" s="218">
        <f t="shared" si="13"/>
        <v>-60.200000000000159</v>
      </c>
      <c r="H687" s="218"/>
    </row>
    <row r="688" spans="1:17">
      <c r="B688" s="677"/>
      <c r="C688" s="677"/>
      <c r="D688" t="s">
        <v>400</v>
      </c>
      <c r="E688" s="256">
        <v>600</v>
      </c>
      <c r="G688" s="218">
        <f t="shared" si="13"/>
        <v>539.79999999999984</v>
      </c>
      <c r="H688" s="218"/>
    </row>
    <row r="689" spans="1:12" s="396" customFormat="1">
      <c r="A689" s="395">
        <v>45716</v>
      </c>
      <c r="B689" s="681" t="s">
        <v>923</v>
      </c>
      <c r="C689" s="681" t="s">
        <v>415</v>
      </c>
      <c r="D689" s="396" t="s">
        <v>400</v>
      </c>
      <c r="E689" s="397"/>
      <c r="F689" s="397">
        <v>600</v>
      </c>
      <c r="G689" s="399">
        <f t="shared" si="13"/>
        <v>-60.200000000000159</v>
      </c>
      <c r="H689" s="399"/>
      <c r="I689" s="414">
        <v>45735</v>
      </c>
      <c r="J689" s="396" t="s">
        <v>924</v>
      </c>
      <c r="K689" s="396">
        <v>500</v>
      </c>
      <c r="L689" s="397"/>
    </row>
    <row r="690" spans="1:12">
      <c r="A690" s="243">
        <v>45747</v>
      </c>
      <c r="B690" s="676" t="s">
        <v>397</v>
      </c>
      <c r="C690" s="676" t="s">
        <v>418</v>
      </c>
      <c r="D690" t="s">
        <v>19</v>
      </c>
      <c r="E690" s="256">
        <v>14</v>
      </c>
      <c r="G690" s="218">
        <f t="shared" si="13"/>
        <v>-46.200000000000159</v>
      </c>
      <c r="H690" s="218"/>
    </row>
    <row r="691" spans="1:12">
      <c r="B691" s="677"/>
      <c r="C691" s="677"/>
      <c r="D691" t="s">
        <v>401</v>
      </c>
      <c r="E691" s="256">
        <v>3</v>
      </c>
      <c r="G691" s="218">
        <f t="shared" ref="G691:G761" si="14">+G690+E691-F691</f>
        <v>-43.200000000000159</v>
      </c>
      <c r="H691" s="218"/>
    </row>
    <row r="692" spans="1:12">
      <c r="B692" s="677"/>
      <c r="C692" s="677"/>
      <c r="D692" t="s">
        <v>400</v>
      </c>
      <c r="E692" s="256">
        <v>600</v>
      </c>
      <c r="G692" s="218">
        <f t="shared" si="14"/>
        <v>556.79999999999984</v>
      </c>
      <c r="H692" s="218"/>
    </row>
    <row r="693" spans="1:12" s="396" customFormat="1">
      <c r="A693" s="395">
        <v>45747</v>
      </c>
      <c r="B693" s="681" t="s">
        <v>925</v>
      </c>
      <c r="C693" s="681" t="s">
        <v>418</v>
      </c>
      <c r="D693" s="396" t="s">
        <v>400</v>
      </c>
      <c r="E693" s="397"/>
      <c r="F693" s="397">
        <v>600</v>
      </c>
      <c r="G693" s="399">
        <f t="shared" si="14"/>
        <v>-43.200000000000159</v>
      </c>
      <c r="H693" s="399"/>
      <c r="L693" s="397"/>
    </row>
    <row r="694" spans="1:12">
      <c r="A694" s="243">
        <v>45777</v>
      </c>
      <c r="B694" s="676" t="s">
        <v>397</v>
      </c>
      <c r="C694" s="676" t="s">
        <v>420</v>
      </c>
      <c r="D694" t="s">
        <v>19</v>
      </c>
      <c r="E694" s="256">
        <v>14</v>
      </c>
      <c r="G694" s="218">
        <f t="shared" si="14"/>
        <v>-29.200000000000159</v>
      </c>
      <c r="H694" s="218"/>
    </row>
    <row r="695" spans="1:12">
      <c r="B695" s="677"/>
      <c r="C695" s="677"/>
      <c r="D695" t="s">
        <v>401</v>
      </c>
      <c r="E695" s="256">
        <v>3</v>
      </c>
      <c r="G695" s="218">
        <f t="shared" si="14"/>
        <v>-26.200000000000159</v>
      </c>
      <c r="H695" s="218"/>
    </row>
    <row r="696" spans="1:12">
      <c r="B696" s="677"/>
      <c r="C696" s="677"/>
      <c r="D696" t="s">
        <v>400</v>
      </c>
      <c r="E696" s="256">
        <v>600</v>
      </c>
      <c r="G696" s="218">
        <f t="shared" si="14"/>
        <v>573.79999999999984</v>
      </c>
      <c r="H696" s="218"/>
    </row>
    <row r="697" spans="1:12" s="396" customFormat="1">
      <c r="A697" s="395">
        <v>45777</v>
      </c>
      <c r="B697" s="681" t="s">
        <v>926</v>
      </c>
      <c r="C697" s="681" t="s">
        <v>420</v>
      </c>
      <c r="D697" s="396" t="s">
        <v>400</v>
      </c>
      <c r="E697" s="397"/>
      <c r="F697" s="397">
        <v>600</v>
      </c>
      <c r="G697" s="399">
        <f t="shared" si="14"/>
        <v>-26.200000000000159</v>
      </c>
      <c r="H697" s="399"/>
      <c r="L697" s="397"/>
    </row>
    <row r="698" spans="1:12">
      <c r="A698" s="243">
        <v>45808</v>
      </c>
      <c r="B698" s="676" t="s">
        <v>397</v>
      </c>
      <c r="C698" s="676" t="s">
        <v>422</v>
      </c>
      <c r="D698" t="s">
        <v>19</v>
      </c>
      <c r="E698" s="256">
        <v>14</v>
      </c>
      <c r="F698" s="355"/>
      <c r="G698" s="218">
        <f t="shared" si="14"/>
        <v>-12.200000000000159</v>
      </c>
      <c r="H698" s="218"/>
    </row>
    <row r="699" spans="1:12">
      <c r="B699" s="677"/>
      <c r="C699" s="677"/>
      <c r="D699" t="s">
        <v>401</v>
      </c>
      <c r="E699" s="256">
        <v>5</v>
      </c>
      <c r="F699" s="355"/>
      <c r="G699" s="218">
        <f t="shared" si="14"/>
        <v>-7.2000000000001592</v>
      </c>
      <c r="H699" s="218"/>
    </row>
    <row r="700" spans="1:12">
      <c r="B700" s="677"/>
      <c r="C700" s="677"/>
      <c r="D700" t="s">
        <v>400</v>
      </c>
      <c r="E700" s="256">
        <v>600</v>
      </c>
      <c r="F700" s="355"/>
      <c r="G700" s="218">
        <f t="shared" si="14"/>
        <v>592.79999999999984</v>
      </c>
      <c r="H700" s="218"/>
    </row>
    <row r="701" spans="1:12" s="396" customFormat="1">
      <c r="A701" s="395">
        <v>45808</v>
      </c>
      <c r="B701" s="681" t="s">
        <v>927</v>
      </c>
      <c r="C701" s="681" t="s">
        <v>422</v>
      </c>
      <c r="D701" s="396" t="s">
        <v>400</v>
      </c>
      <c r="E701" s="397"/>
      <c r="F701" s="417">
        <v>600</v>
      </c>
      <c r="G701" s="399">
        <f t="shared" si="14"/>
        <v>-7.2000000000001592</v>
      </c>
      <c r="H701" s="399"/>
      <c r="L701" s="397"/>
    </row>
    <row r="702" spans="1:12">
      <c r="A702" s="236">
        <v>45838</v>
      </c>
      <c r="B702" s="677" t="s">
        <v>928</v>
      </c>
      <c r="C702" s="677" t="s">
        <v>425</v>
      </c>
      <c r="D702" t="s">
        <v>19</v>
      </c>
      <c r="F702" s="256">
        <v>10</v>
      </c>
      <c r="G702" s="218">
        <f t="shared" si="14"/>
        <v>-17.200000000000159</v>
      </c>
      <c r="H702" s="218"/>
    </row>
    <row r="703" spans="1:12">
      <c r="A703" s="243">
        <v>45838</v>
      </c>
      <c r="B703" s="676" t="s">
        <v>397</v>
      </c>
      <c r="C703" s="676" t="s">
        <v>425</v>
      </c>
      <c r="D703" t="s">
        <v>19</v>
      </c>
      <c r="E703" s="256">
        <v>11.5</v>
      </c>
      <c r="G703" s="218">
        <f t="shared" si="14"/>
        <v>-5.7000000000001592</v>
      </c>
      <c r="H703" s="218"/>
    </row>
    <row r="704" spans="1:12">
      <c r="B704" s="677"/>
      <c r="C704" s="677"/>
      <c r="D704" t="s">
        <v>401</v>
      </c>
      <c r="E704" s="256">
        <v>4</v>
      </c>
      <c r="G704" s="218">
        <f t="shared" si="14"/>
        <v>-1.7000000000001592</v>
      </c>
      <c r="H704" s="218"/>
    </row>
    <row r="705" spans="1:8">
      <c r="B705" s="677"/>
      <c r="C705" s="677"/>
      <c r="D705" t="s">
        <v>400</v>
      </c>
      <c r="E705" s="256">
        <v>600</v>
      </c>
      <c r="G705" s="218">
        <f t="shared" si="14"/>
        <v>598.29999999999984</v>
      </c>
      <c r="H705" s="218"/>
    </row>
    <row r="706" spans="1:8" s="396" customFormat="1">
      <c r="A706" s="395">
        <v>45838</v>
      </c>
      <c r="B706" s="681" t="s">
        <v>929</v>
      </c>
      <c r="C706" s="681" t="s">
        <v>425</v>
      </c>
      <c r="D706" s="396" t="s">
        <v>400</v>
      </c>
      <c r="E706" s="397"/>
      <c r="F706" s="397">
        <v>600</v>
      </c>
      <c r="G706" s="399">
        <f t="shared" si="14"/>
        <v>-1.7000000000001592</v>
      </c>
      <c r="H706" s="399"/>
    </row>
    <row r="707" spans="1:8">
      <c r="A707" s="236">
        <v>45869</v>
      </c>
      <c r="B707" s="677" t="s">
        <v>930</v>
      </c>
      <c r="C707" s="677" t="s">
        <v>425</v>
      </c>
      <c r="D707" t="s">
        <v>19</v>
      </c>
      <c r="F707" s="256">
        <v>20</v>
      </c>
      <c r="G707" s="218">
        <f t="shared" si="14"/>
        <v>-21.700000000000159</v>
      </c>
      <c r="H707" s="218"/>
    </row>
    <row r="708" spans="1:8">
      <c r="A708" s="236">
        <v>45869</v>
      </c>
      <c r="B708" s="677" t="s">
        <v>930</v>
      </c>
      <c r="C708" s="677" t="s">
        <v>425</v>
      </c>
      <c r="D708" t="s">
        <v>401</v>
      </c>
      <c r="G708" s="218">
        <f t="shared" si="14"/>
        <v>-21.700000000000159</v>
      </c>
      <c r="H708" s="218"/>
    </row>
    <row r="709" spans="1:8">
      <c r="A709" s="243">
        <v>45869</v>
      </c>
      <c r="B709" s="676" t="s">
        <v>397</v>
      </c>
      <c r="C709" s="676" t="s">
        <v>427</v>
      </c>
      <c r="D709" t="s">
        <v>19</v>
      </c>
      <c r="E709" s="256">
        <v>10</v>
      </c>
      <c r="G709" s="218">
        <f t="shared" si="14"/>
        <v>-11.700000000000159</v>
      </c>
      <c r="H709" s="218"/>
    </row>
    <row r="710" spans="1:8">
      <c r="B710" s="677"/>
      <c r="C710" s="677"/>
      <c r="D710" t="s">
        <v>401</v>
      </c>
      <c r="E710" s="256">
        <v>4</v>
      </c>
      <c r="G710" s="218">
        <f t="shared" si="14"/>
        <v>-7.7000000000001592</v>
      </c>
      <c r="H710" s="218"/>
    </row>
    <row r="711" spans="1:8">
      <c r="B711" s="677"/>
      <c r="C711" s="677"/>
      <c r="D711" t="s">
        <v>400</v>
      </c>
      <c r="E711" s="256">
        <v>600</v>
      </c>
      <c r="G711" s="218">
        <f t="shared" si="14"/>
        <v>592.29999999999984</v>
      </c>
      <c r="H711" s="218"/>
    </row>
    <row r="712" spans="1:8" s="396" customFormat="1">
      <c r="A712" s="395">
        <v>45869</v>
      </c>
      <c r="B712" s="504" t="s">
        <v>931</v>
      </c>
      <c r="C712" s="681" t="s">
        <v>427</v>
      </c>
      <c r="D712" s="396" t="s">
        <v>400</v>
      </c>
      <c r="E712" s="397"/>
      <c r="F712" s="397">
        <v>600</v>
      </c>
      <c r="G712" s="399">
        <f t="shared" si="14"/>
        <v>-7.7000000000001592</v>
      </c>
      <c r="H712" s="399"/>
    </row>
    <row r="713" spans="1:8">
      <c r="A713" s="243">
        <v>45900</v>
      </c>
      <c r="B713" s="676" t="s">
        <v>397</v>
      </c>
      <c r="C713" s="676" t="s">
        <v>429</v>
      </c>
      <c r="D713" t="s">
        <v>19</v>
      </c>
      <c r="E713" s="256">
        <v>10</v>
      </c>
      <c r="G713" s="218">
        <f t="shared" si="14"/>
        <v>2.2999999999998408</v>
      </c>
      <c r="H713" s="218"/>
    </row>
    <row r="714" spans="1:8">
      <c r="B714" s="677"/>
      <c r="C714" s="677"/>
      <c r="D714" t="s">
        <v>401</v>
      </c>
      <c r="E714" s="256">
        <v>6</v>
      </c>
      <c r="G714" s="218">
        <f t="shared" si="14"/>
        <v>8.2999999999998408</v>
      </c>
      <c r="H714" s="218"/>
    </row>
    <row r="715" spans="1:8">
      <c r="B715" s="677"/>
      <c r="C715" s="677"/>
      <c r="D715" t="s">
        <v>400</v>
      </c>
      <c r="E715" s="256">
        <v>600</v>
      </c>
      <c r="G715" s="218">
        <f t="shared" si="14"/>
        <v>608.29999999999984</v>
      </c>
      <c r="H715" s="218"/>
    </row>
    <row r="716" spans="1:8">
      <c r="A716" s="236">
        <v>45900</v>
      </c>
      <c r="B716" s="677" t="s">
        <v>932</v>
      </c>
      <c r="C716" s="677" t="s">
        <v>429</v>
      </c>
      <c r="D716" t="s">
        <v>400</v>
      </c>
      <c r="F716" s="256">
        <v>600</v>
      </c>
      <c r="G716" s="218">
        <f t="shared" si="14"/>
        <v>8.2999999999998408</v>
      </c>
      <c r="H716" s="218"/>
    </row>
    <row r="717" spans="1:8">
      <c r="A717" s="236">
        <v>46142</v>
      </c>
      <c r="B717" s="677" t="s">
        <v>933</v>
      </c>
      <c r="C717" s="677" t="s">
        <v>429</v>
      </c>
      <c r="D717" t="s">
        <v>19</v>
      </c>
      <c r="F717" s="256">
        <v>2.2999999999999998</v>
      </c>
      <c r="G717" s="218">
        <f t="shared" si="14"/>
        <v>5.999999999999841</v>
      </c>
      <c r="H717" s="218"/>
    </row>
    <row r="718" spans="1:8">
      <c r="A718" s="236">
        <v>46142</v>
      </c>
      <c r="B718" s="677" t="s">
        <v>933</v>
      </c>
      <c r="C718" s="677" t="s">
        <v>429</v>
      </c>
      <c r="D718" t="s">
        <v>401</v>
      </c>
      <c r="F718" s="256">
        <v>6</v>
      </c>
      <c r="G718" s="218">
        <f t="shared" si="14"/>
        <v>-1.5898393712632242E-13</v>
      </c>
      <c r="H718" s="218"/>
    </row>
    <row r="719" spans="1:8">
      <c r="A719" s="243">
        <v>45930</v>
      </c>
      <c r="B719" s="676" t="s">
        <v>397</v>
      </c>
      <c r="C719" s="676" t="s">
        <v>431</v>
      </c>
      <c r="D719" t="s">
        <v>19</v>
      </c>
      <c r="E719" s="256">
        <v>10</v>
      </c>
      <c r="G719" s="218">
        <f t="shared" si="14"/>
        <v>9.9999999999998401</v>
      </c>
      <c r="H719" s="218"/>
    </row>
    <row r="720" spans="1:8">
      <c r="B720" s="677"/>
      <c r="C720" s="677"/>
      <c r="D720" t="s">
        <v>401</v>
      </c>
      <c r="E720" s="256">
        <v>4</v>
      </c>
      <c r="G720" s="218">
        <f t="shared" si="14"/>
        <v>13.99999999999984</v>
      </c>
      <c r="H720" s="218"/>
    </row>
    <row r="721" spans="1:12">
      <c r="B721" s="677"/>
      <c r="C721" s="677"/>
      <c r="D721" t="s">
        <v>400</v>
      </c>
      <c r="E721" s="256">
        <v>600</v>
      </c>
      <c r="G721" s="218">
        <f t="shared" si="14"/>
        <v>613.99999999999989</v>
      </c>
      <c r="H721" s="327">
        <f>SUM(H6:H720)</f>
        <v>0</v>
      </c>
      <c r="J721" s="734" t="s">
        <v>871</v>
      </c>
      <c r="K721" s="734"/>
      <c r="L721" s="734"/>
    </row>
    <row r="722" spans="1:12">
      <c r="A722" s="236">
        <v>45930</v>
      </c>
      <c r="B722" s="677" t="s">
        <v>934</v>
      </c>
      <c r="C722" s="677" t="s">
        <v>431</v>
      </c>
      <c r="D722" t="s">
        <v>400</v>
      </c>
      <c r="F722" s="256">
        <v>600</v>
      </c>
      <c r="G722" s="218">
        <f t="shared" si="14"/>
        <v>13.999999999999886</v>
      </c>
      <c r="I722" s="232">
        <v>2025</v>
      </c>
      <c r="J722" s="676" t="s">
        <v>429</v>
      </c>
      <c r="K722" t="s">
        <v>19</v>
      </c>
      <c r="L722" s="256">
        <v>2.2999999999999998</v>
      </c>
    </row>
    <row r="723" spans="1:12">
      <c r="A723" s="236">
        <v>46142</v>
      </c>
      <c r="B723" s="677" t="s">
        <v>933</v>
      </c>
      <c r="C723" s="677" t="s">
        <v>431</v>
      </c>
      <c r="D723" t="s">
        <v>19</v>
      </c>
      <c r="F723" s="256">
        <v>10</v>
      </c>
      <c r="G723" s="218">
        <f t="shared" si="14"/>
        <v>3.9999999999998863</v>
      </c>
      <c r="I723" s="232"/>
      <c r="J723" s="676"/>
    </row>
    <row r="724" spans="1:12">
      <c r="A724" s="236">
        <v>46142</v>
      </c>
      <c r="B724" s="677" t="s">
        <v>933</v>
      </c>
      <c r="C724" s="677" t="s">
        <v>431</v>
      </c>
      <c r="D724" t="s">
        <v>401</v>
      </c>
      <c r="F724" s="256">
        <v>4</v>
      </c>
      <c r="G724" s="218">
        <f t="shared" si="14"/>
        <v>-1.1368683772161603E-13</v>
      </c>
      <c r="I724" s="232"/>
      <c r="J724" s="676"/>
    </row>
    <row r="725" spans="1:12">
      <c r="A725" s="243">
        <v>45961</v>
      </c>
      <c r="B725" s="676" t="s">
        <v>397</v>
      </c>
      <c r="C725" s="676" t="s">
        <v>398</v>
      </c>
      <c r="D725" t="s">
        <v>19</v>
      </c>
      <c r="E725" s="256">
        <v>10</v>
      </c>
      <c r="G725" s="218">
        <f t="shared" si="14"/>
        <v>9.9999999999998863</v>
      </c>
      <c r="K725" t="s">
        <v>401</v>
      </c>
      <c r="L725" s="256">
        <v>6</v>
      </c>
    </row>
    <row r="726" spans="1:12">
      <c r="B726" s="677"/>
      <c r="C726" s="677"/>
      <c r="D726" t="s">
        <v>401</v>
      </c>
      <c r="E726" s="256">
        <v>6</v>
      </c>
      <c r="G726" s="218">
        <f t="shared" si="14"/>
        <v>15.999999999999886</v>
      </c>
      <c r="J726" s="676" t="s">
        <v>431</v>
      </c>
      <c r="K726" t="s">
        <v>19</v>
      </c>
      <c r="L726" s="256">
        <v>10</v>
      </c>
    </row>
    <row r="727" spans="1:12">
      <c r="B727" s="677"/>
      <c r="C727" s="677"/>
      <c r="D727" t="s">
        <v>400</v>
      </c>
      <c r="E727" s="256">
        <v>600</v>
      </c>
      <c r="G727" s="218">
        <f t="shared" si="14"/>
        <v>615.99999999999989</v>
      </c>
      <c r="J727" s="677"/>
      <c r="K727" t="s">
        <v>401</v>
      </c>
      <c r="L727" s="256">
        <v>4</v>
      </c>
    </row>
    <row r="728" spans="1:12">
      <c r="A728" s="236">
        <v>45961</v>
      </c>
      <c r="B728" s="677" t="s">
        <v>935</v>
      </c>
      <c r="C728" s="677" t="s">
        <v>398</v>
      </c>
      <c r="D728" t="s">
        <v>400</v>
      </c>
      <c r="F728" s="256">
        <v>600</v>
      </c>
      <c r="G728" s="218">
        <f t="shared" si="14"/>
        <v>15.999999999999886</v>
      </c>
      <c r="J728" s="676" t="s">
        <v>398</v>
      </c>
      <c r="K728" t="s">
        <v>19</v>
      </c>
      <c r="L728" s="256">
        <v>10</v>
      </c>
    </row>
    <row r="729" spans="1:12">
      <c r="A729" s="236">
        <v>46142</v>
      </c>
      <c r="B729" s="677" t="s">
        <v>933</v>
      </c>
      <c r="C729" s="677" t="s">
        <v>398</v>
      </c>
      <c r="D729" t="s">
        <v>19</v>
      </c>
      <c r="F729" s="256">
        <v>10</v>
      </c>
      <c r="G729" s="218">
        <f t="shared" si="14"/>
        <v>5.9999999999998863</v>
      </c>
      <c r="J729" s="676"/>
    </row>
    <row r="730" spans="1:12">
      <c r="A730" s="236">
        <v>46142</v>
      </c>
      <c r="B730" s="677" t="s">
        <v>933</v>
      </c>
      <c r="C730" s="677" t="s">
        <v>398</v>
      </c>
      <c r="D730" t="s">
        <v>401</v>
      </c>
      <c r="F730" s="256">
        <v>6</v>
      </c>
      <c r="G730" s="218">
        <f t="shared" si="14"/>
        <v>-1.1368683772161603E-13</v>
      </c>
      <c r="J730" s="676"/>
    </row>
    <row r="731" spans="1:12">
      <c r="A731" s="243">
        <v>45960</v>
      </c>
      <c r="B731" s="676" t="s">
        <v>397</v>
      </c>
      <c r="C731" s="676" t="s">
        <v>405</v>
      </c>
      <c r="D731" t="s">
        <v>19</v>
      </c>
      <c r="E731" s="256">
        <v>10</v>
      </c>
      <c r="G731" s="218">
        <f t="shared" si="14"/>
        <v>9.9999999999998863</v>
      </c>
      <c r="J731" s="677"/>
      <c r="K731" t="s">
        <v>401</v>
      </c>
      <c r="L731" s="256">
        <v>6</v>
      </c>
    </row>
    <row r="732" spans="1:12">
      <c r="B732" s="677"/>
      <c r="C732" s="677"/>
      <c r="D732" t="s">
        <v>401</v>
      </c>
      <c r="E732" s="256">
        <v>5</v>
      </c>
      <c r="G732" s="218">
        <f t="shared" si="14"/>
        <v>14.999999999999886</v>
      </c>
      <c r="J732" s="676" t="s">
        <v>405</v>
      </c>
      <c r="K732" t="s">
        <v>19</v>
      </c>
      <c r="L732" s="256">
        <v>10</v>
      </c>
    </row>
    <row r="733" spans="1:12">
      <c r="B733" s="677"/>
      <c r="C733" s="677"/>
      <c r="D733" t="s">
        <v>400</v>
      </c>
      <c r="E733" s="256">
        <v>600</v>
      </c>
      <c r="G733" s="218">
        <f t="shared" si="14"/>
        <v>614.99999999999989</v>
      </c>
      <c r="J733" s="677"/>
      <c r="K733" t="s">
        <v>401</v>
      </c>
      <c r="L733" s="256">
        <v>5</v>
      </c>
    </row>
    <row r="734" spans="1:12">
      <c r="A734" s="236">
        <v>45991</v>
      </c>
      <c r="B734" s="677" t="s">
        <v>936</v>
      </c>
      <c r="C734" s="677" t="s">
        <v>405</v>
      </c>
      <c r="D734" t="s">
        <v>400</v>
      </c>
      <c r="F734" s="256">
        <v>600</v>
      </c>
      <c r="G734" s="218">
        <f t="shared" si="14"/>
        <v>14.999999999999886</v>
      </c>
      <c r="J734" s="676" t="s">
        <v>409</v>
      </c>
      <c r="K734" t="s">
        <v>19</v>
      </c>
      <c r="L734" s="256">
        <v>10</v>
      </c>
    </row>
    <row r="735" spans="1:12">
      <c r="A735" s="236">
        <v>46142</v>
      </c>
      <c r="B735" s="677" t="s">
        <v>933</v>
      </c>
      <c r="C735" s="677" t="s">
        <v>405</v>
      </c>
      <c r="D735" t="s">
        <v>19</v>
      </c>
      <c r="F735" s="256">
        <v>1.7</v>
      </c>
      <c r="G735" s="218">
        <f t="shared" si="14"/>
        <v>13.299999999999887</v>
      </c>
      <c r="J735" s="676"/>
    </row>
    <row r="736" spans="1:12">
      <c r="A736" s="243">
        <v>46022</v>
      </c>
      <c r="B736" s="676" t="s">
        <v>397</v>
      </c>
      <c r="C736" s="676" t="s">
        <v>409</v>
      </c>
      <c r="D736" t="s">
        <v>19</v>
      </c>
      <c r="E736" s="256">
        <v>10</v>
      </c>
      <c r="G736" s="218">
        <f t="shared" si="14"/>
        <v>23.299999999999887</v>
      </c>
      <c r="J736" s="676"/>
      <c r="K736" t="s">
        <v>401</v>
      </c>
      <c r="L736" s="256">
        <v>5</v>
      </c>
    </row>
    <row r="737" spans="1:12">
      <c r="A737" s="243"/>
      <c r="B737" s="676"/>
      <c r="C737" s="676"/>
      <c r="D737" t="s">
        <v>401</v>
      </c>
      <c r="E737" s="256">
        <v>5</v>
      </c>
      <c r="G737" s="218">
        <f t="shared" si="14"/>
        <v>28.299999999999887</v>
      </c>
      <c r="I737" s="232">
        <v>2026</v>
      </c>
      <c r="J737" s="676" t="s">
        <v>444</v>
      </c>
      <c r="K737" t="s">
        <v>19</v>
      </c>
      <c r="L737" s="256">
        <v>15</v>
      </c>
    </row>
    <row r="738" spans="1:12">
      <c r="B738" s="677"/>
      <c r="C738" s="677"/>
      <c r="D738" t="s">
        <v>400</v>
      </c>
      <c r="E738" s="256">
        <v>600</v>
      </c>
      <c r="G738" s="218">
        <f t="shared" si="14"/>
        <v>628.29999999999984</v>
      </c>
      <c r="J738" s="677"/>
      <c r="K738" t="s">
        <v>401</v>
      </c>
      <c r="L738" s="256">
        <v>3</v>
      </c>
    </row>
    <row r="739" spans="1:12">
      <c r="A739" s="236">
        <v>46021</v>
      </c>
      <c r="B739" s="677" t="s">
        <v>937</v>
      </c>
      <c r="C739" s="677" t="s">
        <v>409</v>
      </c>
      <c r="D739" t="s">
        <v>400</v>
      </c>
      <c r="F739" s="256">
        <v>600</v>
      </c>
      <c r="G739" s="218">
        <f t="shared" si="14"/>
        <v>28.299999999999841</v>
      </c>
      <c r="J739" s="676" t="s">
        <v>415</v>
      </c>
      <c r="K739" t="s">
        <v>19</v>
      </c>
      <c r="L739" s="256">
        <v>14.4</v>
      </c>
    </row>
    <row r="740" spans="1:12">
      <c r="A740" s="243">
        <v>46053</v>
      </c>
      <c r="B740" s="676" t="s">
        <v>397</v>
      </c>
      <c r="C740" s="676" t="s">
        <v>444</v>
      </c>
      <c r="D740" t="s">
        <v>19</v>
      </c>
      <c r="E740" s="256">
        <v>15</v>
      </c>
      <c r="G740" s="218">
        <f t="shared" si="14"/>
        <v>43.299999999999841</v>
      </c>
      <c r="J740" s="677"/>
      <c r="K740" t="s">
        <v>401</v>
      </c>
      <c r="L740" s="256">
        <v>6</v>
      </c>
    </row>
    <row r="741" spans="1:12">
      <c r="B741" s="677"/>
      <c r="C741" s="677"/>
      <c r="D741" t="s">
        <v>401</v>
      </c>
      <c r="E741" s="256">
        <v>3</v>
      </c>
      <c r="G741" s="218">
        <f t="shared" si="14"/>
        <v>46.299999999999841</v>
      </c>
      <c r="J741" s="676" t="s">
        <v>418</v>
      </c>
      <c r="K741" t="s">
        <v>19</v>
      </c>
      <c r="L741" s="256">
        <v>5.6</v>
      </c>
    </row>
    <row r="742" spans="1:12">
      <c r="B742" s="677"/>
      <c r="C742" s="677"/>
      <c r="D742" t="s">
        <v>400</v>
      </c>
      <c r="E742" s="256">
        <v>600</v>
      </c>
      <c r="G742" s="218">
        <f t="shared" si="14"/>
        <v>646.29999999999984</v>
      </c>
      <c r="J742" s="677"/>
      <c r="K742" t="s">
        <v>401</v>
      </c>
      <c r="L742" s="237">
        <v>6</v>
      </c>
    </row>
    <row r="743" spans="1:12">
      <c r="A743" s="236">
        <v>46053</v>
      </c>
      <c r="B743" s="677" t="s">
        <v>938</v>
      </c>
      <c r="C743" s="677" t="s">
        <v>444</v>
      </c>
      <c r="D743" t="s">
        <v>400</v>
      </c>
      <c r="F743" s="256">
        <v>600</v>
      </c>
      <c r="G743" s="218">
        <f t="shared" si="14"/>
        <v>46.299999999999841</v>
      </c>
      <c r="L743" s="256">
        <f>SUM(L722:L742)</f>
        <v>118.3</v>
      </c>
    </row>
    <row r="744" spans="1:12">
      <c r="A744" s="243">
        <v>46081</v>
      </c>
      <c r="B744" s="676" t="s">
        <v>397</v>
      </c>
      <c r="C744" s="676" t="s">
        <v>415</v>
      </c>
      <c r="D744" t="s">
        <v>19</v>
      </c>
      <c r="E744" s="256">
        <v>14.4</v>
      </c>
      <c r="G744" s="218">
        <f t="shared" si="14"/>
        <v>60.699999999999839</v>
      </c>
    </row>
    <row r="745" spans="1:12">
      <c r="B745" s="677"/>
      <c r="C745" s="677"/>
      <c r="D745" t="s">
        <v>401</v>
      </c>
      <c r="E745" s="256">
        <v>6</v>
      </c>
      <c r="G745" s="218">
        <f t="shared" si="14"/>
        <v>66.699999999999847</v>
      </c>
    </row>
    <row r="746" spans="1:12">
      <c r="B746" s="677"/>
      <c r="C746" s="677"/>
      <c r="D746" t="s">
        <v>400</v>
      </c>
      <c r="E746" s="256">
        <v>600</v>
      </c>
      <c r="G746" s="218">
        <f t="shared" si="14"/>
        <v>666.69999999999982</v>
      </c>
    </row>
    <row r="747" spans="1:12">
      <c r="A747" s="236">
        <v>46081</v>
      </c>
      <c r="B747" s="677" t="s">
        <v>939</v>
      </c>
      <c r="C747" s="677" t="s">
        <v>415</v>
      </c>
      <c r="D747" t="s">
        <v>400</v>
      </c>
      <c r="F747" s="256">
        <v>600</v>
      </c>
      <c r="G747" s="218">
        <f t="shared" si="14"/>
        <v>66.699999999999818</v>
      </c>
      <c r="I747" s="232">
        <v>2025</v>
      </c>
      <c r="J747" s="676" t="s">
        <v>429</v>
      </c>
      <c r="K747" t="s">
        <v>19</v>
      </c>
      <c r="L747" s="256">
        <v>2.2999999999999998</v>
      </c>
    </row>
    <row r="748" spans="1:12">
      <c r="A748" s="243">
        <v>46112</v>
      </c>
      <c r="B748" s="676" t="s">
        <v>397</v>
      </c>
      <c r="C748" s="676" t="s">
        <v>418</v>
      </c>
      <c r="D748" t="s">
        <v>19</v>
      </c>
      <c r="E748" s="256">
        <v>5.6</v>
      </c>
      <c r="G748" s="218">
        <f t="shared" si="14"/>
        <v>72.299999999999812</v>
      </c>
      <c r="K748" t="s">
        <v>401</v>
      </c>
      <c r="L748" s="256">
        <v>6</v>
      </c>
    </row>
    <row r="749" spans="1:12">
      <c r="B749" s="677"/>
      <c r="C749" s="677"/>
      <c r="D749" t="s">
        <v>401</v>
      </c>
      <c r="E749" s="237">
        <v>6</v>
      </c>
      <c r="G749" s="218">
        <f t="shared" si="14"/>
        <v>78.299999999999812</v>
      </c>
      <c r="J749" s="676" t="s">
        <v>431</v>
      </c>
      <c r="K749" t="s">
        <v>19</v>
      </c>
      <c r="L749" s="256">
        <v>10</v>
      </c>
    </row>
    <row r="750" spans="1:12">
      <c r="B750" s="677"/>
      <c r="C750" s="677"/>
      <c r="D750" t="s">
        <v>400</v>
      </c>
      <c r="E750" s="256">
        <v>600</v>
      </c>
      <c r="G750" s="218">
        <f t="shared" si="14"/>
        <v>678.29999999999984</v>
      </c>
      <c r="J750" s="677"/>
      <c r="K750" t="s">
        <v>401</v>
      </c>
      <c r="L750" s="256">
        <v>4</v>
      </c>
    </row>
    <row r="751" spans="1:12">
      <c r="A751" s="236">
        <v>46111</v>
      </c>
      <c r="B751" s="677" t="s">
        <v>940</v>
      </c>
      <c r="C751" s="677" t="s">
        <v>418</v>
      </c>
      <c r="D751" t="s">
        <v>400</v>
      </c>
      <c r="F751" s="256">
        <v>600</v>
      </c>
      <c r="G751" s="218">
        <f t="shared" si="14"/>
        <v>78.299999999999841</v>
      </c>
      <c r="J751" s="676" t="s">
        <v>398</v>
      </c>
      <c r="K751" t="s">
        <v>19</v>
      </c>
      <c r="L751" s="256">
        <v>10</v>
      </c>
    </row>
    <row r="752" spans="1:12">
      <c r="A752" s="243">
        <v>46142</v>
      </c>
      <c r="B752" s="676" t="s">
        <v>397</v>
      </c>
      <c r="C752" s="676" t="s">
        <v>473</v>
      </c>
      <c r="D752" t="s">
        <v>19</v>
      </c>
      <c r="G752" s="218">
        <f t="shared" si="14"/>
        <v>78.299999999999841</v>
      </c>
      <c r="J752" s="677"/>
      <c r="K752" t="s">
        <v>401</v>
      </c>
      <c r="L752" s="256">
        <v>6</v>
      </c>
    </row>
    <row r="753" spans="1:12">
      <c r="B753" s="677"/>
      <c r="C753" s="677"/>
      <c r="D753" t="s">
        <v>401</v>
      </c>
      <c r="G753" s="218">
        <f t="shared" si="14"/>
        <v>78.299999999999841</v>
      </c>
      <c r="J753" s="676" t="s">
        <v>405</v>
      </c>
      <c r="K753" t="s">
        <v>19</v>
      </c>
      <c r="L753" s="256">
        <v>1.7</v>
      </c>
    </row>
    <row r="754" spans="1:12">
      <c r="B754" s="677"/>
      <c r="C754" s="677"/>
      <c r="D754" t="s">
        <v>400</v>
      </c>
      <c r="E754" s="256">
        <v>600</v>
      </c>
      <c r="G754" s="218">
        <f t="shared" si="14"/>
        <v>678.29999999999984</v>
      </c>
      <c r="L754" s="256">
        <f>SUM(L747:L753)</f>
        <v>40</v>
      </c>
    </row>
    <row r="755" spans="1:12">
      <c r="A755" s="236">
        <v>46142</v>
      </c>
      <c r="B755" s="677" t="s">
        <v>941</v>
      </c>
      <c r="C755" s="677" t="s">
        <v>473</v>
      </c>
      <c r="D755" t="s">
        <v>400</v>
      </c>
      <c r="F755" s="256">
        <v>600</v>
      </c>
      <c r="G755" s="218">
        <f t="shared" si="14"/>
        <v>78.299999999999841</v>
      </c>
    </row>
    <row r="756" spans="1:12">
      <c r="B756" s="677"/>
      <c r="C756" s="677"/>
      <c r="G756" s="218">
        <f t="shared" si="14"/>
        <v>78.299999999999841</v>
      </c>
    </row>
    <row r="757" spans="1:12">
      <c r="B757" s="677"/>
      <c r="C757" s="677"/>
      <c r="G757" s="218">
        <f t="shared" si="14"/>
        <v>78.299999999999841</v>
      </c>
    </row>
    <row r="758" spans="1:12">
      <c r="B758" s="677"/>
      <c r="C758" s="677"/>
      <c r="G758" s="218">
        <f t="shared" si="14"/>
        <v>78.299999999999841</v>
      </c>
    </row>
    <row r="759" spans="1:12">
      <c r="B759" s="677"/>
      <c r="C759" s="677"/>
      <c r="G759" s="218">
        <f t="shared" si="14"/>
        <v>78.299999999999841</v>
      </c>
    </row>
    <row r="760" spans="1:12">
      <c r="B760" s="677"/>
      <c r="C760" s="677"/>
      <c r="G760" s="218">
        <f t="shared" si="14"/>
        <v>78.299999999999841</v>
      </c>
    </row>
    <row r="761" spans="1:12">
      <c r="B761" s="677"/>
      <c r="C761" s="677"/>
      <c r="G761" s="218">
        <f t="shared" si="14"/>
        <v>78.299999999999841</v>
      </c>
    </row>
    <row r="762" spans="1:12">
      <c r="B762" s="677"/>
      <c r="C762" s="677"/>
      <c r="G762" s="218">
        <f t="shared" ref="G762:G825" si="15">+G761+E762-F762</f>
        <v>78.299999999999841</v>
      </c>
    </row>
    <row r="763" spans="1:12">
      <c r="B763" s="677"/>
      <c r="C763" s="677"/>
      <c r="G763" s="218">
        <f t="shared" si="15"/>
        <v>78.299999999999841</v>
      </c>
    </row>
    <row r="764" spans="1:12">
      <c r="B764" s="677"/>
      <c r="C764" s="677"/>
      <c r="G764" s="218">
        <f t="shared" si="15"/>
        <v>78.299999999999841</v>
      </c>
    </row>
    <row r="765" spans="1:12">
      <c r="B765" s="677"/>
      <c r="C765" s="677"/>
      <c r="G765" s="218">
        <f t="shared" si="15"/>
        <v>78.299999999999841</v>
      </c>
    </row>
    <row r="766" spans="1:12">
      <c r="B766" s="677"/>
      <c r="C766" s="677"/>
      <c r="G766" s="218">
        <f t="shared" si="15"/>
        <v>78.299999999999841</v>
      </c>
    </row>
    <row r="767" spans="1:12">
      <c r="B767" s="677"/>
      <c r="C767" s="677"/>
      <c r="G767" s="218">
        <f t="shared" si="15"/>
        <v>78.299999999999841</v>
      </c>
    </row>
    <row r="768" spans="1:12">
      <c r="B768" s="677"/>
      <c r="C768" s="677"/>
      <c r="G768" s="218">
        <f t="shared" si="15"/>
        <v>78.299999999999841</v>
      </c>
    </row>
    <row r="769" spans="2:7">
      <c r="B769" s="677"/>
      <c r="C769" s="677"/>
      <c r="G769" s="218">
        <f t="shared" si="15"/>
        <v>78.299999999999841</v>
      </c>
    </row>
    <row r="770" spans="2:7">
      <c r="B770" s="677"/>
      <c r="C770" s="677"/>
      <c r="G770" s="218">
        <f t="shared" si="15"/>
        <v>78.299999999999841</v>
      </c>
    </row>
    <row r="771" spans="2:7">
      <c r="B771" s="677"/>
      <c r="C771" s="677"/>
      <c r="G771" s="218">
        <f t="shared" si="15"/>
        <v>78.299999999999841</v>
      </c>
    </row>
    <row r="772" spans="2:7">
      <c r="B772" s="677"/>
      <c r="C772" s="677"/>
      <c r="G772" s="218">
        <f t="shared" si="15"/>
        <v>78.299999999999841</v>
      </c>
    </row>
    <row r="773" spans="2:7">
      <c r="B773" s="677"/>
      <c r="C773" s="677"/>
      <c r="G773" s="218">
        <f t="shared" si="15"/>
        <v>78.299999999999841</v>
      </c>
    </row>
    <row r="774" spans="2:7">
      <c r="B774" s="677"/>
      <c r="C774" s="677"/>
      <c r="G774" s="218">
        <f t="shared" si="15"/>
        <v>78.299999999999841</v>
      </c>
    </row>
    <row r="775" spans="2:7">
      <c r="B775" s="677"/>
      <c r="C775" s="677"/>
      <c r="G775" s="218">
        <f t="shared" si="15"/>
        <v>78.299999999999841</v>
      </c>
    </row>
    <row r="776" spans="2:7">
      <c r="B776" s="677"/>
      <c r="C776" s="677"/>
      <c r="G776" s="218">
        <f t="shared" si="15"/>
        <v>78.299999999999841</v>
      </c>
    </row>
    <row r="777" spans="2:7">
      <c r="B777" s="677"/>
      <c r="C777" s="677"/>
      <c r="G777" s="218">
        <f t="shared" si="15"/>
        <v>78.299999999999841</v>
      </c>
    </row>
    <row r="778" spans="2:7">
      <c r="B778" s="677"/>
      <c r="C778" s="677"/>
      <c r="G778" s="218">
        <f t="shared" si="15"/>
        <v>78.299999999999841</v>
      </c>
    </row>
    <row r="779" spans="2:7">
      <c r="B779" s="677"/>
      <c r="C779" s="677"/>
      <c r="G779" s="218">
        <f t="shared" si="15"/>
        <v>78.299999999999841</v>
      </c>
    </row>
    <row r="780" spans="2:7">
      <c r="B780" s="677"/>
      <c r="C780" s="677"/>
      <c r="G780" s="218">
        <f t="shared" si="15"/>
        <v>78.299999999999841</v>
      </c>
    </row>
    <row r="781" spans="2:7">
      <c r="B781" s="677"/>
      <c r="C781" s="677"/>
      <c r="G781" s="218">
        <f t="shared" si="15"/>
        <v>78.299999999999841</v>
      </c>
    </row>
    <row r="782" spans="2:7">
      <c r="B782" s="677"/>
      <c r="C782" s="677"/>
      <c r="G782" s="218">
        <f t="shared" si="15"/>
        <v>78.299999999999841</v>
      </c>
    </row>
    <row r="783" spans="2:7">
      <c r="B783" s="677"/>
      <c r="C783" s="677"/>
      <c r="G783" s="218">
        <f t="shared" si="15"/>
        <v>78.299999999999841</v>
      </c>
    </row>
    <row r="784" spans="2:7">
      <c r="B784" s="677"/>
      <c r="C784" s="677"/>
      <c r="G784" s="218">
        <f t="shared" si="15"/>
        <v>78.299999999999841</v>
      </c>
    </row>
    <row r="785" spans="2:7">
      <c r="B785" s="677"/>
      <c r="C785" s="677"/>
      <c r="G785" s="218">
        <f t="shared" si="15"/>
        <v>78.299999999999841</v>
      </c>
    </row>
    <row r="786" spans="2:7">
      <c r="B786" s="677"/>
      <c r="C786" s="677"/>
      <c r="G786" s="218">
        <f t="shared" si="15"/>
        <v>78.299999999999841</v>
      </c>
    </row>
    <row r="787" spans="2:7">
      <c r="B787" s="677"/>
      <c r="C787" s="677"/>
      <c r="G787" s="218">
        <f t="shared" si="15"/>
        <v>78.299999999999841</v>
      </c>
    </row>
    <row r="788" spans="2:7">
      <c r="B788" s="677"/>
      <c r="C788" s="677"/>
      <c r="G788" s="218">
        <f t="shared" si="15"/>
        <v>78.299999999999841</v>
      </c>
    </row>
    <row r="789" spans="2:7">
      <c r="B789" s="677"/>
      <c r="C789" s="677"/>
      <c r="G789" s="218">
        <f t="shared" si="15"/>
        <v>78.299999999999841</v>
      </c>
    </row>
    <row r="790" spans="2:7">
      <c r="B790" s="677"/>
      <c r="C790" s="677"/>
      <c r="G790" s="218">
        <f t="shared" si="15"/>
        <v>78.299999999999841</v>
      </c>
    </row>
    <row r="791" spans="2:7">
      <c r="B791" s="677"/>
      <c r="C791" s="677"/>
      <c r="G791" s="218">
        <f t="shared" si="15"/>
        <v>78.299999999999841</v>
      </c>
    </row>
    <row r="792" spans="2:7">
      <c r="B792" s="677"/>
      <c r="C792" s="677"/>
      <c r="G792" s="218">
        <f t="shared" si="15"/>
        <v>78.299999999999841</v>
      </c>
    </row>
    <row r="793" spans="2:7">
      <c r="B793" s="677"/>
      <c r="C793" s="677"/>
      <c r="G793" s="218">
        <f t="shared" si="15"/>
        <v>78.299999999999841</v>
      </c>
    </row>
    <row r="794" spans="2:7">
      <c r="B794" s="677"/>
      <c r="C794" s="677"/>
      <c r="G794" s="218">
        <f t="shared" si="15"/>
        <v>78.299999999999841</v>
      </c>
    </row>
    <row r="795" spans="2:7">
      <c r="B795" s="677"/>
      <c r="C795" s="677"/>
      <c r="G795" s="218">
        <f t="shared" si="15"/>
        <v>78.299999999999841</v>
      </c>
    </row>
    <row r="796" spans="2:7">
      <c r="B796" s="677"/>
      <c r="C796" s="677"/>
      <c r="G796" s="218">
        <f t="shared" si="15"/>
        <v>78.299999999999841</v>
      </c>
    </row>
    <row r="797" spans="2:7">
      <c r="B797" s="677"/>
      <c r="C797" s="677"/>
      <c r="G797" s="218">
        <f t="shared" si="15"/>
        <v>78.299999999999841</v>
      </c>
    </row>
    <row r="798" spans="2:7">
      <c r="B798" s="677"/>
      <c r="C798" s="677"/>
      <c r="G798" s="218">
        <f t="shared" si="15"/>
        <v>78.299999999999841</v>
      </c>
    </row>
    <row r="799" spans="2:7">
      <c r="B799" s="677"/>
      <c r="C799" s="677"/>
      <c r="G799" s="218">
        <f t="shared" si="15"/>
        <v>78.299999999999841</v>
      </c>
    </row>
    <row r="800" spans="2:7">
      <c r="B800" s="677"/>
      <c r="C800" s="677"/>
      <c r="G800" s="218">
        <f t="shared" si="15"/>
        <v>78.299999999999841</v>
      </c>
    </row>
    <row r="801" spans="2:7">
      <c r="B801" s="677"/>
      <c r="C801" s="677"/>
      <c r="G801" s="218">
        <f t="shared" si="15"/>
        <v>78.299999999999841</v>
      </c>
    </row>
    <row r="802" spans="2:7">
      <c r="B802" s="677"/>
      <c r="C802" s="677"/>
      <c r="G802" s="218">
        <f t="shared" si="15"/>
        <v>78.299999999999841</v>
      </c>
    </row>
    <row r="803" spans="2:7">
      <c r="B803" s="677"/>
      <c r="C803" s="677"/>
      <c r="G803" s="218">
        <f t="shared" si="15"/>
        <v>78.299999999999841</v>
      </c>
    </row>
    <row r="804" spans="2:7">
      <c r="B804" s="677"/>
      <c r="C804" s="677"/>
      <c r="G804" s="218">
        <f t="shared" si="15"/>
        <v>78.299999999999841</v>
      </c>
    </row>
    <row r="805" spans="2:7">
      <c r="B805" s="677"/>
      <c r="C805" s="677"/>
      <c r="G805" s="218">
        <f t="shared" si="15"/>
        <v>78.299999999999841</v>
      </c>
    </row>
    <row r="806" spans="2:7">
      <c r="B806" s="677"/>
      <c r="C806" s="677"/>
      <c r="G806" s="218">
        <f t="shared" si="15"/>
        <v>78.299999999999841</v>
      </c>
    </row>
    <row r="807" spans="2:7">
      <c r="B807" s="677"/>
      <c r="C807" s="677"/>
      <c r="G807" s="218">
        <f t="shared" si="15"/>
        <v>78.299999999999841</v>
      </c>
    </row>
    <row r="808" spans="2:7">
      <c r="B808" s="677"/>
      <c r="C808" s="677"/>
      <c r="G808" s="218">
        <f t="shared" si="15"/>
        <v>78.299999999999841</v>
      </c>
    </row>
    <row r="809" spans="2:7">
      <c r="B809" s="677"/>
      <c r="C809" s="677"/>
      <c r="G809" s="218">
        <f t="shared" si="15"/>
        <v>78.299999999999841</v>
      </c>
    </row>
    <row r="810" spans="2:7">
      <c r="B810" s="677"/>
      <c r="C810" s="677"/>
      <c r="G810" s="218">
        <f t="shared" si="15"/>
        <v>78.299999999999841</v>
      </c>
    </row>
    <row r="811" spans="2:7">
      <c r="B811" s="677"/>
      <c r="C811" s="677"/>
      <c r="G811" s="218">
        <f t="shared" si="15"/>
        <v>78.299999999999841</v>
      </c>
    </row>
    <row r="812" spans="2:7">
      <c r="B812" s="677"/>
      <c r="C812" s="677"/>
      <c r="G812" s="218">
        <f t="shared" si="15"/>
        <v>78.299999999999841</v>
      </c>
    </row>
    <row r="813" spans="2:7">
      <c r="B813" s="677"/>
      <c r="C813" s="677"/>
      <c r="G813" s="218">
        <f t="shared" si="15"/>
        <v>78.299999999999841</v>
      </c>
    </row>
    <row r="814" spans="2:7">
      <c r="B814" s="677"/>
      <c r="C814" s="677"/>
      <c r="G814" s="218">
        <f t="shared" si="15"/>
        <v>78.299999999999841</v>
      </c>
    </row>
    <row r="815" spans="2:7">
      <c r="B815" s="677"/>
      <c r="C815" s="677"/>
      <c r="G815" s="218">
        <f t="shared" si="15"/>
        <v>78.299999999999841</v>
      </c>
    </row>
    <row r="816" spans="2:7">
      <c r="B816" s="677"/>
      <c r="C816" s="677"/>
      <c r="G816" s="218">
        <f t="shared" si="15"/>
        <v>78.299999999999841</v>
      </c>
    </row>
    <row r="817" spans="2:7">
      <c r="B817" s="677"/>
      <c r="C817" s="677"/>
      <c r="G817" s="218">
        <f t="shared" si="15"/>
        <v>78.299999999999841</v>
      </c>
    </row>
    <row r="818" spans="2:7">
      <c r="B818" s="677"/>
      <c r="C818" s="677"/>
      <c r="G818" s="218">
        <f t="shared" si="15"/>
        <v>78.299999999999841</v>
      </c>
    </row>
    <row r="819" spans="2:7">
      <c r="B819" s="677"/>
      <c r="C819" s="677"/>
      <c r="G819" s="218">
        <f t="shared" si="15"/>
        <v>78.299999999999841</v>
      </c>
    </row>
    <row r="820" spans="2:7">
      <c r="B820" s="677"/>
      <c r="C820" s="677"/>
      <c r="G820" s="218">
        <f t="shared" si="15"/>
        <v>78.299999999999841</v>
      </c>
    </row>
    <row r="821" spans="2:7">
      <c r="B821" s="677"/>
      <c r="C821" s="677"/>
      <c r="G821" s="218">
        <f t="shared" si="15"/>
        <v>78.299999999999841</v>
      </c>
    </row>
    <row r="822" spans="2:7">
      <c r="B822" s="677"/>
      <c r="C822" s="677"/>
      <c r="G822" s="218">
        <f t="shared" si="15"/>
        <v>78.299999999999841</v>
      </c>
    </row>
    <row r="823" spans="2:7">
      <c r="B823" s="677"/>
      <c r="C823" s="677"/>
      <c r="G823" s="218">
        <f t="shared" si="15"/>
        <v>78.299999999999841</v>
      </c>
    </row>
    <row r="824" spans="2:7">
      <c r="B824" s="677"/>
      <c r="C824" s="677"/>
      <c r="G824" s="218">
        <f t="shared" si="15"/>
        <v>78.299999999999841</v>
      </c>
    </row>
    <row r="825" spans="2:7">
      <c r="B825" s="677"/>
      <c r="C825" s="677"/>
      <c r="G825" s="218">
        <f t="shared" si="15"/>
        <v>78.299999999999841</v>
      </c>
    </row>
    <row r="826" spans="2:7">
      <c r="B826" s="677"/>
      <c r="C826" s="677"/>
      <c r="G826" s="218">
        <f t="shared" ref="G826:G889" si="16">+G825+E826-F826</f>
        <v>78.299999999999841</v>
      </c>
    </row>
    <row r="827" spans="2:7">
      <c r="B827" s="677"/>
      <c r="C827" s="677"/>
      <c r="G827" s="218">
        <f t="shared" si="16"/>
        <v>78.299999999999841</v>
      </c>
    </row>
    <row r="828" spans="2:7">
      <c r="B828" s="677"/>
      <c r="C828" s="677"/>
      <c r="G828" s="218">
        <f t="shared" si="16"/>
        <v>78.299999999999841</v>
      </c>
    </row>
    <row r="829" spans="2:7">
      <c r="B829" s="677"/>
      <c r="C829" s="677"/>
      <c r="G829" s="218">
        <f t="shared" si="16"/>
        <v>78.299999999999841</v>
      </c>
    </row>
    <row r="830" spans="2:7">
      <c r="B830" s="677"/>
      <c r="C830" s="677"/>
      <c r="G830" s="218">
        <f t="shared" si="16"/>
        <v>78.299999999999841</v>
      </c>
    </row>
    <row r="831" spans="2:7">
      <c r="B831" s="677"/>
      <c r="C831" s="677"/>
      <c r="G831" s="218">
        <f t="shared" si="16"/>
        <v>78.299999999999841</v>
      </c>
    </row>
    <row r="832" spans="2:7">
      <c r="B832" s="677"/>
      <c r="C832" s="677"/>
      <c r="G832" s="218">
        <f t="shared" si="16"/>
        <v>78.299999999999841</v>
      </c>
    </row>
    <row r="833" spans="2:7">
      <c r="B833" s="677"/>
      <c r="C833" s="677"/>
      <c r="G833" s="218">
        <f t="shared" si="16"/>
        <v>78.299999999999841</v>
      </c>
    </row>
    <row r="834" spans="2:7">
      <c r="B834" s="677"/>
      <c r="C834" s="677"/>
      <c r="G834" s="218">
        <f t="shared" si="16"/>
        <v>78.299999999999841</v>
      </c>
    </row>
    <row r="835" spans="2:7">
      <c r="B835" s="677"/>
      <c r="C835" s="677"/>
      <c r="G835" s="218">
        <f t="shared" si="16"/>
        <v>78.299999999999841</v>
      </c>
    </row>
    <row r="836" spans="2:7">
      <c r="B836" s="677"/>
      <c r="C836" s="677"/>
      <c r="G836" s="218">
        <f t="shared" si="16"/>
        <v>78.299999999999841</v>
      </c>
    </row>
    <row r="837" spans="2:7">
      <c r="B837" s="677"/>
      <c r="C837" s="677"/>
      <c r="G837" s="218">
        <f t="shared" si="16"/>
        <v>78.299999999999841</v>
      </c>
    </row>
    <row r="838" spans="2:7">
      <c r="B838" s="677"/>
      <c r="C838" s="677"/>
      <c r="G838" s="218">
        <f t="shared" si="16"/>
        <v>78.299999999999841</v>
      </c>
    </row>
    <row r="839" spans="2:7">
      <c r="B839" s="677"/>
      <c r="C839" s="677"/>
      <c r="G839" s="218">
        <f t="shared" si="16"/>
        <v>78.299999999999841</v>
      </c>
    </row>
    <row r="840" spans="2:7">
      <c r="B840" s="677"/>
      <c r="C840" s="677"/>
      <c r="G840" s="218">
        <f t="shared" si="16"/>
        <v>78.299999999999841</v>
      </c>
    </row>
    <row r="841" spans="2:7">
      <c r="B841" s="677"/>
      <c r="C841" s="677"/>
      <c r="G841" s="218">
        <f t="shared" si="16"/>
        <v>78.299999999999841</v>
      </c>
    </row>
    <row r="842" spans="2:7">
      <c r="B842" s="677"/>
      <c r="C842" s="677"/>
      <c r="G842" s="218">
        <f t="shared" si="16"/>
        <v>78.299999999999841</v>
      </c>
    </row>
    <row r="843" spans="2:7">
      <c r="B843" s="677"/>
      <c r="C843" s="677"/>
      <c r="G843" s="218">
        <f t="shared" si="16"/>
        <v>78.299999999999841</v>
      </c>
    </row>
    <row r="844" spans="2:7">
      <c r="B844" s="677"/>
      <c r="C844" s="677"/>
      <c r="G844" s="218">
        <f t="shared" si="16"/>
        <v>78.299999999999841</v>
      </c>
    </row>
    <row r="845" spans="2:7">
      <c r="B845" s="677"/>
      <c r="C845" s="677"/>
      <c r="G845" s="218">
        <f t="shared" si="16"/>
        <v>78.299999999999841</v>
      </c>
    </row>
    <row r="846" spans="2:7">
      <c r="B846" s="677"/>
      <c r="C846" s="677"/>
      <c r="G846" s="218">
        <f t="shared" si="16"/>
        <v>78.299999999999841</v>
      </c>
    </row>
    <row r="847" spans="2:7">
      <c r="B847" s="677"/>
      <c r="C847" s="677"/>
      <c r="G847" s="218">
        <f t="shared" si="16"/>
        <v>78.299999999999841</v>
      </c>
    </row>
    <row r="848" spans="2:7">
      <c r="B848" s="677"/>
      <c r="C848" s="677"/>
      <c r="G848" s="218">
        <f t="shared" si="16"/>
        <v>78.299999999999841</v>
      </c>
    </row>
    <row r="849" spans="2:7">
      <c r="B849" s="677"/>
      <c r="C849" s="677"/>
      <c r="G849" s="218">
        <f t="shared" si="16"/>
        <v>78.299999999999841</v>
      </c>
    </row>
    <row r="850" spans="2:7">
      <c r="B850" s="677"/>
      <c r="C850" s="677"/>
      <c r="G850" s="218">
        <f t="shared" si="16"/>
        <v>78.299999999999841</v>
      </c>
    </row>
    <row r="851" spans="2:7">
      <c r="B851" s="677"/>
      <c r="C851" s="677"/>
      <c r="G851" s="218">
        <f t="shared" si="16"/>
        <v>78.299999999999841</v>
      </c>
    </row>
    <row r="852" spans="2:7">
      <c r="B852" s="677"/>
      <c r="C852" s="677"/>
      <c r="G852" s="218">
        <f t="shared" si="16"/>
        <v>78.299999999999841</v>
      </c>
    </row>
    <row r="853" spans="2:7">
      <c r="B853" s="677"/>
      <c r="C853" s="677"/>
      <c r="G853" s="218">
        <f t="shared" si="16"/>
        <v>78.299999999999841</v>
      </c>
    </row>
    <row r="854" spans="2:7">
      <c r="B854" s="677"/>
      <c r="C854" s="677"/>
      <c r="G854" s="218">
        <f t="shared" si="16"/>
        <v>78.299999999999841</v>
      </c>
    </row>
    <row r="855" spans="2:7">
      <c r="B855" s="677"/>
      <c r="C855" s="677"/>
      <c r="G855" s="218">
        <f t="shared" si="16"/>
        <v>78.299999999999841</v>
      </c>
    </row>
    <row r="856" spans="2:7">
      <c r="B856" s="677"/>
      <c r="C856" s="677"/>
      <c r="G856" s="218">
        <f t="shared" si="16"/>
        <v>78.299999999999841</v>
      </c>
    </row>
    <row r="857" spans="2:7">
      <c r="B857" s="677"/>
      <c r="C857" s="677"/>
      <c r="G857" s="218">
        <f t="shared" si="16"/>
        <v>78.299999999999841</v>
      </c>
    </row>
    <row r="858" spans="2:7">
      <c r="B858" s="677"/>
      <c r="C858" s="677"/>
      <c r="G858" s="218">
        <f t="shared" si="16"/>
        <v>78.299999999999841</v>
      </c>
    </row>
    <row r="859" spans="2:7">
      <c r="B859" s="677"/>
      <c r="C859" s="677"/>
      <c r="G859" s="218">
        <f t="shared" si="16"/>
        <v>78.299999999999841</v>
      </c>
    </row>
    <row r="860" spans="2:7">
      <c r="B860" s="677"/>
      <c r="C860" s="677"/>
      <c r="G860" s="218">
        <f t="shared" si="16"/>
        <v>78.299999999999841</v>
      </c>
    </row>
    <row r="861" spans="2:7">
      <c r="B861" s="677"/>
      <c r="C861" s="677"/>
      <c r="G861" s="218">
        <f t="shared" si="16"/>
        <v>78.299999999999841</v>
      </c>
    </row>
    <row r="862" spans="2:7">
      <c r="B862" s="677"/>
      <c r="C862" s="677"/>
      <c r="G862" s="218">
        <f t="shared" si="16"/>
        <v>78.299999999999841</v>
      </c>
    </row>
    <row r="863" spans="2:7">
      <c r="B863" s="677"/>
      <c r="C863" s="677"/>
      <c r="G863" s="218">
        <f t="shared" si="16"/>
        <v>78.299999999999841</v>
      </c>
    </row>
    <row r="864" spans="2:7">
      <c r="B864" s="677"/>
      <c r="C864" s="677"/>
      <c r="G864" s="218">
        <f t="shared" si="16"/>
        <v>78.299999999999841</v>
      </c>
    </row>
    <row r="865" spans="2:7">
      <c r="B865" s="677"/>
      <c r="C865" s="677"/>
      <c r="G865" s="218">
        <f t="shared" si="16"/>
        <v>78.299999999999841</v>
      </c>
    </row>
    <row r="866" spans="2:7">
      <c r="B866" s="677"/>
      <c r="C866" s="677"/>
      <c r="G866" s="218">
        <f t="shared" si="16"/>
        <v>78.299999999999841</v>
      </c>
    </row>
    <row r="867" spans="2:7">
      <c r="B867" s="677"/>
      <c r="C867" s="677"/>
      <c r="G867" s="218">
        <f t="shared" si="16"/>
        <v>78.299999999999841</v>
      </c>
    </row>
    <row r="868" spans="2:7">
      <c r="B868" s="677"/>
      <c r="C868" s="677"/>
      <c r="G868" s="218">
        <f t="shared" si="16"/>
        <v>78.299999999999841</v>
      </c>
    </row>
    <row r="869" spans="2:7">
      <c r="B869" s="677"/>
      <c r="C869" s="677"/>
      <c r="G869" s="218">
        <f t="shared" si="16"/>
        <v>78.299999999999841</v>
      </c>
    </row>
    <row r="870" spans="2:7">
      <c r="B870" s="677"/>
      <c r="C870" s="677"/>
      <c r="G870" s="218">
        <f t="shared" si="16"/>
        <v>78.299999999999841</v>
      </c>
    </row>
    <row r="871" spans="2:7">
      <c r="B871" s="677"/>
      <c r="C871" s="677"/>
      <c r="G871" s="218">
        <f t="shared" si="16"/>
        <v>78.299999999999841</v>
      </c>
    </row>
    <row r="872" spans="2:7">
      <c r="B872" s="677"/>
      <c r="C872" s="677"/>
      <c r="G872" s="218">
        <f t="shared" si="16"/>
        <v>78.299999999999841</v>
      </c>
    </row>
    <row r="873" spans="2:7">
      <c r="B873" s="677"/>
      <c r="C873" s="677"/>
      <c r="G873" s="218">
        <f t="shared" si="16"/>
        <v>78.299999999999841</v>
      </c>
    </row>
    <row r="874" spans="2:7">
      <c r="B874" s="677"/>
      <c r="C874" s="677"/>
      <c r="G874" s="218">
        <f t="shared" si="16"/>
        <v>78.299999999999841</v>
      </c>
    </row>
    <row r="875" spans="2:7">
      <c r="B875" s="677"/>
      <c r="C875" s="677"/>
      <c r="G875" s="218">
        <f t="shared" si="16"/>
        <v>78.299999999999841</v>
      </c>
    </row>
    <row r="876" spans="2:7">
      <c r="B876" s="677"/>
      <c r="C876" s="677"/>
      <c r="G876" s="218">
        <f t="shared" si="16"/>
        <v>78.299999999999841</v>
      </c>
    </row>
    <row r="877" spans="2:7">
      <c r="B877" s="677"/>
      <c r="C877" s="677"/>
      <c r="G877" s="218">
        <f t="shared" si="16"/>
        <v>78.299999999999841</v>
      </c>
    </row>
    <row r="878" spans="2:7">
      <c r="B878" s="677"/>
      <c r="C878" s="677"/>
      <c r="G878" s="218">
        <f t="shared" si="16"/>
        <v>78.299999999999841</v>
      </c>
    </row>
    <row r="879" spans="2:7">
      <c r="B879" s="677"/>
      <c r="C879" s="677"/>
      <c r="G879" s="218">
        <f t="shared" si="16"/>
        <v>78.299999999999841</v>
      </c>
    </row>
    <row r="880" spans="2:7">
      <c r="B880" s="677"/>
      <c r="C880" s="677"/>
      <c r="G880" s="218">
        <f t="shared" si="16"/>
        <v>78.299999999999841</v>
      </c>
    </row>
    <row r="881" spans="2:7">
      <c r="B881" s="677"/>
      <c r="C881" s="677"/>
      <c r="G881" s="218">
        <f t="shared" si="16"/>
        <v>78.299999999999841</v>
      </c>
    </row>
    <row r="882" spans="2:7">
      <c r="B882" s="677"/>
      <c r="C882" s="677"/>
      <c r="G882" s="218">
        <f t="shared" si="16"/>
        <v>78.299999999999841</v>
      </c>
    </row>
    <row r="883" spans="2:7">
      <c r="B883" s="677"/>
      <c r="C883" s="677"/>
      <c r="G883" s="218">
        <f t="shared" si="16"/>
        <v>78.299999999999841</v>
      </c>
    </row>
    <row r="884" spans="2:7">
      <c r="B884" s="677"/>
      <c r="C884" s="677"/>
      <c r="G884" s="218">
        <f t="shared" si="16"/>
        <v>78.299999999999841</v>
      </c>
    </row>
    <row r="885" spans="2:7">
      <c r="B885" s="677"/>
      <c r="C885" s="677"/>
      <c r="G885" s="218">
        <f t="shared" si="16"/>
        <v>78.299999999999841</v>
      </c>
    </row>
    <row r="886" spans="2:7">
      <c r="B886" s="677"/>
      <c r="C886" s="677"/>
      <c r="G886" s="218">
        <f t="shared" si="16"/>
        <v>78.299999999999841</v>
      </c>
    </row>
    <row r="887" spans="2:7">
      <c r="B887" s="677"/>
      <c r="C887" s="677"/>
      <c r="G887" s="218">
        <f t="shared" si="16"/>
        <v>78.299999999999841</v>
      </c>
    </row>
    <row r="888" spans="2:7">
      <c r="B888" s="677"/>
      <c r="C888" s="677"/>
      <c r="G888" s="218">
        <f t="shared" si="16"/>
        <v>78.299999999999841</v>
      </c>
    </row>
    <row r="889" spans="2:7">
      <c r="B889" s="677"/>
      <c r="C889" s="677"/>
      <c r="G889" s="218">
        <f t="shared" si="16"/>
        <v>78.299999999999841</v>
      </c>
    </row>
    <row r="890" spans="2:7">
      <c r="B890" s="677"/>
      <c r="C890" s="677"/>
      <c r="G890" s="218">
        <f t="shared" ref="G890:G953" si="17">+G889+E890-F890</f>
        <v>78.299999999999841</v>
      </c>
    </row>
    <row r="891" spans="2:7">
      <c r="B891" s="677"/>
      <c r="C891" s="677"/>
      <c r="G891" s="218">
        <f t="shared" si="17"/>
        <v>78.299999999999841</v>
      </c>
    </row>
    <row r="892" spans="2:7">
      <c r="B892" s="677"/>
      <c r="C892" s="677"/>
      <c r="G892" s="218">
        <f t="shared" si="17"/>
        <v>78.299999999999841</v>
      </c>
    </row>
    <row r="893" spans="2:7">
      <c r="B893" s="677"/>
      <c r="C893" s="677"/>
      <c r="G893" s="218">
        <f t="shared" si="17"/>
        <v>78.299999999999841</v>
      </c>
    </row>
    <row r="894" spans="2:7">
      <c r="B894" s="677"/>
      <c r="C894" s="677"/>
      <c r="G894" s="218">
        <f t="shared" si="17"/>
        <v>78.299999999999841</v>
      </c>
    </row>
    <row r="895" spans="2:7">
      <c r="B895" s="677"/>
      <c r="C895" s="677"/>
      <c r="G895" s="218">
        <f t="shared" si="17"/>
        <v>78.299999999999841</v>
      </c>
    </row>
    <row r="896" spans="2:7">
      <c r="B896" s="677"/>
      <c r="C896" s="677"/>
      <c r="G896" s="218">
        <f t="shared" si="17"/>
        <v>78.299999999999841</v>
      </c>
    </row>
    <row r="897" spans="2:7">
      <c r="B897" s="677"/>
      <c r="C897" s="677"/>
      <c r="G897" s="218">
        <f t="shared" si="17"/>
        <v>78.299999999999841</v>
      </c>
    </row>
    <row r="898" spans="2:7">
      <c r="B898" s="677"/>
      <c r="C898" s="677"/>
      <c r="G898" s="218">
        <f t="shared" si="17"/>
        <v>78.299999999999841</v>
      </c>
    </row>
    <row r="899" spans="2:7">
      <c r="B899" s="677"/>
      <c r="C899" s="677"/>
      <c r="G899" s="218">
        <f t="shared" si="17"/>
        <v>78.299999999999841</v>
      </c>
    </row>
    <row r="900" spans="2:7">
      <c r="B900" s="677"/>
      <c r="C900" s="677"/>
      <c r="G900" s="218">
        <f t="shared" si="17"/>
        <v>78.299999999999841</v>
      </c>
    </row>
    <row r="901" spans="2:7">
      <c r="B901" s="677"/>
      <c r="C901" s="677"/>
      <c r="G901" s="218">
        <f t="shared" si="17"/>
        <v>78.299999999999841</v>
      </c>
    </row>
    <row r="902" spans="2:7">
      <c r="B902" s="677"/>
      <c r="C902" s="677"/>
      <c r="G902" s="218">
        <f t="shared" si="17"/>
        <v>78.299999999999841</v>
      </c>
    </row>
    <row r="903" spans="2:7">
      <c r="B903" s="677"/>
      <c r="C903" s="677"/>
      <c r="G903" s="218">
        <f t="shared" si="17"/>
        <v>78.299999999999841</v>
      </c>
    </row>
    <row r="904" spans="2:7">
      <c r="B904" s="677"/>
      <c r="C904" s="677"/>
      <c r="G904" s="218">
        <f t="shared" si="17"/>
        <v>78.299999999999841</v>
      </c>
    </row>
    <row r="905" spans="2:7">
      <c r="B905" s="677"/>
      <c r="C905" s="677"/>
      <c r="G905" s="218">
        <f t="shared" si="17"/>
        <v>78.299999999999841</v>
      </c>
    </row>
    <row r="906" spans="2:7">
      <c r="B906" s="677"/>
      <c r="C906" s="677"/>
      <c r="G906" s="218">
        <f t="shared" si="17"/>
        <v>78.299999999999841</v>
      </c>
    </row>
    <row r="907" spans="2:7">
      <c r="B907" s="677"/>
      <c r="C907" s="677"/>
      <c r="G907" s="218">
        <f t="shared" si="17"/>
        <v>78.299999999999841</v>
      </c>
    </row>
    <row r="908" spans="2:7">
      <c r="B908" s="677"/>
      <c r="C908" s="677"/>
      <c r="G908" s="218">
        <f t="shared" si="17"/>
        <v>78.299999999999841</v>
      </c>
    </row>
    <row r="909" spans="2:7">
      <c r="B909" s="677"/>
      <c r="C909" s="677"/>
      <c r="G909" s="218">
        <f t="shared" si="17"/>
        <v>78.299999999999841</v>
      </c>
    </row>
    <row r="910" spans="2:7">
      <c r="B910" s="677"/>
      <c r="C910" s="677"/>
      <c r="G910" s="218">
        <f t="shared" si="17"/>
        <v>78.299999999999841</v>
      </c>
    </row>
    <row r="911" spans="2:7">
      <c r="B911" s="677"/>
      <c r="C911" s="677"/>
      <c r="G911" s="218">
        <f t="shared" si="17"/>
        <v>78.299999999999841</v>
      </c>
    </row>
    <row r="912" spans="2:7">
      <c r="B912" s="677"/>
      <c r="C912" s="677"/>
      <c r="G912" s="218">
        <f t="shared" si="17"/>
        <v>78.299999999999841</v>
      </c>
    </row>
    <row r="913" spans="2:7">
      <c r="B913" s="677"/>
      <c r="C913" s="677"/>
      <c r="G913" s="218">
        <f t="shared" si="17"/>
        <v>78.299999999999841</v>
      </c>
    </row>
    <row r="914" spans="2:7">
      <c r="B914" s="677"/>
      <c r="C914" s="677"/>
      <c r="G914" s="218">
        <f t="shared" si="17"/>
        <v>78.299999999999841</v>
      </c>
    </row>
    <row r="915" spans="2:7">
      <c r="B915" s="677"/>
      <c r="C915" s="677"/>
      <c r="G915" s="218">
        <f t="shared" si="17"/>
        <v>78.299999999999841</v>
      </c>
    </row>
    <row r="916" spans="2:7">
      <c r="B916" s="677"/>
      <c r="C916" s="677"/>
      <c r="G916" s="218">
        <f t="shared" si="17"/>
        <v>78.299999999999841</v>
      </c>
    </row>
    <row r="917" spans="2:7">
      <c r="B917" s="677"/>
      <c r="C917" s="677"/>
      <c r="G917" s="218">
        <f t="shared" si="17"/>
        <v>78.299999999999841</v>
      </c>
    </row>
    <row r="918" spans="2:7">
      <c r="B918" s="677"/>
      <c r="C918" s="677"/>
      <c r="G918" s="218">
        <f t="shared" si="17"/>
        <v>78.299999999999841</v>
      </c>
    </row>
    <row r="919" spans="2:7">
      <c r="B919" s="677"/>
      <c r="C919" s="677"/>
      <c r="G919" s="218">
        <f t="shared" si="17"/>
        <v>78.299999999999841</v>
      </c>
    </row>
    <row r="920" spans="2:7">
      <c r="B920" s="677"/>
      <c r="C920" s="677"/>
      <c r="G920" s="218">
        <f t="shared" si="17"/>
        <v>78.299999999999841</v>
      </c>
    </row>
    <row r="921" spans="2:7">
      <c r="B921" s="677"/>
      <c r="C921" s="677"/>
      <c r="G921" s="218">
        <f t="shared" si="17"/>
        <v>78.299999999999841</v>
      </c>
    </row>
    <row r="922" spans="2:7">
      <c r="B922" s="677"/>
      <c r="C922" s="677"/>
      <c r="G922" s="218">
        <f t="shared" si="17"/>
        <v>78.299999999999841</v>
      </c>
    </row>
    <row r="923" spans="2:7">
      <c r="B923" s="677"/>
      <c r="C923" s="677"/>
      <c r="G923" s="218">
        <f t="shared" si="17"/>
        <v>78.299999999999841</v>
      </c>
    </row>
    <row r="924" spans="2:7">
      <c r="B924" s="677"/>
      <c r="C924" s="677"/>
      <c r="G924" s="218">
        <f t="shared" si="17"/>
        <v>78.299999999999841</v>
      </c>
    </row>
    <row r="925" spans="2:7">
      <c r="B925" s="677"/>
      <c r="C925" s="677"/>
      <c r="G925" s="218">
        <f t="shared" si="17"/>
        <v>78.299999999999841</v>
      </c>
    </row>
    <row r="926" spans="2:7">
      <c r="B926" s="677"/>
      <c r="C926" s="677"/>
      <c r="G926" s="218">
        <f t="shared" si="17"/>
        <v>78.299999999999841</v>
      </c>
    </row>
    <row r="927" spans="2:7">
      <c r="B927" s="677"/>
      <c r="C927" s="677"/>
      <c r="G927" s="218">
        <f t="shared" si="17"/>
        <v>78.299999999999841</v>
      </c>
    </row>
    <row r="928" spans="2:7">
      <c r="B928" s="677"/>
      <c r="C928" s="677"/>
      <c r="G928" s="218">
        <f t="shared" si="17"/>
        <v>78.299999999999841</v>
      </c>
    </row>
    <row r="929" spans="2:7">
      <c r="B929" s="677"/>
      <c r="C929" s="677"/>
      <c r="G929" s="218">
        <f t="shared" si="17"/>
        <v>78.299999999999841</v>
      </c>
    </row>
    <row r="930" spans="2:7">
      <c r="B930" s="677"/>
      <c r="C930" s="677"/>
      <c r="G930" s="218">
        <f t="shared" si="17"/>
        <v>78.299999999999841</v>
      </c>
    </row>
    <row r="931" spans="2:7">
      <c r="B931" s="677"/>
      <c r="C931" s="677"/>
      <c r="G931" s="218">
        <f t="shared" si="17"/>
        <v>78.299999999999841</v>
      </c>
    </row>
    <row r="932" spans="2:7">
      <c r="B932" s="677"/>
      <c r="C932" s="677"/>
      <c r="G932" s="218">
        <f t="shared" si="17"/>
        <v>78.299999999999841</v>
      </c>
    </row>
    <row r="933" spans="2:7">
      <c r="B933" s="677"/>
      <c r="C933" s="677"/>
      <c r="G933" s="218">
        <f t="shared" si="17"/>
        <v>78.299999999999841</v>
      </c>
    </row>
    <row r="934" spans="2:7">
      <c r="B934" s="677"/>
      <c r="C934" s="677"/>
      <c r="G934" s="218">
        <f t="shared" si="17"/>
        <v>78.299999999999841</v>
      </c>
    </row>
    <row r="935" spans="2:7">
      <c r="B935" s="677"/>
      <c r="C935" s="677"/>
      <c r="G935" s="218">
        <f t="shared" si="17"/>
        <v>78.299999999999841</v>
      </c>
    </row>
    <row r="936" spans="2:7">
      <c r="B936" s="677"/>
      <c r="C936" s="677"/>
      <c r="G936" s="218">
        <f t="shared" si="17"/>
        <v>78.299999999999841</v>
      </c>
    </row>
    <row r="937" spans="2:7">
      <c r="B937" s="677"/>
      <c r="C937" s="677"/>
      <c r="G937" s="218">
        <f t="shared" si="17"/>
        <v>78.299999999999841</v>
      </c>
    </row>
    <row r="938" spans="2:7">
      <c r="B938" s="677"/>
      <c r="C938" s="677"/>
      <c r="G938" s="218">
        <f t="shared" si="17"/>
        <v>78.299999999999841</v>
      </c>
    </row>
    <row r="939" spans="2:7">
      <c r="B939" s="677"/>
      <c r="C939" s="677"/>
      <c r="G939" s="218">
        <f t="shared" si="17"/>
        <v>78.299999999999841</v>
      </c>
    </row>
    <row r="940" spans="2:7">
      <c r="B940" s="677"/>
      <c r="C940" s="677"/>
      <c r="G940" s="218">
        <f t="shared" si="17"/>
        <v>78.299999999999841</v>
      </c>
    </row>
    <row r="941" spans="2:7">
      <c r="B941" s="677"/>
      <c r="C941" s="677"/>
      <c r="G941" s="218">
        <f t="shared" si="17"/>
        <v>78.299999999999841</v>
      </c>
    </row>
    <row r="942" spans="2:7">
      <c r="B942" s="677"/>
      <c r="C942" s="677"/>
      <c r="G942" s="218">
        <f t="shared" si="17"/>
        <v>78.299999999999841</v>
      </c>
    </row>
    <row r="943" spans="2:7">
      <c r="B943" s="677"/>
      <c r="C943" s="677"/>
      <c r="G943" s="218">
        <f t="shared" si="17"/>
        <v>78.299999999999841</v>
      </c>
    </row>
    <row r="944" spans="2:7">
      <c r="B944" s="677"/>
      <c r="C944" s="677"/>
      <c r="G944" s="218">
        <f t="shared" si="17"/>
        <v>78.299999999999841</v>
      </c>
    </row>
    <row r="945" spans="2:7">
      <c r="B945" s="677"/>
      <c r="C945" s="677"/>
      <c r="G945" s="218">
        <f t="shared" si="17"/>
        <v>78.299999999999841</v>
      </c>
    </row>
    <row r="946" spans="2:7">
      <c r="B946" s="677"/>
      <c r="C946" s="677"/>
      <c r="G946" s="218">
        <f t="shared" si="17"/>
        <v>78.299999999999841</v>
      </c>
    </row>
    <row r="947" spans="2:7">
      <c r="B947" s="677"/>
      <c r="C947" s="677"/>
      <c r="G947" s="218">
        <f t="shared" si="17"/>
        <v>78.299999999999841</v>
      </c>
    </row>
    <row r="948" spans="2:7">
      <c r="B948" s="677"/>
      <c r="C948" s="677"/>
      <c r="G948" s="218">
        <f t="shared" si="17"/>
        <v>78.299999999999841</v>
      </c>
    </row>
    <row r="949" spans="2:7">
      <c r="B949" s="677"/>
      <c r="C949" s="677"/>
      <c r="G949" s="218">
        <f t="shared" si="17"/>
        <v>78.299999999999841</v>
      </c>
    </row>
    <row r="950" spans="2:7">
      <c r="B950" s="677"/>
      <c r="C950" s="677"/>
      <c r="G950" s="218">
        <f t="shared" si="17"/>
        <v>78.299999999999841</v>
      </c>
    </row>
    <row r="951" spans="2:7">
      <c r="B951" s="677"/>
      <c r="C951" s="677"/>
      <c r="G951" s="218">
        <f t="shared" si="17"/>
        <v>78.299999999999841</v>
      </c>
    </row>
    <row r="952" spans="2:7">
      <c r="B952" s="677"/>
      <c r="C952" s="677"/>
      <c r="G952" s="218">
        <f t="shared" si="17"/>
        <v>78.299999999999841</v>
      </c>
    </row>
    <row r="953" spans="2:7">
      <c r="B953" s="677"/>
      <c r="C953" s="677"/>
      <c r="G953" s="218">
        <f t="shared" si="17"/>
        <v>78.299999999999841</v>
      </c>
    </row>
    <row r="954" spans="2:7">
      <c r="B954" s="677"/>
      <c r="C954" s="677"/>
      <c r="G954" s="218">
        <f t="shared" ref="G954:G1013" si="18">+G953+E954-F954</f>
        <v>78.299999999999841</v>
      </c>
    </row>
    <row r="955" spans="2:7">
      <c r="B955" s="677"/>
      <c r="C955" s="677"/>
      <c r="G955" s="218">
        <f t="shared" si="18"/>
        <v>78.299999999999841</v>
      </c>
    </row>
    <row r="956" spans="2:7">
      <c r="B956" s="677"/>
      <c r="C956" s="677"/>
      <c r="G956" s="218">
        <f t="shared" si="18"/>
        <v>78.299999999999841</v>
      </c>
    </row>
    <row r="957" spans="2:7">
      <c r="B957" s="677"/>
      <c r="C957" s="677"/>
      <c r="G957" s="218">
        <f t="shared" si="18"/>
        <v>78.299999999999841</v>
      </c>
    </row>
    <row r="958" spans="2:7">
      <c r="B958" s="677"/>
      <c r="C958" s="677"/>
      <c r="G958" s="218">
        <f t="shared" si="18"/>
        <v>78.299999999999841</v>
      </c>
    </row>
    <row r="959" spans="2:7">
      <c r="B959" s="677"/>
      <c r="C959" s="677"/>
      <c r="G959" s="218">
        <f t="shared" si="18"/>
        <v>78.299999999999841</v>
      </c>
    </row>
    <row r="960" spans="2:7">
      <c r="B960" s="677"/>
      <c r="C960" s="677"/>
      <c r="G960" s="218">
        <f t="shared" si="18"/>
        <v>78.299999999999841</v>
      </c>
    </row>
    <row r="961" spans="2:7">
      <c r="B961" s="677"/>
      <c r="C961" s="677"/>
      <c r="G961" s="218">
        <f t="shared" si="18"/>
        <v>78.299999999999841</v>
      </c>
    </row>
    <row r="962" spans="2:7">
      <c r="B962" s="677"/>
      <c r="C962" s="677"/>
      <c r="G962" s="218">
        <f t="shared" si="18"/>
        <v>78.299999999999841</v>
      </c>
    </row>
    <row r="963" spans="2:7">
      <c r="B963" s="677"/>
      <c r="C963" s="677"/>
      <c r="G963" s="218">
        <f t="shared" si="18"/>
        <v>78.299999999999841</v>
      </c>
    </row>
    <row r="964" spans="2:7">
      <c r="B964" s="677"/>
      <c r="C964" s="677"/>
      <c r="G964" s="218">
        <f t="shared" si="18"/>
        <v>78.299999999999841</v>
      </c>
    </row>
    <row r="965" spans="2:7">
      <c r="B965" s="677"/>
      <c r="C965" s="677"/>
      <c r="G965" s="218">
        <f t="shared" si="18"/>
        <v>78.299999999999841</v>
      </c>
    </row>
    <row r="966" spans="2:7">
      <c r="B966" s="677"/>
      <c r="C966" s="677"/>
      <c r="G966" s="218">
        <f t="shared" si="18"/>
        <v>78.299999999999841</v>
      </c>
    </row>
    <row r="967" spans="2:7">
      <c r="B967" s="677"/>
      <c r="C967" s="677"/>
      <c r="G967" s="218">
        <f t="shared" si="18"/>
        <v>78.299999999999841</v>
      </c>
    </row>
    <row r="968" spans="2:7">
      <c r="B968" s="677"/>
      <c r="C968" s="677"/>
      <c r="G968" s="218">
        <f t="shared" si="18"/>
        <v>78.299999999999841</v>
      </c>
    </row>
    <row r="969" spans="2:7">
      <c r="B969" s="677"/>
      <c r="C969" s="677"/>
      <c r="G969" s="218">
        <f t="shared" si="18"/>
        <v>78.299999999999841</v>
      </c>
    </row>
    <row r="970" spans="2:7">
      <c r="B970" s="677"/>
      <c r="C970" s="677"/>
      <c r="G970" s="218">
        <f t="shared" si="18"/>
        <v>78.299999999999841</v>
      </c>
    </row>
    <row r="971" spans="2:7">
      <c r="B971" s="677"/>
      <c r="C971" s="677"/>
      <c r="G971" s="218">
        <f t="shared" si="18"/>
        <v>78.299999999999841</v>
      </c>
    </row>
    <row r="972" spans="2:7">
      <c r="B972" s="677"/>
      <c r="C972" s="677"/>
      <c r="G972" s="218">
        <f t="shared" si="18"/>
        <v>78.299999999999841</v>
      </c>
    </row>
    <row r="973" spans="2:7">
      <c r="B973" s="677"/>
      <c r="C973" s="677"/>
      <c r="G973" s="218">
        <f t="shared" si="18"/>
        <v>78.299999999999841</v>
      </c>
    </row>
    <row r="974" spans="2:7">
      <c r="B974" s="677"/>
      <c r="C974" s="677"/>
      <c r="G974" s="218">
        <f t="shared" si="18"/>
        <v>78.299999999999841</v>
      </c>
    </row>
    <row r="975" spans="2:7">
      <c r="B975" s="677"/>
      <c r="C975" s="677"/>
      <c r="G975" s="218">
        <f t="shared" si="18"/>
        <v>78.299999999999841</v>
      </c>
    </row>
    <row r="976" spans="2:7">
      <c r="B976" s="677"/>
      <c r="C976" s="677"/>
      <c r="G976" s="218">
        <f t="shared" si="18"/>
        <v>78.299999999999841</v>
      </c>
    </row>
    <row r="977" spans="2:7">
      <c r="B977" s="677"/>
      <c r="C977" s="677"/>
      <c r="G977" s="218">
        <f t="shared" si="18"/>
        <v>78.299999999999841</v>
      </c>
    </row>
    <row r="978" spans="2:7">
      <c r="B978" s="677"/>
      <c r="C978" s="677"/>
      <c r="G978" s="218">
        <f t="shared" si="18"/>
        <v>78.299999999999841</v>
      </c>
    </row>
    <row r="979" spans="2:7">
      <c r="B979" s="677"/>
      <c r="C979" s="677"/>
      <c r="G979" s="218">
        <f t="shared" si="18"/>
        <v>78.299999999999841</v>
      </c>
    </row>
    <row r="980" spans="2:7">
      <c r="B980" s="677"/>
      <c r="C980" s="677"/>
      <c r="G980" s="218">
        <f t="shared" si="18"/>
        <v>78.299999999999841</v>
      </c>
    </row>
    <row r="981" spans="2:7">
      <c r="B981" s="677"/>
      <c r="C981" s="677"/>
      <c r="G981" s="218">
        <f t="shared" si="18"/>
        <v>78.299999999999841</v>
      </c>
    </row>
    <row r="982" spans="2:7">
      <c r="B982" s="677"/>
      <c r="C982" s="677"/>
      <c r="G982" s="218">
        <f t="shared" si="18"/>
        <v>78.299999999999841</v>
      </c>
    </row>
    <row r="983" spans="2:7">
      <c r="B983" s="677"/>
      <c r="C983" s="677"/>
      <c r="G983" s="218">
        <f t="shared" si="18"/>
        <v>78.299999999999841</v>
      </c>
    </row>
    <row r="984" spans="2:7">
      <c r="B984" s="677"/>
      <c r="C984" s="677"/>
      <c r="G984" s="218">
        <f t="shared" si="18"/>
        <v>78.299999999999841</v>
      </c>
    </row>
    <row r="985" spans="2:7">
      <c r="B985" s="677"/>
      <c r="C985" s="677"/>
      <c r="G985" s="218">
        <f t="shared" si="18"/>
        <v>78.299999999999841</v>
      </c>
    </row>
    <row r="986" spans="2:7">
      <c r="B986" s="677"/>
      <c r="C986" s="677"/>
      <c r="G986" s="218">
        <f t="shared" si="18"/>
        <v>78.299999999999841</v>
      </c>
    </row>
    <row r="987" spans="2:7">
      <c r="B987" s="677"/>
      <c r="C987" s="677"/>
      <c r="G987" s="218">
        <f t="shared" si="18"/>
        <v>78.299999999999841</v>
      </c>
    </row>
    <row r="988" spans="2:7">
      <c r="B988" s="677"/>
      <c r="C988" s="677"/>
      <c r="G988" s="218">
        <f t="shared" si="18"/>
        <v>78.299999999999841</v>
      </c>
    </row>
    <row r="989" spans="2:7">
      <c r="B989" s="677"/>
      <c r="C989" s="677"/>
      <c r="G989" s="218">
        <f t="shared" si="18"/>
        <v>78.299999999999841</v>
      </c>
    </row>
    <row r="990" spans="2:7">
      <c r="B990" s="677"/>
      <c r="C990" s="677"/>
      <c r="G990" s="218">
        <f t="shared" si="18"/>
        <v>78.299999999999841</v>
      </c>
    </row>
    <row r="991" spans="2:7">
      <c r="B991" s="677"/>
      <c r="C991" s="677"/>
      <c r="G991" s="218">
        <f t="shared" si="18"/>
        <v>78.299999999999841</v>
      </c>
    </row>
    <row r="992" spans="2:7">
      <c r="B992" s="677"/>
      <c r="C992" s="677"/>
      <c r="G992" s="218">
        <f t="shared" si="18"/>
        <v>78.299999999999841</v>
      </c>
    </row>
    <row r="993" spans="2:7">
      <c r="B993" s="677"/>
      <c r="C993" s="677"/>
      <c r="G993" s="218">
        <f t="shared" si="18"/>
        <v>78.299999999999841</v>
      </c>
    </row>
    <row r="994" spans="2:7">
      <c r="B994" s="677"/>
      <c r="C994" s="677"/>
      <c r="G994" s="218">
        <f t="shared" si="18"/>
        <v>78.299999999999841</v>
      </c>
    </row>
    <row r="995" spans="2:7">
      <c r="B995" s="677"/>
      <c r="C995" s="677"/>
      <c r="G995" s="218">
        <f t="shared" si="18"/>
        <v>78.299999999999841</v>
      </c>
    </row>
    <row r="996" spans="2:7">
      <c r="B996" s="677"/>
      <c r="C996" s="677"/>
      <c r="G996" s="218">
        <f t="shared" si="18"/>
        <v>78.299999999999841</v>
      </c>
    </row>
    <row r="997" spans="2:7">
      <c r="B997" s="677"/>
      <c r="C997" s="677"/>
      <c r="G997" s="218">
        <f t="shared" si="18"/>
        <v>78.299999999999841</v>
      </c>
    </row>
    <row r="998" spans="2:7">
      <c r="B998" s="677"/>
      <c r="C998" s="677"/>
      <c r="G998" s="218">
        <f t="shared" si="18"/>
        <v>78.299999999999841</v>
      </c>
    </row>
    <row r="999" spans="2:7">
      <c r="B999" s="677"/>
      <c r="C999" s="677"/>
      <c r="G999" s="218">
        <f t="shared" si="18"/>
        <v>78.299999999999841</v>
      </c>
    </row>
    <row r="1000" spans="2:7">
      <c r="B1000" s="677"/>
      <c r="C1000" s="677"/>
      <c r="G1000" s="218">
        <f t="shared" si="18"/>
        <v>78.299999999999841</v>
      </c>
    </row>
    <row r="1001" spans="2:7">
      <c r="B1001" s="677"/>
      <c r="C1001" s="677"/>
      <c r="G1001" s="218">
        <f t="shared" si="18"/>
        <v>78.299999999999841</v>
      </c>
    </row>
    <row r="1002" spans="2:7">
      <c r="B1002" s="677"/>
      <c r="C1002" s="677"/>
      <c r="G1002" s="218">
        <f t="shared" si="18"/>
        <v>78.299999999999841</v>
      </c>
    </row>
    <row r="1003" spans="2:7">
      <c r="B1003" s="677"/>
      <c r="C1003" s="677"/>
      <c r="G1003" s="218">
        <f t="shared" si="18"/>
        <v>78.299999999999841</v>
      </c>
    </row>
    <row r="1004" spans="2:7">
      <c r="B1004" s="677"/>
      <c r="C1004" s="677"/>
      <c r="G1004" s="218">
        <f t="shared" si="18"/>
        <v>78.299999999999841</v>
      </c>
    </row>
    <row r="1005" spans="2:7">
      <c r="B1005" s="677"/>
      <c r="C1005" s="677"/>
      <c r="G1005" s="218">
        <f t="shared" si="18"/>
        <v>78.299999999999841</v>
      </c>
    </row>
    <row r="1006" spans="2:7">
      <c r="B1006" s="677"/>
      <c r="C1006" s="677"/>
      <c r="G1006" s="218">
        <f t="shared" si="18"/>
        <v>78.299999999999841</v>
      </c>
    </row>
    <row r="1007" spans="2:7">
      <c r="B1007" s="677"/>
      <c r="C1007" s="677"/>
      <c r="G1007" s="218">
        <f t="shared" si="18"/>
        <v>78.299999999999841</v>
      </c>
    </row>
    <row r="1008" spans="2:7">
      <c r="B1008" s="677"/>
      <c r="C1008" s="677"/>
      <c r="G1008" s="218">
        <f t="shared" si="18"/>
        <v>78.299999999999841</v>
      </c>
    </row>
    <row r="1009" spans="2:7">
      <c r="B1009" s="677"/>
      <c r="C1009" s="677"/>
      <c r="G1009" s="218">
        <f t="shared" si="18"/>
        <v>78.299999999999841</v>
      </c>
    </row>
    <row r="1010" spans="2:7">
      <c r="B1010" s="677"/>
      <c r="C1010" s="677"/>
      <c r="G1010" s="218">
        <f t="shared" si="18"/>
        <v>78.299999999999841</v>
      </c>
    </row>
    <row r="1011" spans="2:7">
      <c r="B1011" s="677"/>
      <c r="C1011" s="677"/>
      <c r="G1011" s="218">
        <f t="shared" si="18"/>
        <v>78.299999999999841</v>
      </c>
    </row>
    <row r="1012" spans="2:7">
      <c r="B1012" s="677"/>
      <c r="C1012" s="677"/>
      <c r="G1012" s="218">
        <f t="shared" si="18"/>
        <v>78.299999999999841</v>
      </c>
    </row>
    <row r="1013" spans="2:7">
      <c r="B1013" s="677"/>
      <c r="C1013" s="677"/>
      <c r="G1013" s="218">
        <f t="shared" si="18"/>
        <v>78.299999999999841</v>
      </c>
    </row>
  </sheetData>
  <autoFilter ref="A5:Q721" xr:uid="{00000000-0001-0000-0600-000000000000}"/>
  <mergeCells count="4">
    <mergeCell ref="B3:G3"/>
    <mergeCell ref="J507:L507"/>
    <mergeCell ref="N666:P666"/>
    <mergeCell ref="J721:L72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00B0F0"/>
  </sheetPr>
  <dimension ref="A3:S1039"/>
  <sheetViews>
    <sheetView topLeftCell="A844" zoomScaleNormal="100" workbookViewId="0">
      <selection activeCell="I854" sqref="I854"/>
    </sheetView>
  </sheetViews>
  <sheetFormatPr defaultColWidth="11.42578125" defaultRowHeight="15"/>
  <cols>
    <col min="1" max="1" width="11.42578125" style="236"/>
    <col min="2" max="2" width="13.5703125" style="217" customWidth="1"/>
    <col min="3" max="3" width="18.42578125" style="217" bestFit="1" customWidth="1"/>
    <col min="4" max="4" width="22.85546875" bestFit="1" customWidth="1"/>
    <col min="5" max="5" width="11.42578125" style="285"/>
    <col min="6" max="6" width="11.42578125" style="218"/>
    <col min="7" max="7" width="12.42578125" style="218" bestFit="1" customWidth="1"/>
    <col min="8" max="8" width="12.42578125" style="218" customWidth="1"/>
    <col min="9" max="9" width="15" bestFit="1" customWidth="1"/>
    <col min="10" max="10" width="13.7109375" customWidth="1"/>
    <col min="11" max="11" width="23" bestFit="1" customWidth="1"/>
    <col min="12" max="12" width="22.85546875" style="256" customWidth="1"/>
  </cols>
  <sheetData>
    <row r="3" spans="1:12">
      <c r="B3" s="690" t="s">
        <v>942</v>
      </c>
      <c r="C3" s="690"/>
      <c r="D3" s="690"/>
      <c r="E3" s="690"/>
      <c r="F3" s="690"/>
      <c r="G3" s="690"/>
      <c r="H3" s="676"/>
    </row>
    <row r="5" spans="1:12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86" t="s">
        <v>394</v>
      </c>
      <c r="F5" s="234" t="s">
        <v>395</v>
      </c>
      <c r="G5" s="235" t="s">
        <v>396</v>
      </c>
      <c r="H5" s="235"/>
      <c r="I5" s="676"/>
      <c r="J5" s="676"/>
      <c r="K5" s="676"/>
      <c r="L5" s="685"/>
    </row>
    <row r="6" spans="1:12">
      <c r="A6" s="236">
        <v>42736</v>
      </c>
      <c r="B6" s="677" t="s">
        <v>476</v>
      </c>
      <c r="C6" s="677"/>
      <c r="G6" s="218">
        <v>674.2</v>
      </c>
    </row>
    <row r="7" spans="1:12">
      <c r="A7" s="236">
        <v>42795</v>
      </c>
      <c r="B7" s="677">
        <v>12309</v>
      </c>
      <c r="C7" s="677" t="s">
        <v>477</v>
      </c>
      <c r="F7" s="218">
        <v>370</v>
      </c>
      <c r="G7" s="218">
        <f>+G6+E7-F7</f>
        <v>304.20000000000005</v>
      </c>
    </row>
    <row r="8" spans="1:12">
      <c r="A8" s="236">
        <v>42797</v>
      </c>
      <c r="B8" s="677">
        <v>12328</v>
      </c>
      <c r="C8" s="677" t="s">
        <v>477</v>
      </c>
      <c r="F8" s="218">
        <v>4.2</v>
      </c>
      <c r="G8" s="218">
        <f t="shared" ref="G8:G71" si="0">+G7+E8-F8</f>
        <v>300.00000000000006</v>
      </c>
    </row>
    <row r="9" spans="1:12">
      <c r="A9" s="236">
        <v>42766</v>
      </c>
      <c r="B9" s="677">
        <v>12173</v>
      </c>
      <c r="C9" s="677" t="s">
        <v>477</v>
      </c>
      <c r="F9" s="218">
        <v>300</v>
      </c>
      <c r="G9" s="218">
        <f t="shared" si="0"/>
        <v>0</v>
      </c>
    </row>
    <row r="10" spans="1:12">
      <c r="A10" s="236">
        <v>42766</v>
      </c>
      <c r="B10" s="677" t="s">
        <v>397</v>
      </c>
      <c r="C10" s="677" t="s">
        <v>444</v>
      </c>
      <c r="D10" t="s">
        <v>19</v>
      </c>
      <c r="E10" s="285">
        <v>34.5</v>
      </c>
      <c r="G10" s="218">
        <f t="shared" si="0"/>
        <v>34.5</v>
      </c>
    </row>
    <row r="11" spans="1:12">
      <c r="B11" s="677"/>
      <c r="C11" s="677"/>
      <c r="D11" t="s">
        <v>401</v>
      </c>
      <c r="E11" s="285">
        <v>2.8</v>
      </c>
      <c r="G11" s="218">
        <f t="shared" si="0"/>
        <v>37.299999999999997</v>
      </c>
    </row>
    <row r="12" spans="1:12">
      <c r="B12" s="677"/>
      <c r="C12" s="677"/>
      <c r="D12" t="s">
        <v>400</v>
      </c>
      <c r="E12" s="285">
        <v>300</v>
      </c>
      <c r="G12" s="218">
        <f t="shared" si="0"/>
        <v>337.3</v>
      </c>
    </row>
    <row r="13" spans="1:12">
      <c r="A13" s="236">
        <v>42795</v>
      </c>
      <c r="B13" s="677">
        <v>12309</v>
      </c>
      <c r="C13" s="677" t="s">
        <v>444</v>
      </c>
      <c r="D13" t="s">
        <v>400</v>
      </c>
      <c r="F13" s="218">
        <v>300</v>
      </c>
      <c r="G13" s="218">
        <f t="shared" si="0"/>
        <v>37.300000000000011</v>
      </c>
    </row>
    <row r="14" spans="1:12">
      <c r="A14" s="236">
        <v>42797</v>
      </c>
      <c r="B14" s="677">
        <v>12328</v>
      </c>
      <c r="C14" s="677" t="s">
        <v>444</v>
      </c>
      <c r="D14" t="s">
        <v>19</v>
      </c>
      <c r="F14" s="218">
        <v>34.5</v>
      </c>
      <c r="G14" s="218">
        <f t="shared" si="0"/>
        <v>2.8000000000000114</v>
      </c>
    </row>
    <row r="15" spans="1:12">
      <c r="B15" s="677"/>
      <c r="C15" s="677"/>
      <c r="D15" t="s">
        <v>401</v>
      </c>
      <c r="F15" s="218">
        <v>2.8</v>
      </c>
      <c r="G15" s="218">
        <f t="shared" si="0"/>
        <v>1.1546319456101628E-14</v>
      </c>
    </row>
    <row r="16" spans="1:12">
      <c r="A16" s="236">
        <v>42794</v>
      </c>
      <c r="B16" s="677" t="s">
        <v>397</v>
      </c>
      <c r="C16" s="677" t="s">
        <v>415</v>
      </c>
      <c r="D16" t="s">
        <v>19</v>
      </c>
      <c r="E16" s="285">
        <v>28.5</v>
      </c>
      <c r="G16" s="218">
        <f t="shared" si="0"/>
        <v>28.500000000000011</v>
      </c>
    </row>
    <row r="17" spans="1:7">
      <c r="B17" s="677"/>
      <c r="C17" s="677"/>
      <c r="D17" t="s">
        <v>401</v>
      </c>
      <c r="E17" s="285">
        <v>2</v>
      </c>
      <c r="G17" s="218">
        <f t="shared" si="0"/>
        <v>30.500000000000011</v>
      </c>
    </row>
    <row r="18" spans="1:7">
      <c r="B18" s="677"/>
      <c r="C18" s="677"/>
      <c r="D18" t="s">
        <v>400</v>
      </c>
      <c r="E18" s="285">
        <v>300</v>
      </c>
      <c r="G18" s="218">
        <f t="shared" si="0"/>
        <v>330.5</v>
      </c>
    </row>
    <row r="19" spans="1:7">
      <c r="A19" s="236">
        <v>42800</v>
      </c>
      <c r="B19" s="677">
        <v>12334</v>
      </c>
      <c r="C19" s="677" t="s">
        <v>415</v>
      </c>
      <c r="D19" t="s">
        <v>400</v>
      </c>
      <c r="F19" s="218">
        <v>20</v>
      </c>
      <c r="G19" s="218">
        <f t="shared" si="0"/>
        <v>310.5</v>
      </c>
    </row>
    <row r="20" spans="1:7">
      <c r="A20" s="236">
        <v>42800</v>
      </c>
      <c r="B20" s="677">
        <v>12349</v>
      </c>
      <c r="C20" s="677" t="s">
        <v>415</v>
      </c>
      <c r="D20" t="s">
        <v>400</v>
      </c>
      <c r="F20" s="218">
        <v>20</v>
      </c>
      <c r="G20" s="218">
        <f t="shared" si="0"/>
        <v>290.5</v>
      </c>
    </row>
    <row r="21" spans="1:7">
      <c r="A21" s="236">
        <v>42802</v>
      </c>
      <c r="B21" s="677">
        <v>12366</v>
      </c>
      <c r="C21" s="677" t="s">
        <v>415</v>
      </c>
      <c r="D21" t="s">
        <v>400</v>
      </c>
      <c r="F21" s="218">
        <v>20</v>
      </c>
      <c r="G21" s="218">
        <f t="shared" si="0"/>
        <v>270.5</v>
      </c>
    </row>
    <row r="22" spans="1:7">
      <c r="A22" s="236">
        <v>42804</v>
      </c>
      <c r="B22" s="677">
        <v>12375</v>
      </c>
      <c r="C22" s="677" t="s">
        <v>415</v>
      </c>
      <c r="D22" t="s">
        <v>400</v>
      </c>
      <c r="F22" s="218">
        <v>20</v>
      </c>
      <c r="G22" s="218">
        <f t="shared" si="0"/>
        <v>250.5</v>
      </c>
    </row>
    <row r="23" spans="1:7">
      <c r="A23" s="236">
        <v>42808</v>
      </c>
      <c r="B23" s="677">
        <v>12400</v>
      </c>
      <c r="C23" s="677" t="s">
        <v>415</v>
      </c>
      <c r="D23" t="s">
        <v>400</v>
      </c>
      <c r="F23" s="218">
        <v>20</v>
      </c>
      <c r="G23" s="218">
        <f t="shared" si="0"/>
        <v>230.5</v>
      </c>
    </row>
    <row r="24" spans="1:7">
      <c r="A24" s="236">
        <v>42831</v>
      </c>
      <c r="B24" s="677">
        <v>12492</v>
      </c>
      <c r="C24" s="677" t="s">
        <v>415</v>
      </c>
      <c r="D24" t="s">
        <v>400</v>
      </c>
      <c r="F24" s="218">
        <v>200</v>
      </c>
      <c r="G24" s="218">
        <f t="shared" si="0"/>
        <v>30.5</v>
      </c>
    </row>
    <row r="25" spans="1:7">
      <c r="A25" s="236">
        <v>42831</v>
      </c>
      <c r="B25" s="677">
        <v>12493</v>
      </c>
      <c r="C25" s="677" t="s">
        <v>415</v>
      </c>
      <c r="D25" t="s">
        <v>19</v>
      </c>
      <c r="F25" s="218">
        <v>20</v>
      </c>
      <c r="G25" s="218">
        <f t="shared" si="0"/>
        <v>10.5</v>
      </c>
    </row>
    <row r="26" spans="1:7">
      <c r="A26" s="236">
        <v>42927</v>
      </c>
      <c r="B26" s="677">
        <v>12986</v>
      </c>
      <c r="C26" s="677" t="s">
        <v>415</v>
      </c>
      <c r="D26" t="s">
        <v>19</v>
      </c>
      <c r="F26" s="218">
        <v>8.5</v>
      </c>
      <c r="G26" s="218">
        <f t="shared" si="0"/>
        <v>2</v>
      </c>
    </row>
    <row r="27" spans="1:7">
      <c r="A27" s="236">
        <v>42927</v>
      </c>
      <c r="B27" s="677">
        <v>12986</v>
      </c>
      <c r="C27" s="677" t="s">
        <v>415</v>
      </c>
      <c r="D27" t="s">
        <v>401</v>
      </c>
      <c r="F27" s="218">
        <v>2</v>
      </c>
      <c r="G27" s="218">
        <f t="shared" si="0"/>
        <v>0</v>
      </c>
    </row>
    <row r="28" spans="1:7">
      <c r="A28" s="236">
        <v>42825</v>
      </c>
      <c r="B28" s="677" t="s">
        <v>397</v>
      </c>
      <c r="C28" s="677" t="s">
        <v>418</v>
      </c>
      <c r="D28" t="s">
        <v>19</v>
      </c>
      <c r="E28" s="285">
        <v>26.9</v>
      </c>
      <c r="G28" s="218">
        <f t="shared" si="0"/>
        <v>26.9</v>
      </c>
    </row>
    <row r="29" spans="1:7">
      <c r="B29" s="677"/>
      <c r="C29" s="677"/>
      <c r="D29" t="s">
        <v>401</v>
      </c>
      <c r="E29" s="285">
        <v>2</v>
      </c>
      <c r="G29" s="218">
        <f t="shared" si="0"/>
        <v>28.9</v>
      </c>
    </row>
    <row r="30" spans="1:7">
      <c r="B30" s="677"/>
      <c r="C30" s="677"/>
      <c r="D30" t="s">
        <v>400</v>
      </c>
      <c r="E30" s="285">
        <v>300</v>
      </c>
      <c r="G30" s="218">
        <f t="shared" si="0"/>
        <v>328.9</v>
      </c>
    </row>
    <row r="31" spans="1:7">
      <c r="A31" s="236">
        <v>42859</v>
      </c>
      <c r="B31" s="677">
        <v>12628</v>
      </c>
      <c r="C31" s="677" t="s">
        <v>418</v>
      </c>
      <c r="D31" t="s">
        <v>400</v>
      </c>
      <c r="F31" s="218">
        <v>250</v>
      </c>
      <c r="G31" s="218">
        <f t="shared" si="0"/>
        <v>78.899999999999977</v>
      </c>
    </row>
    <row r="32" spans="1:7">
      <c r="A32" s="236">
        <v>42885</v>
      </c>
      <c r="B32" s="677">
        <v>12726</v>
      </c>
      <c r="C32" s="677" t="s">
        <v>418</v>
      </c>
      <c r="D32" t="s">
        <v>400</v>
      </c>
      <c r="F32" s="218">
        <v>50</v>
      </c>
      <c r="G32" s="218">
        <f t="shared" si="0"/>
        <v>28.899999999999977</v>
      </c>
    </row>
    <row r="33" spans="1:7">
      <c r="A33" s="236">
        <v>42927</v>
      </c>
      <c r="B33" s="677">
        <v>12986</v>
      </c>
      <c r="C33" s="677" t="s">
        <v>418</v>
      </c>
      <c r="D33" t="s">
        <v>19</v>
      </c>
      <c r="F33" s="218">
        <v>26.9</v>
      </c>
      <c r="G33" s="218">
        <f t="shared" si="0"/>
        <v>1.9999999999999787</v>
      </c>
    </row>
    <row r="34" spans="1:7">
      <c r="A34" s="236">
        <v>42927</v>
      </c>
      <c r="B34" s="677">
        <v>12986</v>
      </c>
      <c r="C34" s="677" t="s">
        <v>418</v>
      </c>
      <c r="D34" t="s">
        <v>401</v>
      </c>
      <c r="F34" s="218">
        <v>2</v>
      </c>
      <c r="G34" s="218">
        <f t="shared" si="0"/>
        <v>-2.1316282072803006E-14</v>
      </c>
    </row>
    <row r="35" spans="1:7">
      <c r="A35" s="236">
        <v>42855</v>
      </c>
      <c r="B35" s="677" t="s">
        <v>397</v>
      </c>
      <c r="C35" s="677" t="s">
        <v>420</v>
      </c>
      <c r="D35" t="s">
        <v>19</v>
      </c>
      <c r="E35" s="285">
        <v>28.1</v>
      </c>
      <c r="G35" s="218">
        <f t="shared" si="0"/>
        <v>28.09999999999998</v>
      </c>
    </row>
    <row r="36" spans="1:7">
      <c r="B36" s="677"/>
      <c r="C36" s="677"/>
      <c r="D36" t="s">
        <v>401</v>
      </c>
      <c r="E36" s="285">
        <v>2</v>
      </c>
      <c r="G36" s="218">
        <f t="shared" si="0"/>
        <v>30.09999999999998</v>
      </c>
    </row>
    <row r="37" spans="1:7">
      <c r="B37" s="677"/>
      <c r="C37" s="677"/>
      <c r="D37" t="s">
        <v>400</v>
      </c>
      <c r="E37" s="285">
        <v>300</v>
      </c>
      <c r="G37" s="218">
        <f t="shared" si="0"/>
        <v>330.09999999999997</v>
      </c>
    </row>
    <row r="38" spans="1:7">
      <c r="A38" s="236">
        <v>42885</v>
      </c>
      <c r="B38" s="677">
        <v>12726</v>
      </c>
      <c r="C38" s="677" t="s">
        <v>420</v>
      </c>
      <c r="D38" t="s">
        <v>400</v>
      </c>
      <c r="F38" s="218">
        <v>50</v>
      </c>
      <c r="G38" s="218">
        <f t="shared" si="0"/>
        <v>280.09999999999997</v>
      </c>
    </row>
    <row r="39" spans="1:7">
      <c r="A39" s="236">
        <v>42898</v>
      </c>
      <c r="B39" s="677">
        <v>12820</v>
      </c>
      <c r="C39" s="677" t="s">
        <v>420</v>
      </c>
      <c r="D39" t="s">
        <v>400</v>
      </c>
      <c r="F39" s="218">
        <v>180</v>
      </c>
      <c r="G39" s="218">
        <f t="shared" si="0"/>
        <v>100.09999999999997</v>
      </c>
    </row>
    <row r="40" spans="1:7">
      <c r="A40" s="236">
        <v>42916</v>
      </c>
      <c r="B40" s="677">
        <v>12908</v>
      </c>
      <c r="C40" s="677" t="s">
        <v>420</v>
      </c>
      <c r="D40" t="s">
        <v>400</v>
      </c>
      <c r="F40" s="218">
        <v>70</v>
      </c>
      <c r="G40" s="218">
        <f t="shared" si="0"/>
        <v>30.099999999999966</v>
      </c>
    </row>
    <row r="41" spans="1:7">
      <c r="A41" s="236">
        <v>42927</v>
      </c>
      <c r="B41" s="677">
        <v>12986</v>
      </c>
      <c r="C41" s="677" t="s">
        <v>420</v>
      </c>
      <c r="D41" t="s">
        <v>19</v>
      </c>
      <c r="F41" s="218">
        <v>28.1</v>
      </c>
      <c r="G41" s="218">
        <f t="shared" si="0"/>
        <v>1.9999999999999645</v>
      </c>
    </row>
    <row r="42" spans="1:7">
      <c r="A42" s="236">
        <v>42927</v>
      </c>
      <c r="B42" s="677">
        <v>12986</v>
      </c>
      <c r="C42" s="677" t="s">
        <v>420</v>
      </c>
      <c r="D42" t="s">
        <v>401</v>
      </c>
      <c r="F42" s="218">
        <v>2</v>
      </c>
      <c r="G42" s="218">
        <f t="shared" si="0"/>
        <v>-3.5527136788005009E-14</v>
      </c>
    </row>
    <row r="43" spans="1:7">
      <c r="A43" s="236">
        <v>42886</v>
      </c>
      <c r="B43" s="677" t="s">
        <v>397</v>
      </c>
      <c r="C43" s="677" t="s">
        <v>422</v>
      </c>
      <c r="D43" t="s">
        <v>19</v>
      </c>
      <c r="E43" s="285">
        <v>32.799999999999997</v>
      </c>
      <c r="G43" s="218">
        <f t="shared" si="0"/>
        <v>32.799999999999962</v>
      </c>
    </row>
    <row r="44" spans="1:7">
      <c r="B44" s="677"/>
      <c r="C44" s="677"/>
      <c r="D44" t="s">
        <v>401</v>
      </c>
      <c r="E44" s="285">
        <v>2</v>
      </c>
      <c r="G44" s="218">
        <f t="shared" si="0"/>
        <v>34.799999999999962</v>
      </c>
    </row>
    <row r="45" spans="1:7">
      <c r="B45" s="677"/>
      <c r="C45" s="677"/>
      <c r="D45" t="s">
        <v>400</v>
      </c>
      <c r="E45" s="285">
        <v>300</v>
      </c>
      <c r="G45" s="218">
        <f t="shared" si="0"/>
        <v>334.79999999999995</v>
      </c>
    </row>
    <row r="46" spans="1:7">
      <c r="A46" s="236">
        <v>42916</v>
      </c>
      <c r="B46" s="677">
        <v>12908</v>
      </c>
      <c r="C46" s="677" t="s">
        <v>422</v>
      </c>
      <c r="D46" t="s">
        <v>400</v>
      </c>
      <c r="F46" s="218">
        <v>40</v>
      </c>
      <c r="G46" s="218">
        <f t="shared" si="0"/>
        <v>294.79999999999995</v>
      </c>
    </row>
    <row r="47" spans="1:7">
      <c r="A47" s="236">
        <v>42927</v>
      </c>
      <c r="B47" s="677">
        <v>12986</v>
      </c>
      <c r="C47" s="677" t="s">
        <v>422</v>
      </c>
      <c r="D47" t="s">
        <v>400</v>
      </c>
      <c r="F47" s="218">
        <v>95.7</v>
      </c>
      <c r="G47" s="218">
        <f t="shared" si="0"/>
        <v>199.09999999999997</v>
      </c>
    </row>
    <row r="48" spans="1:7">
      <c r="A48" s="236">
        <v>42927</v>
      </c>
      <c r="B48" s="677">
        <v>12986</v>
      </c>
      <c r="C48" s="677" t="s">
        <v>422</v>
      </c>
      <c r="D48" t="s">
        <v>19</v>
      </c>
      <c r="F48" s="218">
        <v>32.799999999999997</v>
      </c>
      <c r="G48" s="218">
        <f t="shared" si="0"/>
        <v>166.29999999999995</v>
      </c>
    </row>
    <row r="49" spans="1:7">
      <c r="A49" s="236">
        <v>42927</v>
      </c>
      <c r="B49" s="677">
        <v>12986</v>
      </c>
      <c r="C49" s="677" t="s">
        <v>422</v>
      </c>
      <c r="D49" t="s">
        <v>401</v>
      </c>
      <c r="F49" s="218">
        <v>2</v>
      </c>
      <c r="G49" s="218">
        <f t="shared" si="0"/>
        <v>164.29999999999995</v>
      </c>
    </row>
    <row r="50" spans="1:7">
      <c r="A50" s="236">
        <v>42947</v>
      </c>
      <c r="B50" s="677">
        <v>13084</v>
      </c>
      <c r="C50" s="677" t="s">
        <v>422</v>
      </c>
      <c r="D50" t="s">
        <v>400</v>
      </c>
      <c r="F50" s="218">
        <v>135</v>
      </c>
      <c r="G50" s="218">
        <f t="shared" si="0"/>
        <v>29.299999999999955</v>
      </c>
    </row>
    <row r="51" spans="1:7">
      <c r="A51" s="236">
        <v>42979</v>
      </c>
      <c r="B51" s="677">
        <v>13364</v>
      </c>
      <c r="C51" s="677" t="s">
        <v>422</v>
      </c>
      <c r="D51" t="s">
        <v>400</v>
      </c>
      <c r="F51" s="218">
        <v>28.6</v>
      </c>
      <c r="G51" s="218">
        <f t="shared" si="0"/>
        <v>0.6999999999999531</v>
      </c>
    </row>
    <row r="52" spans="1:7">
      <c r="A52" s="236">
        <v>43034</v>
      </c>
      <c r="B52" s="677">
        <v>13700</v>
      </c>
      <c r="C52" s="677" t="s">
        <v>422</v>
      </c>
      <c r="D52" t="s">
        <v>400</v>
      </c>
      <c r="F52" s="218">
        <v>0.7</v>
      </c>
      <c r="G52" s="218">
        <f t="shared" si="0"/>
        <v>-4.6851411639181606E-14</v>
      </c>
    </row>
    <row r="53" spans="1:7">
      <c r="A53" s="236">
        <v>42916</v>
      </c>
      <c r="B53" s="677" t="s">
        <v>397</v>
      </c>
      <c r="C53" s="677" t="s">
        <v>425</v>
      </c>
      <c r="D53" t="s">
        <v>19</v>
      </c>
      <c r="E53" s="285">
        <v>32.200000000000003</v>
      </c>
      <c r="G53" s="218">
        <f t="shared" si="0"/>
        <v>32.199999999999953</v>
      </c>
    </row>
    <row r="54" spans="1:7">
      <c r="B54" s="677"/>
      <c r="C54" s="677"/>
      <c r="D54" t="s">
        <v>401</v>
      </c>
      <c r="E54" s="285">
        <v>2</v>
      </c>
      <c r="G54" s="218">
        <f t="shared" si="0"/>
        <v>34.199999999999953</v>
      </c>
    </row>
    <row r="55" spans="1:7">
      <c r="B55" s="677"/>
      <c r="C55" s="677"/>
      <c r="D55" t="s">
        <v>400</v>
      </c>
      <c r="E55" s="285">
        <v>300</v>
      </c>
      <c r="G55" s="218">
        <f t="shared" si="0"/>
        <v>334.19999999999993</v>
      </c>
    </row>
    <row r="56" spans="1:7">
      <c r="A56" s="236">
        <v>42979</v>
      </c>
      <c r="B56" s="677">
        <v>13364</v>
      </c>
      <c r="C56" s="677" t="s">
        <v>425</v>
      </c>
      <c r="D56" t="s">
        <v>400</v>
      </c>
      <c r="F56" s="218">
        <v>51.4</v>
      </c>
      <c r="G56" s="218">
        <f t="shared" si="0"/>
        <v>282.79999999999995</v>
      </c>
    </row>
    <row r="57" spans="1:7">
      <c r="A57" s="236">
        <v>43008</v>
      </c>
      <c r="B57" s="677">
        <v>13561</v>
      </c>
      <c r="C57" s="677" t="s">
        <v>425</v>
      </c>
      <c r="D57" t="s">
        <v>400</v>
      </c>
      <c r="F57" s="218">
        <v>85</v>
      </c>
      <c r="G57" s="218">
        <f t="shared" si="0"/>
        <v>197.79999999999995</v>
      </c>
    </row>
    <row r="58" spans="1:7">
      <c r="A58" s="236">
        <v>43087</v>
      </c>
      <c r="B58" s="677">
        <v>13952</v>
      </c>
      <c r="C58" s="677" t="s">
        <v>425</v>
      </c>
      <c r="D58" t="s">
        <v>19</v>
      </c>
      <c r="F58" s="218">
        <v>32.200000000000003</v>
      </c>
      <c r="G58" s="218">
        <f t="shared" si="0"/>
        <v>165.59999999999997</v>
      </c>
    </row>
    <row r="59" spans="1:7">
      <c r="A59" s="236">
        <v>43087</v>
      </c>
      <c r="B59" s="677">
        <v>13952</v>
      </c>
      <c r="C59" s="677" t="s">
        <v>425</v>
      </c>
      <c r="D59" t="s">
        <v>401</v>
      </c>
      <c r="F59" s="218">
        <v>2</v>
      </c>
      <c r="G59" s="218">
        <f t="shared" si="0"/>
        <v>163.59999999999997</v>
      </c>
    </row>
    <row r="60" spans="1:7">
      <c r="A60" s="236">
        <v>43034</v>
      </c>
      <c r="B60" s="677">
        <v>13700</v>
      </c>
      <c r="C60" s="677" t="s">
        <v>425</v>
      </c>
      <c r="D60" t="s">
        <v>400</v>
      </c>
      <c r="F60" s="218">
        <v>163.6</v>
      </c>
      <c r="G60" s="218">
        <f t="shared" si="0"/>
        <v>0</v>
      </c>
    </row>
    <row r="61" spans="1:7">
      <c r="A61" s="236">
        <v>42947</v>
      </c>
      <c r="B61" s="677" t="s">
        <v>397</v>
      </c>
      <c r="C61" s="677" t="s">
        <v>427</v>
      </c>
      <c r="D61" t="s">
        <v>19</v>
      </c>
      <c r="E61" s="285">
        <v>30</v>
      </c>
      <c r="G61" s="218">
        <f t="shared" si="0"/>
        <v>30</v>
      </c>
    </row>
    <row r="62" spans="1:7">
      <c r="B62" s="677"/>
      <c r="C62" s="677"/>
      <c r="D62" t="s">
        <v>401</v>
      </c>
      <c r="E62" s="285">
        <v>2</v>
      </c>
      <c r="G62" s="218">
        <f t="shared" si="0"/>
        <v>32</v>
      </c>
    </row>
    <row r="63" spans="1:7">
      <c r="B63" s="677"/>
      <c r="C63" s="677"/>
      <c r="D63" t="s">
        <v>400</v>
      </c>
      <c r="E63" s="285">
        <v>300</v>
      </c>
      <c r="G63" s="218">
        <f t="shared" si="0"/>
        <v>332</v>
      </c>
    </row>
    <row r="64" spans="1:7">
      <c r="A64" s="236">
        <v>43087</v>
      </c>
      <c r="B64" s="677">
        <v>13952</v>
      </c>
      <c r="C64" s="677" t="s">
        <v>427</v>
      </c>
      <c r="D64" t="s">
        <v>19</v>
      </c>
      <c r="F64" s="218">
        <v>30</v>
      </c>
      <c r="G64" s="218">
        <f t="shared" si="0"/>
        <v>302</v>
      </c>
    </row>
    <row r="65" spans="1:10">
      <c r="A65" s="236">
        <v>43087</v>
      </c>
      <c r="B65" s="677">
        <v>13952</v>
      </c>
      <c r="C65" s="677" t="s">
        <v>427</v>
      </c>
      <c r="D65" t="s">
        <v>401</v>
      </c>
      <c r="F65" s="218">
        <v>2</v>
      </c>
      <c r="G65" s="218">
        <f t="shared" si="0"/>
        <v>300</v>
      </c>
    </row>
    <row r="66" spans="1:10">
      <c r="A66" s="236">
        <v>43034</v>
      </c>
      <c r="B66" s="677">
        <v>13700</v>
      </c>
      <c r="C66" s="677" t="s">
        <v>427</v>
      </c>
      <c r="D66" t="s">
        <v>400</v>
      </c>
      <c r="F66" s="218">
        <v>300</v>
      </c>
      <c r="G66" s="218">
        <f t="shared" si="0"/>
        <v>0</v>
      </c>
      <c r="I66" s="237"/>
      <c r="J66" s="237"/>
    </row>
    <row r="67" spans="1:10">
      <c r="A67" s="236">
        <v>42978</v>
      </c>
      <c r="B67" s="677" t="s">
        <v>397</v>
      </c>
      <c r="C67" s="677" t="s">
        <v>429</v>
      </c>
      <c r="D67" t="s">
        <v>19</v>
      </c>
      <c r="E67" s="285">
        <v>30</v>
      </c>
      <c r="G67" s="218">
        <f t="shared" si="0"/>
        <v>30</v>
      </c>
    </row>
    <row r="68" spans="1:10">
      <c r="B68" s="677"/>
      <c r="C68" s="677"/>
      <c r="D68" t="s">
        <v>401</v>
      </c>
      <c r="E68" s="285">
        <v>2</v>
      </c>
      <c r="G68" s="218">
        <f t="shared" si="0"/>
        <v>32</v>
      </c>
    </row>
    <row r="69" spans="1:10">
      <c r="B69" s="677"/>
      <c r="C69" s="677"/>
      <c r="D69" t="s">
        <v>400</v>
      </c>
      <c r="E69" s="285">
        <v>300</v>
      </c>
      <c r="G69" s="218">
        <f t="shared" si="0"/>
        <v>332</v>
      </c>
    </row>
    <row r="70" spans="1:10">
      <c r="A70" s="236">
        <v>43034</v>
      </c>
      <c r="B70" s="677">
        <v>13700</v>
      </c>
      <c r="C70" s="677" t="s">
        <v>429</v>
      </c>
      <c r="D70" t="s">
        <v>400</v>
      </c>
      <c r="F70" s="218">
        <v>135.69999999999999</v>
      </c>
      <c r="G70" s="218">
        <f t="shared" si="0"/>
        <v>196.3</v>
      </c>
    </row>
    <row r="71" spans="1:10">
      <c r="A71" s="236">
        <v>43038</v>
      </c>
      <c r="B71" s="677">
        <v>13716</v>
      </c>
      <c r="C71" s="677" t="s">
        <v>429</v>
      </c>
      <c r="D71" t="s">
        <v>400</v>
      </c>
      <c r="F71" s="218">
        <v>100</v>
      </c>
      <c r="G71" s="218">
        <f t="shared" si="0"/>
        <v>96.300000000000011</v>
      </c>
    </row>
    <row r="72" spans="1:10">
      <c r="A72" s="236">
        <v>43039</v>
      </c>
      <c r="B72" s="677">
        <v>13732</v>
      </c>
      <c r="C72" s="677" t="s">
        <v>429</v>
      </c>
      <c r="D72" t="s">
        <v>400</v>
      </c>
      <c r="F72" s="218">
        <v>64.3</v>
      </c>
      <c r="G72" s="218">
        <f t="shared" ref="G72:G141" si="1">+G71+E72-F72</f>
        <v>32.000000000000014</v>
      </c>
    </row>
    <row r="73" spans="1:10">
      <c r="A73" s="236">
        <v>43238</v>
      </c>
      <c r="B73" s="677">
        <v>14622</v>
      </c>
      <c r="C73" s="677" t="s">
        <v>429</v>
      </c>
      <c r="D73" t="s">
        <v>19</v>
      </c>
      <c r="F73" s="218">
        <v>30</v>
      </c>
      <c r="G73" s="218">
        <f t="shared" si="1"/>
        <v>2.0000000000000142</v>
      </c>
    </row>
    <row r="74" spans="1:10">
      <c r="A74" s="236">
        <v>43238</v>
      </c>
      <c r="B74" s="677">
        <v>14622</v>
      </c>
      <c r="C74" s="677" t="s">
        <v>429</v>
      </c>
      <c r="D74" t="s">
        <v>401</v>
      </c>
      <c r="F74" s="218">
        <v>2</v>
      </c>
      <c r="G74" s="218">
        <f t="shared" si="1"/>
        <v>1.4210854715202004E-14</v>
      </c>
    </row>
    <row r="75" spans="1:10">
      <c r="A75" s="236">
        <v>43008</v>
      </c>
      <c r="B75" s="677" t="s">
        <v>397</v>
      </c>
      <c r="C75" s="677" t="s">
        <v>478</v>
      </c>
      <c r="D75" t="s">
        <v>19</v>
      </c>
      <c r="E75" s="285">
        <v>27.1</v>
      </c>
      <c r="G75" s="218">
        <f t="shared" si="1"/>
        <v>27.100000000000016</v>
      </c>
    </row>
    <row r="76" spans="1:10">
      <c r="B76" s="677"/>
      <c r="C76" s="677"/>
      <c r="D76" t="s">
        <v>401</v>
      </c>
      <c r="E76" s="285">
        <v>2</v>
      </c>
      <c r="G76" s="218">
        <f t="shared" si="1"/>
        <v>29.100000000000016</v>
      </c>
    </row>
    <row r="77" spans="1:10">
      <c r="B77" s="677"/>
      <c r="C77" s="677"/>
      <c r="D77" t="s">
        <v>400</v>
      </c>
      <c r="E77" s="285">
        <v>300</v>
      </c>
      <c r="G77" s="218">
        <f t="shared" si="1"/>
        <v>329.1</v>
      </c>
    </row>
    <row r="78" spans="1:10">
      <c r="A78" s="236">
        <v>43039</v>
      </c>
      <c r="B78" s="677">
        <v>13732</v>
      </c>
      <c r="C78" s="677" t="s">
        <v>478</v>
      </c>
      <c r="D78" t="s">
        <v>400</v>
      </c>
      <c r="F78" s="218">
        <v>55.7</v>
      </c>
      <c r="G78" s="218">
        <f t="shared" si="1"/>
        <v>273.40000000000003</v>
      </c>
    </row>
    <row r="79" spans="1:10">
      <c r="A79" s="236">
        <v>43069</v>
      </c>
      <c r="B79" s="677">
        <v>13869</v>
      </c>
      <c r="C79" s="677" t="s">
        <v>478</v>
      </c>
      <c r="D79" t="s">
        <v>400</v>
      </c>
      <c r="F79" s="218">
        <v>15</v>
      </c>
      <c r="G79" s="218">
        <f t="shared" si="1"/>
        <v>258.40000000000003</v>
      </c>
    </row>
    <row r="80" spans="1:10">
      <c r="A80" s="236">
        <v>43099</v>
      </c>
      <c r="B80" s="677">
        <v>14019</v>
      </c>
      <c r="C80" s="677" t="s">
        <v>478</v>
      </c>
      <c r="D80" t="s">
        <v>400</v>
      </c>
      <c r="F80" s="218">
        <v>229.3</v>
      </c>
      <c r="G80" s="218">
        <f t="shared" si="1"/>
        <v>29.100000000000023</v>
      </c>
    </row>
    <row r="81" spans="1:7">
      <c r="A81" s="236">
        <v>43238</v>
      </c>
      <c r="B81" s="677">
        <v>14622</v>
      </c>
      <c r="C81" s="677" t="s">
        <v>478</v>
      </c>
      <c r="D81" t="s">
        <v>19</v>
      </c>
      <c r="F81" s="218">
        <v>27.1</v>
      </c>
      <c r="G81" s="218">
        <f t="shared" si="1"/>
        <v>2.0000000000000213</v>
      </c>
    </row>
    <row r="82" spans="1:7">
      <c r="A82" s="236">
        <v>43238</v>
      </c>
      <c r="B82" s="677">
        <v>14622</v>
      </c>
      <c r="C82" s="677" t="s">
        <v>478</v>
      </c>
      <c r="D82" t="s">
        <v>401</v>
      </c>
      <c r="F82" s="218">
        <v>2</v>
      </c>
      <c r="G82" s="218">
        <f t="shared" si="1"/>
        <v>2.1316282072803006E-14</v>
      </c>
    </row>
    <row r="83" spans="1:7">
      <c r="A83" s="236">
        <v>43039</v>
      </c>
      <c r="B83" s="677" t="s">
        <v>397</v>
      </c>
      <c r="C83" s="677" t="s">
        <v>398</v>
      </c>
      <c r="D83" t="s">
        <v>19</v>
      </c>
      <c r="E83" s="285">
        <v>27</v>
      </c>
      <c r="G83" s="218">
        <f t="shared" si="1"/>
        <v>27.000000000000021</v>
      </c>
    </row>
    <row r="84" spans="1:7">
      <c r="B84" s="677"/>
      <c r="C84" s="677"/>
      <c r="D84" t="s">
        <v>401</v>
      </c>
      <c r="E84" s="285">
        <v>2</v>
      </c>
      <c r="G84" s="218">
        <f t="shared" si="1"/>
        <v>29.000000000000021</v>
      </c>
    </row>
    <row r="85" spans="1:7">
      <c r="B85" s="677"/>
      <c r="C85" s="677"/>
      <c r="D85" t="s">
        <v>400</v>
      </c>
      <c r="E85" s="285">
        <v>300</v>
      </c>
      <c r="G85" s="218">
        <f t="shared" si="1"/>
        <v>329</v>
      </c>
    </row>
    <row r="86" spans="1:7">
      <c r="A86" s="236">
        <v>43099</v>
      </c>
      <c r="B86" s="677">
        <v>14019</v>
      </c>
      <c r="C86" s="677" t="s">
        <v>398</v>
      </c>
      <c r="D86" t="s">
        <v>400</v>
      </c>
      <c r="F86" s="218">
        <v>110.7</v>
      </c>
      <c r="G86" s="218">
        <f t="shared" si="1"/>
        <v>218.3</v>
      </c>
    </row>
    <row r="87" spans="1:7">
      <c r="A87" s="236">
        <v>43117</v>
      </c>
      <c r="B87" s="677">
        <v>14079</v>
      </c>
      <c r="C87" s="677" t="s">
        <v>398</v>
      </c>
      <c r="D87" t="s">
        <v>400</v>
      </c>
      <c r="F87" s="218">
        <v>150</v>
      </c>
      <c r="G87" s="218">
        <f t="shared" si="1"/>
        <v>68.300000000000011</v>
      </c>
    </row>
    <row r="88" spans="1:7">
      <c r="A88" s="236">
        <v>43140</v>
      </c>
      <c r="B88" s="677">
        <v>14199</v>
      </c>
      <c r="C88" s="677" t="s">
        <v>398</v>
      </c>
      <c r="D88" t="s">
        <v>400</v>
      </c>
      <c r="F88" s="218">
        <v>39.299999999999997</v>
      </c>
      <c r="G88" s="218">
        <f t="shared" si="1"/>
        <v>29.000000000000014</v>
      </c>
    </row>
    <row r="89" spans="1:7">
      <c r="A89" s="236">
        <v>43238</v>
      </c>
      <c r="B89" s="677">
        <v>14622</v>
      </c>
      <c r="C89" s="677" t="s">
        <v>398</v>
      </c>
      <c r="D89" t="s">
        <v>19</v>
      </c>
      <c r="F89" s="218">
        <v>27</v>
      </c>
      <c r="G89" s="218">
        <f t="shared" si="1"/>
        <v>2.0000000000000142</v>
      </c>
    </row>
    <row r="90" spans="1:7">
      <c r="A90" s="236">
        <v>43238</v>
      </c>
      <c r="B90" s="677">
        <v>14622</v>
      </c>
      <c r="C90" s="677" t="s">
        <v>398</v>
      </c>
      <c r="D90" t="s">
        <v>401</v>
      </c>
      <c r="F90" s="218">
        <v>2</v>
      </c>
      <c r="G90" s="218">
        <f t="shared" si="1"/>
        <v>1.4210854715202004E-14</v>
      </c>
    </row>
    <row r="91" spans="1:7">
      <c r="A91" s="236">
        <v>43069</v>
      </c>
      <c r="B91" s="677" t="s">
        <v>397</v>
      </c>
      <c r="C91" s="677" t="s">
        <v>405</v>
      </c>
      <c r="D91" t="s">
        <v>19</v>
      </c>
      <c r="E91" s="285">
        <v>28.8</v>
      </c>
      <c r="G91" s="218">
        <f t="shared" si="1"/>
        <v>28.800000000000015</v>
      </c>
    </row>
    <row r="92" spans="1:7">
      <c r="B92" s="677"/>
      <c r="C92" s="677"/>
      <c r="D92" t="s">
        <v>401</v>
      </c>
      <c r="E92" s="285">
        <v>2</v>
      </c>
      <c r="G92" s="218">
        <f t="shared" si="1"/>
        <v>30.800000000000015</v>
      </c>
    </row>
    <row r="93" spans="1:7">
      <c r="B93" s="677"/>
      <c r="C93" s="677"/>
      <c r="D93" t="s">
        <v>400</v>
      </c>
      <c r="E93" s="285">
        <v>300</v>
      </c>
      <c r="G93" s="218">
        <f t="shared" si="1"/>
        <v>330.8</v>
      </c>
    </row>
    <row r="94" spans="1:7">
      <c r="A94" s="236">
        <v>43140</v>
      </c>
      <c r="B94" s="677">
        <v>14199</v>
      </c>
      <c r="C94" s="677" t="s">
        <v>405</v>
      </c>
      <c r="D94" t="s">
        <v>400</v>
      </c>
      <c r="F94" s="218">
        <v>300</v>
      </c>
      <c r="G94" s="218">
        <f t="shared" si="1"/>
        <v>30.800000000000011</v>
      </c>
    </row>
    <row r="95" spans="1:7">
      <c r="A95" s="236">
        <v>43238</v>
      </c>
      <c r="B95" s="677">
        <v>14622</v>
      </c>
      <c r="C95" s="677" t="s">
        <v>405</v>
      </c>
      <c r="D95" t="s">
        <v>19</v>
      </c>
      <c r="F95" s="218">
        <v>28.8</v>
      </c>
      <c r="G95" s="218">
        <f t="shared" si="1"/>
        <v>2.0000000000000107</v>
      </c>
    </row>
    <row r="96" spans="1:7">
      <c r="A96" s="236">
        <v>43238</v>
      </c>
      <c r="B96" s="677">
        <v>14622</v>
      </c>
      <c r="C96" s="677" t="s">
        <v>405</v>
      </c>
      <c r="D96" t="s">
        <v>401</v>
      </c>
      <c r="F96" s="218">
        <v>2</v>
      </c>
      <c r="G96" s="218">
        <f t="shared" si="1"/>
        <v>1.0658141036401503E-14</v>
      </c>
    </row>
    <row r="97" spans="1:9">
      <c r="A97" s="236">
        <v>43100</v>
      </c>
      <c r="B97" s="677" t="s">
        <v>397</v>
      </c>
      <c r="C97" s="677" t="s">
        <v>409</v>
      </c>
      <c r="D97" t="s">
        <v>19</v>
      </c>
      <c r="E97" s="285">
        <v>31.3</v>
      </c>
      <c r="G97" s="218">
        <f t="shared" si="1"/>
        <v>31.300000000000011</v>
      </c>
    </row>
    <row r="98" spans="1:9">
      <c r="B98" s="677"/>
      <c r="C98" s="677"/>
      <c r="D98" t="s">
        <v>401</v>
      </c>
      <c r="E98" s="285">
        <v>2</v>
      </c>
      <c r="G98" s="218">
        <f t="shared" si="1"/>
        <v>33.300000000000011</v>
      </c>
    </row>
    <row r="99" spans="1:9">
      <c r="B99" s="677"/>
      <c r="C99" s="677"/>
      <c r="D99" t="s">
        <v>400</v>
      </c>
      <c r="E99" s="285">
        <v>300</v>
      </c>
      <c r="G99" s="218">
        <f t="shared" si="1"/>
        <v>333.3</v>
      </c>
    </row>
    <row r="100" spans="1:9">
      <c r="A100" s="236">
        <v>43140</v>
      </c>
      <c r="B100" s="677">
        <v>14199</v>
      </c>
      <c r="C100" s="677" t="s">
        <v>409</v>
      </c>
      <c r="D100" t="s">
        <v>400</v>
      </c>
      <c r="F100" s="218">
        <v>110.7</v>
      </c>
      <c r="G100" s="218">
        <f t="shared" si="1"/>
        <v>222.60000000000002</v>
      </c>
    </row>
    <row r="101" spans="1:9">
      <c r="A101" s="236">
        <v>43159</v>
      </c>
      <c r="B101" s="677">
        <v>14284</v>
      </c>
      <c r="C101" s="677" t="s">
        <v>409</v>
      </c>
      <c r="D101" t="s">
        <v>400</v>
      </c>
      <c r="F101" s="218">
        <v>137</v>
      </c>
      <c r="G101" s="218">
        <f t="shared" si="1"/>
        <v>85.600000000000023</v>
      </c>
    </row>
    <row r="102" spans="1:9">
      <c r="A102" s="236">
        <v>43172</v>
      </c>
      <c r="B102" s="677">
        <v>14357</v>
      </c>
      <c r="C102" s="677" t="s">
        <v>409</v>
      </c>
      <c r="D102" t="s">
        <v>400</v>
      </c>
      <c r="F102" s="218">
        <v>52.3</v>
      </c>
      <c r="G102" s="218">
        <f t="shared" si="1"/>
        <v>33.300000000000026</v>
      </c>
    </row>
    <row r="103" spans="1:9">
      <c r="A103" s="236">
        <v>43238</v>
      </c>
      <c r="B103" s="677">
        <v>14622</v>
      </c>
      <c r="C103" s="677" t="s">
        <v>409</v>
      </c>
      <c r="D103" t="s">
        <v>19</v>
      </c>
      <c r="F103" s="218">
        <v>31.3</v>
      </c>
      <c r="G103" s="218">
        <f t="shared" si="1"/>
        <v>2.0000000000000249</v>
      </c>
    </row>
    <row r="104" spans="1:9">
      <c r="A104" s="236">
        <v>43238</v>
      </c>
      <c r="B104" s="677">
        <v>14622</v>
      </c>
      <c r="C104" s="677" t="s">
        <v>409</v>
      </c>
      <c r="D104" t="s">
        <v>401</v>
      </c>
      <c r="F104" s="218">
        <v>2</v>
      </c>
      <c r="G104" s="218">
        <f t="shared" si="1"/>
        <v>2.4868995751603507E-14</v>
      </c>
    </row>
    <row r="105" spans="1:9">
      <c r="A105" s="243">
        <v>43131</v>
      </c>
      <c r="B105" s="676" t="s">
        <v>397</v>
      </c>
      <c r="C105" s="676" t="s">
        <v>444</v>
      </c>
      <c r="D105" t="s">
        <v>19</v>
      </c>
      <c r="E105" s="285">
        <v>27.9</v>
      </c>
      <c r="G105" s="218">
        <f t="shared" si="1"/>
        <v>27.900000000000023</v>
      </c>
    </row>
    <row r="106" spans="1:9">
      <c r="B106" s="677"/>
      <c r="C106" s="677"/>
      <c r="D106" t="s">
        <v>401</v>
      </c>
      <c r="E106" s="285">
        <v>2</v>
      </c>
      <c r="G106" s="218">
        <f t="shared" si="1"/>
        <v>29.900000000000023</v>
      </c>
    </row>
    <row r="107" spans="1:9">
      <c r="B107" s="677"/>
      <c r="C107" s="677"/>
      <c r="D107" t="s">
        <v>400</v>
      </c>
      <c r="E107" s="285">
        <v>300</v>
      </c>
      <c r="G107" s="218">
        <f t="shared" si="1"/>
        <v>329.90000000000003</v>
      </c>
    </row>
    <row r="108" spans="1:9">
      <c r="A108" s="236">
        <v>43190</v>
      </c>
      <c r="B108" s="677">
        <v>14408</v>
      </c>
      <c r="C108" s="677" t="s">
        <v>444</v>
      </c>
      <c r="D108" t="s">
        <v>400</v>
      </c>
      <c r="F108" s="218">
        <v>132.30000000000001</v>
      </c>
      <c r="G108" s="218">
        <f t="shared" si="1"/>
        <v>197.60000000000002</v>
      </c>
    </row>
    <row r="109" spans="1:9">
      <c r="A109" s="236">
        <v>43159</v>
      </c>
      <c r="B109" s="677">
        <v>14268</v>
      </c>
      <c r="C109" s="677" t="s">
        <v>444</v>
      </c>
      <c r="D109" t="s">
        <v>400</v>
      </c>
      <c r="F109" s="218">
        <v>20</v>
      </c>
      <c r="G109" s="218">
        <f t="shared" si="1"/>
        <v>177.60000000000002</v>
      </c>
    </row>
    <row r="110" spans="1:9">
      <c r="A110" s="236">
        <v>43172</v>
      </c>
      <c r="B110" s="677">
        <v>14357</v>
      </c>
      <c r="C110" s="677" t="s">
        <v>444</v>
      </c>
      <c r="D110" t="s">
        <v>400</v>
      </c>
      <c r="F110" s="218">
        <v>47.7</v>
      </c>
      <c r="G110" s="218">
        <f t="shared" si="1"/>
        <v>129.90000000000003</v>
      </c>
    </row>
    <row r="111" spans="1:9">
      <c r="A111" s="236">
        <v>43174</v>
      </c>
      <c r="B111" s="677">
        <v>14365</v>
      </c>
      <c r="C111" s="677" t="s">
        <v>444</v>
      </c>
      <c r="D111" t="s">
        <v>400</v>
      </c>
      <c r="F111" s="218">
        <v>100</v>
      </c>
      <c r="G111" s="218">
        <f t="shared" si="1"/>
        <v>29.900000000000034</v>
      </c>
      <c r="I111" s="237"/>
    </row>
    <row r="112" spans="1:9">
      <c r="A112" s="236">
        <v>43238</v>
      </c>
      <c r="B112" s="677">
        <v>14623</v>
      </c>
      <c r="C112" s="677" t="s">
        <v>444</v>
      </c>
      <c r="D112" t="s">
        <v>19</v>
      </c>
      <c r="F112" s="218">
        <v>27.9</v>
      </c>
      <c r="G112" s="218">
        <f t="shared" si="1"/>
        <v>2.0000000000000355</v>
      </c>
      <c r="I112" s="237"/>
    </row>
    <row r="113" spans="1:10">
      <c r="A113" s="236">
        <v>43238</v>
      </c>
      <c r="B113" s="677">
        <v>14623</v>
      </c>
      <c r="C113" s="677" t="s">
        <v>444</v>
      </c>
      <c r="D113" t="s">
        <v>401</v>
      </c>
      <c r="F113" s="218">
        <v>2</v>
      </c>
      <c r="G113" s="218">
        <f t="shared" si="1"/>
        <v>3.5527136788005009E-14</v>
      </c>
      <c r="I113" s="237"/>
    </row>
    <row r="114" spans="1:10">
      <c r="A114" s="243">
        <v>43159</v>
      </c>
      <c r="B114" s="676" t="s">
        <v>397</v>
      </c>
      <c r="C114" s="676" t="s">
        <v>415</v>
      </c>
      <c r="D114" t="s">
        <v>19</v>
      </c>
      <c r="E114" s="285">
        <v>27.1</v>
      </c>
      <c r="G114" s="218">
        <f t="shared" si="1"/>
        <v>27.100000000000037</v>
      </c>
    </row>
    <row r="115" spans="1:10">
      <c r="B115" s="677"/>
      <c r="C115" s="677"/>
      <c r="D115" t="s">
        <v>401</v>
      </c>
      <c r="E115" s="285">
        <v>2</v>
      </c>
      <c r="G115" s="218">
        <f t="shared" si="1"/>
        <v>29.100000000000037</v>
      </c>
    </row>
    <row r="116" spans="1:10">
      <c r="B116" s="677"/>
      <c r="C116" s="677"/>
      <c r="D116" t="s">
        <v>400</v>
      </c>
      <c r="E116" s="285">
        <v>300</v>
      </c>
      <c r="G116" s="218">
        <f t="shared" si="1"/>
        <v>329.1</v>
      </c>
    </row>
    <row r="117" spans="1:10">
      <c r="A117" s="236">
        <v>43190</v>
      </c>
      <c r="B117" s="677">
        <v>14408</v>
      </c>
      <c r="C117" s="677" t="s">
        <v>415</v>
      </c>
      <c r="D117" t="s">
        <v>400</v>
      </c>
      <c r="F117" s="218">
        <v>47.7</v>
      </c>
      <c r="G117" s="218">
        <f t="shared" si="1"/>
        <v>281.40000000000003</v>
      </c>
    </row>
    <row r="118" spans="1:10">
      <c r="A118" s="236">
        <v>43220</v>
      </c>
      <c r="B118" s="677">
        <v>14540</v>
      </c>
      <c r="C118" s="677" t="s">
        <v>415</v>
      </c>
      <c r="D118" t="s">
        <v>400</v>
      </c>
      <c r="F118" s="218">
        <v>90</v>
      </c>
      <c r="G118" s="218">
        <f t="shared" si="1"/>
        <v>191.40000000000003</v>
      </c>
      <c r="I118" s="237"/>
      <c r="J118" s="237"/>
    </row>
    <row r="119" spans="1:10">
      <c r="A119" s="236">
        <v>43238</v>
      </c>
      <c r="B119" s="677">
        <v>14623</v>
      </c>
      <c r="C119" s="677" t="s">
        <v>415</v>
      </c>
      <c r="D119" t="s">
        <v>19</v>
      </c>
      <c r="F119" s="218">
        <v>27.1</v>
      </c>
      <c r="G119" s="218">
        <f t="shared" si="1"/>
        <v>164.30000000000004</v>
      </c>
      <c r="I119" s="237"/>
      <c r="J119" s="237"/>
    </row>
    <row r="120" spans="1:10">
      <c r="A120" s="236">
        <v>43238</v>
      </c>
      <c r="B120" s="677">
        <v>14623</v>
      </c>
      <c r="C120" s="677" t="s">
        <v>415</v>
      </c>
      <c r="D120" t="s">
        <v>401</v>
      </c>
      <c r="F120" s="218">
        <v>2</v>
      </c>
      <c r="G120" s="218">
        <f t="shared" si="1"/>
        <v>162.30000000000004</v>
      </c>
      <c r="I120" s="237"/>
      <c r="J120" s="237"/>
    </row>
    <row r="121" spans="1:10">
      <c r="A121" s="236">
        <v>43238</v>
      </c>
      <c r="B121" s="677">
        <v>14623</v>
      </c>
      <c r="C121" s="677" t="s">
        <v>415</v>
      </c>
      <c r="D121" t="s">
        <v>400</v>
      </c>
      <c r="F121" s="218">
        <v>86.8</v>
      </c>
      <c r="G121" s="218">
        <f t="shared" si="1"/>
        <v>75.500000000000043</v>
      </c>
      <c r="I121" s="237"/>
      <c r="J121" s="237"/>
    </row>
    <row r="122" spans="1:10">
      <c r="A122" s="236">
        <v>43251</v>
      </c>
      <c r="B122" s="677">
        <v>14720</v>
      </c>
      <c r="C122" s="677" t="s">
        <v>415</v>
      </c>
      <c r="D122" t="s">
        <v>400</v>
      </c>
      <c r="F122" s="218">
        <v>75.5</v>
      </c>
      <c r="G122" s="218">
        <f t="shared" si="1"/>
        <v>0</v>
      </c>
      <c r="I122" s="237"/>
      <c r="J122" s="237"/>
    </row>
    <row r="123" spans="1:10">
      <c r="A123" s="243">
        <v>43190</v>
      </c>
      <c r="B123" s="676" t="s">
        <v>397</v>
      </c>
      <c r="C123" s="676" t="s">
        <v>418</v>
      </c>
      <c r="D123" t="s">
        <v>19</v>
      </c>
      <c r="E123" s="285">
        <v>26</v>
      </c>
      <c r="G123" s="218">
        <f t="shared" si="1"/>
        <v>26</v>
      </c>
    </row>
    <row r="124" spans="1:10">
      <c r="B124" s="677"/>
      <c r="C124" s="677"/>
      <c r="D124" t="s">
        <v>401</v>
      </c>
      <c r="E124" s="285">
        <v>2</v>
      </c>
      <c r="G124" s="218">
        <f t="shared" si="1"/>
        <v>28</v>
      </c>
    </row>
    <row r="125" spans="1:10">
      <c r="B125" s="677"/>
      <c r="C125" s="677"/>
      <c r="D125" t="s">
        <v>400</v>
      </c>
      <c r="E125" s="285">
        <v>300</v>
      </c>
      <c r="G125" s="218">
        <f t="shared" si="1"/>
        <v>328</v>
      </c>
    </row>
    <row r="126" spans="1:10">
      <c r="A126" s="236">
        <v>43251</v>
      </c>
      <c r="B126" s="677">
        <v>14720</v>
      </c>
      <c r="C126" s="677" t="s">
        <v>418</v>
      </c>
      <c r="D126" t="s">
        <v>400</v>
      </c>
      <c r="F126" s="218">
        <v>300</v>
      </c>
      <c r="G126" s="218">
        <f t="shared" si="1"/>
        <v>28</v>
      </c>
    </row>
    <row r="127" spans="1:10">
      <c r="A127" s="236">
        <v>43251</v>
      </c>
      <c r="B127" s="677">
        <v>14720</v>
      </c>
      <c r="C127" s="677" t="s">
        <v>418</v>
      </c>
      <c r="D127" t="s">
        <v>19</v>
      </c>
      <c r="F127" s="218">
        <v>4.5</v>
      </c>
      <c r="G127" s="218">
        <f t="shared" si="1"/>
        <v>23.5</v>
      </c>
    </row>
    <row r="128" spans="1:10">
      <c r="A128" s="236">
        <v>43314</v>
      </c>
      <c r="B128" s="677">
        <v>15004</v>
      </c>
      <c r="C128" s="677" t="s">
        <v>418</v>
      </c>
      <c r="D128" t="s">
        <v>19</v>
      </c>
      <c r="F128" s="218">
        <v>21.5</v>
      </c>
      <c r="G128" s="218">
        <f t="shared" si="1"/>
        <v>2</v>
      </c>
    </row>
    <row r="129" spans="1:7">
      <c r="A129" s="236">
        <v>43314</v>
      </c>
      <c r="B129" s="677">
        <v>15004</v>
      </c>
      <c r="C129" s="677" t="s">
        <v>418</v>
      </c>
      <c r="D129" t="s">
        <v>401</v>
      </c>
      <c r="F129" s="218">
        <v>2</v>
      </c>
      <c r="G129" s="218">
        <f t="shared" si="1"/>
        <v>0</v>
      </c>
    </row>
    <row r="130" spans="1:7">
      <c r="A130" s="243">
        <v>43220</v>
      </c>
      <c r="B130" s="676" t="s">
        <v>397</v>
      </c>
      <c r="C130" s="676" t="s">
        <v>420</v>
      </c>
      <c r="D130" t="s">
        <v>19</v>
      </c>
      <c r="E130" s="285">
        <v>27</v>
      </c>
      <c r="G130" s="218">
        <f t="shared" si="1"/>
        <v>27</v>
      </c>
    </row>
    <row r="131" spans="1:7">
      <c r="B131" s="677"/>
      <c r="C131" s="677"/>
      <c r="D131" t="s">
        <v>401</v>
      </c>
      <c r="E131" s="285">
        <v>2</v>
      </c>
      <c r="G131" s="218">
        <f t="shared" si="1"/>
        <v>29</v>
      </c>
    </row>
    <row r="132" spans="1:7">
      <c r="B132" s="677"/>
      <c r="C132" s="677"/>
      <c r="D132" t="s">
        <v>400</v>
      </c>
      <c r="E132" s="285">
        <v>300</v>
      </c>
      <c r="G132" s="218">
        <f t="shared" si="1"/>
        <v>329</v>
      </c>
    </row>
    <row r="133" spans="1:7">
      <c r="A133" s="236">
        <v>43243</v>
      </c>
      <c r="B133" s="677">
        <v>14640</v>
      </c>
      <c r="C133" s="677" t="s">
        <v>420</v>
      </c>
      <c r="D133" t="s">
        <v>19</v>
      </c>
      <c r="F133" s="218">
        <v>27</v>
      </c>
      <c r="G133" s="218">
        <f t="shared" si="1"/>
        <v>302</v>
      </c>
    </row>
    <row r="134" spans="1:7">
      <c r="A134" s="236">
        <v>43243</v>
      </c>
      <c r="B134" s="677">
        <v>14640</v>
      </c>
      <c r="C134" s="677" t="s">
        <v>420</v>
      </c>
      <c r="D134" t="s">
        <v>401</v>
      </c>
      <c r="F134" s="218">
        <v>2</v>
      </c>
      <c r="G134" s="218">
        <f t="shared" si="1"/>
        <v>300</v>
      </c>
    </row>
    <row r="135" spans="1:7">
      <c r="A135" s="236">
        <v>43281</v>
      </c>
      <c r="B135" s="677">
        <v>14854</v>
      </c>
      <c r="C135" s="677" t="s">
        <v>420</v>
      </c>
      <c r="D135" t="s">
        <v>400</v>
      </c>
      <c r="F135" s="218">
        <v>180</v>
      </c>
      <c r="G135" s="218">
        <f t="shared" si="1"/>
        <v>120</v>
      </c>
    </row>
    <row r="136" spans="1:7">
      <c r="A136" s="236">
        <v>43301</v>
      </c>
      <c r="B136" s="677">
        <v>14944</v>
      </c>
      <c r="C136" s="677" t="s">
        <v>420</v>
      </c>
      <c r="D136" t="s">
        <v>400</v>
      </c>
      <c r="F136" s="218">
        <v>120</v>
      </c>
      <c r="G136" s="218">
        <f t="shared" si="1"/>
        <v>0</v>
      </c>
    </row>
    <row r="137" spans="1:7">
      <c r="A137" s="243">
        <v>43251</v>
      </c>
      <c r="B137" s="676" t="s">
        <v>397</v>
      </c>
      <c r="C137" s="676" t="s">
        <v>422</v>
      </c>
      <c r="D137" t="s">
        <v>19</v>
      </c>
      <c r="E137" s="285">
        <v>25.1</v>
      </c>
      <c r="G137" s="218">
        <f t="shared" si="1"/>
        <v>25.1</v>
      </c>
    </row>
    <row r="138" spans="1:7">
      <c r="B138" s="677"/>
      <c r="C138" s="677"/>
      <c r="D138" t="s">
        <v>401</v>
      </c>
      <c r="E138" s="285">
        <v>2</v>
      </c>
      <c r="G138" s="218">
        <f t="shared" si="1"/>
        <v>27.1</v>
      </c>
    </row>
    <row r="139" spans="1:7">
      <c r="B139" s="677"/>
      <c r="C139" s="677"/>
      <c r="D139" t="s">
        <v>400</v>
      </c>
      <c r="E139" s="285">
        <v>300</v>
      </c>
      <c r="G139" s="218">
        <f t="shared" si="1"/>
        <v>327.10000000000002</v>
      </c>
    </row>
    <row r="140" spans="1:7">
      <c r="A140" s="236">
        <v>43301</v>
      </c>
      <c r="B140" s="677">
        <v>14944</v>
      </c>
      <c r="C140" s="677" t="s">
        <v>422</v>
      </c>
      <c r="D140" t="s">
        <v>400</v>
      </c>
      <c r="F140" s="218">
        <v>80</v>
      </c>
      <c r="G140" s="218">
        <f t="shared" si="1"/>
        <v>247.10000000000002</v>
      </c>
    </row>
    <row r="141" spans="1:7">
      <c r="A141" s="236">
        <v>43314</v>
      </c>
      <c r="B141" s="677">
        <v>15004</v>
      </c>
      <c r="C141" s="677" t="s">
        <v>422</v>
      </c>
      <c r="D141" t="s">
        <v>400</v>
      </c>
      <c r="F141" s="218">
        <v>181.5</v>
      </c>
      <c r="G141" s="218">
        <f t="shared" si="1"/>
        <v>65.600000000000023</v>
      </c>
    </row>
    <row r="142" spans="1:7">
      <c r="A142" s="236">
        <v>43344</v>
      </c>
      <c r="B142" s="677">
        <v>15119</v>
      </c>
      <c r="C142" s="677" t="s">
        <v>422</v>
      </c>
      <c r="D142" t="s">
        <v>400</v>
      </c>
      <c r="F142" s="218">
        <v>38.5</v>
      </c>
      <c r="G142" s="218">
        <f t="shared" ref="G142:G211" si="2">+G141+E142-F142</f>
        <v>27.100000000000023</v>
      </c>
    </row>
    <row r="143" spans="1:7">
      <c r="A143" s="236">
        <v>43344</v>
      </c>
      <c r="B143" s="677">
        <v>15119</v>
      </c>
      <c r="C143" s="677" t="s">
        <v>422</v>
      </c>
      <c r="D143" t="s">
        <v>19</v>
      </c>
      <c r="F143" s="218">
        <v>25.1</v>
      </c>
      <c r="G143" s="218">
        <f t="shared" si="2"/>
        <v>2.0000000000000213</v>
      </c>
    </row>
    <row r="144" spans="1:7">
      <c r="A144" s="236">
        <v>43344</v>
      </c>
      <c r="B144" s="677">
        <v>15119</v>
      </c>
      <c r="C144" s="677" t="s">
        <v>422</v>
      </c>
      <c r="D144" t="s">
        <v>401</v>
      </c>
      <c r="F144" s="218">
        <v>2</v>
      </c>
      <c r="G144" s="218">
        <f t="shared" si="2"/>
        <v>2.1316282072803006E-14</v>
      </c>
    </row>
    <row r="145" spans="1:7">
      <c r="A145" s="243">
        <v>43281</v>
      </c>
      <c r="B145" s="676" t="s">
        <v>397</v>
      </c>
      <c r="C145" s="676" t="s">
        <v>425</v>
      </c>
      <c r="D145" t="s">
        <v>19</v>
      </c>
      <c r="E145" s="285">
        <v>23.1</v>
      </c>
      <c r="G145" s="218">
        <f t="shared" si="2"/>
        <v>23.100000000000023</v>
      </c>
    </row>
    <row r="146" spans="1:7">
      <c r="B146" s="677"/>
      <c r="C146" s="677"/>
      <c r="D146" t="s">
        <v>401</v>
      </c>
      <c r="E146" s="285">
        <v>4</v>
      </c>
      <c r="G146" s="218">
        <f t="shared" si="2"/>
        <v>27.100000000000023</v>
      </c>
    </row>
    <row r="147" spans="1:7">
      <c r="B147" s="677"/>
      <c r="C147" s="677"/>
      <c r="D147" t="s">
        <v>400</v>
      </c>
      <c r="E147" s="285">
        <v>300</v>
      </c>
      <c r="G147" s="218">
        <f t="shared" si="2"/>
        <v>327.10000000000002</v>
      </c>
    </row>
    <row r="148" spans="1:7">
      <c r="A148" s="236">
        <v>43344</v>
      </c>
      <c r="B148" s="677">
        <v>15119</v>
      </c>
      <c r="C148" s="677" t="s">
        <v>425</v>
      </c>
      <c r="D148" t="s">
        <v>400</v>
      </c>
      <c r="F148" s="218">
        <v>44.4</v>
      </c>
      <c r="G148" s="218">
        <f t="shared" si="2"/>
        <v>282.70000000000005</v>
      </c>
    </row>
    <row r="149" spans="1:7">
      <c r="A149" s="236">
        <v>43374</v>
      </c>
      <c r="B149" s="677">
        <v>15287</v>
      </c>
      <c r="C149" s="677" t="s">
        <v>425</v>
      </c>
      <c r="D149" t="s">
        <v>400</v>
      </c>
      <c r="F149" s="218">
        <v>70</v>
      </c>
      <c r="G149" s="218">
        <f t="shared" si="2"/>
        <v>212.70000000000005</v>
      </c>
    </row>
    <row r="150" spans="1:7">
      <c r="A150" s="236">
        <v>43391</v>
      </c>
      <c r="B150" s="677">
        <v>15355</v>
      </c>
      <c r="C150" s="677" t="s">
        <v>425</v>
      </c>
      <c r="D150" t="s">
        <v>400</v>
      </c>
      <c r="F150" s="218">
        <v>185.6</v>
      </c>
      <c r="G150" s="218">
        <f t="shared" si="2"/>
        <v>27.100000000000051</v>
      </c>
    </row>
    <row r="151" spans="1:7">
      <c r="A151" s="236">
        <v>43391</v>
      </c>
      <c r="B151" s="677">
        <v>15355</v>
      </c>
      <c r="C151" s="677" t="s">
        <v>425</v>
      </c>
      <c r="D151" t="s">
        <v>19</v>
      </c>
      <c r="F151" s="218">
        <v>23.1</v>
      </c>
      <c r="G151" s="218">
        <f t="shared" si="2"/>
        <v>4.0000000000000497</v>
      </c>
    </row>
    <row r="152" spans="1:7">
      <c r="A152" s="236">
        <v>43391</v>
      </c>
      <c r="B152" s="677">
        <v>15355</v>
      </c>
      <c r="C152" s="677" t="s">
        <v>425</v>
      </c>
      <c r="D152" t="s">
        <v>401</v>
      </c>
      <c r="F152" s="218">
        <v>4</v>
      </c>
      <c r="G152" s="218">
        <f t="shared" si="2"/>
        <v>4.9737991503207013E-14</v>
      </c>
    </row>
    <row r="153" spans="1:7">
      <c r="A153" s="243">
        <v>43312</v>
      </c>
      <c r="B153" s="676" t="s">
        <v>397</v>
      </c>
      <c r="C153" s="676" t="s">
        <v>427</v>
      </c>
      <c r="D153" t="s">
        <v>19</v>
      </c>
      <c r="E153" s="285">
        <v>22.7</v>
      </c>
      <c r="G153" s="218">
        <f t="shared" si="2"/>
        <v>22.700000000000049</v>
      </c>
    </row>
    <row r="154" spans="1:7">
      <c r="B154" s="677"/>
      <c r="C154" s="677"/>
      <c r="D154" t="s">
        <v>401</v>
      </c>
      <c r="E154" s="285">
        <v>2</v>
      </c>
      <c r="G154" s="218">
        <f t="shared" si="2"/>
        <v>24.700000000000049</v>
      </c>
    </row>
    <row r="155" spans="1:7">
      <c r="B155" s="677"/>
      <c r="C155" s="677"/>
      <c r="D155" t="s">
        <v>400</v>
      </c>
      <c r="E155" s="285">
        <v>300</v>
      </c>
      <c r="G155" s="218">
        <f t="shared" si="2"/>
        <v>324.70000000000005</v>
      </c>
    </row>
    <row r="156" spans="1:7">
      <c r="A156" s="236">
        <v>43391</v>
      </c>
      <c r="B156" s="677">
        <v>15355</v>
      </c>
      <c r="C156" s="677" t="s">
        <v>427</v>
      </c>
      <c r="D156" t="s">
        <v>400</v>
      </c>
      <c r="F156" s="218">
        <v>37.299999999999997</v>
      </c>
      <c r="G156" s="218">
        <f t="shared" si="2"/>
        <v>287.40000000000003</v>
      </c>
    </row>
    <row r="157" spans="1:7">
      <c r="A157" s="236">
        <v>43406</v>
      </c>
      <c r="B157" s="677">
        <v>15451</v>
      </c>
      <c r="C157" s="677" t="s">
        <v>427</v>
      </c>
      <c r="D157" t="s">
        <v>400</v>
      </c>
      <c r="F157" s="218">
        <v>100</v>
      </c>
      <c r="G157" s="218">
        <f t="shared" si="2"/>
        <v>187.40000000000003</v>
      </c>
    </row>
    <row r="158" spans="1:7">
      <c r="A158" s="236">
        <v>43404</v>
      </c>
      <c r="B158" s="677">
        <v>15445</v>
      </c>
      <c r="C158" s="677" t="s">
        <v>427</v>
      </c>
      <c r="D158" t="s">
        <v>400</v>
      </c>
      <c r="F158" s="218">
        <v>162.69999999999999</v>
      </c>
      <c r="G158" s="218">
        <f t="shared" si="2"/>
        <v>24.700000000000045</v>
      </c>
    </row>
    <row r="159" spans="1:7">
      <c r="A159" s="236">
        <v>43434</v>
      </c>
      <c r="B159" s="677">
        <v>15558</v>
      </c>
      <c r="C159" s="677" t="s">
        <v>427</v>
      </c>
      <c r="D159" t="s">
        <v>19</v>
      </c>
      <c r="F159" s="218">
        <v>22.7</v>
      </c>
      <c r="G159" s="218">
        <f t="shared" si="2"/>
        <v>2.0000000000000462</v>
      </c>
    </row>
    <row r="160" spans="1:7">
      <c r="A160" s="236">
        <v>43434</v>
      </c>
      <c r="B160" s="677">
        <v>15558</v>
      </c>
      <c r="C160" s="677" t="s">
        <v>427</v>
      </c>
      <c r="D160" t="s">
        <v>401</v>
      </c>
      <c r="F160" s="218">
        <v>2</v>
      </c>
      <c r="G160" s="218">
        <f t="shared" si="2"/>
        <v>4.6185277824406512E-14</v>
      </c>
    </row>
    <row r="161" spans="1:9">
      <c r="A161" s="243">
        <v>43343</v>
      </c>
      <c r="B161" s="676" t="s">
        <v>397</v>
      </c>
      <c r="C161" s="676" t="s">
        <v>429</v>
      </c>
      <c r="D161" t="s">
        <v>19</v>
      </c>
      <c r="E161" s="285">
        <v>22.6</v>
      </c>
      <c r="G161" s="218">
        <f t="shared" si="2"/>
        <v>22.600000000000048</v>
      </c>
    </row>
    <row r="162" spans="1:9">
      <c r="B162" s="677"/>
      <c r="C162" s="677"/>
      <c r="D162" t="s">
        <v>401</v>
      </c>
      <c r="E162" s="285">
        <v>2</v>
      </c>
      <c r="G162" s="218">
        <f t="shared" si="2"/>
        <v>24.600000000000048</v>
      </c>
    </row>
    <row r="163" spans="1:9">
      <c r="B163" s="677"/>
      <c r="C163" s="677"/>
      <c r="D163" t="s">
        <v>400</v>
      </c>
      <c r="E163" s="285">
        <v>300</v>
      </c>
      <c r="G163" s="218">
        <f t="shared" si="2"/>
        <v>324.60000000000002</v>
      </c>
    </row>
    <row r="164" spans="1:9">
      <c r="A164" s="236">
        <v>43404</v>
      </c>
      <c r="B164" s="677">
        <v>15445</v>
      </c>
      <c r="C164" s="677" t="s">
        <v>429</v>
      </c>
      <c r="D164" t="s">
        <v>400</v>
      </c>
      <c r="F164" s="218">
        <v>37.299999999999997</v>
      </c>
      <c r="G164" s="218">
        <f t="shared" si="2"/>
        <v>287.3</v>
      </c>
    </row>
    <row r="165" spans="1:9">
      <c r="A165" s="236">
        <v>43413</v>
      </c>
      <c r="B165" s="677">
        <v>15480</v>
      </c>
      <c r="C165" s="677" t="s">
        <v>429</v>
      </c>
      <c r="D165" t="s">
        <v>400</v>
      </c>
      <c r="F165" s="218">
        <v>100</v>
      </c>
      <c r="G165" s="218">
        <f t="shared" si="2"/>
        <v>187.3</v>
      </c>
    </row>
    <row r="166" spans="1:9">
      <c r="A166" s="236">
        <v>43428</v>
      </c>
      <c r="B166" s="677">
        <v>15506</v>
      </c>
      <c r="C166" s="677" t="s">
        <v>429</v>
      </c>
      <c r="D166" t="s">
        <v>400</v>
      </c>
      <c r="F166" s="218">
        <v>100</v>
      </c>
      <c r="G166" s="218">
        <f t="shared" si="2"/>
        <v>87.300000000000011</v>
      </c>
    </row>
    <row r="167" spans="1:9">
      <c r="A167" s="236">
        <v>43434</v>
      </c>
      <c r="B167" s="677">
        <v>15558</v>
      </c>
      <c r="C167" s="677" t="s">
        <v>429</v>
      </c>
      <c r="D167" t="s">
        <v>19</v>
      </c>
      <c r="F167" s="218">
        <v>22.6</v>
      </c>
      <c r="G167" s="218">
        <f t="shared" si="2"/>
        <v>64.700000000000017</v>
      </c>
    </row>
    <row r="168" spans="1:9">
      <c r="A168" s="236">
        <v>43434</v>
      </c>
      <c r="B168" s="677">
        <v>15558</v>
      </c>
      <c r="C168" s="677" t="s">
        <v>429</v>
      </c>
      <c r="D168" t="s">
        <v>401</v>
      </c>
      <c r="F168" s="218">
        <v>2</v>
      </c>
      <c r="G168" s="218">
        <f t="shared" si="2"/>
        <v>62.700000000000017</v>
      </c>
    </row>
    <row r="169" spans="1:9">
      <c r="A169" s="236">
        <v>43434</v>
      </c>
      <c r="B169" s="677">
        <v>15558</v>
      </c>
      <c r="C169" s="677" t="s">
        <v>429</v>
      </c>
      <c r="D169" t="s">
        <v>400</v>
      </c>
      <c r="F169" s="218">
        <v>62.7</v>
      </c>
      <c r="G169" s="218">
        <f t="shared" si="2"/>
        <v>0</v>
      </c>
    </row>
    <row r="170" spans="1:9">
      <c r="A170" s="243">
        <v>43373</v>
      </c>
      <c r="B170" s="676" t="s">
        <v>397</v>
      </c>
      <c r="C170" s="676" t="s">
        <v>478</v>
      </c>
      <c r="D170" t="s">
        <v>19</v>
      </c>
      <c r="E170" s="285">
        <v>23.1</v>
      </c>
      <c r="G170" s="218">
        <f t="shared" si="2"/>
        <v>23.1</v>
      </c>
    </row>
    <row r="171" spans="1:9">
      <c r="B171" s="677"/>
      <c r="C171" s="677"/>
      <c r="D171" t="s">
        <v>401</v>
      </c>
      <c r="E171" s="285">
        <v>4</v>
      </c>
      <c r="G171" s="218">
        <f t="shared" si="2"/>
        <v>27.1</v>
      </c>
    </row>
    <row r="172" spans="1:9">
      <c r="B172" s="677"/>
      <c r="C172" s="677"/>
      <c r="D172" t="s">
        <v>400</v>
      </c>
      <c r="E172" s="285">
        <v>300</v>
      </c>
      <c r="G172" s="218">
        <f t="shared" si="2"/>
        <v>327.10000000000002</v>
      </c>
    </row>
    <row r="173" spans="1:9">
      <c r="A173" s="236">
        <v>43434</v>
      </c>
      <c r="B173" s="677">
        <v>15558</v>
      </c>
      <c r="C173" s="677" t="s">
        <v>478</v>
      </c>
      <c r="D173" t="s">
        <v>400</v>
      </c>
      <c r="F173" s="218">
        <v>38</v>
      </c>
      <c r="G173" s="218">
        <f t="shared" si="2"/>
        <v>289.10000000000002</v>
      </c>
      <c r="I173" s="237"/>
    </row>
    <row r="174" spans="1:9">
      <c r="A174" s="236">
        <v>43830</v>
      </c>
      <c r="B174" s="677">
        <v>15704</v>
      </c>
      <c r="C174" s="677" t="s">
        <v>478</v>
      </c>
      <c r="D174" t="s">
        <v>400</v>
      </c>
      <c r="F174" s="218">
        <v>262</v>
      </c>
      <c r="G174" s="218">
        <f t="shared" si="2"/>
        <v>27.100000000000023</v>
      </c>
      <c r="I174" s="237"/>
    </row>
    <row r="175" spans="1:9">
      <c r="A175" s="236">
        <v>43830</v>
      </c>
      <c r="B175" s="677">
        <v>15704</v>
      </c>
      <c r="C175" s="677" t="s">
        <v>478</v>
      </c>
      <c r="D175" t="s">
        <v>19</v>
      </c>
      <c r="F175" s="218">
        <v>8</v>
      </c>
      <c r="G175" s="218">
        <f t="shared" si="2"/>
        <v>19.100000000000023</v>
      </c>
      <c r="I175" s="237"/>
    </row>
    <row r="176" spans="1:9">
      <c r="A176" s="236">
        <v>43483</v>
      </c>
      <c r="B176" s="677">
        <v>15794</v>
      </c>
      <c r="C176" s="677" t="s">
        <v>478</v>
      </c>
      <c r="D176" t="s">
        <v>19</v>
      </c>
      <c r="F176" s="218">
        <v>15.1</v>
      </c>
      <c r="G176" s="218">
        <f t="shared" si="2"/>
        <v>4.0000000000000231</v>
      </c>
      <c r="I176" s="237"/>
    </row>
    <row r="177" spans="1:9">
      <c r="A177" s="236">
        <v>43483</v>
      </c>
      <c r="B177" s="677">
        <v>15794</v>
      </c>
      <c r="C177" s="677" t="s">
        <v>478</v>
      </c>
      <c r="D177" t="s">
        <v>401</v>
      </c>
      <c r="F177" s="218">
        <v>4</v>
      </c>
      <c r="G177" s="218">
        <f t="shared" si="2"/>
        <v>2.3092638912203256E-14</v>
      </c>
      <c r="I177" s="237"/>
    </row>
    <row r="178" spans="1:9">
      <c r="A178" s="243">
        <v>43404</v>
      </c>
      <c r="B178" s="676" t="s">
        <v>397</v>
      </c>
      <c r="C178" s="676" t="s">
        <v>398</v>
      </c>
      <c r="D178" t="s">
        <v>19</v>
      </c>
      <c r="E178" s="285">
        <v>23.3</v>
      </c>
      <c r="G178" s="218">
        <f t="shared" si="2"/>
        <v>23.300000000000026</v>
      </c>
    </row>
    <row r="179" spans="1:9">
      <c r="B179" s="677"/>
      <c r="C179" s="677"/>
      <c r="D179" t="s">
        <v>401</v>
      </c>
      <c r="E179" s="285">
        <v>4</v>
      </c>
      <c r="G179" s="218">
        <f t="shared" si="2"/>
        <v>27.300000000000026</v>
      </c>
    </row>
    <row r="180" spans="1:9">
      <c r="B180" s="677"/>
      <c r="C180" s="677"/>
      <c r="D180" t="s">
        <v>400</v>
      </c>
      <c r="E180" s="285">
        <v>300</v>
      </c>
      <c r="G180" s="218">
        <f t="shared" si="2"/>
        <v>327.3</v>
      </c>
    </row>
    <row r="181" spans="1:9">
      <c r="B181" s="677"/>
      <c r="C181" s="677"/>
      <c r="D181" t="s">
        <v>482</v>
      </c>
      <c r="E181" s="285">
        <v>6</v>
      </c>
      <c r="G181" s="218">
        <f t="shared" si="2"/>
        <v>333.3</v>
      </c>
    </row>
    <row r="182" spans="1:9">
      <c r="A182" s="236">
        <v>43383</v>
      </c>
      <c r="B182" s="677">
        <v>8998</v>
      </c>
      <c r="C182" s="677" t="s">
        <v>398</v>
      </c>
      <c r="D182" t="s">
        <v>482</v>
      </c>
      <c r="F182" s="218">
        <v>6</v>
      </c>
      <c r="G182" s="218">
        <f t="shared" si="2"/>
        <v>327.3</v>
      </c>
    </row>
    <row r="183" spans="1:9">
      <c r="A183" s="236">
        <v>43481</v>
      </c>
      <c r="B183" s="677">
        <v>15786</v>
      </c>
      <c r="C183" s="677" t="s">
        <v>398</v>
      </c>
      <c r="D183" t="s">
        <v>400</v>
      </c>
      <c r="F183" s="218">
        <v>300</v>
      </c>
      <c r="G183" s="218">
        <f t="shared" si="2"/>
        <v>27.300000000000011</v>
      </c>
    </row>
    <row r="184" spans="1:9">
      <c r="A184" s="236">
        <v>43483</v>
      </c>
      <c r="B184" s="677">
        <v>15794</v>
      </c>
      <c r="C184" s="677" t="s">
        <v>398</v>
      </c>
      <c r="D184" t="s">
        <v>19</v>
      </c>
      <c r="F184" s="218">
        <v>23.3</v>
      </c>
      <c r="G184" s="218">
        <f t="shared" si="2"/>
        <v>4.0000000000000107</v>
      </c>
    </row>
    <row r="185" spans="1:9">
      <c r="A185" s="236">
        <v>43483</v>
      </c>
      <c r="B185" s="677">
        <v>15794</v>
      </c>
      <c r="C185" s="677" t="s">
        <v>398</v>
      </c>
      <c r="D185" t="s">
        <v>401</v>
      </c>
      <c r="F185" s="218">
        <v>4</v>
      </c>
      <c r="G185" s="218">
        <f t="shared" si="2"/>
        <v>1.0658141036401503E-14</v>
      </c>
    </row>
    <row r="186" spans="1:9">
      <c r="A186" s="243">
        <v>43434</v>
      </c>
      <c r="B186" s="676" t="s">
        <v>397</v>
      </c>
      <c r="C186" s="676" t="s">
        <v>405</v>
      </c>
      <c r="D186" t="s">
        <v>19</v>
      </c>
      <c r="E186" s="285">
        <v>33.6</v>
      </c>
      <c r="G186" s="218">
        <f t="shared" si="2"/>
        <v>33.600000000000009</v>
      </c>
    </row>
    <row r="187" spans="1:9">
      <c r="B187" s="677"/>
      <c r="C187" s="677"/>
      <c r="D187" t="s">
        <v>401</v>
      </c>
      <c r="E187" s="285">
        <v>4</v>
      </c>
      <c r="G187" s="218">
        <f t="shared" si="2"/>
        <v>37.600000000000009</v>
      </c>
    </row>
    <row r="188" spans="1:9">
      <c r="B188" s="677"/>
      <c r="C188" s="677"/>
      <c r="D188" t="s">
        <v>400</v>
      </c>
      <c r="E188" s="285">
        <v>300</v>
      </c>
      <c r="G188" s="218">
        <f t="shared" si="2"/>
        <v>337.6</v>
      </c>
    </row>
    <row r="189" spans="1:9">
      <c r="A189" s="236">
        <v>43483</v>
      </c>
      <c r="B189" s="677">
        <v>15794</v>
      </c>
      <c r="C189" s="677" t="s">
        <v>405</v>
      </c>
      <c r="D189" t="s">
        <v>19</v>
      </c>
      <c r="F189" s="218">
        <v>33.6</v>
      </c>
      <c r="G189" s="218">
        <f t="shared" si="2"/>
        <v>304</v>
      </c>
    </row>
    <row r="190" spans="1:9">
      <c r="A190" s="236">
        <v>43496</v>
      </c>
      <c r="B190" s="677">
        <v>15859</v>
      </c>
      <c r="C190" s="677" t="s">
        <v>405</v>
      </c>
      <c r="D190" t="s">
        <v>400</v>
      </c>
      <c r="F190" s="218">
        <v>170</v>
      </c>
      <c r="G190" s="218">
        <f t="shared" si="2"/>
        <v>134</v>
      </c>
    </row>
    <row r="191" spans="1:9">
      <c r="A191" s="236">
        <v>43524</v>
      </c>
      <c r="B191" s="677">
        <v>15977</v>
      </c>
      <c r="C191" s="677" t="s">
        <v>405</v>
      </c>
      <c r="D191" t="s">
        <v>400</v>
      </c>
      <c r="F191" s="218">
        <v>130</v>
      </c>
      <c r="G191" s="218">
        <f t="shared" si="2"/>
        <v>4</v>
      </c>
    </row>
    <row r="192" spans="1:9">
      <c r="A192" s="236">
        <v>43524</v>
      </c>
      <c r="B192" s="677">
        <v>15977</v>
      </c>
      <c r="C192" s="677" t="s">
        <v>405</v>
      </c>
      <c r="D192" t="s">
        <v>401</v>
      </c>
      <c r="F192" s="218">
        <v>4</v>
      </c>
      <c r="G192" s="218">
        <f t="shared" si="2"/>
        <v>0</v>
      </c>
    </row>
    <row r="193" spans="1:7">
      <c r="A193" s="243">
        <v>43465</v>
      </c>
      <c r="B193" s="676" t="s">
        <v>397</v>
      </c>
      <c r="C193" s="676" t="s">
        <v>409</v>
      </c>
      <c r="D193" t="s">
        <v>19</v>
      </c>
      <c r="E193" s="285">
        <v>35.5</v>
      </c>
      <c r="G193" s="218">
        <f t="shared" si="2"/>
        <v>35.5</v>
      </c>
    </row>
    <row r="194" spans="1:7">
      <c r="B194" s="677"/>
      <c r="C194" s="677"/>
      <c r="D194" t="s">
        <v>401</v>
      </c>
      <c r="E194" s="285">
        <v>4</v>
      </c>
      <c r="G194" s="218">
        <f t="shared" si="2"/>
        <v>39.5</v>
      </c>
    </row>
    <row r="195" spans="1:7">
      <c r="B195" s="677"/>
      <c r="C195" s="677"/>
      <c r="D195" t="s">
        <v>400</v>
      </c>
      <c r="E195" s="285">
        <v>300</v>
      </c>
      <c r="G195" s="218">
        <f t="shared" si="2"/>
        <v>339.5</v>
      </c>
    </row>
    <row r="196" spans="1:7">
      <c r="A196" s="236">
        <v>43524</v>
      </c>
      <c r="B196" s="677">
        <v>15977</v>
      </c>
      <c r="C196" s="677" t="s">
        <v>409</v>
      </c>
      <c r="D196" t="s">
        <v>400</v>
      </c>
      <c r="F196" s="218">
        <v>151</v>
      </c>
      <c r="G196" s="218">
        <f t="shared" si="2"/>
        <v>188.5</v>
      </c>
    </row>
    <row r="197" spans="1:7">
      <c r="A197" s="236">
        <v>43554</v>
      </c>
      <c r="B197" s="677" t="s">
        <v>943</v>
      </c>
      <c r="C197" s="677" t="s">
        <v>409</v>
      </c>
      <c r="D197" t="s">
        <v>19</v>
      </c>
      <c r="F197" s="218">
        <v>35.5</v>
      </c>
      <c r="G197" s="218">
        <f t="shared" si="2"/>
        <v>153</v>
      </c>
    </row>
    <row r="198" spans="1:7">
      <c r="A198" s="236">
        <v>43554</v>
      </c>
      <c r="B198" s="677" t="s">
        <v>943</v>
      </c>
      <c r="C198" s="677" t="s">
        <v>409</v>
      </c>
      <c r="D198" t="s">
        <v>401</v>
      </c>
      <c r="F198" s="218">
        <v>4</v>
      </c>
      <c r="G198" s="218">
        <f t="shared" si="2"/>
        <v>149</v>
      </c>
    </row>
    <row r="199" spans="1:7">
      <c r="A199" s="236">
        <v>43554</v>
      </c>
      <c r="B199" s="677" t="s">
        <v>943</v>
      </c>
      <c r="C199" s="677" t="s">
        <v>409</v>
      </c>
      <c r="D199" t="s">
        <v>400</v>
      </c>
      <c r="F199" s="218">
        <v>149</v>
      </c>
      <c r="G199" s="218">
        <f t="shared" si="2"/>
        <v>0</v>
      </c>
    </row>
    <row r="200" spans="1:7">
      <c r="A200" s="243">
        <v>43496</v>
      </c>
      <c r="B200" s="676" t="s">
        <v>397</v>
      </c>
      <c r="C200" s="676" t="s">
        <v>444</v>
      </c>
      <c r="D200" t="s">
        <v>19</v>
      </c>
      <c r="E200" s="285">
        <v>36.700000000000003</v>
      </c>
      <c r="G200" s="218">
        <f t="shared" si="2"/>
        <v>36.700000000000003</v>
      </c>
    </row>
    <row r="201" spans="1:7">
      <c r="B201" s="677"/>
      <c r="C201" s="677"/>
      <c r="D201" t="s">
        <v>401</v>
      </c>
      <c r="E201" s="285">
        <v>4</v>
      </c>
      <c r="G201" s="218">
        <f t="shared" si="2"/>
        <v>40.700000000000003</v>
      </c>
    </row>
    <row r="202" spans="1:7">
      <c r="B202" s="677"/>
      <c r="C202" s="677"/>
      <c r="D202" t="s">
        <v>400</v>
      </c>
      <c r="E202" s="285">
        <v>300</v>
      </c>
      <c r="G202" s="218">
        <f t="shared" si="2"/>
        <v>340.7</v>
      </c>
    </row>
    <row r="203" spans="1:7">
      <c r="A203" s="236">
        <v>43554</v>
      </c>
      <c r="B203" s="677" t="s">
        <v>943</v>
      </c>
      <c r="C203" s="677" t="s">
        <v>444</v>
      </c>
      <c r="D203" t="s">
        <v>19</v>
      </c>
      <c r="F203" s="218">
        <v>36.700000000000003</v>
      </c>
      <c r="G203" s="218">
        <f t="shared" si="2"/>
        <v>304</v>
      </c>
    </row>
    <row r="204" spans="1:7">
      <c r="A204" s="236">
        <v>43554</v>
      </c>
      <c r="B204" s="677" t="s">
        <v>943</v>
      </c>
      <c r="C204" s="677" t="s">
        <v>444</v>
      </c>
      <c r="D204" t="s">
        <v>401</v>
      </c>
      <c r="F204" s="218">
        <v>4</v>
      </c>
      <c r="G204" s="218">
        <f t="shared" si="2"/>
        <v>300</v>
      </c>
    </row>
    <row r="205" spans="1:7">
      <c r="A205" s="236">
        <v>43554</v>
      </c>
      <c r="B205" s="677" t="s">
        <v>943</v>
      </c>
      <c r="C205" s="677" t="s">
        <v>444</v>
      </c>
      <c r="D205" t="s">
        <v>400</v>
      </c>
      <c r="F205" s="218">
        <v>120.8</v>
      </c>
      <c r="G205" s="218">
        <f t="shared" si="2"/>
        <v>179.2</v>
      </c>
    </row>
    <row r="206" spans="1:7">
      <c r="A206" s="236">
        <v>43585</v>
      </c>
      <c r="B206" s="677" t="s">
        <v>944</v>
      </c>
      <c r="C206" s="677" t="s">
        <v>444</v>
      </c>
      <c r="D206" t="s">
        <v>400</v>
      </c>
      <c r="F206" s="218">
        <v>179.2</v>
      </c>
      <c r="G206" s="218">
        <f t="shared" si="2"/>
        <v>0</v>
      </c>
    </row>
    <row r="207" spans="1:7">
      <c r="A207" s="243">
        <v>43524</v>
      </c>
      <c r="B207" s="676" t="s">
        <v>397</v>
      </c>
      <c r="C207" s="676" t="s">
        <v>415</v>
      </c>
      <c r="D207" t="s">
        <v>19</v>
      </c>
      <c r="E207" s="285">
        <v>28.1</v>
      </c>
      <c r="G207" s="218">
        <f t="shared" si="2"/>
        <v>28.1</v>
      </c>
    </row>
    <row r="208" spans="1:7">
      <c r="B208" s="677"/>
      <c r="C208" s="677"/>
      <c r="D208" t="s">
        <v>401</v>
      </c>
      <c r="E208" s="285">
        <v>4.9000000000000004</v>
      </c>
      <c r="G208" s="218">
        <f t="shared" si="2"/>
        <v>33</v>
      </c>
    </row>
    <row r="209" spans="1:7">
      <c r="B209" s="677"/>
      <c r="C209" s="677"/>
      <c r="D209" t="s">
        <v>400</v>
      </c>
      <c r="E209" s="285">
        <v>300</v>
      </c>
      <c r="G209" s="218">
        <f t="shared" si="2"/>
        <v>333</v>
      </c>
    </row>
    <row r="210" spans="1:7">
      <c r="A210" s="236">
        <v>43585</v>
      </c>
      <c r="B210" s="677" t="s">
        <v>944</v>
      </c>
      <c r="C210" s="677" t="s">
        <v>415</v>
      </c>
      <c r="D210" t="s">
        <v>400</v>
      </c>
      <c r="F210" s="218">
        <v>90.8</v>
      </c>
      <c r="G210" s="218">
        <f t="shared" si="2"/>
        <v>242.2</v>
      </c>
    </row>
    <row r="211" spans="1:7">
      <c r="A211" s="236">
        <v>43591</v>
      </c>
      <c r="B211" s="677" t="s">
        <v>945</v>
      </c>
      <c r="C211" s="677" t="s">
        <v>415</v>
      </c>
      <c r="D211" t="s">
        <v>400</v>
      </c>
      <c r="F211" s="218">
        <v>115</v>
      </c>
      <c r="G211" s="218">
        <f t="shared" si="2"/>
        <v>127.19999999999999</v>
      </c>
    </row>
    <row r="212" spans="1:7">
      <c r="A212" s="236">
        <v>43599</v>
      </c>
      <c r="B212" s="677" t="s">
        <v>946</v>
      </c>
      <c r="C212" s="677" t="s">
        <v>415</v>
      </c>
      <c r="D212" t="s">
        <v>400</v>
      </c>
      <c r="F212" s="218">
        <v>94.2</v>
      </c>
      <c r="G212" s="218">
        <f t="shared" ref="G212:G294" si="3">+G211+E212-F212</f>
        <v>32.999999999999986</v>
      </c>
    </row>
    <row r="213" spans="1:7">
      <c r="A213" s="236">
        <v>43599</v>
      </c>
      <c r="B213" s="677" t="s">
        <v>946</v>
      </c>
      <c r="C213" s="677" t="s">
        <v>415</v>
      </c>
      <c r="D213" t="s">
        <v>19</v>
      </c>
      <c r="F213" s="218">
        <v>5.8</v>
      </c>
      <c r="G213" s="218">
        <f t="shared" si="3"/>
        <v>27.199999999999985</v>
      </c>
    </row>
    <row r="214" spans="1:7">
      <c r="A214" s="236">
        <v>43616</v>
      </c>
      <c r="B214" s="677" t="s">
        <v>947</v>
      </c>
      <c r="C214" s="677" t="s">
        <v>415</v>
      </c>
      <c r="D214" t="s">
        <v>19</v>
      </c>
      <c r="F214" s="218">
        <v>22.3</v>
      </c>
      <c r="G214" s="218">
        <f t="shared" si="3"/>
        <v>4.8999999999999844</v>
      </c>
    </row>
    <row r="215" spans="1:7">
      <c r="A215" s="236">
        <v>43616</v>
      </c>
      <c r="B215" s="677" t="s">
        <v>947</v>
      </c>
      <c r="C215" s="677" t="s">
        <v>415</v>
      </c>
      <c r="D215" t="s">
        <v>401</v>
      </c>
      <c r="F215" s="218">
        <v>4.9000000000000004</v>
      </c>
      <c r="G215" s="218">
        <f t="shared" si="3"/>
        <v>-1.5987211554602254E-14</v>
      </c>
    </row>
    <row r="216" spans="1:7">
      <c r="A216" s="243">
        <v>43555</v>
      </c>
      <c r="B216" s="676" t="s">
        <v>397</v>
      </c>
      <c r="C216" s="676" t="s">
        <v>418</v>
      </c>
      <c r="D216" t="s">
        <v>19</v>
      </c>
      <c r="E216" s="285">
        <v>26.1</v>
      </c>
      <c r="G216" s="218">
        <f t="shared" si="3"/>
        <v>26.099999999999987</v>
      </c>
    </row>
    <row r="217" spans="1:7">
      <c r="B217" s="677"/>
      <c r="C217" s="677"/>
      <c r="D217" t="s">
        <v>401</v>
      </c>
      <c r="E217" s="285">
        <v>3.9</v>
      </c>
      <c r="G217" s="218">
        <f t="shared" si="3"/>
        <v>29.999999999999986</v>
      </c>
    </row>
    <row r="218" spans="1:7">
      <c r="B218" s="677"/>
      <c r="C218" s="677"/>
      <c r="D218" t="s">
        <v>400</v>
      </c>
      <c r="E218" s="285">
        <v>300</v>
      </c>
      <c r="G218" s="218">
        <f t="shared" si="3"/>
        <v>330</v>
      </c>
    </row>
    <row r="219" spans="1:7">
      <c r="A219" s="236">
        <v>43616</v>
      </c>
      <c r="B219" s="677" t="s">
        <v>947</v>
      </c>
      <c r="C219" s="677" t="s">
        <v>418</v>
      </c>
      <c r="D219" t="s">
        <v>400</v>
      </c>
      <c r="F219" s="218">
        <v>202.8</v>
      </c>
      <c r="G219" s="218">
        <f t="shared" si="3"/>
        <v>127.19999999999999</v>
      </c>
    </row>
    <row r="220" spans="1:7">
      <c r="A220" s="236">
        <v>43644</v>
      </c>
      <c r="B220" s="677" t="s">
        <v>948</v>
      </c>
      <c r="C220" s="677" t="s">
        <v>418</v>
      </c>
      <c r="D220" t="s">
        <v>19</v>
      </c>
      <c r="F220" s="218">
        <v>26.1</v>
      </c>
      <c r="G220" s="218">
        <f t="shared" si="3"/>
        <v>101.1</v>
      </c>
    </row>
    <row r="221" spans="1:7">
      <c r="A221" s="236">
        <v>43644</v>
      </c>
      <c r="B221" s="677" t="s">
        <v>948</v>
      </c>
      <c r="C221" s="677" t="s">
        <v>418</v>
      </c>
      <c r="D221" t="s">
        <v>401</v>
      </c>
      <c r="F221" s="218">
        <v>3.9</v>
      </c>
      <c r="G221" s="218">
        <f t="shared" si="3"/>
        <v>97.199999999999989</v>
      </c>
    </row>
    <row r="222" spans="1:7">
      <c r="A222" s="236">
        <v>43644</v>
      </c>
      <c r="B222" s="677" t="s">
        <v>948</v>
      </c>
      <c r="C222" s="677" t="s">
        <v>418</v>
      </c>
      <c r="D222" t="s">
        <v>400</v>
      </c>
      <c r="F222" s="218">
        <v>97.2</v>
      </c>
      <c r="G222" s="218">
        <f t="shared" si="3"/>
        <v>0</v>
      </c>
    </row>
    <row r="223" spans="1:7">
      <c r="A223" s="243">
        <v>43585</v>
      </c>
      <c r="B223" s="676" t="s">
        <v>397</v>
      </c>
      <c r="C223" s="676" t="s">
        <v>420</v>
      </c>
      <c r="D223" t="s">
        <v>19</v>
      </c>
      <c r="E223" s="285">
        <v>26.4</v>
      </c>
      <c r="G223" s="218">
        <f t="shared" si="3"/>
        <v>26.4</v>
      </c>
    </row>
    <row r="224" spans="1:7">
      <c r="B224" s="677"/>
      <c r="C224" s="677"/>
      <c r="D224" t="s">
        <v>401</v>
      </c>
      <c r="E224" s="285">
        <v>3.6</v>
      </c>
      <c r="G224" s="218">
        <f t="shared" si="3"/>
        <v>30</v>
      </c>
    </row>
    <row r="225" spans="1:9">
      <c r="B225" s="677"/>
      <c r="C225" s="677"/>
      <c r="D225" t="s">
        <v>400</v>
      </c>
      <c r="E225" s="285">
        <v>300</v>
      </c>
      <c r="G225" s="218">
        <f t="shared" si="3"/>
        <v>330</v>
      </c>
    </row>
    <row r="226" spans="1:9">
      <c r="A226" s="236">
        <v>43644</v>
      </c>
      <c r="B226" s="677" t="s">
        <v>948</v>
      </c>
      <c r="C226" s="677" t="s">
        <v>420</v>
      </c>
      <c r="D226" t="s">
        <v>400</v>
      </c>
      <c r="F226" s="218">
        <v>62.8</v>
      </c>
      <c r="G226" s="218">
        <f t="shared" si="3"/>
        <v>267.2</v>
      </c>
    </row>
    <row r="227" spans="1:9">
      <c r="A227" s="236">
        <v>43677</v>
      </c>
      <c r="B227" s="677" t="s">
        <v>949</v>
      </c>
      <c r="C227" s="677" t="s">
        <v>420</v>
      </c>
      <c r="D227" t="s">
        <v>19</v>
      </c>
      <c r="F227" s="218">
        <v>26.4</v>
      </c>
      <c r="G227" s="218">
        <f t="shared" si="3"/>
        <v>240.79999999999998</v>
      </c>
    </row>
    <row r="228" spans="1:9">
      <c r="A228" s="236">
        <v>43677</v>
      </c>
      <c r="B228" s="677" t="s">
        <v>949</v>
      </c>
      <c r="C228" s="677" t="s">
        <v>420</v>
      </c>
      <c r="D228" t="s">
        <v>401</v>
      </c>
      <c r="F228" s="218">
        <v>3.6</v>
      </c>
      <c r="G228" s="218">
        <f t="shared" si="3"/>
        <v>237.2</v>
      </c>
    </row>
    <row r="229" spans="1:9">
      <c r="A229" s="236">
        <v>43677</v>
      </c>
      <c r="B229" s="677" t="s">
        <v>949</v>
      </c>
      <c r="C229" s="677" t="s">
        <v>420</v>
      </c>
      <c r="D229" t="s">
        <v>400</v>
      </c>
      <c r="F229" s="218">
        <v>237.2</v>
      </c>
      <c r="G229" s="218">
        <f t="shared" si="3"/>
        <v>0</v>
      </c>
    </row>
    <row r="230" spans="1:9">
      <c r="A230" s="243">
        <v>43616</v>
      </c>
      <c r="B230" s="676" t="s">
        <v>397</v>
      </c>
      <c r="C230" s="676" t="s">
        <v>422</v>
      </c>
      <c r="D230" t="s">
        <v>19</v>
      </c>
      <c r="E230" s="285">
        <v>24.3</v>
      </c>
      <c r="G230" s="218">
        <f t="shared" si="3"/>
        <v>24.3</v>
      </c>
    </row>
    <row r="231" spans="1:9">
      <c r="B231" s="677"/>
      <c r="C231" s="677"/>
      <c r="D231" t="s">
        <v>401</v>
      </c>
      <c r="E231" s="285">
        <v>4.0999999999999996</v>
      </c>
      <c r="G231" s="218">
        <f t="shared" si="3"/>
        <v>28.4</v>
      </c>
    </row>
    <row r="232" spans="1:9">
      <c r="B232" s="677"/>
      <c r="C232" s="677"/>
      <c r="D232" t="s">
        <v>400</v>
      </c>
      <c r="E232" s="285">
        <v>300</v>
      </c>
      <c r="G232" s="218">
        <f t="shared" si="3"/>
        <v>328.4</v>
      </c>
    </row>
    <row r="233" spans="1:9">
      <c r="A233" s="236">
        <v>43677</v>
      </c>
      <c r="B233" s="677" t="s">
        <v>949</v>
      </c>
      <c r="C233" s="677" t="s">
        <v>422</v>
      </c>
      <c r="D233" t="s">
        <v>400</v>
      </c>
      <c r="F233" s="218">
        <v>32.799999999999997</v>
      </c>
      <c r="G233" s="218">
        <f t="shared" si="3"/>
        <v>295.59999999999997</v>
      </c>
    </row>
    <row r="234" spans="1:9">
      <c r="A234" s="236">
        <v>43679</v>
      </c>
      <c r="B234" s="677" t="s">
        <v>950</v>
      </c>
      <c r="C234" s="677" t="s">
        <v>422</v>
      </c>
      <c r="D234" t="s">
        <v>400</v>
      </c>
      <c r="F234" s="218">
        <v>100</v>
      </c>
      <c r="G234" s="218">
        <f t="shared" si="3"/>
        <v>195.59999999999997</v>
      </c>
      <c r="I234" s="237"/>
    </row>
    <row r="235" spans="1:9">
      <c r="A235" s="236">
        <v>43708</v>
      </c>
      <c r="B235" s="677" t="s">
        <v>951</v>
      </c>
      <c r="C235" s="677" t="s">
        <v>422</v>
      </c>
      <c r="D235" t="s">
        <v>19</v>
      </c>
      <c r="F235" s="218">
        <v>24.3</v>
      </c>
      <c r="G235" s="218">
        <f t="shared" si="3"/>
        <v>171.29999999999995</v>
      </c>
      <c r="I235" s="237"/>
    </row>
    <row r="236" spans="1:9">
      <c r="A236" s="236">
        <v>43708</v>
      </c>
      <c r="B236" s="677" t="s">
        <v>951</v>
      </c>
      <c r="C236" s="677" t="s">
        <v>422</v>
      </c>
      <c r="D236" t="s">
        <v>401</v>
      </c>
      <c r="F236" s="218">
        <v>4.0999999999999996</v>
      </c>
      <c r="G236" s="218">
        <f t="shared" si="3"/>
        <v>167.19999999999996</v>
      </c>
      <c r="I236" s="237"/>
    </row>
    <row r="237" spans="1:9">
      <c r="A237" s="236">
        <v>43708</v>
      </c>
      <c r="B237" s="677" t="s">
        <v>951</v>
      </c>
      <c r="C237" s="677" t="s">
        <v>422</v>
      </c>
      <c r="D237" t="s">
        <v>400</v>
      </c>
      <c r="F237" s="218">
        <v>167.2</v>
      </c>
      <c r="G237" s="218">
        <f t="shared" si="3"/>
        <v>0</v>
      </c>
      <c r="I237" s="237"/>
    </row>
    <row r="238" spans="1:9">
      <c r="A238" s="243">
        <v>43646</v>
      </c>
      <c r="B238" s="676" t="s">
        <v>397</v>
      </c>
      <c r="C238" s="676" t="s">
        <v>425</v>
      </c>
      <c r="D238" t="s">
        <v>19</v>
      </c>
      <c r="E238" s="285">
        <v>31.6</v>
      </c>
      <c r="G238" s="218">
        <f t="shared" si="3"/>
        <v>31.6</v>
      </c>
    </row>
    <row r="239" spans="1:9">
      <c r="B239" s="677"/>
      <c r="C239" s="677"/>
      <c r="D239" t="s">
        <v>401</v>
      </c>
      <c r="E239" s="285">
        <v>4</v>
      </c>
      <c r="G239" s="218">
        <f t="shared" si="3"/>
        <v>35.6</v>
      </c>
    </row>
    <row r="240" spans="1:9">
      <c r="B240" s="677"/>
      <c r="C240" s="677"/>
      <c r="D240" t="s">
        <v>400</v>
      </c>
      <c r="E240" s="285">
        <v>300</v>
      </c>
      <c r="G240" s="218">
        <f t="shared" si="3"/>
        <v>335.6</v>
      </c>
    </row>
    <row r="241" spans="1:9">
      <c r="A241" s="236">
        <v>43708</v>
      </c>
      <c r="B241" s="677" t="s">
        <v>951</v>
      </c>
      <c r="C241" s="677" t="s">
        <v>425</v>
      </c>
      <c r="D241" t="s">
        <v>400</v>
      </c>
      <c r="F241" s="218">
        <v>114.4</v>
      </c>
      <c r="G241" s="218">
        <f t="shared" si="3"/>
        <v>221.20000000000002</v>
      </c>
      <c r="I241" s="240"/>
    </row>
    <row r="242" spans="1:9">
      <c r="A242" s="236">
        <v>43738</v>
      </c>
      <c r="B242" s="677" t="s">
        <v>952</v>
      </c>
      <c r="C242" s="677" t="s">
        <v>425</v>
      </c>
      <c r="D242" t="s">
        <v>19</v>
      </c>
      <c r="F242" s="218">
        <v>31.6</v>
      </c>
      <c r="G242" s="218">
        <f t="shared" si="3"/>
        <v>189.60000000000002</v>
      </c>
      <c r="I242" s="240"/>
    </row>
    <row r="243" spans="1:9">
      <c r="A243" s="236">
        <v>43738</v>
      </c>
      <c r="B243" s="677" t="s">
        <v>952</v>
      </c>
      <c r="C243" s="677" t="s">
        <v>425</v>
      </c>
      <c r="D243" t="s">
        <v>401</v>
      </c>
      <c r="F243" s="218">
        <v>4</v>
      </c>
      <c r="G243" s="218">
        <f t="shared" si="3"/>
        <v>185.60000000000002</v>
      </c>
      <c r="I243" s="240"/>
    </row>
    <row r="244" spans="1:9">
      <c r="A244" s="236">
        <v>43738</v>
      </c>
      <c r="B244" s="677" t="s">
        <v>952</v>
      </c>
      <c r="C244" s="677" t="s">
        <v>425</v>
      </c>
      <c r="D244" t="s">
        <v>400</v>
      </c>
      <c r="F244" s="218">
        <f>+E240-F241</f>
        <v>185.6</v>
      </c>
      <c r="G244" s="218">
        <f t="shared" si="3"/>
        <v>0</v>
      </c>
      <c r="I244" s="240"/>
    </row>
    <row r="245" spans="1:9">
      <c r="A245" s="243">
        <v>43677</v>
      </c>
      <c r="B245" s="676" t="s">
        <v>397</v>
      </c>
      <c r="C245" s="676" t="s">
        <v>427</v>
      </c>
      <c r="D245" t="s">
        <v>19</v>
      </c>
      <c r="E245" s="285">
        <v>31.6</v>
      </c>
      <c r="G245" s="218">
        <f t="shared" si="3"/>
        <v>31.6</v>
      </c>
    </row>
    <row r="246" spans="1:9">
      <c r="B246" s="677"/>
      <c r="C246" s="677"/>
      <c r="D246" t="s">
        <v>401</v>
      </c>
      <c r="E246" s="285">
        <v>3.8</v>
      </c>
      <c r="G246" s="218">
        <f t="shared" si="3"/>
        <v>35.4</v>
      </c>
    </row>
    <row r="247" spans="1:9">
      <c r="B247" s="677"/>
      <c r="C247" s="677"/>
      <c r="D247" t="s">
        <v>400</v>
      </c>
      <c r="E247" s="285">
        <v>300</v>
      </c>
      <c r="G247" s="218">
        <f t="shared" si="3"/>
        <v>335.4</v>
      </c>
    </row>
    <row r="248" spans="1:9">
      <c r="A248" s="236">
        <v>43738</v>
      </c>
      <c r="B248" s="677" t="s">
        <v>952</v>
      </c>
      <c r="C248" s="677" t="s">
        <v>427</v>
      </c>
      <c r="D248" t="s">
        <v>400</v>
      </c>
      <c r="F248" s="218">
        <v>78.8</v>
      </c>
      <c r="G248" s="218">
        <f t="shared" si="3"/>
        <v>256.59999999999997</v>
      </c>
    </row>
    <row r="249" spans="1:9">
      <c r="A249" s="236">
        <v>43773</v>
      </c>
      <c r="B249" s="677" t="s">
        <v>953</v>
      </c>
      <c r="C249" s="677" t="s">
        <v>427</v>
      </c>
      <c r="D249" t="s">
        <v>400</v>
      </c>
      <c r="F249" s="218">
        <v>100</v>
      </c>
      <c r="G249" s="218">
        <f t="shared" si="3"/>
        <v>156.59999999999997</v>
      </c>
    </row>
    <row r="250" spans="1:9">
      <c r="A250" s="236">
        <v>43830</v>
      </c>
      <c r="B250" s="677" t="s">
        <v>954</v>
      </c>
      <c r="C250" s="677" t="s">
        <v>427</v>
      </c>
      <c r="D250" t="s">
        <v>400</v>
      </c>
      <c r="F250" s="218">
        <v>121.2</v>
      </c>
      <c r="G250" s="218">
        <f t="shared" si="3"/>
        <v>35.399999999999963</v>
      </c>
    </row>
    <row r="251" spans="1:9">
      <c r="A251" s="236">
        <v>43830</v>
      </c>
      <c r="B251" s="677" t="s">
        <v>954</v>
      </c>
      <c r="C251" s="677" t="s">
        <v>427</v>
      </c>
      <c r="D251" t="s">
        <v>19</v>
      </c>
      <c r="F251" s="218">
        <v>28.8</v>
      </c>
      <c r="G251" s="218">
        <f t="shared" si="3"/>
        <v>6.5999999999999623</v>
      </c>
    </row>
    <row r="252" spans="1:9">
      <c r="A252" s="236">
        <v>43998</v>
      </c>
      <c r="B252" s="677" t="s">
        <v>955</v>
      </c>
      <c r="C252" s="677" t="s">
        <v>427</v>
      </c>
      <c r="D252" t="s">
        <v>19</v>
      </c>
      <c r="F252" s="255">
        <v>2.8</v>
      </c>
      <c r="G252" s="218">
        <f t="shared" si="3"/>
        <v>3.7999999999999625</v>
      </c>
    </row>
    <row r="253" spans="1:9">
      <c r="A253" s="236">
        <v>43998</v>
      </c>
      <c r="B253" s="677" t="s">
        <v>955</v>
      </c>
      <c r="C253" s="677" t="s">
        <v>427</v>
      </c>
      <c r="D253" t="s">
        <v>401</v>
      </c>
      <c r="F253" s="255">
        <v>3.8</v>
      </c>
      <c r="G253" s="218">
        <f t="shared" si="3"/>
        <v>-3.730349362740526E-14</v>
      </c>
    </row>
    <row r="254" spans="1:9">
      <c r="A254" s="243">
        <v>43708</v>
      </c>
      <c r="B254" s="676" t="s">
        <v>397</v>
      </c>
      <c r="C254" s="676" t="s">
        <v>429</v>
      </c>
      <c r="D254" t="s">
        <v>19</v>
      </c>
      <c r="E254" s="285">
        <v>30.8</v>
      </c>
      <c r="F254" s="255"/>
      <c r="G254" s="218">
        <f t="shared" si="3"/>
        <v>30.799999999999962</v>
      </c>
    </row>
    <row r="255" spans="1:9">
      <c r="B255" s="677"/>
      <c r="C255" s="677"/>
      <c r="D255" t="s">
        <v>401</v>
      </c>
      <c r="E255" s="285">
        <v>3.7</v>
      </c>
      <c r="F255" s="255"/>
      <c r="G255" s="218">
        <f t="shared" si="3"/>
        <v>34.499999999999964</v>
      </c>
    </row>
    <row r="256" spans="1:9">
      <c r="B256" s="677"/>
      <c r="C256" s="677"/>
      <c r="D256" t="s">
        <v>400</v>
      </c>
      <c r="E256" s="285">
        <v>300</v>
      </c>
      <c r="F256" s="255"/>
      <c r="G256" s="218">
        <f t="shared" si="3"/>
        <v>334.49999999999994</v>
      </c>
    </row>
    <row r="257" spans="1:7">
      <c r="A257" s="236">
        <v>43998</v>
      </c>
      <c r="B257" s="677" t="s">
        <v>955</v>
      </c>
      <c r="C257" s="677" t="s">
        <v>429</v>
      </c>
      <c r="D257" t="s">
        <v>19</v>
      </c>
      <c r="F257" s="255">
        <v>30.8</v>
      </c>
      <c r="G257" s="218">
        <f t="shared" si="3"/>
        <v>303.69999999999993</v>
      </c>
    </row>
    <row r="258" spans="1:7">
      <c r="A258" s="236">
        <v>43998</v>
      </c>
      <c r="B258" s="677" t="s">
        <v>955</v>
      </c>
      <c r="C258" s="677" t="s">
        <v>429</v>
      </c>
      <c r="D258" t="s">
        <v>401</v>
      </c>
      <c r="F258" s="255">
        <v>3.7</v>
      </c>
      <c r="G258" s="218">
        <f t="shared" si="3"/>
        <v>299.99999999999994</v>
      </c>
    </row>
    <row r="259" spans="1:7">
      <c r="A259" s="236">
        <v>43998</v>
      </c>
      <c r="B259" s="677" t="s">
        <v>955</v>
      </c>
      <c r="C259" s="677" t="s">
        <v>429</v>
      </c>
      <c r="D259" t="s">
        <v>400</v>
      </c>
      <c r="F259" s="255">
        <v>300</v>
      </c>
      <c r="G259" s="218">
        <f t="shared" si="3"/>
        <v>0</v>
      </c>
    </row>
    <row r="260" spans="1:7">
      <c r="A260" s="243">
        <v>43738</v>
      </c>
      <c r="B260" s="676" t="s">
        <v>397</v>
      </c>
      <c r="C260" s="676" t="s">
        <v>478</v>
      </c>
      <c r="D260" t="s">
        <v>19</v>
      </c>
      <c r="E260" s="285">
        <v>30.9</v>
      </c>
      <c r="G260" s="218">
        <f t="shared" si="3"/>
        <v>30.9</v>
      </c>
    </row>
    <row r="261" spans="1:7">
      <c r="B261" s="677"/>
      <c r="C261" s="677"/>
      <c r="D261" t="s">
        <v>401</v>
      </c>
      <c r="E261" s="285">
        <v>3.7</v>
      </c>
      <c r="G261" s="218">
        <f t="shared" si="3"/>
        <v>34.6</v>
      </c>
    </row>
    <row r="262" spans="1:7">
      <c r="B262" s="677"/>
      <c r="C262" s="677"/>
      <c r="D262" t="s">
        <v>400</v>
      </c>
      <c r="E262" s="285">
        <v>300</v>
      </c>
      <c r="G262" s="218">
        <f t="shared" si="3"/>
        <v>334.6</v>
      </c>
    </row>
    <row r="263" spans="1:7">
      <c r="A263" s="236">
        <v>43998</v>
      </c>
      <c r="B263" s="677" t="s">
        <v>955</v>
      </c>
      <c r="C263" s="677" t="s">
        <v>431</v>
      </c>
      <c r="D263" t="s">
        <v>19</v>
      </c>
      <c r="F263" s="218">
        <v>30.9</v>
      </c>
      <c r="G263" s="218">
        <f t="shared" si="3"/>
        <v>303.70000000000005</v>
      </c>
    </row>
    <row r="264" spans="1:7">
      <c r="A264" s="236">
        <v>43998</v>
      </c>
      <c r="B264" s="677" t="s">
        <v>955</v>
      </c>
      <c r="C264" s="677" t="s">
        <v>431</v>
      </c>
      <c r="D264" t="s">
        <v>401</v>
      </c>
      <c r="F264" s="218">
        <v>3.7</v>
      </c>
      <c r="G264" s="218">
        <f t="shared" si="3"/>
        <v>300.00000000000006</v>
      </c>
    </row>
    <row r="265" spans="1:7">
      <c r="A265" s="236">
        <v>43998</v>
      </c>
      <c r="B265" s="677" t="s">
        <v>955</v>
      </c>
      <c r="C265" s="677" t="s">
        <v>431</v>
      </c>
      <c r="D265" t="s">
        <v>400</v>
      </c>
      <c r="F265" s="218">
        <v>300</v>
      </c>
      <c r="G265" s="218">
        <f t="shared" si="3"/>
        <v>0</v>
      </c>
    </row>
    <row r="266" spans="1:7">
      <c r="A266" s="243">
        <v>43769</v>
      </c>
      <c r="B266" s="676" t="s">
        <v>397</v>
      </c>
      <c r="C266" s="676" t="s">
        <v>398</v>
      </c>
      <c r="D266" t="s">
        <v>19</v>
      </c>
      <c r="E266" s="285">
        <v>31.1</v>
      </c>
      <c r="G266" s="218">
        <f t="shared" si="3"/>
        <v>31.1</v>
      </c>
    </row>
    <row r="267" spans="1:7">
      <c r="B267" s="677"/>
      <c r="C267" s="677"/>
      <c r="D267" t="s">
        <v>401</v>
      </c>
      <c r="E267" s="285">
        <v>3.6</v>
      </c>
      <c r="G267" s="218">
        <f t="shared" si="3"/>
        <v>34.700000000000003</v>
      </c>
    </row>
    <row r="268" spans="1:7">
      <c r="B268" s="677"/>
      <c r="C268" s="677"/>
      <c r="D268" t="s">
        <v>400</v>
      </c>
      <c r="E268" s="285">
        <v>300</v>
      </c>
      <c r="G268" s="218">
        <f t="shared" si="3"/>
        <v>334.7</v>
      </c>
    </row>
    <row r="269" spans="1:7">
      <c r="A269" s="236">
        <v>43769</v>
      </c>
      <c r="B269" s="677" t="s">
        <v>956</v>
      </c>
      <c r="C269" s="677" t="s">
        <v>398</v>
      </c>
      <c r="D269" t="s">
        <v>400</v>
      </c>
      <c r="F269" s="218">
        <v>300</v>
      </c>
      <c r="G269" s="218">
        <f t="shared" si="3"/>
        <v>34.699999999999989</v>
      </c>
    </row>
    <row r="270" spans="1:7">
      <c r="A270" s="236">
        <v>43998</v>
      </c>
      <c r="B270" s="677" t="s">
        <v>955</v>
      </c>
      <c r="C270" s="677" t="s">
        <v>398</v>
      </c>
      <c r="D270" t="s">
        <v>19</v>
      </c>
      <c r="F270" s="218">
        <v>31.1</v>
      </c>
      <c r="G270" s="218">
        <f t="shared" si="3"/>
        <v>3.5999999999999872</v>
      </c>
    </row>
    <row r="271" spans="1:7">
      <c r="A271" s="236">
        <v>43998</v>
      </c>
      <c r="B271" s="677" t="s">
        <v>955</v>
      </c>
      <c r="C271" s="677" t="s">
        <v>398</v>
      </c>
      <c r="D271" t="s">
        <v>401</v>
      </c>
      <c r="F271" s="218">
        <v>3.6</v>
      </c>
      <c r="G271" s="218">
        <f t="shared" si="3"/>
        <v>-1.2878587085651816E-14</v>
      </c>
    </row>
    <row r="272" spans="1:7">
      <c r="A272" s="243">
        <v>43799</v>
      </c>
      <c r="B272" s="676" t="s">
        <v>397</v>
      </c>
      <c r="C272" s="676" t="s">
        <v>405</v>
      </c>
      <c r="D272" t="s">
        <v>19</v>
      </c>
      <c r="E272" s="285">
        <v>34.799999999999997</v>
      </c>
      <c r="G272" s="218">
        <f t="shared" si="3"/>
        <v>34.799999999999983</v>
      </c>
    </row>
    <row r="273" spans="1:7">
      <c r="B273" s="677"/>
      <c r="C273" s="677"/>
      <c r="D273" t="s">
        <v>401</v>
      </c>
      <c r="E273" s="285">
        <v>3.7</v>
      </c>
      <c r="G273" s="218">
        <f t="shared" si="3"/>
        <v>38.499999999999986</v>
      </c>
    </row>
    <row r="274" spans="1:7">
      <c r="B274" s="677"/>
      <c r="C274" s="677"/>
      <c r="D274" t="s">
        <v>400</v>
      </c>
      <c r="E274" s="285">
        <v>300</v>
      </c>
      <c r="G274" s="218">
        <f t="shared" si="3"/>
        <v>338.5</v>
      </c>
    </row>
    <row r="275" spans="1:7">
      <c r="A275" s="236">
        <v>43799</v>
      </c>
      <c r="B275" s="677" t="s">
        <v>957</v>
      </c>
      <c r="C275" s="677" t="s">
        <v>405</v>
      </c>
      <c r="D275" t="s">
        <v>400</v>
      </c>
      <c r="F275" s="218">
        <v>250</v>
      </c>
      <c r="G275" s="218">
        <f t="shared" si="3"/>
        <v>88.5</v>
      </c>
    </row>
    <row r="276" spans="1:7">
      <c r="A276" s="236">
        <v>43998</v>
      </c>
      <c r="B276" s="677" t="s">
        <v>955</v>
      </c>
      <c r="C276" s="677" t="s">
        <v>405</v>
      </c>
      <c r="D276" t="s">
        <v>400</v>
      </c>
      <c r="F276" s="218">
        <v>50</v>
      </c>
      <c r="G276" s="218">
        <f t="shared" si="3"/>
        <v>38.5</v>
      </c>
    </row>
    <row r="277" spans="1:7">
      <c r="A277" s="236">
        <v>43998</v>
      </c>
      <c r="B277" s="677" t="s">
        <v>955</v>
      </c>
      <c r="C277" s="677" t="s">
        <v>405</v>
      </c>
      <c r="D277" t="s">
        <v>19</v>
      </c>
      <c r="F277" s="218">
        <v>34.799999999999997</v>
      </c>
      <c r="G277" s="218">
        <f t="shared" si="3"/>
        <v>3.7000000000000028</v>
      </c>
    </row>
    <row r="278" spans="1:7">
      <c r="A278" s="236">
        <v>43998</v>
      </c>
      <c r="B278" s="677" t="s">
        <v>955</v>
      </c>
      <c r="C278" s="677" t="s">
        <v>405</v>
      </c>
      <c r="D278" t="s">
        <v>401</v>
      </c>
      <c r="F278" s="218">
        <v>3.7</v>
      </c>
      <c r="G278" s="218">
        <f t="shared" si="3"/>
        <v>0</v>
      </c>
    </row>
    <row r="279" spans="1:7">
      <c r="A279" s="243">
        <v>43830</v>
      </c>
      <c r="B279" s="248" t="s">
        <v>397</v>
      </c>
      <c r="C279" s="248" t="s">
        <v>409</v>
      </c>
      <c r="D279" t="s">
        <v>19</v>
      </c>
      <c r="E279" s="285">
        <v>36.4</v>
      </c>
      <c r="G279" s="218">
        <f t="shared" si="3"/>
        <v>36.4</v>
      </c>
    </row>
    <row r="280" spans="1:7">
      <c r="B280" s="677"/>
      <c r="C280" s="677"/>
      <c r="D280" t="s">
        <v>401</v>
      </c>
      <c r="E280" s="285">
        <v>3.8</v>
      </c>
      <c r="G280" s="218">
        <f t="shared" si="3"/>
        <v>40.199999999999996</v>
      </c>
    </row>
    <row r="281" spans="1:7">
      <c r="B281" s="677"/>
      <c r="C281" s="677"/>
      <c r="D281" t="s">
        <v>400</v>
      </c>
      <c r="E281" s="285">
        <v>300</v>
      </c>
      <c r="G281" s="218">
        <f t="shared" si="3"/>
        <v>340.2</v>
      </c>
    </row>
    <row r="282" spans="1:7">
      <c r="A282" s="236">
        <v>43830</v>
      </c>
      <c r="B282" s="677" t="s">
        <v>954</v>
      </c>
      <c r="C282" s="677" t="s">
        <v>409</v>
      </c>
      <c r="D282" t="s">
        <v>400</v>
      </c>
      <c r="F282" s="218">
        <v>300</v>
      </c>
      <c r="G282" s="218">
        <f t="shared" si="3"/>
        <v>40.199999999999989</v>
      </c>
    </row>
    <row r="283" spans="1:7">
      <c r="A283" s="236">
        <v>43998</v>
      </c>
      <c r="B283" s="677" t="s">
        <v>955</v>
      </c>
      <c r="C283" s="677" t="s">
        <v>409</v>
      </c>
      <c r="D283" t="s">
        <v>19</v>
      </c>
      <c r="F283" s="218">
        <v>36.4</v>
      </c>
      <c r="G283" s="218">
        <f t="shared" si="3"/>
        <v>3.7999999999999901</v>
      </c>
    </row>
    <row r="284" spans="1:7">
      <c r="A284" s="236">
        <v>43998</v>
      </c>
      <c r="B284" s="677" t="s">
        <v>955</v>
      </c>
      <c r="C284" s="677" t="s">
        <v>409</v>
      </c>
      <c r="D284" t="s">
        <v>401</v>
      </c>
      <c r="F284" s="218">
        <v>3.8</v>
      </c>
      <c r="G284" s="218">
        <f t="shared" si="3"/>
        <v>-9.7699626167013776E-15</v>
      </c>
    </row>
    <row r="285" spans="1:7">
      <c r="A285" s="243">
        <v>43861</v>
      </c>
      <c r="B285" s="248" t="s">
        <v>397</v>
      </c>
      <c r="C285" s="248" t="s">
        <v>444</v>
      </c>
      <c r="D285" t="s">
        <v>19</v>
      </c>
      <c r="E285" s="285">
        <v>56.9</v>
      </c>
      <c r="G285" s="218">
        <f t="shared" si="3"/>
        <v>56.899999999999991</v>
      </c>
    </row>
    <row r="286" spans="1:7">
      <c r="B286" s="677"/>
      <c r="C286" s="677"/>
      <c r="D286" t="s">
        <v>401</v>
      </c>
      <c r="E286" s="285">
        <v>3.6</v>
      </c>
      <c r="G286" s="218">
        <f t="shared" si="3"/>
        <v>60.499999999999993</v>
      </c>
    </row>
    <row r="287" spans="1:7">
      <c r="B287" s="677"/>
      <c r="C287" s="677"/>
      <c r="D287" t="s">
        <v>400</v>
      </c>
      <c r="E287" s="285">
        <v>300</v>
      </c>
      <c r="G287" s="218">
        <f t="shared" si="3"/>
        <v>360.5</v>
      </c>
    </row>
    <row r="288" spans="1:7">
      <c r="A288" s="236">
        <v>43861</v>
      </c>
      <c r="B288" s="677" t="s">
        <v>958</v>
      </c>
      <c r="C288" s="677" t="s">
        <v>444</v>
      </c>
      <c r="D288" t="s">
        <v>400</v>
      </c>
      <c r="F288" s="218">
        <v>280</v>
      </c>
      <c r="G288" s="218">
        <f t="shared" si="3"/>
        <v>80.5</v>
      </c>
    </row>
    <row r="289" spans="1:7">
      <c r="A289" s="236">
        <v>43998</v>
      </c>
      <c r="B289" s="677" t="s">
        <v>955</v>
      </c>
      <c r="C289" s="677" t="s">
        <v>444</v>
      </c>
      <c r="D289" t="s">
        <v>400</v>
      </c>
      <c r="F289" s="218">
        <v>20</v>
      </c>
      <c r="G289" s="218">
        <f t="shared" si="3"/>
        <v>60.5</v>
      </c>
    </row>
    <row r="290" spans="1:7">
      <c r="A290" s="236">
        <v>43998</v>
      </c>
      <c r="B290" s="677" t="s">
        <v>955</v>
      </c>
      <c r="C290" s="677" t="s">
        <v>444</v>
      </c>
      <c r="D290" t="s">
        <v>19</v>
      </c>
      <c r="F290" s="218">
        <v>56.9</v>
      </c>
      <c r="G290" s="218">
        <f t="shared" si="3"/>
        <v>3.6000000000000014</v>
      </c>
    </row>
    <row r="291" spans="1:7">
      <c r="A291" s="236">
        <v>43998</v>
      </c>
      <c r="B291" s="677" t="s">
        <v>955</v>
      </c>
      <c r="C291" s="677" t="s">
        <v>444</v>
      </c>
      <c r="D291" t="s">
        <v>401</v>
      </c>
      <c r="F291" s="218">
        <v>3.6</v>
      </c>
      <c r="G291" s="218">
        <f t="shared" si="3"/>
        <v>0</v>
      </c>
    </row>
    <row r="292" spans="1:7">
      <c r="A292" s="243">
        <v>43890</v>
      </c>
      <c r="B292" s="676" t="s">
        <v>397</v>
      </c>
      <c r="C292" s="676" t="s">
        <v>415</v>
      </c>
      <c r="D292" t="s">
        <v>19</v>
      </c>
      <c r="E292" s="285">
        <v>59</v>
      </c>
      <c r="G292" s="218">
        <f t="shared" si="3"/>
        <v>59</v>
      </c>
    </row>
    <row r="293" spans="1:7">
      <c r="B293" s="677"/>
      <c r="C293" s="677"/>
      <c r="D293" t="s">
        <v>401</v>
      </c>
      <c r="E293" s="285">
        <v>3.8</v>
      </c>
      <c r="G293" s="218">
        <f t="shared" si="3"/>
        <v>62.8</v>
      </c>
    </row>
    <row r="294" spans="1:7">
      <c r="B294" s="677"/>
      <c r="C294" s="677"/>
      <c r="D294" t="s">
        <v>400</v>
      </c>
      <c r="E294" s="285">
        <v>300</v>
      </c>
      <c r="G294" s="218">
        <f t="shared" si="3"/>
        <v>362.8</v>
      </c>
    </row>
    <row r="295" spans="1:7">
      <c r="A295" s="236">
        <v>43890</v>
      </c>
      <c r="B295" s="677" t="s">
        <v>959</v>
      </c>
      <c r="C295" s="677" t="s">
        <v>415</v>
      </c>
      <c r="D295" t="s">
        <v>400</v>
      </c>
      <c r="F295" s="218">
        <v>240</v>
      </c>
      <c r="G295" s="218">
        <f t="shared" ref="G295:G364" si="4">+G294+E295-F295</f>
        <v>122.80000000000001</v>
      </c>
    </row>
    <row r="296" spans="1:7">
      <c r="A296" s="236">
        <v>43998</v>
      </c>
      <c r="B296" s="677" t="s">
        <v>955</v>
      </c>
      <c r="C296" s="677" t="s">
        <v>415</v>
      </c>
      <c r="D296" t="s">
        <v>400</v>
      </c>
      <c r="F296" s="218">
        <v>60</v>
      </c>
      <c r="G296" s="218">
        <f t="shared" si="4"/>
        <v>62.800000000000011</v>
      </c>
    </row>
    <row r="297" spans="1:7">
      <c r="A297" s="236">
        <v>43998</v>
      </c>
      <c r="B297" s="677" t="s">
        <v>955</v>
      </c>
      <c r="C297" s="677" t="s">
        <v>415</v>
      </c>
      <c r="D297" t="s">
        <v>19</v>
      </c>
      <c r="F297" s="218">
        <v>59</v>
      </c>
      <c r="G297" s="218">
        <f t="shared" si="4"/>
        <v>3.8000000000000114</v>
      </c>
    </row>
    <row r="298" spans="1:7">
      <c r="A298" s="236">
        <v>43998</v>
      </c>
      <c r="B298" s="677" t="s">
        <v>955</v>
      </c>
      <c r="C298" s="677" t="s">
        <v>415</v>
      </c>
      <c r="D298" t="s">
        <v>401</v>
      </c>
      <c r="F298" s="218">
        <v>3.8</v>
      </c>
      <c r="G298" s="218">
        <f t="shared" si="4"/>
        <v>1.1546319456101628E-14</v>
      </c>
    </row>
    <row r="299" spans="1:7">
      <c r="A299" s="243">
        <v>43921</v>
      </c>
      <c r="B299" s="676" t="s">
        <v>397</v>
      </c>
      <c r="C299" s="676" t="s">
        <v>418</v>
      </c>
      <c r="D299" t="s">
        <v>19</v>
      </c>
      <c r="E299" s="285">
        <v>47</v>
      </c>
      <c r="G299" s="218">
        <f t="shared" si="4"/>
        <v>47.000000000000014</v>
      </c>
    </row>
    <row r="300" spans="1:7">
      <c r="B300" s="677"/>
      <c r="C300" s="677"/>
      <c r="D300" t="s">
        <v>401</v>
      </c>
      <c r="E300" s="285">
        <v>3.5</v>
      </c>
      <c r="G300" s="218">
        <f t="shared" si="4"/>
        <v>50.500000000000014</v>
      </c>
    </row>
    <row r="301" spans="1:7">
      <c r="B301" s="677"/>
      <c r="C301" s="677"/>
      <c r="D301" t="s">
        <v>400</v>
      </c>
      <c r="E301" s="285">
        <v>300</v>
      </c>
      <c r="G301" s="218">
        <f t="shared" si="4"/>
        <v>350.5</v>
      </c>
    </row>
    <row r="302" spans="1:7">
      <c r="A302" s="236">
        <v>43969</v>
      </c>
      <c r="B302" s="677" t="s">
        <v>960</v>
      </c>
      <c r="C302" s="677" t="s">
        <v>418</v>
      </c>
      <c r="D302" t="s">
        <v>400</v>
      </c>
      <c r="F302" s="218">
        <v>110</v>
      </c>
      <c r="G302" s="218">
        <f t="shared" si="4"/>
        <v>240.5</v>
      </c>
    </row>
    <row r="303" spans="1:7">
      <c r="A303" s="236">
        <v>43998</v>
      </c>
      <c r="B303" s="677" t="s">
        <v>955</v>
      </c>
      <c r="C303" s="677" t="s">
        <v>418</v>
      </c>
      <c r="D303" t="s">
        <v>400</v>
      </c>
      <c r="F303" s="218">
        <v>190</v>
      </c>
      <c r="G303" s="218">
        <f t="shared" si="4"/>
        <v>50.5</v>
      </c>
    </row>
    <row r="304" spans="1:7">
      <c r="A304" s="236">
        <v>44210</v>
      </c>
      <c r="B304" s="677" t="s">
        <v>961</v>
      </c>
      <c r="C304" s="677" t="s">
        <v>418</v>
      </c>
      <c r="D304" t="s">
        <v>19</v>
      </c>
      <c r="F304" s="218">
        <v>47</v>
      </c>
      <c r="G304" s="218">
        <f t="shared" si="4"/>
        <v>3.5</v>
      </c>
    </row>
    <row r="305" spans="1:7">
      <c r="A305" s="236">
        <v>44210</v>
      </c>
      <c r="B305" s="677" t="s">
        <v>961</v>
      </c>
      <c r="C305" s="677" t="s">
        <v>418</v>
      </c>
      <c r="D305" t="s">
        <v>401</v>
      </c>
      <c r="F305" s="218">
        <v>3.5</v>
      </c>
      <c r="G305" s="218">
        <f t="shared" si="4"/>
        <v>0</v>
      </c>
    </row>
    <row r="306" spans="1:7">
      <c r="A306" s="243">
        <v>43951</v>
      </c>
      <c r="B306" s="676" t="s">
        <v>397</v>
      </c>
      <c r="C306" s="676" t="s">
        <v>420</v>
      </c>
      <c r="D306" t="s">
        <v>19</v>
      </c>
      <c r="E306" s="285">
        <v>13.1</v>
      </c>
      <c r="F306" s="250"/>
      <c r="G306" s="218">
        <f t="shared" si="4"/>
        <v>13.1</v>
      </c>
    </row>
    <row r="307" spans="1:7">
      <c r="B307" s="677"/>
      <c r="C307" s="677"/>
      <c r="D307" t="s">
        <v>401</v>
      </c>
      <c r="E307" s="285">
        <v>4.5999999999999996</v>
      </c>
      <c r="F307" s="250"/>
      <c r="G307" s="218">
        <f t="shared" si="4"/>
        <v>17.7</v>
      </c>
    </row>
    <row r="308" spans="1:7">
      <c r="B308" s="677"/>
      <c r="C308" s="677"/>
      <c r="D308" t="s">
        <v>400</v>
      </c>
      <c r="E308" s="285">
        <v>300</v>
      </c>
      <c r="F308" s="250"/>
      <c r="G308" s="218">
        <f t="shared" si="4"/>
        <v>317.7</v>
      </c>
    </row>
    <row r="309" spans="1:7">
      <c r="A309" s="236">
        <v>43999</v>
      </c>
      <c r="B309" s="677" t="s">
        <v>962</v>
      </c>
      <c r="C309" s="677" t="s">
        <v>420</v>
      </c>
      <c r="D309" t="s">
        <v>400</v>
      </c>
      <c r="F309" s="218">
        <v>300</v>
      </c>
      <c r="G309" s="218">
        <f t="shared" si="4"/>
        <v>17.699999999999989</v>
      </c>
    </row>
    <row r="310" spans="1:7">
      <c r="A310" s="236">
        <v>44210</v>
      </c>
      <c r="B310" s="677" t="s">
        <v>961</v>
      </c>
      <c r="C310" s="677" t="s">
        <v>420</v>
      </c>
      <c r="D310" t="s">
        <v>19</v>
      </c>
      <c r="F310" s="218">
        <v>13.1</v>
      </c>
      <c r="G310" s="218">
        <f t="shared" si="4"/>
        <v>4.599999999999989</v>
      </c>
    </row>
    <row r="311" spans="1:7">
      <c r="A311" s="236">
        <v>44210</v>
      </c>
      <c r="B311" s="677" t="s">
        <v>961</v>
      </c>
      <c r="C311" s="677" t="s">
        <v>420</v>
      </c>
      <c r="D311" t="s">
        <v>401</v>
      </c>
      <c r="F311" s="218">
        <v>4.5999999999999996</v>
      </c>
      <c r="G311" s="218">
        <f t="shared" si="4"/>
        <v>-1.0658141036401503E-14</v>
      </c>
    </row>
    <row r="312" spans="1:7">
      <c r="A312" s="243">
        <v>43981</v>
      </c>
      <c r="B312" s="676" t="s">
        <v>397</v>
      </c>
      <c r="C312" s="676" t="s">
        <v>422</v>
      </c>
      <c r="D312" t="s">
        <v>19</v>
      </c>
      <c r="E312" s="285">
        <v>12.1</v>
      </c>
      <c r="F312" s="250"/>
      <c r="G312" s="218">
        <f t="shared" si="4"/>
        <v>12.099999999999989</v>
      </c>
    </row>
    <row r="313" spans="1:7">
      <c r="B313" s="677"/>
      <c r="C313" s="677"/>
      <c r="D313" t="s">
        <v>401</v>
      </c>
      <c r="E313" s="285">
        <v>2.5</v>
      </c>
      <c r="F313" s="250"/>
      <c r="G313" s="218">
        <f t="shared" si="4"/>
        <v>14.599999999999989</v>
      </c>
    </row>
    <row r="314" spans="1:7">
      <c r="B314" s="677"/>
      <c r="C314" s="677"/>
      <c r="D314" t="s">
        <v>400</v>
      </c>
      <c r="E314" s="285">
        <v>300</v>
      </c>
      <c r="F314" s="250"/>
      <c r="G314" s="218">
        <f t="shared" si="4"/>
        <v>314.59999999999997</v>
      </c>
    </row>
    <row r="315" spans="1:7">
      <c r="A315" s="236">
        <v>43999</v>
      </c>
      <c r="B315" s="677" t="s">
        <v>962</v>
      </c>
      <c r="C315" s="677" t="s">
        <v>422</v>
      </c>
      <c r="D315" t="s">
        <v>400</v>
      </c>
      <c r="F315" s="245">
        <v>300</v>
      </c>
      <c r="G315" s="218">
        <f t="shared" si="4"/>
        <v>14.599999999999966</v>
      </c>
    </row>
    <row r="316" spans="1:7">
      <c r="A316" s="236">
        <v>44210</v>
      </c>
      <c r="B316" s="677" t="s">
        <v>961</v>
      </c>
      <c r="C316" s="677" t="s">
        <v>422</v>
      </c>
      <c r="D316" t="s">
        <v>19</v>
      </c>
      <c r="F316" s="245">
        <v>12.1</v>
      </c>
      <c r="G316" s="218">
        <f t="shared" si="4"/>
        <v>2.4999999999999662</v>
      </c>
    </row>
    <row r="317" spans="1:7">
      <c r="A317" s="236">
        <v>44210</v>
      </c>
      <c r="B317" s="677" t="s">
        <v>961</v>
      </c>
      <c r="C317" s="677" t="s">
        <v>422</v>
      </c>
      <c r="D317" t="s">
        <v>401</v>
      </c>
      <c r="F317" s="245">
        <v>2.5</v>
      </c>
      <c r="G317" s="218">
        <f t="shared" si="4"/>
        <v>-3.3750779948604759E-14</v>
      </c>
    </row>
    <row r="318" spans="1:7">
      <c r="A318" s="243">
        <v>44012</v>
      </c>
      <c r="B318" s="676" t="s">
        <v>397</v>
      </c>
      <c r="C318" s="676" t="s">
        <v>425</v>
      </c>
      <c r="D318" t="s">
        <v>19</v>
      </c>
      <c r="E318" s="285">
        <v>10.7</v>
      </c>
      <c r="F318" s="250"/>
      <c r="G318" s="218">
        <f t="shared" si="4"/>
        <v>10.699999999999966</v>
      </c>
    </row>
    <row r="319" spans="1:7">
      <c r="A319" s="243"/>
      <c r="B319" s="676"/>
      <c r="C319" s="676"/>
      <c r="D319" t="s">
        <v>401</v>
      </c>
      <c r="E319" s="285">
        <v>1.2</v>
      </c>
      <c r="F319" s="250"/>
      <c r="G319" s="218">
        <f t="shared" si="4"/>
        <v>11.899999999999965</v>
      </c>
    </row>
    <row r="320" spans="1:7">
      <c r="A320" s="243"/>
      <c r="B320" s="676"/>
      <c r="C320" s="676"/>
      <c r="D320" t="s">
        <v>400</v>
      </c>
      <c r="E320" s="285">
        <v>300</v>
      </c>
      <c r="F320" s="250"/>
      <c r="G320" s="218">
        <f t="shared" si="4"/>
        <v>311.89999999999998</v>
      </c>
    </row>
    <row r="321" spans="1:12">
      <c r="A321" s="236">
        <v>44226</v>
      </c>
      <c r="B321" s="677" t="s">
        <v>963</v>
      </c>
      <c r="C321" s="677" t="s">
        <v>425</v>
      </c>
      <c r="D321" t="s">
        <v>400</v>
      </c>
      <c r="E321" s="331"/>
      <c r="F321" s="245">
        <v>110</v>
      </c>
      <c r="G321" s="218">
        <f t="shared" si="4"/>
        <v>201.89999999999998</v>
      </c>
    </row>
    <row r="322" spans="1:12">
      <c r="A322" s="236">
        <v>44286</v>
      </c>
      <c r="B322" s="677" t="s">
        <v>964</v>
      </c>
      <c r="C322" s="677" t="s">
        <v>425</v>
      </c>
      <c r="D322" t="s">
        <v>400</v>
      </c>
      <c r="E322" s="331"/>
      <c r="F322" s="245">
        <v>15</v>
      </c>
      <c r="G322" s="218">
        <f t="shared" si="4"/>
        <v>186.89999999999998</v>
      </c>
      <c r="I322" t="s">
        <v>965</v>
      </c>
      <c r="K322">
        <v>10.7</v>
      </c>
      <c r="L322" s="256" t="s">
        <v>19</v>
      </c>
    </row>
    <row r="323" spans="1:12">
      <c r="A323" s="236">
        <v>44347</v>
      </c>
      <c r="B323" s="677" t="s">
        <v>966</v>
      </c>
      <c r="C323" s="677" t="s">
        <v>425</v>
      </c>
      <c r="D323" t="s">
        <v>400</v>
      </c>
      <c r="E323" s="331"/>
      <c r="F323" s="245">
        <v>85</v>
      </c>
      <c r="G323" s="218">
        <f t="shared" si="4"/>
        <v>101.89999999999998</v>
      </c>
      <c r="I323">
        <v>90</v>
      </c>
      <c r="K323">
        <v>1.2</v>
      </c>
      <c r="L323" s="256" t="s">
        <v>401</v>
      </c>
    </row>
    <row r="324" spans="1:12">
      <c r="A324" s="236">
        <v>44469</v>
      </c>
      <c r="B324" s="677" t="s">
        <v>967</v>
      </c>
      <c r="C324" s="677" t="s">
        <v>425</v>
      </c>
      <c r="D324" t="s">
        <v>19</v>
      </c>
      <c r="E324" s="331"/>
      <c r="F324" s="218">
        <v>10.7</v>
      </c>
      <c r="G324" s="218">
        <f t="shared" si="4"/>
        <v>91.199999999999974</v>
      </c>
    </row>
    <row r="325" spans="1:12">
      <c r="A325" s="236">
        <v>44469</v>
      </c>
      <c r="B325" s="677" t="s">
        <v>967</v>
      </c>
      <c r="C325" s="677" t="s">
        <v>425</v>
      </c>
      <c r="D325" t="s">
        <v>401</v>
      </c>
      <c r="E325" s="331"/>
      <c r="F325" s="218">
        <v>1.2</v>
      </c>
      <c r="G325" s="218">
        <f t="shared" si="4"/>
        <v>89.999999999999972</v>
      </c>
    </row>
    <row r="326" spans="1:12">
      <c r="A326" s="236">
        <v>44469</v>
      </c>
      <c r="B326" s="677" t="s">
        <v>968</v>
      </c>
      <c r="C326" s="677" t="s">
        <v>425</v>
      </c>
      <c r="D326" t="s">
        <v>400</v>
      </c>
      <c r="E326" s="331"/>
      <c r="F326" s="218">
        <v>90</v>
      </c>
      <c r="G326" s="218">
        <f t="shared" si="4"/>
        <v>0</v>
      </c>
    </row>
    <row r="327" spans="1:12">
      <c r="A327" s="243">
        <v>44043</v>
      </c>
      <c r="B327" s="676" t="s">
        <v>397</v>
      </c>
      <c r="C327" s="676" t="s">
        <v>427</v>
      </c>
      <c r="D327" t="s">
        <v>19</v>
      </c>
      <c r="E327" s="285">
        <v>30.6</v>
      </c>
      <c r="F327" s="250"/>
      <c r="G327" s="218">
        <f t="shared" si="4"/>
        <v>30.6</v>
      </c>
    </row>
    <row r="328" spans="1:12">
      <c r="B328" s="677"/>
      <c r="C328" s="677"/>
      <c r="D328" t="s">
        <v>401</v>
      </c>
      <c r="E328" s="285">
        <v>5</v>
      </c>
      <c r="F328" s="250"/>
      <c r="G328" s="218">
        <f t="shared" si="4"/>
        <v>35.6</v>
      </c>
    </row>
    <row r="329" spans="1:12">
      <c r="B329" s="677"/>
      <c r="C329" s="677"/>
      <c r="D329" t="s">
        <v>400</v>
      </c>
      <c r="E329" s="285">
        <v>300</v>
      </c>
      <c r="F329" s="250"/>
      <c r="G329" s="218">
        <f t="shared" si="4"/>
        <v>335.6</v>
      </c>
    </row>
    <row r="330" spans="1:12">
      <c r="A330" s="236">
        <v>44043</v>
      </c>
      <c r="B330" s="677" t="s">
        <v>969</v>
      </c>
      <c r="C330" s="677" t="s">
        <v>427</v>
      </c>
      <c r="D330" t="s">
        <v>400</v>
      </c>
      <c r="F330" s="245">
        <v>290</v>
      </c>
      <c r="G330" s="218">
        <f t="shared" si="4"/>
        <v>45.600000000000023</v>
      </c>
    </row>
    <row r="331" spans="1:12">
      <c r="A331" s="236">
        <v>44104</v>
      </c>
      <c r="B331" s="677" t="s">
        <v>970</v>
      </c>
      <c r="C331" s="677" t="s">
        <v>427</v>
      </c>
      <c r="D331" t="s">
        <v>400</v>
      </c>
      <c r="F331" s="245">
        <v>10</v>
      </c>
      <c r="G331" s="218">
        <f t="shared" si="4"/>
        <v>35.600000000000023</v>
      </c>
    </row>
    <row r="332" spans="1:12">
      <c r="A332" s="236">
        <v>44210</v>
      </c>
      <c r="B332" s="677" t="s">
        <v>961</v>
      </c>
      <c r="C332" s="677" t="s">
        <v>427</v>
      </c>
      <c r="D332" t="s">
        <v>19</v>
      </c>
      <c r="F332" s="245">
        <v>30.6</v>
      </c>
      <c r="G332" s="218">
        <f t="shared" si="4"/>
        <v>5.0000000000000213</v>
      </c>
    </row>
    <row r="333" spans="1:12">
      <c r="A333" s="236">
        <v>44210</v>
      </c>
      <c r="B333" s="677" t="s">
        <v>961</v>
      </c>
      <c r="C333" s="677" t="s">
        <v>427</v>
      </c>
      <c r="D333" t="s">
        <v>401</v>
      </c>
      <c r="F333" s="245">
        <v>5</v>
      </c>
      <c r="G333" s="218">
        <f t="shared" si="4"/>
        <v>2.1316282072803006E-14</v>
      </c>
    </row>
    <row r="334" spans="1:12">
      <c r="A334" s="243">
        <v>44074</v>
      </c>
      <c r="B334" s="676" t="s">
        <v>397</v>
      </c>
      <c r="C334" s="676" t="s">
        <v>429</v>
      </c>
      <c r="D334" t="s">
        <v>19</v>
      </c>
      <c r="E334" s="285">
        <v>29.4</v>
      </c>
      <c r="F334" s="245"/>
      <c r="G334" s="218">
        <f t="shared" si="4"/>
        <v>29.40000000000002</v>
      </c>
    </row>
    <row r="335" spans="1:12">
      <c r="B335" s="677"/>
      <c r="C335" s="677"/>
      <c r="D335" t="s">
        <v>401</v>
      </c>
      <c r="E335" s="285">
        <v>3.5</v>
      </c>
      <c r="F335" s="245"/>
      <c r="G335" s="218">
        <f t="shared" si="4"/>
        <v>32.90000000000002</v>
      </c>
    </row>
    <row r="336" spans="1:12">
      <c r="B336" s="677"/>
      <c r="C336" s="677"/>
      <c r="D336" t="s">
        <v>400</v>
      </c>
      <c r="E336" s="285">
        <v>300</v>
      </c>
      <c r="F336" s="245"/>
      <c r="G336" s="218">
        <f t="shared" si="4"/>
        <v>332.90000000000003</v>
      </c>
    </row>
    <row r="337" spans="1:7">
      <c r="B337" s="677"/>
      <c r="C337" s="677"/>
      <c r="D337" t="s">
        <v>503</v>
      </c>
      <c r="E337" s="285">
        <v>15</v>
      </c>
      <c r="F337" s="245"/>
      <c r="G337" s="218">
        <f t="shared" si="4"/>
        <v>347.90000000000003</v>
      </c>
    </row>
    <row r="338" spans="1:7">
      <c r="A338" s="236">
        <v>44074</v>
      </c>
      <c r="B338" s="677" t="s">
        <v>971</v>
      </c>
      <c r="C338" s="677" t="s">
        <v>429</v>
      </c>
      <c r="D338" t="s">
        <v>400</v>
      </c>
      <c r="F338" s="245">
        <v>160</v>
      </c>
      <c r="G338" s="218">
        <f t="shared" si="4"/>
        <v>187.90000000000003</v>
      </c>
    </row>
    <row r="339" spans="1:7">
      <c r="A339" s="236">
        <v>44104</v>
      </c>
      <c r="B339" s="677" t="s">
        <v>970</v>
      </c>
      <c r="C339" s="677" t="s">
        <v>429</v>
      </c>
      <c r="D339" t="s">
        <v>400</v>
      </c>
      <c r="F339" s="245">
        <v>140</v>
      </c>
      <c r="G339" s="218">
        <f t="shared" si="4"/>
        <v>47.900000000000034</v>
      </c>
    </row>
    <row r="340" spans="1:7">
      <c r="A340" s="236">
        <v>44210</v>
      </c>
      <c r="B340" s="677" t="s">
        <v>972</v>
      </c>
      <c r="C340" s="677" t="s">
        <v>429</v>
      </c>
      <c r="D340" t="s">
        <v>19</v>
      </c>
      <c r="F340" s="245">
        <v>29.4</v>
      </c>
      <c r="G340" s="218">
        <f t="shared" si="4"/>
        <v>18.500000000000036</v>
      </c>
    </row>
    <row r="341" spans="1:7">
      <c r="A341" s="236">
        <v>44210</v>
      </c>
      <c r="B341" s="677" t="s">
        <v>972</v>
      </c>
      <c r="C341" s="677" t="s">
        <v>429</v>
      </c>
      <c r="D341" t="s">
        <v>401</v>
      </c>
      <c r="F341" s="245">
        <v>3.5</v>
      </c>
      <c r="G341" s="218">
        <f t="shared" si="4"/>
        <v>15.000000000000036</v>
      </c>
    </row>
    <row r="342" spans="1:7">
      <c r="A342" s="236">
        <v>44210</v>
      </c>
      <c r="B342" s="677" t="s">
        <v>972</v>
      </c>
      <c r="C342" s="677" t="s">
        <v>429</v>
      </c>
      <c r="D342" t="s">
        <v>503</v>
      </c>
      <c r="F342" s="245">
        <v>15</v>
      </c>
      <c r="G342" s="218">
        <f t="shared" si="4"/>
        <v>3.5527136788005009E-14</v>
      </c>
    </row>
    <row r="343" spans="1:7">
      <c r="A343" s="243">
        <v>44104</v>
      </c>
      <c r="B343" s="676" t="s">
        <v>397</v>
      </c>
      <c r="C343" s="676" t="s">
        <v>478</v>
      </c>
      <c r="D343" t="s">
        <v>19</v>
      </c>
      <c r="E343" s="285">
        <v>30.1</v>
      </c>
      <c r="F343" s="245"/>
      <c r="G343" s="218">
        <f t="shared" si="4"/>
        <v>30.100000000000037</v>
      </c>
    </row>
    <row r="344" spans="1:7">
      <c r="B344" s="677"/>
      <c r="C344" s="677"/>
      <c r="D344" t="s">
        <v>401</v>
      </c>
      <c r="E344" s="285">
        <v>4.0999999999999996</v>
      </c>
      <c r="F344" s="245"/>
      <c r="G344" s="218">
        <f t="shared" si="4"/>
        <v>34.200000000000038</v>
      </c>
    </row>
    <row r="345" spans="1:7">
      <c r="B345" s="677"/>
      <c r="C345" s="677"/>
      <c r="D345" t="s">
        <v>400</v>
      </c>
      <c r="E345" s="285">
        <v>300</v>
      </c>
      <c r="F345" s="245"/>
      <c r="G345" s="218">
        <f t="shared" si="4"/>
        <v>334.20000000000005</v>
      </c>
    </row>
    <row r="346" spans="1:7">
      <c r="B346" s="677"/>
      <c r="C346" s="677"/>
      <c r="D346" t="s">
        <v>503</v>
      </c>
      <c r="E346" s="285">
        <v>8.5</v>
      </c>
      <c r="F346" s="245"/>
      <c r="G346" s="218">
        <f t="shared" si="4"/>
        <v>342.70000000000005</v>
      </c>
    </row>
    <row r="347" spans="1:7">
      <c r="A347" s="236">
        <v>44104</v>
      </c>
      <c r="B347" s="677" t="s">
        <v>970</v>
      </c>
      <c r="C347" s="677" t="s">
        <v>478</v>
      </c>
      <c r="D347" t="s">
        <v>400</v>
      </c>
      <c r="F347" s="245">
        <v>175</v>
      </c>
      <c r="G347" s="218">
        <f t="shared" si="4"/>
        <v>167.70000000000005</v>
      </c>
    </row>
    <row r="348" spans="1:7">
      <c r="A348" s="236">
        <v>44196</v>
      </c>
      <c r="B348" s="677" t="s">
        <v>973</v>
      </c>
      <c r="C348" s="677" t="s">
        <v>478</v>
      </c>
      <c r="D348" t="s">
        <v>400</v>
      </c>
      <c r="F348" s="245">
        <v>95</v>
      </c>
      <c r="G348" s="218">
        <f t="shared" si="4"/>
        <v>72.700000000000045</v>
      </c>
    </row>
    <row r="349" spans="1:7">
      <c r="A349" s="236">
        <v>44210</v>
      </c>
      <c r="B349" s="677" t="s">
        <v>974</v>
      </c>
      <c r="C349" s="677" t="s">
        <v>478</v>
      </c>
      <c r="D349" t="s">
        <v>400</v>
      </c>
      <c r="F349" s="245">
        <v>30</v>
      </c>
      <c r="G349" s="218">
        <f t="shared" si="4"/>
        <v>42.700000000000045</v>
      </c>
    </row>
    <row r="350" spans="1:7">
      <c r="A350" s="236">
        <v>44210</v>
      </c>
      <c r="B350" s="677" t="s">
        <v>972</v>
      </c>
      <c r="C350" s="677" t="s">
        <v>478</v>
      </c>
      <c r="D350" t="s">
        <v>19</v>
      </c>
      <c r="F350" s="245">
        <v>30.1</v>
      </c>
      <c r="G350" s="218">
        <f t="shared" si="4"/>
        <v>12.600000000000044</v>
      </c>
    </row>
    <row r="351" spans="1:7">
      <c r="A351" s="236">
        <v>44210</v>
      </c>
      <c r="B351" s="677" t="s">
        <v>972</v>
      </c>
      <c r="C351" s="677" t="s">
        <v>478</v>
      </c>
      <c r="D351" t="s">
        <v>401</v>
      </c>
      <c r="F351" s="245">
        <v>4.0999999999999996</v>
      </c>
      <c r="G351" s="218">
        <f t="shared" si="4"/>
        <v>8.5000000000000444</v>
      </c>
    </row>
    <row r="352" spans="1:7">
      <c r="A352" s="236">
        <v>44210</v>
      </c>
      <c r="B352" s="677" t="s">
        <v>972</v>
      </c>
      <c r="C352" s="677" t="s">
        <v>478</v>
      </c>
      <c r="D352" t="s">
        <v>503</v>
      </c>
      <c r="F352" s="245">
        <v>8.5</v>
      </c>
      <c r="G352" s="218">
        <f t="shared" si="4"/>
        <v>4.4408920985006262E-14</v>
      </c>
    </row>
    <row r="353" spans="1:7">
      <c r="A353" s="243">
        <v>44135</v>
      </c>
      <c r="B353" s="676" t="s">
        <v>397</v>
      </c>
      <c r="C353" s="676" t="s">
        <v>398</v>
      </c>
      <c r="D353" t="s">
        <v>19</v>
      </c>
      <c r="E353" s="285">
        <v>35.299999999999997</v>
      </c>
      <c r="F353" s="245"/>
      <c r="G353" s="218">
        <f t="shared" si="4"/>
        <v>35.30000000000004</v>
      </c>
    </row>
    <row r="354" spans="1:7">
      <c r="B354" s="677"/>
      <c r="C354" s="677"/>
      <c r="D354" t="s">
        <v>401</v>
      </c>
      <c r="E354" s="285">
        <v>4.3</v>
      </c>
      <c r="F354" s="245"/>
      <c r="G354" s="218">
        <f t="shared" si="4"/>
        <v>39.600000000000037</v>
      </c>
    </row>
    <row r="355" spans="1:7">
      <c r="B355" s="677"/>
      <c r="C355" s="677"/>
      <c r="D355" t="s">
        <v>400</v>
      </c>
      <c r="E355" s="285">
        <v>300</v>
      </c>
      <c r="F355" s="245"/>
      <c r="G355" s="218">
        <f t="shared" si="4"/>
        <v>339.6</v>
      </c>
    </row>
    <row r="356" spans="1:7">
      <c r="A356" s="236">
        <v>44135</v>
      </c>
      <c r="B356" s="677" t="s">
        <v>975</v>
      </c>
      <c r="C356" s="677" t="s">
        <v>398</v>
      </c>
      <c r="D356" t="s">
        <v>400</v>
      </c>
      <c r="F356" s="245">
        <v>265</v>
      </c>
      <c r="G356" s="218">
        <f t="shared" si="4"/>
        <v>74.600000000000023</v>
      </c>
    </row>
    <row r="357" spans="1:7">
      <c r="A357" s="236">
        <v>44210</v>
      </c>
      <c r="B357" s="677" t="s">
        <v>974</v>
      </c>
      <c r="C357" s="677" t="s">
        <v>398</v>
      </c>
      <c r="D357" t="s">
        <v>400</v>
      </c>
      <c r="F357" s="245">
        <v>35</v>
      </c>
      <c r="G357" s="218">
        <f t="shared" si="4"/>
        <v>39.600000000000023</v>
      </c>
    </row>
    <row r="358" spans="1:7">
      <c r="A358" s="236">
        <v>44210</v>
      </c>
      <c r="B358" s="677" t="s">
        <v>972</v>
      </c>
      <c r="C358" s="677" t="s">
        <v>398</v>
      </c>
      <c r="D358" t="s">
        <v>19</v>
      </c>
      <c r="F358" s="245">
        <v>35.299999999999997</v>
      </c>
      <c r="G358" s="218">
        <f t="shared" si="4"/>
        <v>4.3000000000000256</v>
      </c>
    </row>
    <row r="359" spans="1:7">
      <c r="A359" s="236">
        <v>44210</v>
      </c>
      <c r="B359" s="677" t="s">
        <v>972</v>
      </c>
      <c r="C359" s="677" t="s">
        <v>398</v>
      </c>
      <c r="D359" t="s">
        <v>401</v>
      </c>
      <c r="F359" s="245">
        <v>4.3</v>
      </c>
      <c r="G359" s="218">
        <f t="shared" si="4"/>
        <v>2.5757174171303632E-14</v>
      </c>
    </row>
    <row r="360" spans="1:7">
      <c r="A360" s="243">
        <v>44165</v>
      </c>
      <c r="B360" s="676" t="s">
        <v>397</v>
      </c>
      <c r="C360" s="676" t="s">
        <v>405</v>
      </c>
      <c r="D360" t="s">
        <v>19</v>
      </c>
      <c r="E360" s="285">
        <v>33.5</v>
      </c>
      <c r="F360" s="245"/>
      <c r="G360" s="218">
        <f t="shared" si="4"/>
        <v>33.500000000000028</v>
      </c>
    </row>
    <row r="361" spans="1:7">
      <c r="B361" s="677"/>
      <c r="C361" s="677"/>
      <c r="D361" t="s">
        <v>401</v>
      </c>
      <c r="E361" s="285">
        <v>4.5</v>
      </c>
      <c r="F361" s="245"/>
      <c r="G361" s="218">
        <f t="shared" si="4"/>
        <v>38.000000000000028</v>
      </c>
    </row>
    <row r="362" spans="1:7">
      <c r="B362" s="677"/>
      <c r="C362" s="677"/>
      <c r="D362" t="s">
        <v>400</v>
      </c>
      <c r="E362" s="285">
        <v>300</v>
      </c>
      <c r="F362" s="245"/>
      <c r="G362" s="218">
        <f t="shared" si="4"/>
        <v>338</v>
      </c>
    </row>
    <row r="363" spans="1:7">
      <c r="A363" s="236">
        <v>44165</v>
      </c>
      <c r="B363" s="677" t="s">
        <v>976</v>
      </c>
      <c r="C363" s="677" t="s">
        <v>405</v>
      </c>
      <c r="D363" t="s">
        <v>400</v>
      </c>
      <c r="F363" s="245">
        <v>300</v>
      </c>
      <c r="G363" s="218">
        <f t="shared" si="4"/>
        <v>38</v>
      </c>
    </row>
    <row r="364" spans="1:7">
      <c r="A364" s="236">
        <v>44210</v>
      </c>
      <c r="B364" s="677" t="s">
        <v>972</v>
      </c>
      <c r="C364" s="677" t="s">
        <v>405</v>
      </c>
      <c r="D364" t="s">
        <v>19</v>
      </c>
      <c r="F364" s="245">
        <v>6.4</v>
      </c>
      <c r="G364" s="218">
        <f t="shared" si="4"/>
        <v>31.6</v>
      </c>
    </row>
    <row r="365" spans="1:7">
      <c r="A365" s="236">
        <v>44439</v>
      </c>
      <c r="B365" s="677" t="s">
        <v>977</v>
      </c>
      <c r="C365" s="677" t="s">
        <v>405</v>
      </c>
      <c r="D365" t="s">
        <v>19</v>
      </c>
      <c r="F365" s="245">
        <v>27.1</v>
      </c>
      <c r="G365" s="218">
        <f t="shared" ref="G365:G455" si="5">+G364+E365-F365</f>
        <v>4.5</v>
      </c>
    </row>
    <row r="366" spans="1:7">
      <c r="A366" s="236">
        <v>44439</v>
      </c>
      <c r="B366" s="677" t="s">
        <v>977</v>
      </c>
      <c r="C366" s="677" t="s">
        <v>405</v>
      </c>
      <c r="D366" t="s">
        <v>401</v>
      </c>
      <c r="F366" s="245">
        <v>4.5</v>
      </c>
      <c r="G366" s="218">
        <f t="shared" si="5"/>
        <v>0</v>
      </c>
    </row>
    <row r="367" spans="1:7">
      <c r="A367" s="243">
        <v>44196</v>
      </c>
      <c r="B367" s="676" t="s">
        <v>397</v>
      </c>
      <c r="C367" s="676" t="s">
        <v>409</v>
      </c>
      <c r="D367" t="s">
        <v>19</v>
      </c>
      <c r="E367" s="285">
        <v>38.5</v>
      </c>
      <c r="F367" s="245"/>
      <c r="G367" s="218">
        <f t="shared" si="5"/>
        <v>38.5</v>
      </c>
    </row>
    <row r="368" spans="1:7">
      <c r="B368" s="677"/>
      <c r="C368" s="677"/>
      <c r="D368" t="s">
        <v>401</v>
      </c>
      <c r="E368" s="285">
        <v>4</v>
      </c>
      <c r="F368" s="245"/>
      <c r="G368" s="218">
        <f t="shared" si="5"/>
        <v>42.5</v>
      </c>
    </row>
    <row r="369" spans="1:7">
      <c r="B369" s="677"/>
      <c r="C369" s="677"/>
      <c r="D369" t="s">
        <v>400</v>
      </c>
      <c r="E369" s="285">
        <v>300</v>
      </c>
      <c r="F369" s="245"/>
      <c r="G369" s="218">
        <f t="shared" si="5"/>
        <v>342.5</v>
      </c>
    </row>
    <row r="370" spans="1:7">
      <c r="A370" s="236">
        <v>44196</v>
      </c>
      <c r="B370" s="677" t="s">
        <v>973</v>
      </c>
      <c r="C370" s="677" t="s">
        <v>409</v>
      </c>
      <c r="D370" t="s">
        <v>400</v>
      </c>
      <c r="F370" s="245">
        <v>300</v>
      </c>
      <c r="G370" s="218">
        <f t="shared" si="5"/>
        <v>42.5</v>
      </c>
    </row>
    <row r="371" spans="1:7">
      <c r="A371" s="236">
        <v>44439</v>
      </c>
      <c r="B371" s="677" t="s">
        <v>977</v>
      </c>
      <c r="C371" s="677" t="s">
        <v>409</v>
      </c>
      <c r="D371" t="s">
        <v>19</v>
      </c>
      <c r="F371" s="218">
        <v>38.5</v>
      </c>
      <c r="G371" s="218">
        <f t="shared" si="5"/>
        <v>4</v>
      </c>
    </row>
    <row r="372" spans="1:7">
      <c r="A372" s="236">
        <v>44439</v>
      </c>
      <c r="B372" s="677" t="s">
        <v>977</v>
      </c>
      <c r="C372" s="677" t="s">
        <v>409</v>
      </c>
      <c r="D372" t="s">
        <v>401</v>
      </c>
      <c r="F372" s="218">
        <v>4</v>
      </c>
      <c r="G372" s="218">
        <f t="shared" si="5"/>
        <v>0</v>
      </c>
    </row>
    <row r="373" spans="1:7">
      <c r="A373" s="243">
        <v>44227</v>
      </c>
      <c r="B373" s="676" t="s">
        <v>397</v>
      </c>
      <c r="C373" s="676" t="s">
        <v>444</v>
      </c>
      <c r="D373" t="s">
        <v>19</v>
      </c>
      <c r="E373" s="285">
        <v>40.9</v>
      </c>
      <c r="F373" s="245"/>
      <c r="G373" s="218">
        <f t="shared" si="5"/>
        <v>40.9</v>
      </c>
    </row>
    <row r="374" spans="1:7">
      <c r="B374" s="677"/>
      <c r="C374" s="677"/>
      <c r="D374" t="s">
        <v>401</v>
      </c>
      <c r="E374" s="285">
        <v>5</v>
      </c>
      <c r="F374" s="245"/>
      <c r="G374" s="218">
        <f t="shared" si="5"/>
        <v>45.9</v>
      </c>
    </row>
    <row r="375" spans="1:7">
      <c r="B375" s="677"/>
      <c r="C375" s="677"/>
      <c r="D375" t="s">
        <v>400</v>
      </c>
      <c r="E375" s="285">
        <v>300</v>
      </c>
      <c r="F375" s="245"/>
      <c r="G375" s="218">
        <f t="shared" si="5"/>
        <v>345.9</v>
      </c>
    </row>
    <row r="376" spans="1:7">
      <c r="A376" s="236">
        <v>44226</v>
      </c>
      <c r="B376" s="677" t="s">
        <v>963</v>
      </c>
      <c r="C376" s="677" t="s">
        <v>444</v>
      </c>
      <c r="D376" t="s">
        <v>400</v>
      </c>
      <c r="F376" s="245">
        <v>300</v>
      </c>
      <c r="G376" s="218">
        <f t="shared" si="5"/>
        <v>45.899999999999977</v>
      </c>
    </row>
    <row r="377" spans="1:7">
      <c r="A377" s="236">
        <v>44439</v>
      </c>
      <c r="B377" s="677" t="s">
        <v>977</v>
      </c>
      <c r="C377" s="677" t="s">
        <v>444</v>
      </c>
      <c r="D377" t="s">
        <v>19</v>
      </c>
      <c r="F377" s="218">
        <v>40.9</v>
      </c>
      <c r="G377" s="218">
        <f t="shared" si="5"/>
        <v>4.9999999999999787</v>
      </c>
    </row>
    <row r="378" spans="1:7">
      <c r="A378" s="236">
        <v>44439</v>
      </c>
      <c r="B378" s="677" t="s">
        <v>977</v>
      </c>
      <c r="C378" s="677" t="s">
        <v>444</v>
      </c>
      <c r="D378" t="s">
        <v>401</v>
      </c>
      <c r="F378" s="218">
        <v>5</v>
      </c>
      <c r="G378" s="218">
        <f t="shared" si="5"/>
        <v>-2.1316282072803006E-14</v>
      </c>
    </row>
    <row r="379" spans="1:7">
      <c r="A379" s="243">
        <v>44255</v>
      </c>
      <c r="B379" s="676" t="s">
        <v>397</v>
      </c>
      <c r="C379" s="676" t="s">
        <v>415</v>
      </c>
      <c r="D379" t="s">
        <v>19</v>
      </c>
      <c r="E379" s="285">
        <v>37</v>
      </c>
      <c r="F379" s="245"/>
      <c r="G379" s="218">
        <f>+G378+E379-F379</f>
        <v>36.999999999999979</v>
      </c>
    </row>
    <row r="380" spans="1:7">
      <c r="B380" s="677"/>
      <c r="C380" s="677"/>
      <c r="D380" t="s">
        <v>401</v>
      </c>
      <c r="E380" s="285">
        <v>5.7</v>
      </c>
      <c r="F380" s="245"/>
      <c r="G380" s="218">
        <f t="shared" si="5"/>
        <v>42.699999999999982</v>
      </c>
    </row>
    <row r="381" spans="1:7">
      <c r="B381" s="677"/>
      <c r="C381" s="677"/>
      <c r="D381" t="s">
        <v>400</v>
      </c>
      <c r="E381" s="285">
        <v>300</v>
      </c>
      <c r="F381" s="245"/>
      <c r="G381" s="218">
        <f t="shared" si="5"/>
        <v>342.7</v>
      </c>
    </row>
    <row r="382" spans="1:7">
      <c r="A382" s="236">
        <v>44254</v>
      </c>
      <c r="B382" s="677" t="s">
        <v>978</v>
      </c>
      <c r="C382" s="677" t="s">
        <v>415</v>
      </c>
      <c r="D382" t="s">
        <v>400</v>
      </c>
      <c r="F382" s="245">
        <v>270</v>
      </c>
      <c r="G382" s="218">
        <f t="shared" si="5"/>
        <v>72.699999999999989</v>
      </c>
    </row>
    <row r="383" spans="1:7">
      <c r="A383" s="236">
        <v>44408</v>
      </c>
      <c r="B383" s="677" t="s">
        <v>979</v>
      </c>
      <c r="C383" s="677" t="s">
        <v>415</v>
      </c>
      <c r="D383" t="s">
        <v>400</v>
      </c>
      <c r="F383" s="245">
        <v>30</v>
      </c>
      <c r="G383" s="218">
        <f t="shared" si="5"/>
        <v>42.699999999999989</v>
      </c>
    </row>
    <row r="384" spans="1:7">
      <c r="A384" s="236">
        <v>44439</v>
      </c>
      <c r="B384" s="677" t="s">
        <v>977</v>
      </c>
      <c r="C384" s="677" t="s">
        <v>415</v>
      </c>
      <c r="D384" t="s">
        <v>19</v>
      </c>
      <c r="F384" s="245">
        <v>33.6</v>
      </c>
      <c r="G384" s="218">
        <f t="shared" si="5"/>
        <v>9.0999999999999872</v>
      </c>
    </row>
    <row r="385" spans="1:14">
      <c r="A385" s="236">
        <v>44439</v>
      </c>
      <c r="B385" s="677" t="s">
        <v>977</v>
      </c>
      <c r="C385" s="677" t="s">
        <v>415</v>
      </c>
      <c r="D385" t="s">
        <v>19</v>
      </c>
      <c r="F385" s="245">
        <v>3.4</v>
      </c>
      <c r="G385" s="218">
        <f t="shared" si="5"/>
        <v>5.6999999999999869</v>
      </c>
    </row>
    <row r="386" spans="1:14">
      <c r="A386" s="236">
        <v>44439</v>
      </c>
      <c r="B386" s="677" t="s">
        <v>977</v>
      </c>
      <c r="C386" s="677" t="s">
        <v>415</v>
      </c>
      <c r="D386" t="s">
        <v>401</v>
      </c>
      <c r="F386" s="245">
        <v>3</v>
      </c>
      <c r="G386" s="218">
        <f t="shared" si="5"/>
        <v>2.6999999999999869</v>
      </c>
    </row>
    <row r="387" spans="1:14">
      <c r="A387" s="236">
        <v>44469</v>
      </c>
      <c r="B387" s="677" t="s">
        <v>967</v>
      </c>
      <c r="C387" s="677" t="s">
        <v>415</v>
      </c>
      <c r="D387" t="s">
        <v>401</v>
      </c>
      <c r="F387" s="245">
        <v>2.7</v>
      </c>
      <c r="G387" s="263">
        <f t="shared" si="5"/>
        <v>-1.3322676295501878E-14</v>
      </c>
      <c r="H387" s="263"/>
    </row>
    <row r="388" spans="1:14">
      <c r="A388" s="243">
        <v>44286</v>
      </c>
      <c r="B388" s="676" t="s">
        <v>397</v>
      </c>
      <c r="C388" s="676" t="s">
        <v>418</v>
      </c>
      <c r="D388" t="s">
        <v>19</v>
      </c>
      <c r="E388" s="285">
        <v>40.6</v>
      </c>
      <c r="F388" s="245"/>
      <c r="G388" s="218">
        <f t="shared" si="5"/>
        <v>40.599999999999987</v>
      </c>
    </row>
    <row r="389" spans="1:14">
      <c r="B389" s="677"/>
      <c r="C389" s="677"/>
      <c r="D389" t="s">
        <v>401</v>
      </c>
      <c r="E389" s="285">
        <v>3.8</v>
      </c>
      <c r="F389" s="245"/>
      <c r="G389" s="218">
        <f t="shared" si="5"/>
        <v>44.399999999999984</v>
      </c>
    </row>
    <row r="390" spans="1:14">
      <c r="B390" s="677"/>
      <c r="C390" s="677"/>
      <c r="D390" t="s">
        <v>400</v>
      </c>
      <c r="E390" s="285">
        <v>300</v>
      </c>
      <c r="F390" s="245"/>
      <c r="G390" s="218">
        <f t="shared" si="5"/>
        <v>344.4</v>
      </c>
    </row>
    <row r="391" spans="1:14">
      <c r="A391" s="236">
        <v>44286</v>
      </c>
      <c r="B391" s="677" t="s">
        <v>964</v>
      </c>
      <c r="C391" s="677" t="s">
        <v>418</v>
      </c>
      <c r="D391" t="s">
        <v>400</v>
      </c>
      <c r="F391" s="245">
        <v>300</v>
      </c>
      <c r="G391" s="218">
        <f t="shared" si="5"/>
        <v>44.399999999999977</v>
      </c>
    </row>
    <row r="392" spans="1:14">
      <c r="A392" s="236">
        <v>44469</v>
      </c>
      <c r="B392" s="677" t="s">
        <v>967</v>
      </c>
      <c r="C392" s="677" t="s">
        <v>418</v>
      </c>
      <c r="D392" t="s">
        <v>19</v>
      </c>
      <c r="F392" s="245">
        <v>5.4</v>
      </c>
      <c r="G392" s="218">
        <f t="shared" si="5"/>
        <v>38.999999999999979</v>
      </c>
      <c r="J392" s="237"/>
      <c r="K392" s="237"/>
    </row>
    <row r="393" spans="1:14">
      <c r="A393" s="236">
        <v>44541</v>
      </c>
      <c r="B393" s="677" t="s">
        <v>980</v>
      </c>
      <c r="C393" s="677" t="s">
        <v>418</v>
      </c>
      <c r="D393" t="s">
        <v>19</v>
      </c>
      <c r="F393" s="245">
        <v>35.200000000000003</v>
      </c>
      <c r="G393" s="218">
        <f t="shared" si="5"/>
        <v>3.7999999999999758</v>
      </c>
    </row>
    <row r="394" spans="1:14">
      <c r="A394" s="236">
        <v>44541</v>
      </c>
      <c r="B394" s="677" t="s">
        <v>980</v>
      </c>
      <c r="C394" s="677" t="s">
        <v>418</v>
      </c>
      <c r="D394" t="s">
        <v>401</v>
      </c>
      <c r="F394" s="245">
        <v>3.8</v>
      </c>
      <c r="G394" s="218">
        <f t="shared" si="5"/>
        <v>-2.3980817331903381E-14</v>
      </c>
    </row>
    <row r="395" spans="1:14">
      <c r="A395" s="243">
        <v>44316</v>
      </c>
      <c r="B395" s="676" t="s">
        <v>397</v>
      </c>
      <c r="C395" s="676" t="s">
        <v>420</v>
      </c>
      <c r="D395" t="s">
        <v>19</v>
      </c>
      <c r="E395" s="285">
        <v>39.200000000000003</v>
      </c>
      <c r="F395" s="245"/>
      <c r="G395" s="218">
        <f t="shared" si="5"/>
        <v>39.199999999999982</v>
      </c>
    </row>
    <row r="396" spans="1:14">
      <c r="B396" s="677"/>
      <c r="C396" s="677"/>
      <c r="D396" t="s">
        <v>401</v>
      </c>
      <c r="E396" s="285">
        <v>4.8</v>
      </c>
      <c r="F396" s="245"/>
      <c r="G396" s="218">
        <f t="shared" si="5"/>
        <v>43.999999999999979</v>
      </c>
    </row>
    <row r="397" spans="1:14">
      <c r="B397" s="677"/>
      <c r="C397" s="677"/>
      <c r="D397" t="s">
        <v>400</v>
      </c>
      <c r="E397" s="285">
        <v>300</v>
      </c>
      <c r="F397" s="245"/>
      <c r="G397" s="218">
        <f t="shared" si="5"/>
        <v>344</v>
      </c>
      <c r="L397" s="685"/>
      <c r="N397" s="218"/>
    </row>
    <row r="398" spans="1:14">
      <c r="A398" s="236">
        <v>44316</v>
      </c>
      <c r="B398" s="677" t="s">
        <v>981</v>
      </c>
      <c r="C398" s="677" t="s">
        <v>420</v>
      </c>
      <c r="D398" t="s">
        <v>400</v>
      </c>
      <c r="F398" s="245">
        <v>275</v>
      </c>
      <c r="G398" s="218">
        <f t="shared" si="5"/>
        <v>69</v>
      </c>
      <c r="N398" s="218"/>
    </row>
    <row r="399" spans="1:14">
      <c r="A399" s="236">
        <v>44499</v>
      </c>
      <c r="B399" s="677" t="s">
        <v>982</v>
      </c>
      <c r="C399" s="677" t="s">
        <v>420</v>
      </c>
      <c r="D399" t="s">
        <v>400</v>
      </c>
      <c r="F399" s="245">
        <v>25</v>
      </c>
      <c r="G399" s="218">
        <f t="shared" si="5"/>
        <v>44</v>
      </c>
      <c r="L399" s="685"/>
      <c r="N399" s="218"/>
    </row>
    <row r="400" spans="1:14">
      <c r="A400" s="236">
        <v>44541</v>
      </c>
      <c r="B400" s="677" t="s">
        <v>980</v>
      </c>
      <c r="C400" s="677" t="s">
        <v>420</v>
      </c>
      <c r="D400" t="s">
        <v>19</v>
      </c>
      <c r="F400" s="245">
        <v>39.200000000000003</v>
      </c>
      <c r="G400" s="218">
        <f t="shared" si="5"/>
        <v>4.7999999999999972</v>
      </c>
      <c r="L400" s="685"/>
      <c r="N400" s="218"/>
    </row>
    <row r="401" spans="1:14">
      <c r="A401" s="236">
        <v>44541</v>
      </c>
      <c r="B401" s="677" t="s">
        <v>980</v>
      </c>
      <c r="C401" s="677" t="s">
        <v>420</v>
      </c>
      <c r="D401" t="s">
        <v>401</v>
      </c>
      <c r="F401" s="245">
        <v>4.8</v>
      </c>
      <c r="G401" s="218">
        <f t="shared" si="5"/>
        <v>0</v>
      </c>
      <c r="L401" s="685"/>
      <c r="N401" s="218"/>
    </row>
    <row r="402" spans="1:14">
      <c r="A402" s="243">
        <v>44347</v>
      </c>
      <c r="B402" s="676" t="s">
        <v>397</v>
      </c>
      <c r="C402" s="676" t="s">
        <v>422</v>
      </c>
      <c r="D402" t="s">
        <v>19</v>
      </c>
      <c r="E402" s="285">
        <v>31.8</v>
      </c>
      <c r="F402" s="245"/>
      <c r="G402" s="218">
        <f t="shared" si="5"/>
        <v>31.8</v>
      </c>
      <c r="N402" s="218"/>
    </row>
    <row r="403" spans="1:14">
      <c r="B403" s="677"/>
      <c r="C403" s="677"/>
      <c r="D403" t="s">
        <v>401</v>
      </c>
      <c r="E403" s="285">
        <v>3.5</v>
      </c>
      <c r="F403" s="245"/>
      <c r="G403" s="218">
        <f t="shared" si="5"/>
        <v>35.299999999999997</v>
      </c>
      <c r="N403" s="218"/>
    </row>
    <row r="404" spans="1:14">
      <c r="B404" s="677"/>
      <c r="C404" s="677"/>
      <c r="D404" t="s">
        <v>400</v>
      </c>
      <c r="E404" s="285">
        <v>300</v>
      </c>
      <c r="F404" s="245"/>
      <c r="G404" s="218">
        <f t="shared" si="5"/>
        <v>335.3</v>
      </c>
      <c r="N404" s="218"/>
    </row>
    <row r="405" spans="1:14">
      <c r="A405" s="236">
        <v>44347</v>
      </c>
      <c r="B405" s="677" t="s">
        <v>966</v>
      </c>
      <c r="C405" s="677" t="s">
        <v>422</v>
      </c>
      <c r="D405" t="s">
        <v>400</v>
      </c>
      <c r="F405" s="245">
        <v>300</v>
      </c>
      <c r="G405" s="218">
        <f t="shared" si="5"/>
        <v>35.300000000000011</v>
      </c>
    </row>
    <row r="406" spans="1:14">
      <c r="A406" s="236">
        <v>44541</v>
      </c>
      <c r="B406" s="677" t="s">
        <v>980</v>
      </c>
      <c r="C406" s="677" t="s">
        <v>422</v>
      </c>
      <c r="D406" t="s">
        <v>19</v>
      </c>
      <c r="F406" s="245">
        <v>17</v>
      </c>
      <c r="G406" s="218">
        <f t="shared" si="5"/>
        <v>18.300000000000011</v>
      </c>
    </row>
    <row r="407" spans="1:14">
      <c r="A407" s="236">
        <v>44546</v>
      </c>
      <c r="B407" s="677" t="s">
        <v>983</v>
      </c>
      <c r="C407" s="677" t="s">
        <v>422</v>
      </c>
      <c r="D407" t="s">
        <v>19</v>
      </c>
      <c r="F407" s="245">
        <v>14.8</v>
      </c>
      <c r="G407" s="218">
        <f t="shared" si="5"/>
        <v>3.5000000000000107</v>
      </c>
    </row>
    <row r="408" spans="1:14">
      <c r="A408" s="236">
        <v>44546</v>
      </c>
      <c r="B408" s="677" t="s">
        <v>983</v>
      </c>
      <c r="C408" s="677" t="s">
        <v>422</v>
      </c>
      <c r="D408" t="s">
        <v>401</v>
      </c>
      <c r="F408" s="245">
        <v>3.5</v>
      </c>
      <c r="G408" s="218">
        <f t="shared" si="5"/>
        <v>1.0658141036401503E-14</v>
      </c>
    </row>
    <row r="409" spans="1:14">
      <c r="A409" s="243">
        <v>44377</v>
      </c>
      <c r="B409" s="676" t="s">
        <v>397</v>
      </c>
      <c r="C409" s="676" t="s">
        <v>425</v>
      </c>
      <c r="D409" t="s">
        <v>19</v>
      </c>
      <c r="E409" s="285">
        <v>34.9</v>
      </c>
      <c r="F409" s="245"/>
      <c r="G409" s="218">
        <f t="shared" si="5"/>
        <v>34.900000000000006</v>
      </c>
    </row>
    <row r="410" spans="1:14">
      <c r="B410" s="677"/>
      <c r="C410" s="677"/>
      <c r="D410" t="s">
        <v>401</v>
      </c>
      <c r="E410" s="332">
        <v>5.4</v>
      </c>
      <c r="F410" s="245"/>
      <c r="G410" s="218">
        <f t="shared" si="5"/>
        <v>40.300000000000004</v>
      </c>
    </row>
    <row r="411" spans="1:14">
      <c r="B411" s="677"/>
      <c r="C411" s="677"/>
      <c r="D411" t="s">
        <v>400</v>
      </c>
      <c r="E411" s="285">
        <v>300</v>
      </c>
      <c r="F411" s="245"/>
      <c r="G411" s="218">
        <f t="shared" si="5"/>
        <v>340.3</v>
      </c>
    </row>
    <row r="412" spans="1:14">
      <c r="A412" s="236">
        <v>44377</v>
      </c>
      <c r="B412" s="677" t="s">
        <v>984</v>
      </c>
      <c r="C412" s="677" t="s">
        <v>425</v>
      </c>
      <c r="D412" t="s">
        <v>400</v>
      </c>
      <c r="F412" s="245">
        <v>270</v>
      </c>
      <c r="G412" s="218">
        <f t="shared" si="5"/>
        <v>70.300000000000011</v>
      </c>
    </row>
    <row r="413" spans="1:14">
      <c r="A413" s="236">
        <v>44499</v>
      </c>
      <c r="B413" s="677" t="s">
        <v>982</v>
      </c>
      <c r="C413" s="677" t="s">
        <v>425</v>
      </c>
      <c r="D413" t="s">
        <v>400</v>
      </c>
      <c r="F413" s="245">
        <v>5</v>
      </c>
      <c r="G413" s="218">
        <f t="shared" si="5"/>
        <v>65.300000000000011</v>
      </c>
    </row>
    <row r="414" spans="1:14">
      <c r="A414" s="236">
        <v>44546</v>
      </c>
      <c r="B414" s="677" t="s">
        <v>983</v>
      </c>
      <c r="C414" s="677" t="s">
        <v>425</v>
      </c>
      <c r="D414" t="s">
        <v>19</v>
      </c>
      <c r="F414" s="245">
        <v>21.6</v>
      </c>
      <c r="G414" s="218">
        <f t="shared" si="5"/>
        <v>43.70000000000001</v>
      </c>
    </row>
    <row r="415" spans="1:14">
      <c r="A415" s="236">
        <v>44561</v>
      </c>
      <c r="B415" s="677" t="s">
        <v>985</v>
      </c>
      <c r="C415" s="677" t="s">
        <v>425</v>
      </c>
      <c r="D415" t="s">
        <v>19</v>
      </c>
      <c r="F415" s="245">
        <v>13.3</v>
      </c>
      <c r="G415" s="218">
        <f t="shared" si="5"/>
        <v>30.400000000000009</v>
      </c>
    </row>
    <row r="416" spans="1:14">
      <c r="A416" s="236">
        <v>44561</v>
      </c>
      <c r="B416" s="677" t="s">
        <v>985</v>
      </c>
      <c r="C416" s="677" t="s">
        <v>425</v>
      </c>
      <c r="D416" t="s">
        <v>401</v>
      </c>
      <c r="F416" s="245">
        <v>5.4</v>
      </c>
      <c r="G416" s="218">
        <f t="shared" si="5"/>
        <v>25.000000000000007</v>
      </c>
    </row>
    <row r="417" spans="1:14">
      <c r="A417" s="236">
        <v>44561</v>
      </c>
      <c r="B417" s="677" t="s">
        <v>986</v>
      </c>
      <c r="C417" s="677" t="s">
        <v>425</v>
      </c>
      <c r="D417" t="s">
        <v>400</v>
      </c>
      <c r="F417" s="245">
        <v>25</v>
      </c>
      <c r="G417" s="263">
        <f t="shared" si="5"/>
        <v>0</v>
      </c>
      <c r="H417" s="263"/>
    </row>
    <row r="418" spans="1:14">
      <c r="A418" s="243">
        <v>44408</v>
      </c>
      <c r="B418" s="676" t="s">
        <v>397</v>
      </c>
      <c r="C418" s="676" t="s">
        <v>427</v>
      </c>
      <c r="D418" t="s">
        <v>19</v>
      </c>
      <c r="E418" s="285">
        <v>30.6</v>
      </c>
      <c r="F418" s="245"/>
      <c r="G418" s="218">
        <f t="shared" si="5"/>
        <v>30.6</v>
      </c>
    </row>
    <row r="419" spans="1:14">
      <c r="B419" s="677"/>
      <c r="C419" s="677"/>
      <c r="D419" t="s">
        <v>401</v>
      </c>
      <c r="E419" s="285">
        <v>2.8</v>
      </c>
      <c r="F419" s="245"/>
      <c r="G419" s="218">
        <f t="shared" si="5"/>
        <v>33.4</v>
      </c>
      <c r="N419" s="237"/>
    </row>
    <row r="420" spans="1:14">
      <c r="B420" s="677"/>
      <c r="C420" s="677"/>
      <c r="D420" t="s">
        <v>400</v>
      </c>
      <c r="E420" s="285">
        <v>300</v>
      </c>
      <c r="F420" s="245"/>
      <c r="G420" s="218">
        <f t="shared" si="5"/>
        <v>333.4</v>
      </c>
    </row>
    <row r="421" spans="1:14">
      <c r="A421" s="236">
        <v>44408</v>
      </c>
      <c r="B421" s="677" t="s">
        <v>979</v>
      </c>
      <c r="C421" s="677" t="s">
        <v>427</v>
      </c>
      <c r="D421" t="s">
        <v>400</v>
      </c>
      <c r="F421" s="245">
        <v>300</v>
      </c>
      <c r="G421" s="218">
        <f t="shared" si="5"/>
        <v>33.399999999999977</v>
      </c>
      <c r="L421" s="685"/>
      <c r="N421" s="218"/>
    </row>
    <row r="422" spans="1:14">
      <c r="A422" s="236">
        <v>44561</v>
      </c>
      <c r="B422" s="677" t="s">
        <v>985</v>
      </c>
      <c r="C422" s="677" t="s">
        <v>427</v>
      </c>
      <c r="D422" t="s">
        <v>19</v>
      </c>
      <c r="F422" s="245">
        <v>6.3</v>
      </c>
      <c r="G422" s="218">
        <f t="shared" si="5"/>
        <v>27.099999999999977</v>
      </c>
      <c r="L422" s="685"/>
      <c r="N422" s="218"/>
    </row>
    <row r="423" spans="1:14">
      <c r="A423" s="236">
        <v>44651</v>
      </c>
      <c r="B423" s="677" t="s">
        <v>987</v>
      </c>
      <c r="C423" s="677" t="s">
        <v>427</v>
      </c>
      <c r="D423" t="s">
        <v>19</v>
      </c>
      <c r="F423" s="245">
        <v>20</v>
      </c>
      <c r="G423" s="218">
        <f t="shared" si="5"/>
        <v>7.0999999999999766</v>
      </c>
      <c r="L423" s="685"/>
      <c r="N423" s="218"/>
    </row>
    <row r="424" spans="1:14">
      <c r="A424" s="236">
        <v>44670</v>
      </c>
      <c r="B424" s="677" t="s">
        <v>988</v>
      </c>
      <c r="C424" s="677" t="s">
        <v>427</v>
      </c>
      <c r="D424" t="s">
        <v>19</v>
      </c>
      <c r="F424" s="245">
        <v>4.3</v>
      </c>
      <c r="G424" s="218">
        <f t="shared" si="5"/>
        <v>2.7999999999999767</v>
      </c>
      <c r="L424" s="685"/>
      <c r="N424" s="218"/>
    </row>
    <row r="425" spans="1:14">
      <c r="A425" s="236">
        <v>44670</v>
      </c>
      <c r="B425" s="677" t="s">
        <v>988</v>
      </c>
      <c r="C425" s="677" t="s">
        <v>427</v>
      </c>
      <c r="D425" t="s">
        <v>401</v>
      </c>
      <c r="F425" s="245">
        <v>2.8</v>
      </c>
      <c r="G425" s="218">
        <f t="shared" si="5"/>
        <v>-2.3092638912203256E-14</v>
      </c>
      <c r="L425" s="685"/>
      <c r="N425" s="218"/>
    </row>
    <row r="426" spans="1:14">
      <c r="A426" s="243">
        <v>44439</v>
      </c>
      <c r="B426" s="676" t="s">
        <v>397</v>
      </c>
      <c r="C426" s="676" t="s">
        <v>429</v>
      </c>
      <c r="D426" t="s">
        <v>19</v>
      </c>
      <c r="E426" s="285">
        <v>34.6</v>
      </c>
      <c r="F426" s="245"/>
      <c r="G426" s="218">
        <f t="shared" si="5"/>
        <v>34.59999999999998</v>
      </c>
      <c r="L426" s="686"/>
      <c r="N426" s="218"/>
    </row>
    <row r="427" spans="1:14">
      <c r="B427" s="677"/>
      <c r="C427" s="677"/>
      <c r="D427" t="s">
        <v>401</v>
      </c>
      <c r="E427" s="285">
        <v>3.1</v>
      </c>
      <c r="F427" s="245"/>
      <c r="G427" s="218">
        <f t="shared" si="5"/>
        <v>37.699999999999982</v>
      </c>
      <c r="L427" s="685"/>
      <c r="N427" s="218"/>
    </row>
    <row r="428" spans="1:14">
      <c r="B428" s="677"/>
      <c r="C428" s="677"/>
      <c r="D428" t="s">
        <v>400</v>
      </c>
      <c r="E428" s="285">
        <v>300</v>
      </c>
      <c r="F428" s="245"/>
      <c r="G428" s="218">
        <f t="shared" si="5"/>
        <v>337.7</v>
      </c>
      <c r="L428" s="686"/>
      <c r="N428" s="273"/>
    </row>
    <row r="429" spans="1:14">
      <c r="A429" s="236">
        <v>44439</v>
      </c>
      <c r="B429" s="677" t="s">
        <v>989</v>
      </c>
      <c r="C429" s="677" t="s">
        <v>429</v>
      </c>
      <c r="D429" t="s">
        <v>400</v>
      </c>
      <c r="F429" s="245">
        <v>300</v>
      </c>
      <c r="G429" s="218">
        <f t="shared" si="5"/>
        <v>37.699999999999989</v>
      </c>
    </row>
    <row r="430" spans="1:14">
      <c r="A430" s="236">
        <v>44670</v>
      </c>
      <c r="B430" s="677" t="s">
        <v>988</v>
      </c>
      <c r="C430" s="677" t="s">
        <v>429</v>
      </c>
      <c r="D430" t="s">
        <v>19</v>
      </c>
      <c r="F430" s="218">
        <v>34.6</v>
      </c>
      <c r="G430" s="218">
        <f t="shared" si="5"/>
        <v>3.0999999999999872</v>
      </c>
    </row>
    <row r="431" spans="1:14">
      <c r="A431" s="236">
        <v>44670</v>
      </c>
      <c r="B431" s="677" t="s">
        <v>988</v>
      </c>
      <c r="C431" s="677" t="s">
        <v>429</v>
      </c>
      <c r="D431" t="s">
        <v>401</v>
      </c>
      <c r="F431" s="218">
        <v>3.1</v>
      </c>
      <c r="G431" s="218">
        <f t="shared" si="5"/>
        <v>-1.2878587085651816E-14</v>
      </c>
    </row>
    <row r="432" spans="1:14">
      <c r="A432" s="243">
        <v>44469</v>
      </c>
      <c r="B432" s="676" t="s">
        <v>397</v>
      </c>
      <c r="C432" s="676" t="s">
        <v>478</v>
      </c>
      <c r="D432" t="s">
        <v>19</v>
      </c>
      <c r="E432" s="285">
        <v>35.799999999999997</v>
      </c>
      <c r="F432" s="245"/>
      <c r="G432" s="218">
        <f t="shared" si="5"/>
        <v>35.799999999999983</v>
      </c>
    </row>
    <row r="433" spans="1:12">
      <c r="B433" s="677"/>
      <c r="C433" s="677"/>
      <c r="D433" t="s">
        <v>401</v>
      </c>
      <c r="E433" s="285">
        <v>4.7</v>
      </c>
      <c r="F433" s="245"/>
      <c r="G433" s="218">
        <f t="shared" si="5"/>
        <v>40.499999999999986</v>
      </c>
    </row>
    <row r="434" spans="1:12">
      <c r="B434" s="677"/>
      <c r="C434" s="677"/>
      <c r="D434" t="s">
        <v>400</v>
      </c>
      <c r="E434" s="285">
        <v>300</v>
      </c>
      <c r="F434" s="245"/>
      <c r="G434" s="218">
        <f t="shared" si="5"/>
        <v>340.5</v>
      </c>
    </row>
    <row r="435" spans="1:12">
      <c r="A435" s="236">
        <v>44469</v>
      </c>
      <c r="B435" s="677" t="s">
        <v>968</v>
      </c>
      <c r="C435" s="677" t="s">
        <v>478</v>
      </c>
      <c r="D435" t="s">
        <v>400</v>
      </c>
      <c r="F435" s="245">
        <v>300</v>
      </c>
      <c r="G435" s="218">
        <f t="shared" si="5"/>
        <v>40.5</v>
      </c>
    </row>
    <row r="436" spans="1:12">
      <c r="A436" s="236">
        <v>44670</v>
      </c>
      <c r="B436" s="677" t="s">
        <v>988</v>
      </c>
      <c r="C436" s="677" t="s">
        <v>478</v>
      </c>
      <c r="D436" t="s">
        <v>19</v>
      </c>
      <c r="F436" s="218">
        <v>35.799999999999997</v>
      </c>
      <c r="G436" s="218">
        <f t="shared" si="5"/>
        <v>4.7000000000000028</v>
      </c>
    </row>
    <row r="437" spans="1:12">
      <c r="A437" s="236">
        <v>44670</v>
      </c>
      <c r="B437" s="677" t="s">
        <v>988</v>
      </c>
      <c r="C437" s="677" t="s">
        <v>478</v>
      </c>
      <c r="D437" t="s">
        <v>401</v>
      </c>
      <c r="F437" s="218">
        <v>4.7</v>
      </c>
      <c r="G437" s="218">
        <f t="shared" si="5"/>
        <v>0</v>
      </c>
    </row>
    <row r="438" spans="1:12">
      <c r="A438" s="243">
        <v>44500</v>
      </c>
      <c r="B438" s="676" t="s">
        <v>397</v>
      </c>
      <c r="C438" s="676" t="s">
        <v>398</v>
      </c>
      <c r="D438" t="s">
        <v>400</v>
      </c>
      <c r="E438" s="285">
        <v>300</v>
      </c>
      <c r="G438" s="218">
        <f t="shared" si="5"/>
        <v>300</v>
      </c>
      <c r="I438" s="237"/>
    </row>
    <row r="439" spans="1:12">
      <c r="A439" s="243"/>
      <c r="B439" s="676"/>
      <c r="C439" s="677"/>
      <c r="D439" t="s">
        <v>19</v>
      </c>
      <c r="E439" s="285">
        <v>37.1</v>
      </c>
      <c r="G439" s="218">
        <f t="shared" si="5"/>
        <v>337.1</v>
      </c>
      <c r="I439" s="237"/>
    </row>
    <row r="440" spans="1:12">
      <c r="A440" s="243"/>
      <c r="B440" s="676"/>
      <c r="C440" s="677"/>
      <c r="D440" t="s">
        <v>401</v>
      </c>
      <c r="E440" s="285">
        <v>2.6</v>
      </c>
      <c r="G440" s="218">
        <f t="shared" si="5"/>
        <v>339.70000000000005</v>
      </c>
      <c r="I440" s="237"/>
      <c r="J440" s="676"/>
      <c r="L440" s="285"/>
    </row>
    <row r="441" spans="1:12">
      <c r="A441" s="236">
        <v>44499</v>
      </c>
      <c r="B441" s="677" t="s">
        <v>982</v>
      </c>
      <c r="C441" s="677" t="s">
        <v>398</v>
      </c>
      <c r="D441" t="s">
        <v>400</v>
      </c>
      <c r="F441" s="218">
        <v>300</v>
      </c>
      <c r="G441" s="218">
        <f t="shared" si="5"/>
        <v>39.700000000000045</v>
      </c>
      <c r="L441" s="285"/>
    </row>
    <row r="442" spans="1:12">
      <c r="A442" s="236">
        <v>44670</v>
      </c>
      <c r="B442" s="677" t="s">
        <v>988</v>
      </c>
      <c r="C442" s="677" t="s">
        <v>398</v>
      </c>
      <c r="D442" t="s">
        <v>19</v>
      </c>
      <c r="F442" s="218">
        <v>14.7</v>
      </c>
      <c r="G442" s="218">
        <f t="shared" si="5"/>
        <v>25.000000000000046</v>
      </c>
      <c r="J442" s="676"/>
      <c r="L442" s="285"/>
    </row>
    <row r="443" spans="1:12">
      <c r="A443" s="236">
        <v>44712</v>
      </c>
      <c r="B443" s="677" t="s">
        <v>990</v>
      </c>
      <c r="C443" s="677" t="s">
        <v>398</v>
      </c>
      <c r="D443" t="s">
        <v>19</v>
      </c>
      <c r="F443" s="218">
        <v>7.4</v>
      </c>
      <c r="G443" s="218">
        <f t="shared" si="5"/>
        <v>17.600000000000044</v>
      </c>
      <c r="J443" s="676"/>
      <c r="L443" s="285"/>
    </row>
    <row r="444" spans="1:12">
      <c r="A444" s="236">
        <v>44712</v>
      </c>
      <c r="B444" s="677" t="s">
        <v>990</v>
      </c>
      <c r="C444" s="677" t="s">
        <v>398</v>
      </c>
      <c r="D444" t="s">
        <v>401</v>
      </c>
      <c r="F444" s="218">
        <v>2.6</v>
      </c>
      <c r="G444" s="218">
        <f t="shared" si="5"/>
        <v>15.000000000000044</v>
      </c>
      <c r="J444" s="676"/>
      <c r="K444" s="237">
        <f>F442+F443</f>
        <v>22.1</v>
      </c>
      <c r="L444" s="285"/>
    </row>
    <row r="445" spans="1:12">
      <c r="A445" s="236">
        <v>44756</v>
      </c>
      <c r="B445" s="677" t="s">
        <v>991</v>
      </c>
      <c r="C445" s="677" t="s">
        <v>398</v>
      </c>
      <c r="D445" t="s">
        <v>19</v>
      </c>
      <c r="F445" s="218">
        <v>15</v>
      </c>
      <c r="G445" s="218">
        <f t="shared" si="5"/>
        <v>4.4408920985006262E-14</v>
      </c>
      <c r="J445" s="676"/>
      <c r="K445" s="237"/>
      <c r="L445" s="285"/>
    </row>
    <row r="446" spans="1:12">
      <c r="A446" s="243">
        <v>44530</v>
      </c>
      <c r="B446" s="676" t="s">
        <v>397</v>
      </c>
      <c r="C446" s="676" t="s">
        <v>405</v>
      </c>
      <c r="D446" t="s">
        <v>400</v>
      </c>
      <c r="E446" s="285">
        <v>300</v>
      </c>
      <c r="G446" s="218">
        <f t="shared" si="5"/>
        <v>300.00000000000006</v>
      </c>
      <c r="K446" s="237">
        <f>E439-K444</f>
        <v>15</v>
      </c>
      <c r="L446" s="285"/>
    </row>
    <row r="447" spans="1:12">
      <c r="A447" s="243"/>
      <c r="B447" s="676"/>
      <c r="C447" s="676"/>
      <c r="D447" t="s">
        <v>19</v>
      </c>
      <c r="E447" s="285">
        <v>39.6</v>
      </c>
      <c r="G447" s="218">
        <f t="shared" si="5"/>
        <v>339.60000000000008</v>
      </c>
      <c r="J447" s="676"/>
      <c r="L447" s="285"/>
    </row>
    <row r="448" spans="1:12">
      <c r="A448" s="243"/>
      <c r="B448" s="676"/>
      <c r="C448" s="676"/>
      <c r="D448" t="s">
        <v>401</v>
      </c>
      <c r="E448" s="285">
        <v>4</v>
      </c>
      <c r="G448" s="218">
        <f t="shared" si="5"/>
        <v>343.60000000000008</v>
      </c>
      <c r="J448" s="676"/>
      <c r="L448" s="285"/>
    </row>
    <row r="449" spans="1:12">
      <c r="A449" s="236">
        <v>44530</v>
      </c>
      <c r="B449" s="677" t="s">
        <v>992</v>
      </c>
      <c r="C449" s="677" t="s">
        <v>405</v>
      </c>
      <c r="D449" t="s">
        <v>400</v>
      </c>
      <c r="F449" s="218">
        <v>295</v>
      </c>
      <c r="G449" s="218">
        <f t="shared" si="5"/>
        <v>48.60000000000008</v>
      </c>
      <c r="J449" s="676"/>
      <c r="L449" s="285"/>
    </row>
    <row r="450" spans="1:12">
      <c r="A450" s="236">
        <v>44561</v>
      </c>
      <c r="B450" s="677" t="s">
        <v>986</v>
      </c>
      <c r="C450" s="677" t="s">
        <v>405</v>
      </c>
      <c r="D450" t="s">
        <v>400</v>
      </c>
      <c r="F450" s="218">
        <v>5</v>
      </c>
      <c r="G450" s="218">
        <f t="shared" si="5"/>
        <v>43.60000000000008</v>
      </c>
      <c r="J450" s="676"/>
      <c r="L450" s="285"/>
    </row>
    <row r="451" spans="1:12">
      <c r="A451" s="236">
        <v>44712</v>
      </c>
      <c r="B451" s="677" t="s">
        <v>990</v>
      </c>
      <c r="C451" s="677" t="s">
        <v>405</v>
      </c>
      <c r="D451" t="s">
        <v>19</v>
      </c>
      <c r="F451" s="218">
        <v>39.6</v>
      </c>
      <c r="G451" s="218">
        <f t="shared" si="5"/>
        <v>4.0000000000000782</v>
      </c>
      <c r="J451" s="676"/>
      <c r="L451" s="285"/>
    </row>
    <row r="452" spans="1:12">
      <c r="A452" s="236">
        <v>44712</v>
      </c>
      <c r="B452" s="677" t="s">
        <v>990</v>
      </c>
      <c r="C452" s="677" t="s">
        <v>405</v>
      </c>
      <c r="D452" t="s">
        <v>401</v>
      </c>
      <c r="F452" s="218">
        <v>4</v>
      </c>
      <c r="G452" s="218">
        <f t="shared" si="5"/>
        <v>7.815970093361102E-14</v>
      </c>
      <c r="J452" s="676"/>
      <c r="L452" s="285"/>
    </row>
    <row r="453" spans="1:12">
      <c r="A453" s="243">
        <v>44561</v>
      </c>
      <c r="B453" s="676" t="s">
        <v>397</v>
      </c>
      <c r="C453" s="676" t="s">
        <v>409</v>
      </c>
      <c r="D453" t="s">
        <v>19</v>
      </c>
      <c r="E453" s="285">
        <v>41.6</v>
      </c>
      <c r="G453" s="218">
        <f t="shared" si="5"/>
        <v>41.60000000000008</v>
      </c>
      <c r="J453" s="676"/>
      <c r="L453" s="285"/>
    </row>
    <row r="454" spans="1:12">
      <c r="A454" s="243"/>
      <c r="B454" s="676"/>
      <c r="C454" s="676"/>
      <c r="D454" t="s">
        <v>401</v>
      </c>
      <c r="E454" s="285">
        <v>4.4000000000000004</v>
      </c>
      <c r="G454" s="218">
        <f t="shared" si="5"/>
        <v>46.000000000000078</v>
      </c>
      <c r="J454" s="676"/>
      <c r="L454" s="285"/>
    </row>
    <row r="455" spans="1:12">
      <c r="A455" s="243"/>
      <c r="B455" s="676"/>
      <c r="C455" s="676"/>
      <c r="D455" t="s">
        <v>400</v>
      </c>
      <c r="E455" s="285">
        <v>300</v>
      </c>
      <c r="G455" s="218">
        <f t="shared" si="5"/>
        <v>346.00000000000006</v>
      </c>
      <c r="J455" s="676"/>
      <c r="L455" s="285"/>
    </row>
    <row r="456" spans="1:12">
      <c r="A456" s="236">
        <v>44561</v>
      </c>
      <c r="B456" s="677" t="s">
        <v>986</v>
      </c>
      <c r="C456" s="677" t="s">
        <v>409</v>
      </c>
      <c r="D456" t="s">
        <v>400</v>
      </c>
      <c r="F456" s="218">
        <v>300</v>
      </c>
      <c r="G456" s="218">
        <f t="shared" ref="G456:G519" si="6">+G455+E456-F456</f>
        <v>46.000000000000057</v>
      </c>
      <c r="J456" s="676"/>
      <c r="L456" s="285"/>
    </row>
    <row r="457" spans="1:12">
      <c r="A457" s="236">
        <v>44712</v>
      </c>
      <c r="B457" s="677" t="s">
        <v>990</v>
      </c>
      <c r="C457" s="677" t="s">
        <v>409</v>
      </c>
      <c r="D457" t="s">
        <v>19</v>
      </c>
      <c r="F457" s="218">
        <v>41.6</v>
      </c>
      <c r="G457" s="218">
        <f t="shared" si="6"/>
        <v>4.4000000000000554</v>
      </c>
      <c r="J457" s="676"/>
      <c r="L457" s="285"/>
    </row>
    <row r="458" spans="1:12">
      <c r="A458" s="236">
        <v>44712</v>
      </c>
      <c r="B458" s="677" t="s">
        <v>990</v>
      </c>
      <c r="C458" s="677" t="s">
        <v>409</v>
      </c>
      <c r="D458" t="s">
        <v>401</v>
      </c>
      <c r="F458" s="218">
        <v>4.4000000000000004</v>
      </c>
      <c r="G458" s="218">
        <f t="shared" si="6"/>
        <v>5.5067062021407764E-14</v>
      </c>
      <c r="J458" s="676"/>
      <c r="L458" s="285"/>
    </row>
    <row r="459" spans="1:12">
      <c r="A459" s="243">
        <v>44592</v>
      </c>
      <c r="B459" s="676" t="s">
        <v>397</v>
      </c>
      <c r="C459" s="676" t="s">
        <v>444</v>
      </c>
      <c r="D459" t="s">
        <v>19</v>
      </c>
      <c r="E459" s="285">
        <v>44</v>
      </c>
      <c r="G459" s="218">
        <f t="shared" si="6"/>
        <v>44.000000000000057</v>
      </c>
      <c r="J459" s="676"/>
      <c r="L459" s="285"/>
    </row>
    <row r="460" spans="1:12">
      <c r="A460" s="243"/>
      <c r="B460" s="676"/>
      <c r="C460" s="676"/>
      <c r="D460" t="s">
        <v>401</v>
      </c>
      <c r="E460" s="285">
        <v>1.3</v>
      </c>
      <c r="G460" s="218">
        <f t="shared" si="6"/>
        <v>45.300000000000054</v>
      </c>
      <c r="L460" s="285"/>
    </row>
    <row r="461" spans="1:12">
      <c r="A461" s="243"/>
      <c r="B461" s="676"/>
      <c r="C461" s="676"/>
      <c r="D461" t="s">
        <v>400</v>
      </c>
      <c r="E461" s="285">
        <v>300</v>
      </c>
      <c r="G461" s="218">
        <f t="shared" si="6"/>
        <v>345.30000000000007</v>
      </c>
    </row>
    <row r="462" spans="1:12">
      <c r="A462" s="236">
        <v>44592</v>
      </c>
      <c r="B462" s="677" t="s">
        <v>993</v>
      </c>
      <c r="C462" s="677" t="s">
        <v>444</v>
      </c>
      <c r="D462" t="s">
        <v>400</v>
      </c>
      <c r="F462" s="218">
        <v>275</v>
      </c>
      <c r="G462" s="218">
        <f t="shared" si="6"/>
        <v>70.300000000000068</v>
      </c>
    </row>
    <row r="463" spans="1:12">
      <c r="A463" s="236">
        <v>44651</v>
      </c>
      <c r="B463" s="677" t="s">
        <v>994</v>
      </c>
      <c r="C463" s="677" t="s">
        <v>444</v>
      </c>
      <c r="D463" t="s">
        <v>400</v>
      </c>
      <c r="F463" s="218">
        <v>25</v>
      </c>
      <c r="G463" s="218">
        <f t="shared" si="6"/>
        <v>45.300000000000068</v>
      </c>
      <c r="K463" s="237"/>
    </row>
    <row r="464" spans="1:12">
      <c r="A464" s="236">
        <v>44712</v>
      </c>
      <c r="B464" s="677" t="s">
        <v>990</v>
      </c>
      <c r="C464" s="677" t="s">
        <v>444</v>
      </c>
      <c r="D464" t="s">
        <v>19</v>
      </c>
      <c r="F464" s="218">
        <v>0.4</v>
      </c>
      <c r="G464" s="218">
        <f t="shared" si="6"/>
        <v>44.90000000000007</v>
      </c>
    </row>
    <row r="465" spans="1:13">
      <c r="A465" s="236">
        <v>44756</v>
      </c>
      <c r="B465" s="677" t="s">
        <v>991</v>
      </c>
      <c r="C465" s="677" t="s">
        <v>444</v>
      </c>
      <c r="D465" t="s">
        <v>19</v>
      </c>
      <c r="F465" s="218">
        <v>43.6</v>
      </c>
      <c r="G465" s="218">
        <f t="shared" si="6"/>
        <v>1.3000000000000682</v>
      </c>
    </row>
    <row r="466" spans="1:13">
      <c r="A466" s="236">
        <v>44756</v>
      </c>
      <c r="B466" s="677" t="s">
        <v>991</v>
      </c>
      <c r="C466" s="677" t="s">
        <v>444</v>
      </c>
      <c r="D466" t="s">
        <v>401</v>
      </c>
      <c r="F466" s="218">
        <v>1.3</v>
      </c>
      <c r="G466" s="218">
        <f t="shared" si="6"/>
        <v>6.8167693711984612E-14</v>
      </c>
    </row>
    <row r="467" spans="1:13">
      <c r="A467" s="243">
        <v>44620</v>
      </c>
      <c r="B467" s="676" t="s">
        <v>397</v>
      </c>
      <c r="C467" s="676" t="s">
        <v>415</v>
      </c>
      <c r="D467" t="s">
        <v>19</v>
      </c>
      <c r="E467" s="285">
        <v>43.3</v>
      </c>
      <c r="G467" s="218">
        <f t="shared" si="6"/>
        <v>43.300000000000068</v>
      </c>
    </row>
    <row r="468" spans="1:13">
      <c r="A468" s="243"/>
      <c r="B468" s="676"/>
      <c r="C468" s="676"/>
      <c r="D468" t="s">
        <v>401</v>
      </c>
      <c r="E468" s="285">
        <v>4.3</v>
      </c>
      <c r="G468" s="218">
        <f t="shared" si="6"/>
        <v>47.600000000000065</v>
      </c>
    </row>
    <row r="469" spans="1:13">
      <c r="A469" s="243"/>
      <c r="B469" s="676"/>
      <c r="C469" s="676"/>
      <c r="D469" t="s">
        <v>400</v>
      </c>
      <c r="E469" s="285">
        <v>300</v>
      </c>
      <c r="G469" s="218">
        <f t="shared" si="6"/>
        <v>347.60000000000008</v>
      </c>
    </row>
    <row r="470" spans="1:13">
      <c r="A470" s="236">
        <v>44620</v>
      </c>
      <c r="B470" s="677" t="s">
        <v>995</v>
      </c>
      <c r="C470" s="677" t="s">
        <v>415</v>
      </c>
      <c r="D470" t="s">
        <v>400</v>
      </c>
      <c r="F470" s="218">
        <v>280</v>
      </c>
      <c r="G470" s="218">
        <f t="shared" si="6"/>
        <v>67.60000000000008</v>
      </c>
      <c r="K470" s="237"/>
    </row>
    <row r="471" spans="1:13">
      <c r="A471" s="236">
        <v>44651</v>
      </c>
      <c r="B471" s="677" t="s">
        <v>994</v>
      </c>
      <c r="C471" s="677" t="s">
        <v>415</v>
      </c>
      <c r="D471" t="s">
        <v>400</v>
      </c>
      <c r="F471" s="218">
        <v>20</v>
      </c>
      <c r="G471" s="218">
        <f t="shared" si="6"/>
        <v>47.60000000000008</v>
      </c>
    </row>
    <row r="472" spans="1:13">
      <c r="A472" s="236">
        <v>44756</v>
      </c>
      <c r="B472" s="677" t="s">
        <v>991</v>
      </c>
      <c r="C472" s="677" t="s">
        <v>415</v>
      </c>
      <c r="D472" t="s">
        <v>19</v>
      </c>
      <c r="F472" s="218">
        <v>40.1</v>
      </c>
      <c r="G472" s="218">
        <f t="shared" si="6"/>
        <v>7.5000000000000782</v>
      </c>
    </row>
    <row r="473" spans="1:13">
      <c r="A473" s="236">
        <v>44854</v>
      </c>
      <c r="B473" s="677" t="s">
        <v>996</v>
      </c>
      <c r="C473" s="677" t="s">
        <v>415</v>
      </c>
      <c r="D473" t="s">
        <v>19</v>
      </c>
      <c r="F473" s="218">
        <v>3.2</v>
      </c>
      <c r="G473" s="218">
        <f t="shared" si="6"/>
        <v>4.300000000000078</v>
      </c>
    </row>
    <row r="474" spans="1:13">
      <c r="A474" s="236">
        <v>44854</v>
      </c>
      <c r="B474" s="677" t="s">
        <v>996</v>
      </c>
      <c r="C474" s="677" t="s">
        <v>415</v>
      </c>
      <c r="D474" t="s">
        <v>401</v>
      </c>
      <c r="F474" s="218">
        <v>4.3</v>
      </c>
      <c r="G474" s="218">
        <f t="shared" si="6"/>
        <v>7.815970093361102E-14</v>
      </c>
    </row>
    <row r="475" spans="1:13">
      <c r="A475" s="243">
        <v>44651</v>
      </c>
      <c r="B475" s="676" t="s">
        <v>397</v>
      </c>
      <c r="C475" s="676" t="s">
        <v>418</v>
      </c>
      <c r="D475" t="s">
        <v>19</v>
      </c>
      <c r="E475" s="285">
        <v>43.3</v>
      </c>
      <c r="G475" s="218">
        <f t="shared" si="6"/>
        <v>43.300000000000075</v>
      </c>
    </row>
    <row r="476" spans="1:13">
      <c r="A476" s="243"/>
      <c r="B476" s="676"/>
      <c r="C476" s="676"/>
      <c r="D476" t="s">
        <v>401</v>
      </c>
      <c r="E476" s="285">
        <v>5.2</v>
      </c>
      <c r="G476" s="218">
        <f t="shared" si="6"/>
        <v>48.500000000000078</v>
      </c>
      <c r="K476" s="218"/>
      <c r="M476" s="237"/>
    </row>
    <row r="477" spans="1:13">
      <c r="A477" s="243"/>
      <c r="B477" s="676"/>
      <c r="C477" s="676"/>
      <c r="D477" t="s">
        <v>400</v>
      </c>
      <c r="E477" s="285">
        <v>300</v>
      </c>
      <c r="G477" s="218">
        <f t="shared" si="6"/>
        <v>348.50000000000006</v>
      </c>
      <c r="K477" s="218"/>
    </row>
    <row r="478" spans="1:13">
      <c r="A478" s="236">
        <v>44651</v>
      </c>
      <c r="B478" s="677" t="s">
        <v>994</v>
      </c>
      <c r="C478" s="677" t="s">
        <v>418</v>
      </c>
      <c r="D478" t="s">
        <v>400</v>
      </c>
      <c r="F478" s="218">
        <v>300</v>
      </c>
      <c r="G478" s="218">
        <f t="shared" si="6"/>
        <v>48.500000000000057</v>
      </c>
      <c r="I478" s="676"/>
      <c r="K478" s="218"/>
    </row>
    <row r="479" spans="1:13">
      <c r="A479" s="236">
        <v>44854</v>
      </c>
      <c r="B479" s="677" t="s">
        <v>996</v>
      </c>
      <c r="C479" s="677" t="s">
        <v>418</v>
      </c>
      <c r="D479" t="s">
        <v>19</v>
      </c>
      <c r="F479" s="218">
        <v>43.3</v>
      </c>
      <c r="G479" s="218">
        <f t="shared" si="6"/>
        <v>5.2000000000000597</v>
      </c>
      <c r="I479" s="676"/>
      <c r="K479" s="218"/>
    </row>
    <row r="480" spans="1:13">
      <c r="A480" s="236">
        <v>44854</v>
      </c>
      <c r="B480" s="677" t="s">
        <v>996</v>
      </c>
      <c r="C480" s="677" t="s">
        <v>418</v>
      </c>
      <c r="D480" t="s">
        <v>401</v>
      </c>
      <c r="F480" s="218">
        <v>5.2</v>
      </c>
      <c r="G480" s="218">
        <f t="shared" si="6"/>
        <v>5.9507954119908391E-14</v>
      </c>
      <c r="I480" s="676"/>
      <c r="K480" s="218"/>
    </row>
    <row r="481" spans="1:12">
      <c r="A481" s="243">
        <v>44681</v>
      </c>
      <c r="B481" s="676" t="s">
        <v>397</v>
      </c>
      <c r="C481" s="676" t="s">
        <v>420</v>
      </c>
      <c r="D481" t="s">
        <v>400</v>
      </c>
      <c r="E481" s="285">
        <v>300</v>
      </c>
      <c r="G481" s="218">
        <f t="shared" si="6"/>
        <v>300.00000000000006</v>
      </c>
      <c r="I481" s="676"/>
      <c r="K481" s="218"/>
    </row>
    <row r="482" spans="1:12">
      <c r="A482" s="236">
        <v>44681</v>
      </c>
      <c r="B482" s="677" t="s">
        <v>997</v>
      </c>
      <c r="C482" s="677" t="s">
        <v>420</v>
      </c>
      <c r="D482" t="s">
        <v>400</v>
      </c>
      <c r="F482" s="218">
        <v>300</v>
      </c>
      <c r="G482" s="218">
        <f t="shared" si="6"/>
        <v>0</v>
      </c>
      <c r="I482" s="676"/>
      <c r="K482" s="218"/>
    </row>
    <row r="483" spans="1:12">
      <c r="A483" s="243"/>
      <c r="B483" s="676"/>
      <c r="C483" s="676"/>
      <c r="D483" t="s">
        <v>19</v>
      </c>
      <c r="E483" s="285">
        <v>43.9</v>
      </c>
      <c r="G483" s="218">
        <f t="shared" si="6"/>
        <v>43.9</v>
      </c>
      <c r="K483" s="218"/>
    </row>
    <row r="484" spans="1:12">
      <c r="A484" s="243"/>
      <c r="B484" s="676"/>
      <c r="C484" s="676"/>
      <c r="D484" t="s">
        <v>401</v>
      </c>
      <c r="E484" s="285">
        <v>2.8</v>
      </c>
      <c r="G484" s="218">
        <f t="shared" si="6"/>
        <v>46.699999999999996</v>
      </c>
    </row>
    <row r="485" spans="1:12">
      <c r="A485" s="236">
        <v>44854</v>
      </c>
      <c r="B485" s="677" t="s">
        <v>996</v>
      </c>
      <c r="C485" s="677" t="s">
        <v>420</v>
      </c>
      <c r="D485" t="s">
        <v>19</v>
      </c>
      <c r="F485" s="218">
        <v>43.9</v>
      </c>
      <c r="G485" s="218">
        <f t="shared" si="6"/>
        <v>2.7999999999999972</v>
      </c>
    </row>
    <row r="486" spans="1:12">
      <c r="A486" s="236">
        <v>44854</v>
      </c>
      <c r="B486" s="677" t="s">
        <v>996</v>
      </c>
      <c r="C486" s="677" t="s">
        <v>420</v>
      </c>
      <c r="D486" t="s">
        <v>401</v>
      </c>
      <c r="F486" s="218">
        <v>0.1</v>
      </c>
      <c r="G486" s="218">
        <f t="shared" si="6"/>
        <v>2.6999999999999971</v>
      </c>
    </row>
    <row r="487" spans="1:12">
      <c r="A487" s="236">
        <v>44895</v>
      </c>
      <c r="B487" s="677" t="s">
        <v>998</v>
      </c>
      <c r="C487" s="677" t="s">
        <v>420</v>
      </c>
      <c r="D487" t="s">
        <v>401</v>
      </c>
      <c r="F487" s="218">
        <v>2.7</v>
      </c>
      <c r="G487" s="316">
        <f t="shared" si="6"/>
        <v>0</v>
      </c>
      <c r="H487" s="316"/>
    </row>
    <row r="488" spans="1:12">
      <c r="A488" s="243">
        <v>44712</v>
      </c>
      <c r="B488" s="676" t="s">
        <v>397</v>
      </c>
      <c r="C488" s="676" t="s">
        <v>422</v>
      </c>
      <c r="D488" t="s">
        <v>19</v>
      </c>
      <c r="E488" s="285">
        <v>42</v>
      </c>
      <c r="G488" s="218">
        <f t="shared" si="6"/>
        <v>42</v>
      </c>
      <c r="K488" s="237"/>
    </row>
    <row r="489" spans="1:12">
      <c r="B489" s="677"/>
      <c r="C489" s="677"/>
      <c r="D489" t="s">
        <v>401</v>
      </c>
      <c r="E489" s="285">
        <v>9.1</v>
      </c>
      <c r="G489" s="218">
        <f t="shared" si="6"/>
        <v>51.1</v>
      </c>
    </row>
    <row r="490" spans="1:12">
      <c r="B490" s="677"/>
      <c r="C490" s="677"/>
      <c r="D490" t="s">
        <v>400</v>
      </c>
      <c r="E490" s="285">
        <v>300</v>
      </c>
      <c r="G490" s="218">
        <f t="shared" si="6"/>
        <v>351.1</v>
      </c>
      <c r="J490" s="237"/>
    </row>
    <row r="491" spans="1:12">
      <c r="A491" s="228">
        <v>44711</v>
      </c>
      <c r="B491" s="677" t="s">
        <v>999</v>
      </c>
      <c r="C491" s="677" t="s">
        <v>422</v>
      </c>
      <c r="D491" t="s">
        <v>400</v>
      </c>
      <c r="F491" s="218">
        <v>300</v>
      </c>
      <c r="G491" s="218">
        <f t="shared" si="6"/>
        <v>51.100000000000023</v>
      </c>
      <c r="J491" s="676"/>
      <c r="L491" s="285"/>
    </row>
    <row r="492" spans="1:12">
      <c r="A492" s="236">
        <v>44895</v>
      </c>
      <c r="B492" s="677" t="s">
        <v>998</v>
      </c>
      <c r="C492" s="677" t="s">
        <v>422</v>
      </c>
      <c r="D492" t="s">
        <v>19</v>
      </c>
      <c r="F492" s="218">
        <v>27.3</v>
      </c>
      <c r="G492" s="218">
        <f t="shared" si="6"/>
        <v>23.800000000000022</v>
      </c>
      <c r="J492" s="677"/>
      <c r="L492" s="285"/>
    </row>
    <row r="493" spans="1:12">
      <c r="A493" s="236">
        <v>44957</v>
      </c>
      <c r="B493" s="677" t="s">
        <v>1000</v>
      </c>
      <c r="C493" s="677" t="s">
        <v>422</v>
      </c>
      <c r="D493" t="s">
        <v>19</v>
      </c>
      <c r="F493" s="218">
        <v>14.7</v>
      </c>
      <c r="G493" s="218">
        <f t="shared" si="6"/>
        <v>9.1000000000000227</v>
      </c>
      <c r="J493" s="677"/>
      <c r="L493" s="285"/>
    </row>
    <row r="494" spans="1:12">
      <c r="A494" s="236">
        <v>44957</v>
      </c>
      <c r="B494" s="677" t="s">
        <v>1000</v>
      </c>
      <c r="C494" s="677" t="s">
        <v>422</v>
      </c>
      <c r="D494" t="s">
        <v>401</v>
      </c>
      <c r="F494" s="218">
        <v>9.1</v>
      </c>
      <c r="G494" s="218">
        <f t="shared" si="6"/>
        <v>2.3092638912203256E-14</v>
      </c>
      <c r="J494" s="677"/>
      <c r="L494" s="285"/>
    </row>
    <row r="495" spans="1:12">
      <c r="A495" s="243">
        <v>44742</v>
      </c>
      <c r="B495" s="676" t="s">
        <v>397</v>
      </c>
      <c r="C495" s="676" t="s">
        <v>425</v>
      </c>
      <c r="D495" t="s">
        <v>19</v>
      </c>
      <c r="E495" s="256">
        <v>40.700000000000003</v>
      </c>
      <c r="F495" s="237"/>
      <c r="G495" s="218">
        <f t="shared" si="6"/>
        <v>40.700000000000024</v>
      </c>
      <c r="L495" s="685"/>
    </row>
    <row r="496" spans="1:12">
      <c r="A496" s="243"/>
      <c r="B496" s="676"/>
      <c r="C496" s="676"/>
      <c r="D496" t="s">
        <v>401</v>
      </c>
      <c r="E496" s="256">
        <v>6.9</v>
      </c>
      <c r="F496" s="237"/>
      <c r="G496" s="218">
        <f t="shared" si="6"/>
        <v>47.600000000000023</v>
      </c>
      <c r="J496" s="676"/>
    </row>
    <row r="497" spans="1:11">
      <c r="A497" s="243"/>
      <c r="B497" s="676"/>
      <c r="C497" s="676"/>
      <c r="D497" t="s">
        <v>400</v>
      </c>
      <c r="E497" s="256">
        <v>300</v>
      </c>
      <c r="F497" s="237"/>
      <c r="G497" s="218">
        <f t="shared" si="6"/>
        <v>347.6</v>
      </c>
      <c r="I497" s="676"/>
    </row>
    <row r="498" spans="1:11">
      <c r="A498" s="236">
        <v>44742</v>
      </c>
      <c r="B498" s="677" t="s">
        <v>1001</v>
      </c>
      <c r="C498" s="677" t="s">
        <v>425</v>
      </c>
      <c r="D498" t="s">
        <v>400</v>
      </c>
      <c r="E498" s="256"/>
      <c r="F498" s="237">
        <v>300</v>
      </c>
      <c r="G498" s="218">
        <f t="shared" si="6"/>
        <v>47.600000000000023</v>
      </c>
      <c r="I498" s="676"/>
    </row>
    <row r="499" spans="1:11">
      <c r="A499" s="236">
        <v>44957</v>
      </c>
      <c r="B499" s="677" t="s">
        <v>1000</v>
      </c>
      <c r="C499" s="677" t="s">
        <v>425</v>
      </c>
      <c r="D499" t="s">
        <v>19</v>
      </c>
      <c r="E499" s="256"/>
      <c r="F499" s="237">
        <v>16.2</v>
      </c>
      <c r="G499" s="218">
        <f t="shared" si="6"/>
        <v>31.400000000000023</v>
      </c>
      <c r="I499" s="676"/>
    </row>
    <row r="500" spans="1:11">
      <c r="A500" s="236">
        <v>44964</v>
      </c>
      <c r="B500" s="677" t="s">
        <v>1002</v>
      </c>
      <c r="C500" s="677" t="s">
        <v>425</v>
      </c>
      <c r="D500" t="s">
        <v>19</v>
      </c>
      <c r="E500" s="256"/>
      <c r="F500" s="237">
        <v>24.5</v>
      </c>
      <c r="G500" s="218">
        <f t="shared" si="6"/>
        <v>6.9000000000000234</v>
      </c>
      <c r="I500" s="676"/>
    </row>
    <row r="501" spans="1:11">
      <c r="A501" s="236">
        <v>44964</v>
      </c>
      <c r="B501" s="677" t="s">
        <v>1002</v>
      </c>
      <c r="C501" s="677" t="s">
        <v>425</v>
      </c>
      <c r="D501" t="s">
        <v>401</v>
      </c>
      <c r="E501" s="256"/>
      <c r="F501" s="237">
        <v>6.9</v>
      </c>
      <c r="G501" s="218">
        <f t="shared" si="6"/>
        <v>2.3092638912203256E-14</v>
      </c>
      <c r="I501" s="676"/>
    </row>
    <row r="502" spans="1:11">
      <c r="A502" s="243">
        <v>44773</v>
      </c>
      <c r="B502" s="676" t="s">
        <v>397</v>
      </c>
      <c r="C502" s="676" t="s">
        <v>427</v>
      </c>
      <c r="D502" t="s">
        <v>19</v>
      </c>
      <c r="E502" s="256">
        <v>40.5</v>
      </c>
      <c r="F502" s="237"/>
      <c r="G502" s="218">
        <f t="shared" si="6"/>
        <v>40.500000000000021</v>
      </c>
      <c r="I502" s="677"/>
    </row>
    <row r="503" spans="1:11">
      <c r="B503" s="677"/>
      <c r="C503" s="677"/>
      <c r="D503" t="s">
        <v>401</v>
      </c>
      <c r="E503" s="256">
        <v>9.6999999999999993</v>
      </c>
      <c r="F503" s="237"/>
      <c r="G503" s="218">
        <f t="shared" si="6"/>
        <v>50.200000000000017</v>
      </c>
      <c r="I503" s="676"/>
    </row>
    <row r="504" spans="1:11">
      <c r="B504" s="677"/>
      <c r="C504" s="677"/>
      <c r="D504" t="s">
        <v>400</v>
      </c>
      <c r="E504" s="256">
        <v>300</v>
      </c>
      <c r="F504" s="237"/>
      <c r="G504" s="218">
        <f t="shared" si="6"/>
        <v>350.20000000000005</v>
      </c>
      <c r="I504" s="677"/>
    </row>
    <row r="505" spans="1:11">
      <c r="A505" s="236">
        <v>44773</v>
      </c>
      <c r="B505" s="677" t="s">
        <v>1003</v>
      </c>
      <c r="C505" s="677" t="s">
        <v>427</v>
      </c>
      <c r="D505" t="s">
        <v>400</v>
      </c>
      <c r="E505" s="256"/>
      <c r="F505" s="237">
        <v>300</v>
      </c>
      <c r="G505" s="218">
        <f t="shared" si="6"/>
        <v>50.200000000000045</v>
      </c>
    </row>
    <row r="506" spans="1:11">
      <c r="A506" s="236">
        <v>44964</v>
      </c>
      <c r="B506" s="677" t="s">
        <v>1002</v>
      </c>
      <c r="C506" s="677" t="s">
        <v>427</v>
      </c>
      <c r="D506" t="s">
        <v>19</v>
      </c>
      <c r="E506" s="256"/>
      <c r="F506" s="237">
        <v>40.5</v>
      </c>
      <c r="G506" s="218">
        <f t="shared" si="6"/>
        <v>9.7000000000000455</v>
      </c>
    </row>
    <row r="507" spans="1:11">
      <c r="A507" s="236">
        <v>44964</v>
      </c>
      <c r="B507" s="677" t="s">
        <v>1002</v>
      </c>
      <c r="C507" s="677" t="s">
        <v>427</v>
      </c>
      <c r="D507" t="s">
        <v>401</v>
      </c>
      <c r="E507" s="256"/>
      <c r="F507" s="237">
        <v>9.6999999999999993</v>
      </c>
      <c r="G507" s="218">
        <f t="shared" si="6"/>
        <v>4.6185277824406512E-14</v>
      </c>
    </row>
    <row r="508" spans="1:11">
      <c r="A508" s="243">
        <v>44804</v>
      </c>
      <c r="B508" s="676" t="s">
        <v>397</v>
      </c>
      <c r="C508" s="676" t="s">
        <v>429</v>
      </c>
      <c r="D508" t="s">
        <v>19</v>
      </c>
      <c r="E508" s="256">
        <v>40.700000000000003</v>
      </c>
      <c r="F508" s="237"/>
      <c r="G508" s="218">
        <f t="shared" si="6"/>
        <v>40.700000000000045</v>
      </c>
      <c r="I508" s="676"/>
      <c r="K508" s="237"/>
    </row>
    <row r="509" spans="1:11">
      <c r="B509" s="677"/>
      <c r="C509" s="677"/>
      <c r="D509" t="s">
        <v>401</v>
      </c>
      <c r="E509" s="256">
        <v>7</v>
      </c>
      <c r="F509" s="237"/>
      <c r="G509" s="218">
        <f t="shared" si="6"/>
        <v>47.700000000000045</v>
      </c>
      <c r="I509" s="677"/>
      <c r="K509" s="237"/>
    </row>
    <row r="510" spans="1:11">
      <c r="B510" s="677"/>
      <c r="C510" s="677"/>
      <c r="D510" t="s">
        <v>400</v>
      </c>
      <c r="E510" s="256">
        <v>300</v>
      </c>
      <c r="F510" s="237"/>
      <c r="G510" s="218">
        <f t="shared" si="6"/>
        <v>347.70000000000005</v>
      </c>
      <c r="I510" s="676"/>
      <c r="K510" s="237"/>
    </row>
    <row r="511" spans="1:11">
      <c r="B511" s="677"/>
      <c r="C511" s="677"/>
      <c r="D511" t="s">
        <v>535</v>
      </c>
      <c r="E511" s="256">
        <v>10</v>
      </c>
      <c r="F511" s="237"/>
      <c r="G511" s="218">
        <f t="shared" si="6"/>
        <v>357.70000000000005</v>
      </c>
      <c r="I511" s="677"/>
      <c r="K511" s="237"/>
    </row>
    <row r="512" spans="1:11">
      <c r="A512" s="236">
        <v>44804</v>
      </c>
      <c r="B512" s="677" t="s">
        <v>1004</v>
      </c>
      <c r="C512" s="677" t="s">
        <v>429</v>
      </c>
      <c r="D512" t="s">
        <v>400</v>
      </c>
      <c r="E512" s="256"/>
      <c r="F512" s="237">
        <v>300</v>
      </c>
      <c r="G512" s="218">
        <f t="shared" si="6"/>
        <v>57.700000000000045</v>
      </c>
      <c r="I512" s="676"/>
      <c r="K512" s="218"/>
    </row>
    <row r="513" spans="1:11">
      <c r="A513" s="236">
        <v>44964</v>
      </c>
      <c r="B513" s="677" t="s">
        <v>1002</v>
      </c>
      <c r="C513" s="677" t="s">
        <v>429</v>
      </c>
      <c r="D513" t="s">
        <v>19</v>
      </c>
      <c r="E513" s="256"/>
      <c r="F513" s="237">
        <v>40.700000000000003</v>
      </c>
      <c r="G513" s="218">
        <f t="shared" si="6"/>
        <v>17.000000000000043</v>
      </c>
      <c r="I513" s="676"/>
      <c r="K513" s="218"/>
    </row>
    <row r="514" spans="1:11">
      <c r="A514" s="236">
        <v>44964</v>
      </c>
      <c r="B514" s="677" t="s">
        <v>1002</v>
      </c>
      <c r="C514" s="677" t="s">
        <v>429</v>
      </c>
      <c r="D514" t="s">
        <v>401</v>
      </c>
      <c r="E514" s="256"/>
      <c r="F514" s="237">
        <v>7</v>
      </c>
      <c r="G514" s="218">
        <f t="shared" si="6"/>
        <v>10.000000000000043</v>
      </c>
      <c r="I514" s="676"/>
      <c r="K514" s="218"/>
    </row>
    <row r="515" spans="1:11">
      <c r="A515" s="236">
        <v>44964</v>
      </c>
      <c r="B515" s="677" t="s">
        <v>1002</v>
      </c>
      <c r="C515" s="677" t="s">
        <v>429</v>
      </c>
      <c r="D515" t="s">
        <v>535</v>
      </c>
      <c r="E515" s="256"/>
      <c r="F515" s="237">
        <v>10</v>
      </c>
      <c r="G515" s="263">
        <f t="shared" si="6"/>
        <v>4.2632564145606011E-14</v>
      </c>
      <c r="H515" s="263"/>
      <c r="I515" s="676"/>
      <c r="K515" s="218"/>
    </row>
    <row r="516" spans="1:11">
      <c r="A516" s="243">
        <v>44834</v>
      </c>
      <c r="B516" s="676" t="s">
        <v>397</v>
      </c>
      <c r="C516" s="676" t="s">
        <v>478</v>
      </c>
      <c r="D516" t="s">
        <v>19</v>
      </c>
      <c r="E516" s="256">
        <v>41.5</v>
      </c>
      <c r="F516" s="237"/>
      <c r="G516" s="218">
        <f t="shared" si="6"/>
        <v>41.500000000000043</v>
      </c>
      <c r="I516" s="677"/>
      <c r="K516" s="218"/>
    </row>
    <row r="517" spans="1:11">
      <c r="B517" s="677"/>
      <c r="C517" s="677"/>
      <c r="D517" t="s">
        <v>401</v>
      </c>
      <c r="E517" s="256">
        <v>8.1999999999999993</v>
      </c>
      <c r="F517" s="237"/>
      <c r="G517" s="218">
        <f t="shared" si="6"/>
        <v>49.700000000000045</v>
      </c>
      <c r="I517" s="676"/>
      <c r="K517" s="218"/>
    </row>
    <row r="518" spans="1:11">
      <c r="B518" s="677"/>
      <c r="C518" s="677"/>
      <c r="D518" t="s">
        <v>400</v>
      </c>
      <c r="E518" s="256">
        <v>350</v>
      </c>
      <c r="F518" s="237"/>
      <c r="G518" s="218">
        <f t="shared" si="6"/>
        <v>399.70000000000005</v>
      </c>
      <c r="I518" s="677"/>
      <c r="K518" s="218"/>
    </row>
    <row r="519" spans="1:11">
      <c r="A519" s="236">
        <v>44834</v>
      </c>
      <c r="B519" s="677" t="s">
        <v>1005</v>
      </c>
      <c r="C519" s="677" t="s">
        <v>478</v>
      </c>
      <c r="D519" t="s">
        <v>400</v>
      </c>
      <c r="E519" s="256"/>
      <c r="F519" s="237">
        <v>330</v>
      </c>
      <c r="G519" s="218">
        <f t="shared" si="6"/>
        <v>69.700000000000045</v>
      </c>
    </row>
    <row r="520" spans="1:11">
      <c r="A520" s="236">
        <v>44895</v>
      </c>
      <c r="B520" s="677" t="s">
        <v>1006</v>
      </c>
      <c r="C520" s="677" t="s">
        <v>478</v>
      </c>
      <c r="D520" t="s">
        <v>400</v>
      </c>
      <c r="E520" s="256"/>
      <c r="F520" s="237">
        <v>20</v>
      </c>
      <c r="G520" s="218">
        <f t="shared" ref="G520:G588" si="7">+G519+E520-F520</f>
        <v>49.700000000000045</v>
      </c>
    </row>
    <row r="521" spans="1:11">
      <c r="A521" s="236">
        <v>44964</v>
      </c>
      <c r="B521" s="677" t="s">
        <v>1002</v>
      </c>
      <c r="C521" s="677" t="s">
        <v>478</v>
      </c>
      <c r="D521" t="s">
        <v>19</v>
      </c>
      <c r="E521" s="256"/>
      <c r="F521" s="237">
        <v>10.7</v>
      </c>
      <c r="G521" s="218">
        <f t="shared" si="7"/>
        <v>39.000000000000043</v>
      </c>
      <c r="K521" s="237"/>
    </row>
    <row r="522" spans="1:11">
      <c r="A522" s="236">
        <v>44985</v>
      </c>
      <c r="B522" s="677" t="s">
        <v>1007</v>
      </c>
      <c r="C522" s="677" t="s">
        <v>478</v>
      </c>
      <c r="D522" t="s">
        <v>19</v>
      </c>
      <c r="E522" s="256"/>
      <c r="F522" s="237">
        <v>15</v>
      </c>
      <c r="G522" s="218">
        <f t="shared" si="7"/>
        <v>24.000000000000043</v>
      </c>
      <c r="K522" s="237"/>
    </row>
    <row r="523" spans="1:11">
      <c r="A523" s="236">
        <v>45016</v>
      </c>
      <c r="B523" s="677" t="s">
        <v>1008</v>
      </c>
      <c r="C523" s="677" t="s">
        <v>478</v>
      </c>
      <c r="D523" t="s">
        <v>19</v>
      </c>
      <c r="E523" s="256"/>
      <c r="F523" s="237">
        <v>15.8</v>
      </c>
      <c r="G523" s="218">
        <f t="shared" si="7"/>
        <v>8.2000000000000419</v>
      </c>
      <c r="K523" s="237"/>
    </row>
    <row r="524" spans="1:11">
      <c r="A524" s="236">
        <v>45016</v>
      </c>
      <c r="B524" s="677" t="s">
        <v>1008</v>
      </c>
      <c r="C524" s="677" t="s">
        <v>478</v>
      </c>
      <c r="D524" t="s">
        <v>401</v>
      </c>
      <c r="E524" s="256"/>
      <c r="F524" s="237">
        <v>8.1999999999999993</v>
      </c>
      <c r="G524" s="218">
        <f t="shared" si="7"/>
        <v>4.2632564145606011E-14</v>
      </c>
      <c r="K524" s="237"/>
    </row>
    <row r="525" spans="1:11">
      <c r="A525" s="243">
        <v>44865</v>
      </c>
      <c r="B525" s="676" t="s">
        <v>397</v>
      </c>
      <c r="C525" s="676" t="s">
        <v>398</v>
      </c>
      <c r="D525" t="s">
        <v>19</v>
      </c>
      <c r="E525" s="256">
        <v>41.3</v>
      </c>
      <c r="F525" s="237"/>
      <c r="G525" s="218">
        <f t="shared" si="7"/>
        <v>41.30000000000004</v>
      </c>
    </row>
    <row r="526" spans="1:11">
      <c r="B526" s="677"/>
      <c r="C526" s="677"/>
      <c r="D526" t="s">
        <v>401</v>
      </c>
      <c r="E526" s="256">
        <v>4.9000000000000004</v>
      </c>
      <c r="F526" s="237"/>
      <c r="G526" s="218">
        <f t="shared" si="7"/>
        <v>46.200000000000038</v>
      </c>
    </row>
    <row r="527" spans="1:11">
      <c r="B527" s="677"/>
      <c r="C527" s="677"/>
      <c r="D527" t="s">
        <v>400</v>
      </c>
      <c r="E527" s="256">
        <v>350</v>
      </c>
      <c r="F527" s="237"/>
      <c r="G527" s="218">
        <f t="shared" si="7"/>
        <v>396.20000000000005</v>
      </c>
    </row>
    <row r="528" spans="1:11">
      <c r="A528" s="236">
        <v>44865</v>
      </c>
      <c r="B528" s="677" t="s">
        <v>1009</v>
      </c>
      <c r="C528" s="677" t="s">
        <v>398</v>
      </c>
      <c r="D528" t="s">
        <v>400</v>
      </c>
      <c r="E528" s="256"/>
      <c r="F528" s="237">
        <v>325</v>
      </c>
      <c r="G528" s="218">
        <f t="shared" si="7"/>
        <v>71.200000000000045</v>
      </c>
      <c r="I528" s="676"/>
      <c r="K528" s="237"/>
    </row>
    <row r="529" spans="1:12">
      <c r="A529" s="236">
        <v>44895</v>
      </c>
      <c r="B529" s="677" t="s">
        <v>1006</v>
      </c>
      <c r="C529" s="677" t="s">
        <v>398</v>
      </c>
      <c r="D529" t="s">
        <v>400</v>
      </c>
      <c r="E529" s="256"/>
      <c r="F529" s="237">
        <v>25</v>
      </c>
      <c r="G529" s="218">
        <f t="shared" si="7"/>
        <v>46.200000000000045</v>
      </c>
      <c r="I529" s="677"/>
      <c r="K529" s="237"/>
    </row>
    <row r="530" spans="1:12">
      <c r="A530" s="236">
        <v>45016</v>
      </c>
      <c r="B530" s="677" t="s">
        <v>1008</v>
      </c>
      <c r="C530" s="677" t="s">
        <v>398</v>
      </c>
      <c r="D530" t="s">
        <v>19</v>
      </c>
      <c r="E530" s="256"/>
      <c r="F530" s="237">
        <v>16</v>
      </c>
      <c r="G530" s="218">
        <f t="shared" si="7"/>
        <v>30.200000000000045</v>
      </c>
      <c r="I530" s="677"/>
      <c r="K530" s="237"/>
    </row>
    <row r="531" spans="1:12">
      <c r="A531" s="236">
        <v>45051</v>
      </c>
      <c r="B531" s="677" t="s">
        <v>1010</v>
      </c>
      <c r="C531" s="677" t="s">
        <v>398</v>
      </c>
      <c r="D531" t="s">
        <v>19</v>
      </c>
      <c r="E531" s="256"/>
      <c r="F531" s="237">
        <v>25.3</v>
      </c>
      <c r="G531" s="218">
        <f t="shared" si="7"/>
        <v>4.9000000000000448</v>
      </c>
      <c r="I531" s="677"/>
      <c r="K531" s="237"/>
    </row>
    <row r="532" spans="1:12">
      <c r="A532" s="236">
        <v>45051</v>
      </c>
      <c r="B532" s="677" t="s">
        <v>1010</v>
      </c>
      <c r="C532" s="677" t="s">
        <v>398</v>
      </c>
      <c r="D532" t="s">
        <v>401</v>
      </c>
      <c r="E532" s="256"/>
      <c r="F532" s="237">
        <v>4.9000000000000004</v>
      </c>
      <c r="G532" s="218">
        <f t="shared" si="7"/>
        <v>4.4408920985006262E-14</v>
      </c>
      <c r="I532" s="677"/>
      <c r="K532" s="237"/>
    </row>
    <row r="533" spans="1:12">
      <c r="A533" s="243">
        <v>44895</v>
      </c>
      <c r="B533" s="676" t="s">
        <v>397</v>
      </c>
      <c r="C533" s="676" t="s">
        <v>405</v>
      </c>
      <c r="D533" t="s">
        <v>19</v>
      </c>
      <c r="E533" s="285">
        <v>46.1</v>
      </c>
      <c r="G533" s="218">
        <f t="shared" si="7"/>
        <v>46.100000000000044</v>
      </c>
      <c r="I533" s="676"/>
      <c r="K533" s="237"/>
    </row>
    <row r="534" spans="1:12">
      <c r="B534" s="677"/>
      <c r="C534" s="677"/>
      <c r="D534" t="s">
        <v>401</v>
      </c>
      <c r="E534" s="285">
        <v>6.3</v>
      </c>
      <c r="G534" s="218">
        <f t="shared" si="7"/>
        <v>52.400000000000041</v>
      </c>
      <c r="I534" s="677"/>
    </row>
    <row r="535" spans="1:12">
      <c r="B535" s="677"/>
      <c r="C535" s="677"/>
      <c r="D535" t="s">
        <v>400</v>
      </c>
      <c r="E535" s="285">
        <v>350</v>
      </c>
      <c r="G535" s="218">
        <f t="shared" si="7"/>
        <v>402.40000000000003</v>
      </c>
      <c r="J535" s="676"/>
    </row>
    <row r="536" spans="1:12">
      <c r="A536" s="236">
        <v>44895</v>
      </c>
      <c r="B536" s="677" t="s">
        <v>1006</v>
      </c>
      <c r="C536" s="677" t="s">
        <v>405</v>
      </c>
      <c r="D536" t="s">
        <v>400</v>
      </c>
      <c r="F536" s="218">
        <v>350</v>
      </c>
      <c r="G536" s="218">
        <f t="shared" si="7"/>
        <v>52.400000000000034</v>
      </c>
      <c r="J536" s="677"/>
    </row>
    <row r="537" spans="1:12">
      <c r="A537" s="236">
        <v>45051</v>
      </c>
      <c r="B537" s="677" t="s">
        <v>1010</v>
      </c>
      <c r="C537" s="677" t="s">
        <v>405</v>
      </c>
      <c r="D537" t="s">
        <v>19</v>
      </c>
      <c r="F537" s="218">
        <v>19.8</v>
      </c>
      <c r="G537" s="218">
        <f t="shared" si="7"/>
        <v>32.600000000000037</v>
      </c>
      <c r="J537" s="677"/>
    </row>
    <row r="538" spans="1:12">
      <c r="A538" s="236">
        <v>45146</v>
      </c>
      <c r="B538" s="677" t="s">
        <v>1011</v>
      </c>
      <c r="C538" s="677" t="s">
        <v>405</v>
      </c>
      <c r="D538" t="s">
        <v>19</v>
      </c>
      <c r="F538" s="218">
        <v>26.3</v>
      </c>
      <c r="G538" s="218">
        <f t="shared" si="7"/>
        <v>6.3000000000000362</v>
      </c>
      <c r="J538" s="677"/>
    </row>
    <row r="539" spans="1:12">
      <c r="A539" s="236">
        <v>45146</v>
      </c>
      <c r="B539" s="677" t="s">
        <v>1011</v>
      </c>
      <c r="C539" s="677" t="s">
        <v>405</v>
      </c>
      <c r="D539" t="s">
        <v>401</v>
      </c>
      <c r="F539" s="218">
        <v>6.3</v>
      </c>
      <c r="G539" s="218">
        <f t="shared" si="7"/>
        <v>3.6415315207705135E-14</v>
      </c>
      <c r="J539" s="677"/>
    </row>
    <row r="540" spans="1:12">
      <c r="A540" s="243">
        <v>44926</v>
      </c>
      <c r="B540" s="676" t="s">
        <v>397</v>
      </c>
      <c r="C540" s="676" t="s">
        <v>409</v>
      </c>
      <c r="D540" t="s">
        <v>19</v>
      </c>
      <c r="E540" s="285">
        <v>52.7</v>
      </c>
      <c r="G540" s="218">
        <f t="shared" si="7"/>
        <v>52.700000000000038</v>
      </c>
      <c r="J540" s="676"/>
      <c r="L540" s="285"/>
    </row>
    <row r="541" spans="1:12">
      <c r="B541" s="677"/>
      <c r="C541" s="677"/>
      <c r="D541" t="s">
        <v>401</v>
      </c>
      <c r="E541" s="285">
        <v>5.7</v>
      </c>
      <c r="G541" s="218">
        <f t="shared" si="7"/>
        <v>58.400000000000041</v>
      </c>
      <c r="J541" s="677"/>
      <c r="L541" s="285"/>
    </row>
    <row r="542" spans="1:12">
      <c r="B542" s="677"/>
      <c r="C542" s="677"/>
      <c r="D542" t="s">
        <v>400</v>
      </c>
      <c r="E542" s="285">
        <v>350</v>
      </c>
      <c r="G542" s="218">
        <f t="shared" si="7"/>
        <v>408.40000000000003</v>
      </c>
      <c r="K542" s="237"/>
    </row>
    <row r="543" spans="1:12">
      <c r="A543" s="236">
        <v>44926</v>
      </c>
      <c r="B543" s="677" t="s">
        <v>1012</v>
      </c>
      <c r="C543" s="677" t="s">
        <v>409</v>
      </c>
      <c r="D543" t="s">
        <v>400</v>
      </c>
      <c r="F543" s="218">
        <v>350</v>
      </c>
      <c r="G543" s="218">
        <f t="shared" si="7"/>
        <v>58.400000000000034</v>
      </c>
    </row>
    <row r="544" spans="1:12">
      <c r="A544" s="236">
        <v>45146</v>
      </c>
      <c r="B544" s="677" t="s">
        <v>1011</v>
      </c>
      <c r="C544" s="677" t="s">
        <v>409</v>
      </c>
      <c r="D544" t="s">
        <v>19</v>
      </c>
      <c r="F544" s="218">
        <v>52.7</v>
      </c>
      <c r="G544" s="218">
        <f t="shared" si="7"/>
        <v>5.7000000000000313</v>
      </c>
    </row>
    <row r="545" spans="1:16">
      <c r="A545" s="236">
        <v>45146</v>
      </c>
      <c r="B545" s="677" t="s">
        <v>1011</v>
      </c>
      <c r="C545" s="677" t="s">
        <v>409</v>
      </c>
      <c r="D545" t="s">
        <v>401</v>
      </c>
      <c r="F545" s="218">
        <v>5.7</v>
      </c>
      <c r="G545" s="218">
        <f t="shared" si="7"/>
        <v>3.1086244689504383E-14</v>
      </c>
    </row>
    <row r="546" spans="1:16">
      <c r="A546" s="243">
        <v>44957</v>
      </c>
      <c r="B546" s="676" t="s">
        <v>397</v>
      </c>
      <c r="C546" s="676" t="s">
        <v>444</v>
      </c>
      <c r="D546" t="s">
        <v>19</v>
      </c>
      <c r="E546" s="285">
        <v>53.9</v>
      </c>
      <c r="F546" s="57"/>
      <c r="G546" s="218">
        <f t="shared" si="7"/>
        <v>53.900000000000027</v>
      </c>
    </row>
    <row r="547" spans="1:16">
      <c r="B547" s="677"/>
      <c r="C547" s="677"/>
      <c r="D547" t="s">
        <v>401</v>
      </c>
      <c r="E547" s="285">
        <v>4.8</v>
      </c>
      <c r="F547" s="57"/>
      <c r="G547" s="218">
        <f t="shared" si="7"/>
        <v>58.700000000000024</v>
      </c>
      <c r="N547" s="676" t="s">
        <v>444</v>
      </c>
      <c r="O547" t="s">
        <v>19</v>
      </c>
      <c r="P547" s="218">
        <v>44.9</v>
      </c>
    </row>
    <row r="548" spans="1:16">
      <c r="B548" s="677"/>
      <c r="C548" s="677"/>
      <c r="D548" t="s">
        <v>400</v>
      </c>
      <c r="E548" s="285">
        <v>350</v>
      </c>
      <c r="F548" s="57"/>
      <c r="G548" s="218">
        <f t="shared" si="7"/>
        <v>408.70000000000005</v>
      </c>
      <c r="O548" t="s">
        <v>401</v>
      </c>
      <c r="P548" s="218">
        <v>4.8</v>
      </c>
    </row>
    <row r="549" spans="1:16">
      <c r="A549" s="236">
        <v>44957</v>
      </c>
      <c r="B549" s="677" t="s">
        <v>1013</v>
      </c>
      <c r="C549" s="677" t="s">
        <v>444</v>
      </c>
      <c r="D549" t="s">
        <v>400</v>
      </c>
      <c r="F549" s="57">
        <v>350</v>
      </c>
      <c r="G549" s="218">
        <f t="shared" si="7"/>
        <v>58.700000000000045</v>
      </c>
      <c r="N549" s="676" t="s">
        <v>415</v>
      </c>
      <c r="O549" t="s">
        <v>19</v>
      </c>
      <c r="P549" s="319">
        <v>0.3</v>
      </c>
    </row>
    <row r="550" spans="1:16">
      <c r="A550" s="236">
        <v>45146</v>
      </c>
      <c r="B550" s="677" t="s">
        <v>1011</v>
      </c>
      <c r="C550" s="677" t="s">
        <v>444</v>
      </c>
      <c r="D550" t="s">
        <v>19</v>
      </c>
      <c r="F550" s="57">
        <v>9</v>
      </c>
      <c r="G550" s="218">
        <f t="shared" si="7"/>
        <v>49.700000000000045</v>
      </c>
    </row>
    <row r="551" spans="1:16">
      <c r="A551" s="236">
        <v>45169</v>
      </c>
      <c r="B551" s="677" t="s">
        <v>1014</v>
      </c>
      <c r="C551" s="677" t="s">
        <v>444</v>
      </c>
      <c r="D551" t="s">
        <v>19</v>
      </c>
      <c r="F551" s="57">
        <v>44.9</v>
      </c>
      <c r="G551" s="218">
        <f t="shared" si="7"/>
        <v>4.8000000000000469</v>
      </c>
    </row>
    <row r="552" spans="1:16">
      <c r="A552" s="236">
        <v>45169</v>
      </c>
      <c r="B552" s="677" t="s">
        <v>1014</v>
      </c>
      <c r="C552" s="677" t="s">
        <v>444</v>
      </c>
      <c r="D552" t="s">
        <v>401</v>
      </c>
      <c r="F552" s="57">
        <v>4.8</v>
      </c>
      <c r="G552" s="218">
        <f t="shared" si="7"/>
        <v>4.7073456244106637E-14</v>
      </c>
    </row>
    <row r="553" spans="1:16">
      <c r="A553" s="243">
        <v>44985</v>
      </c>
      <c r="B553" s="676" t="s">
        <v>397</v>
      </c>
      <c r="C553" s="676" t="s">
        <v>415</v>
      </c>
      <c r="D553" t="s">
        <v>19</v>
      </c>
      <c r="E553" s="334">
        <v>58.8</v>
      </c>
      <c r="F553" s="320"/>
      <c r="G553" s="218">
        <f t="shared" si="7"/>
        <v>58.800000000000047</v>
      </c>
    </row>
    <row r="554" spans="1:16">
      <c r="B554" s="677"/>
      <c r="C554" s="677"/>
      <c r="D554" t="s">
        <v>401</v>
      </c>
      <c r="E554" s="334">
        <v>1.2</v>
      </c>
      <c r="F554" s="320"/>
      <c r="G554" s="218">
        <f t="shared" si="7"/>
        <v>60.00000000000005</v>
      </c>
    </row>
    <row r="555" spans="1:16">
      <c r="B555" s="677"/>
      <c r="C555" s="677"/>
      <c r="D555" t="s">
        <v>400</v>
      </c>
      <c r="E555" s="334">
        <v>350</v>
      </c>
      <c r="F555" s="320"/>
      <c r="G555" s="218">
        <f t="shared" si="7"/>
        <v>410.00000000000006</v>
      </c>
    </row>
    <row r="556" spans="1:16">
      <c r="A556" s="236">
        <v>44985</v>
      </c>
      <c r="B556" s="677" t="s">
        <v>1015</v>
      </c>
      <c r="C556" s="677" t="s">
        <v>415</v>
      </c>
      <c r="D556" t="s">
        <v>400</v>
      </c>
      <c r="E556" s="334"/>
      <c r="F556" s="320">
        <v>350</v>
      </c>
      <c r="G556" s="218">
        <f t="shared" si="7"/>
        <v>60.000000000000057</v>
      </c>
    </row>
    <row r="557" spans="1:16">
      <c r="A557" s="236">
        <v>45169</v>
      </c>
      <c r="B557" s="677" t="s">
        <v>1014</v>
      </c>
      <c r="C557" s="677" t="s">
        <v>415</v>
      </c>
      <c r="D557" t="s">
        <v>19</v>
      </c>
      <c r="E557" s="334"/>
      <c r="F557" s="320">
        <v>0.3</v>
      </c>
      <c r="G557" s="218">
        <f t="shared" si="7"/>
        <v>59.70000000000006</v>
      </c>
    </row>
    <row r="558" spans="1:16">
      <c r="A558" s="236">
        <v>45190</v>
      </c>
      <c r="B558" s="677" t="s">
        <v>1016</v>
      </c>
      <c r="C558" s="677" t="s">
        <v>415</v>
      </c>
      <c r="D558" t="s">
        <v>19</v>
      </c>
      <c r="E558" s="334"/>
      <c r="F558" s="319">
        <v>58.5</v>
      </c>
      <c r="G558" s="218">
        <f t="shared" si="7"/>
        <v>1.2000000000000597</v>
      </c>
    </row>
    <row r="559" spans="1:16">
      <c r="A559" s="236">
        <v>45190</v>
      </c>
      <c r="B559" s="677" t="s">
        <v>1016</v>
      </c>
      <c r="C559" s="677" t="s">
        <v>415</v>
      </c>
      <c r="D559" t="s">
        <v>401</v>
      </c>
      <c r="E559" s="334"/>
      <c r="F559" s="319">
        <v>1.2</v>
      </c>
      <c r="G559" s="218">
        <f t="shared" si="7"/>
        <v>5.9729998724833422E-14</v>
      </c>
    </row>
    <row r="560" spans="1:16">
      <c r="A560" s="243">
        <v>44985</v>
      </c>
      <c r="B560" s="676" t="s">
        <v>397</v>
      </c>
      <c r="C560" s="676" t="s">
        <v>418</v>
      </c>
      <c r="D560" t="s">
        <v>19</v>
      </c>
      <c r="E560" s="285">
        <v>54.1</v>
      </c>
      <c r="G560" s="218">
        <f t="shared" si="7"/>
        <v>54.100000000000058</v>
      </c>
    </row>
    <row r="561" spans="1:12">
      <c r="B561" s="677"/>
      <c r="C561" s="677"/>
      <c r="D561" t="s">
        <v>401</v>
      </c>
      <c r="E561" s="285">
        <v>1.3</v>
      </c>
      <c r="G561" s="218">
        <f t="shared" si="7"/>
        <v>55.400000000000055</v>
      </c>
    </row>
    <row r="562" spans="1:12">
      <c r="B562" s="677"/>
      <c r="C562" s="677"/>
      <c r="D562" t="s">
        <v>400</v>
      </c>
      <c r="E562" s="285">
        <v>350</v>
      </c>
      <c r="G562" s="218">
        <f t="shared" si="7"/>
        <v>405.40000000000003</v>
      </c>
      <c r="J562" s="676"/>
      <c r="L562" s="285"/>
    </row>
    <row r="563" spans="1:12">
      <c r="A563" s="236">
        <v>45016</v>
      </c>
      <c r="B563" s="677" t="s">
        <v>1017</v>
      </c>
      <c r="C563" s="677" t="s">
        <v>418</v>
      </c>
      <c r="D563" t="s">
        <v>400</v>
      </c>
      <c r="F563" s="218">
        <v>350</v>
      </c>
      <c r="G563" s="218">
        <f t="shared" si="7"/>
        <v>55.400000000000034</v>
      </c>
      <c r="J563" s="677"/>
      <c r="L563" s="285"/>
    </row>
    <row r="564" spans="1:12">
      <c r="A564" s="236">
        <v>45190</v>
      </c>
      <c r="B564" s="677" t="s">
        <v>1016</v>
      </c>
      <c r="C564" s="677" t="s">
        <v>418</v>
      </c>
      <c r="D564" t="s">
        <v>19</v>
      </c>
      <c r="F564" s="218">
        <v>54.1</v>
      </c>
      <c r="G564" s="218">
        <f t="shared" si="7"/>
        <v>1.3000000000000327</v>
      </c>
      <c r="J564" s="677"/>
      <c r="L564" s="285"/>
    </row>
    <row r="565" spans="1:12">
      <c r="A565" s="236">
        <v>45190</v>
      </c>
      <c r="B565" s="677" t="s">
        <v>1016</v>
      </c>
      <c r="C565" s="677" t="s">
        <v>418</v>
      </c>
      <c r="D565" t="s">
        <v>401</v>
      </c>
      <c r="F565" s="218">
        <v>1.3</v>
      </c>
      <c r="G565" s="218">
        <f t="shared" si="7"/>
        <v>3.2640556923979602E-14</v>
      </c>
      <c r="J565" s="677"/>
      <c r="L565" s="285"/>
    </row>
    <row r="566" spans="1:12">
      <c r="A566" s="243">
        <v>45046</v>
      </c>
      <c r="B566" s="676" t="s">
        <v>397</v>
      </c>
      <c r="C566" s="676" t="s">
        <v>420</v>
      </c>
      <c r="D566" t="s">
        <v>19</v>
      </c>
      <c r="E566" s="334">
        <v>56.6</v>
      </c>
      <c r="F566" s="320"/>
      <c r="G566" s="218">
        <f t="shared" si="7"/>
        <v>56.600000000000037</v>
      </c>
      <c r="J566" s="676"/>
      <c r="L566" s="285"/>
    </row>
    <row r="567" spans="1:12">
      <c r="B567" s="677"/>
      <c r="C567" s="677"/>
      <c r="D567" t="s">
        <v>401</v>
      </c>
      <c r="E567" s="334">
        <v>1.5</v>
      </c>
      <c r="F567" s="320"/>
      <c r="G567" s="218">
        <f t="shared" si="7"/>
        <v>58.100000000000037</v>
      </c>
      <c r="J567" s="677"/>
      <c r="L567" s="285"/>
    </row>
    <row r="568" spans="1:12">
      <c r="B568" s="677"/>
      <c r="C568" s="677"/>
      <c r="D568" t="s">
        <v>400</v>
      </c>
      <c r="E568" s="334">
        <v>350</v>
      </c>
      <c r="F568" s="320"/>
      <c r="G568" s="218">
        <f t="shared" si="7"/>
        <v>408.1</v>
      </c>
      <c r="J568" s="342"/>
      <c r="L568" s="285"/>
    </row>
    <row r="569" spans="1:12">
      <c r="A569" s="236">
        <v>45046</v>
      </c>
      <c r="B569" s="677" t="s">
        <v>1018</v>
      </c>
      <c r="C569" s="677" t="s">
        <v>420</v>
      </c>
      <c r="D569" t="s">
        <v>400</v>
      </c>
      <c r="E569" s="334"/>
      <c r="F569" s="319">
        <v>295</v>
      </c>
      <c r="G569" s="218">
        <f t="shared" si="7"/>
        <v>113.10000000000002</v>
      </c>
      <c r="J569" s="677"/>
      <c r="L569" s="285"/>
    </row>
    <row r="570" spans="1:12">
      <c r="A570" s="236">
        <v>45077</v>
      </c>
      <c r="B570" s="677" t="s">
        <v>1019</v>
      </c>
      <c r="C570" s="677" t="s">
        <v>420</v>
      </c>
      <c r="D570" t="s">
        <v>400</v>
      </c>
      <c r="E570" s="334"/>
      <c r="F570" s="334">
        <v>50</v>
      </c>
      <c r="G570" s="218">
        <f t="shared" si="7"/>
        <v>63.100000000000023</v>
      </c>
      <c r="J570" s="676"/>
      <c r="L570" s="334" t="s">
        <v>1020</v>
      </c>
    </row>
    <row r="571" spans="1:12">
      <c r="A571" s="236">
        <v>45190</v>
      </c>
      <c r="B571" s="677" t="s">
        <v>1016</v>
      </c>
      <c r="C571" s="677" t="s">
        <v>420</v>
      </c>
      <c r="D571" t="s">
        <v>19</v>
      </c>
      <c r="E571" s="334"/>
      <c r="F571" s="334">
        <v>34.9</v>
      </c>
      <c r="G571" s="218">
        <f t="shared" si="7"/>
        <v>28.200000000000024</v>
      </c>
      <c r="J571" s="676"/>
      <c r="L571" s="334"/>
    </row>
    <row r="572" spans="1:12">
      <c r="A572" s="236">
        <v>45199</v>
      </c>
      <c r="B572" s="677" t="s">
        <v>1021</v>
      </c>
      <c r="C572" s="677" t="s">
        <v>420</v>
      </c>
      <c r="D572" t="s">
        <v>19</v>
      </c>
      <c r="E572" s="334"/>
      <c r="F572" s="334">
        <v>21.7</v>
      </c>
      <c r="G572" s="218">
        <f t="shared" si="7"/>
        <v>6.5000000000000249</v>
      </c>
      <c r="J572" s="676"/>
      <c r="L572" s="334"/>
    </row>
    <row r="573" spans="1:12">
      <c r="A573" s="236">
        <v>45199</v>
      </c>
      <c r="B573" s="677" t="s">
        <v>1021</v>
      </c>
      <c r="C573" s="677" t="s">
        <v>420</v>
      </c>
      <c r="D573" t="s">
        <v>401</v>
      </c>
      <c r="E573" s="334"/>
      <c r="F573" s="334">
        <v>1.5</v>
      </c>
      <c r="G573" s="218">
        <f t="shared" si="7"/>
        <v>5.0000000000000249</v>
      </c>
      <c r="J573" s="676"/>
      <c r="L573" s="334"/>
    </row>
    <row r="574" spans="1:12">
      <c r="A574" s="236">
        <v>45210</v>
      </c>
      <c r="B574" s="677" t="s">
        <v>1022</v>
      </c>
      <c r="C574" s="677" t="s">
        <v>420</v>
      </c>
      <c r="D574" t="s">
        <v>400</v>
      </c>
      <c r="E574" s="334"/>
      <c r="F574" s="334">
        <v>5</v>
      </c>
      <c r="G574" s="218">
        <f t="shared" si="7"/>
        <v>2.4868995751603507E-14</v>
      </c>
      <c r="J574" s="676"/>
      <c r="L574" s="334"/>
    </row>
    <row r="575" spans="1:12">
      <c r="A575" s="243">
        <v>45077</v>
      </c>
      <c r="B575" s="676" t="s">
        <v>397</v>
      </c>
      <c r="C575" s="676" t="s">
        <v>422</v>
      </c>
      <c r="D575" t="s">
        <v>19</v>
      </c>
      <c r="E575" s="334">
        <v>52.3</v>
      </c>
      <c r="F575" s="323"/>
      <c r="G575" s="218">
        <f t="shared" si="7"/>
        <v>52.300000000000026</v>
      </c>
      <c r="J575" s="677"/>
      <c r="L575" s="334"/>
    </row>
    <row r="576" spans="1:12">
      <c r="A576" s="243"/>
      <c r="B576" s="676"/>
      <c r="C576" s="676"/>
      <c r="D576" t="s">
        <v>401</v>
      </c>
      <c r="E576" s="334">
        <v>2.1</v>
      </c>
      <c r="F576" s="323"/>
      <c r="G576" s="218">
        <f t="shared" si="7"/>
        <v>54.400000000000027</v>
      </c>
      <c r="J576" s="676"/>
      <c r="L576" s="285"/>
    </row>
    <row r="577" spans="1:14">
      <c r="A577" s="243"/>
      <c r="B577" s="676"/>
      <c r="C577" s="676"/>
      <c r="D577" t="s">
        <v>400</v>
      </c>
      <c r="E577" s="334">
        <v>350</v>
      </c>
      <c r="F577" s="323"/>
      <c r="G577" s="218">
        <f t="shared" si="7"/>
        <v>404.40000000000003</v>
      </c>
    </row>
    <row r="578" spans="1:14">
      <c r="A578" s="236">
        <v>45077</v>
      </c>
      <c r="B578" s="677" t="s">
        <v>1019</v>
      </c>
      <c r="C578" s="677" t="s">
        <v>422</v>
      </c>
      <c r="D578" t="s">
        <v>400</v>
      </c>
      <c r="E578" s="334"/>
      <c r="F578" s="334">
        <v>350</v>
      </c>
      <c r="G578" s="218">
        <f t="shared" si="7"/>
        <v>54.400000000000034</v>
      </c>
      <c r="M578" s="319"/>
    </row>
    <row r="579" spans="1:14">
      <c r="A579" s="243"/>
      <c r="B579" s="676"/>
      <c r="C579" s="676"/>
      <c r="D579" s="319" t="s">
        <v>551</v>
      </c>
      <c r="E579" s="256">
        <v>10</v>
      </c>
      <c r="G579" s="218">
        <f t="shared" si="7"/>
        <v>64.400000000000034</v>
      </c>
      <c r="M579" s="319"/>
    </row>
    <row r="580" spans="1:14">
      <c r="A580" s="236">
        <v>45199</v>
      </c>
      <c r="B580" s="677" t="s">
        <v>1021</v>
      </c>
      <c r="C580" s="677" t="s">
        <v>422</v>
      </c>
      <c r="D580" t="s">
        <v>19</v>
      </c>
      <c r="E580" s="256"/>
      <c r="F580" s="218">
        <v>26.8</v>
      </c>
      <c r="G580" s="218">
        <f t="shared" si="7"/>
        <v>37.600000000000037</v>
      </c>
      <c r="M580" s="319"/>
    </row>
    <row r="581" spans="1:14">
      <c r="A581" s="236">
        <v>45204</v>
      </c>
      <c r="B581" s="677" t="s">
        <v>1023</v>
      </c>
      <c r="C581" s="677" t="s">
        <v>422</v>
      </c>
      <c r="D581" t="s">
        <v>19</v>
      </c>
      <c r="E581" s="256"/>
      <c r="F581" s="334">
        <v>25.5</v>
      </c>
      <c r="G581" s="218">
        <f t="shared" si="7"/>
        <v>12.100000000000037</v>
      </c>
      <c r="M581" s="319"/>
    </row>
    <row r="582" spans="1:14">
      <c r="A582" s="236">
        <v>45204</v>
      </c>
      <c r="B582" s="677" t="s">
        <v>1023</v>
      </c>
      <c r="C582" s="677" t="s">
        <v>422</v>
      </c>
      <c r="D582" t="s">
        <v>401</v>
      </c>
      <c r="E582" s="256"/>
      <c r="F582" s="334">
        <v>2.1</v>
      </c>
      <c r="G582" s="218">
        <f t="shared" si="7"/>
        <v>10.000000000000037</v>
      </c>
      <c r="M582" s="319"/>
    </row>
    <row r="583" spans="1:14">
      <c r="A583" s="236">
        <v>45210</v>
      </c>
      <c r="B583" s="677" t="s">
        <v>1024</v>
      </c>
      <c r="C583" s="677" t="s">
        <v>422</v>
      </c>
      <c r="D583" s="319" t="s">
        <v>551</v>
      </c>
      <c r="E583" s="256"/>
      <c r="F583" s="334">
        <v>10</v>
      </c>
      <c r="G583" s="218">
        <f t="shared" si="7"/>
        <v>3.730349362740526E-14</v>
      </c>
      <c r="M583" s="319"/>
    </row>
    <row r="584" spans="1:14">
      <c r="A584" s="243">
        <v>45107</v>
      </c>
      <c r="B584" s="676" t="s">
        <v>397</v>
      </c>
      <c r="C584" s="676" t="s">
        <v>425</v>
      </c>
      <c r="D584" t="s">
        <v>19</v>
      </c>
      <c r="E584" s="285">
        <v>53.3</v>
      </c>
      <c r="G584" s="218">
        <f t="shared" si="7"/>
        <v>53.300000000000033</v>
      </c>
      <c r="N584" s="256"/>
    </row>
    <row r="585" spans="1:14">
      <c r="A585" s="243"/>
      <c r="B585" s="676"/>
      <c r="C585" s="676"/>
      <c r="D585" t="s">
        <v>401</v>
      </c>
      <c r="E585" s="285">
        <v>2</v>
      </c>
      <c r="G585" s="218">
        <f t="shared" si="7"/>
        <v>55.300000000000033</v>
      </c>
    </row>
    <row r="586" spans="1:14">
      <c r="B586" s="677"/>
      <c r="C586" s="677"/>
      <c r="D586" t="s">
        <v>400</v>
      </c>
      <c r="E586" s="285">
        <v>350</v>
      </c>
      <c r="G586" s="218">
        <f t="shared" si="7"/>
        <v>405.3</v>
      </c>
    </row>
    <row r="587" spans="1:14">
      <c r="A587" s="236">
        <v>45111</v>
      </c>
      <c r="B587" t="s">
        <v>1025</v>
      </c>
      <c r="C587" s="677" t="s">
        <v>425</v>
      </c>
      <c r="D587" t="s">
        <v>400</v>
      </c>
      <c r="F587" s="218">
        <v>340</v>
      </c>
      <c r="G587" s="218">
        <f t="shared" si="7"/>
        <v>65.300000000000011</v>
      </c>
    </row>
    <row r="588" spans="1:14">
      <c r="A588" s="236">
        <v>45119</v>
      </c>
      <c r="B588" s="677" t="s">
        <v>1026</v>
      </c>
      <c r="C588" s="677" t="s">
        <v>425</v>
      </c>
      <c r="D588" t="s">
        <v>400</v>
      </c>
      <c r="F588" s="218">
        <v>10</v>
      </c>
      <c r="G588" s="218">
        <f t="shared" si="7"/>
        <v>55.300000000000011</v>
      </c>
    </row>
    <row r="589" spans="1:14">
      <c r="A589" s="236">
        <v>45204</v>
      </c>
      <c r="B589" s="677" t="s">
        <v>1023</v>
      </c>
      <c r="C589" s="677" t="s">
        <v>425</v>
      </c>
      <c r="D589" t="s">
        <v>19</v>
      </c>
      <c r="F589" s="218">
        <v>22.4</v>
      </c>
      <c r="G589" s="218">
        <f>+G588+E589-F589</f>
        <v>32.900000000000013</v>
      </c>
    </row>
    <row r="590" spans="1:14">
      <c r="A590" s="236">
        <v>45210</v>
      </c>
      <c r="B590" s="677" t="s">
        <v>1024</v>
      </c>
      <c r="C590" s="677" t="s">
        <v>425</v>
      </c>
      <c r="D590" t="s">
        <v>19</v>
      </c>
      <c r="F590" s="218">
        <v>30.9</v>
      </c>
      <c r="G590" s="218">
        <f>+G589+E590-F590</f>
        <v>2.0000000000000142</v>
      </c>
    </row>
    <row r="591" spans="1:14">
      <c r="A591" s="236">
        <v>45210</v>
      </c>
      <c r="B591" s="677" t="s">
        <v>1024</v>
      </c>
      <c r="C591" s="677" t="s">
        <v>425</v>
      </c>
      <c r="D591" t="s">
        <v>401</v>
      </c>
      <c r="F591" s="218">
        <v>2</v>
      </c>
      <c r="G591" s="218">
        <f t="shared" ref="G591:G669" si="8">+G590+E591-F591</f>
        <v>1.4210854715202004E-14</v>
      </c>
    </row>
    <row r="592" spans="1:14">
      <c r="A592" s="243">
        <v>45138</v>
      </c>
      <c r="B592" s="676" t="s">
        <v>397</v>
      </c>
      <c r="C592" s="676" t="s">
        <v>427</v>
      </c>
      <c r="D592" t="s">
        <v>19</v>
      </c>
      <c r="E592" s="285">
        <v>50.2</v>
      </c>
      <c r="G592" s="218">
        <f>+G591+E592-F592</f>
        <v>50.200000000000017</v>
      </c>
      <c r="L592" s="334"/>
    </row>
    <row r="593" spans="1:14">
      <c r="A593" s="243"/>
      <c r="B593" s="676"/>
      <c r="C593" s="676"/>
      <c r="D593" t="s">
        <v>401</v>
      </c>
      <c r="E593" s="285">
        <v>2</v>
      </c>
      <c r="G593" s="218">
        <f t="shared" si="8"/>
        <v>52.200000000000017</v>
      </c>
    </row>
    <row r="594" spans="1:14">
      <c r="B594" s="677"/>
      <c r="C594" s="677"/>
      <c r="D594" t="s">
        <v>400</v>
      </c>
      <c r="E594" s="285">
        <v>350</v>
      </c>
      <c r="G594" s="218">
        <f t="shared" si="8"/>
        <v>402.20000000000005</v>
      </c>
    </row>
    <row r="595" spans="1:14">
      <c r="A595" s="236">
        <v>45138</v>
      </c>
      <c r="B595" s="677" t="s">
        <v>1027</v>
      </c>
      <c r="C595" s="677" t="s">
        <v>427</v>
      </c>
      <c r="D595" t="s">
        <v>400</v>
      </c>
      <c r="F595" s="218">
        <v>270</v>
      </c>
      <c r="G595" s="218">
        <f t="shared" si="8"/>
        <v>132.20000000000005</v>
      </c>
    </row>
    <row r="596" spans="1:14">
      <c r="A596" s="236">
        <v>45210</v>
      </c>
      <c r="B596" s="677" t="s">
        <v>1024</v>
      </c>
      <c r="C596" s="677" t="s">
        <v>427</v>
      </c>
      <c r="D596" t="s">
        <v>19</v>
      </c>
      <c r="F596" s="218">
        <v>50.2</v>
      </c>
      <c r="G596" s="218">
        <f t="shared" si="8"/>
        <v>82.000000000000043</v>
      </c>
    </row>
    <row r="597" spans="1:14">
      <c r="A597" s="236">
        <v>45210</v>
      </c>
      <c r="B597" s="677" t="s">
        <v>1024</v>
      </c>
      <c r="C597" s="677" t="s">
        <v>427</v>
      </c>
      <c r="D597" t="s">
        <v>401</v>
      </c>
      <c r="F597" s="218">
        <v>2</v>
      </c>
      <c r="G597" s="218">
        <f t="shared" si="8"/>
        <v>80.000000000000043</v>
      </c>
    </row>
    <row r="598" spans="1:14">
      <c r="A598" s="236">
        <v>45210</v>
      </c>
      <c r="B598" s="677" t="s">
        <v>1022</v>
      </c>
      <c r="C598" s="677" t="s">
        <v>427</v>
      </c>
      <c r="D598" t="s">
        <v>400</v>
      </c>
      <c r="F598" s="218">
        <v>39.6</v>
      </c>
      <c r="G598" s="218">
        <f t="shared" si="8"/>
        <v>40.400000000000041</v>
      </c>
    </row>
    <row r="599" spans="1:14">
      <c r="A599" s="236">
        <v>45291</v>
      </c>
      <c r="B599" s="677" t="s">
        <v>1028</v>
      </c>
      <c r="C599" s="677" t="s">
        <v>427</v>
      </c>
      <c r="D599" t="s">
        <v>400</v>
      </c>
      <c r="F599" s="218">
        <v>40.4</v>
      </c>
      <c r="G599" s="218">
        <f t="shared" si="8"/>
        <v>0</v>
      </c>
    </row>
    <row r="600" spans="1:14">
      <c r="A600" s="243">
        <v>45169</v>
      </c>
      <c r="B600" s="676" t="s">
        <v>397</v>
      </c>
      <c r="C600" s="676" t="s">
        <v>429</v>
      </c>
      <c r="D600" t="s">
        <v>19</v>
      </c>
      <c r="E600" s="285">
        <v>48</v>
      </c>
      <c r="G600" s="218">
        <f t="shared" si="8"/>
        <v>48</v>
      </c>
      <c r="J600" s="676"/>
      <c r="L600" s="290"/>
    </row>
    <row r="601" spans="1:14">
      <c r="A601" s="243"/>
      <c r="B601" s="676"/>
      <c r="C601" s="676"/>
      <c r="D601" t="s">
        <v>401</v>
      </c>
      <c r="E601" s="285">
        <v>2.2999999999999998</v>
      </c>
      <c r="G601" s="218">
        <f t="shared" si="8"/>
        <v>50.3</v>
      </c>
      <c r="M601" s="237"/>
    </row>
    <row r="602" spans="1:14">
      <c r="B602" s="677"/>
      <c r="C602" s="677"/>
      <c r="D602" t="s">
        <v>400</v>
      </c>
      <c r="E602" s="285">
        <v>350</v>
      </c>
      <c r="G602" s="218">
        <f t="shared" si="8"/>
        <v>400.3</v>
      </c>
      <c r="M602" s="241"/>
    </row>
    <row r="603" spans="1:14">
      <c r="B603" s="677"/>
      <c r="C603" s="677"/>
      <c r="D603" t="s">
        <v>535</v>
      </c>
      <c r="E603" s="285">
        <v>10</v>
      </c>
      <c r="G603" s="218">
        <f t="shared" si="8"/>
        <v>410.3</v>
      </c>
      <c r="M603" s="241"/>
    </row>
    <row r="604" spans="1:14">
      <c r="A604" s="236">
        <v>45169</v>
      </c>
      <c r="B604" s="677" t="s">
        <v>1029</v>
      </c>
      <c r="C604" s="677" t="s">
        <v>732</v>
      </c>
      <c r="D604" t="s">
        <v>400</v>
      </c>
      <c r="F604" s="218">
        <v>350</v>
      </c>
      <c r="G604" s="218">
        <f t="shared" si="8"/>
        <v>60.300000000000011</v>
      </c>
      <c r="M604" s="241"/>
    </row>
    <row r="605" spans="1:14">
      <c r="A605" s="236">
        <v>45210</v>
      </c>
      <c r="B605" s="677" t="s">
        <v>1024</v>
      </c>
      <c r="C605" s="677" t="s">
        <v>732</v>
      </c>
      <c r="D605" t="s">
        <v>19</v>
      </c>
      <c r="F605" s="218">
        <v>48</v>
      </c>
      <c r="G605" s="218">
        <f t="shared" si="8"/>
        <v>12.300000000000011</v>
      </c>
      <c r="J605" s="676"/>
      <c r="M605" s="241"/>
    </row>
    <row r="606" spans="1:14">
      <c r="A606" s="236">
        <v>45210</v>
      </c>
      <c r="B606" s="677" t="s">
        <v>1024</v>
      </c>
      <c r="C606" s="677" t="s">
        <v>732</v>
      </c>
      <c r="D606" t="s">
        <v>401</v>
      </c>
      <c r="F606" s="218">
        <v>2.2999999999999998</v>
      </c>
      <c r="G606" s="218">
        <f t="shared" si="8"/>
        <v>10.000000000000011</v>
      </c>
      <c r="J606" s="676"/>
      <c r="K606" s="319"/>
      <c r="M606" s="241"/>
    </row>
    <row r="607" spans="1:14">
      <c r="A607" s="236">
        <v>45210</v>
      </c>
      <c r="B607" s="677" t="s">
        <v>1024</v>
      </c>
      <c r="C607" s="677" t="s">
        <v>732</v>
      </c>
      <c r="D607" t="s">
        <v>535</v>
      </c>
      <c r="F607" s="218">
        <v>10</v>
      </c>
      <c r="G607" s="218">
        <f t="shared" si="8"/>
        <v>0</v>
      </c>
      <c r="I607" s="232"/>
      <c r="J607" s="676"/>
    </row>
    <row r="608" spans="1:14">
      <c r="A608" s="243">
        <v>45199</v>
      </c>
      <c r="B608" s="676" t="s">
        <v>397</v>
      </c>
      <c r="C608" s="676" t="s">
        <v>431</v>
      </c>
      <c r="D608" t="s">
        <v>19</v>
      </c>
      <c r="E608" s="285">
        <v>47.8</v>
      </c>
      <c r="G608" s="218">
        <f t="shared" si="8"/>
        <v>47.8</v>
      </c>
      <c r="J608" s="676"/>
      <c r="L608" s="285"/>
      <c r="M608" s="218"/>
      <c r="N608" s="218"/>
    </row>
    <row r="609" spans="1:14">
      <c r="B609" s="677"/>
      <c r="C609" s="677"/>
      <c r="D609" t="s">
        <v>401</v>
      </c>
      <c r="E609" s="285">
        <v>2</v>
      </c>
      <c r="G609" s="218">
        <f t="shared" si="8"/>
        <v>49.8</v>
      </c>
      <c r="J609" s="677"/>
      <c r="L609" s="285"/>
      <c r="N609" s="218"/>
    </row>
    <row r="610" spans="1:14">
      <c r="B610" s="677"/>
      <c r="C610" s="677"/>
      <c r="D610" t="s">
        <v>400</v>
      </c>
      <c r="E610" s="285">
        <v>350</v>
      </c>
      <c r="G610" s="218">
        <f t="shared" si="8"/>
        <v>399.8</v>
      </c>
      <c r="J610" s="676"/>
      <c r="M610" s="218"/>
    </row>
    <row r="611" spans="1:14">
      <c r="A611" s="236">
        <v>45199</v>
      </c>
      <c r="B611" s="677" t="s">
        <v>1030</v>
      </c>
      <c r="C611" s="677" t="s">
        <v>431</v>
      </c>
      <c r="D611" t="s">
        <v>400</v>
      </c>
      <c r="F611" s="218">
        <v>350</v>
      </c>
      <c r="G611" s="218">
        <f t="shared" si="8"/>
        <v>49.800000000000011</v>
      </c>
      <c r="J611" s="677"/>
      <c r="M611" s="218"/>
    </row>
    <row r="612" spans="1:14">
      <c r="A612" s="236">
        <v>45230</v>
      </c>
      <c r="B612" s="677" t="s">
        <v>1031</v>
      </c>
      <c r="C612" s="677" t="s">
        <v>431</v>
      </c>
      <c r="D612" t="s">
        <v>19</v>
      </c>
      <c r="F612" s="218">
        <v>9.6</v>
      </c>
      <c r="G612" s="218">
        <f t="shared" si="8"/>
        <v>40.20000000000001</v>
      </c>
      <c r="J612" s="391"/>
      <c r="M612" s="218"/>
    </row>
    <row r="613" spans="1:14">
      <c r="A613" s="236">
        <v>45291</v>
      </c>
      <c r="B613" s="677" t="s">
        <v>1032</v>
      </c>
      <c r="C613" s="677" t="s">
        <v>431</v>
      </c>
      <c r="D613" t="s">
        <v>19</v>
      </c>
      <c r="F613" s="218">
        <v>38.200000000000003</v>
      </c>
      <c r="G613" s="218">
        <f t="shared" si="8"/>
        <v>2.0000000000000071</v>
      </c>
      <c r="J613" s="391"/>
      <c r="M613" s="218"/>
    </row>
    <row r="614" spans="1:14">
      <c r="A614" s="236">
        <v>45291</v>
      </c>
      <c r="B614" s="677" t="s">
        <v>1032</v>
      </c>
      <c r="C614" s="677" t="s">
        <v>431</v>
      </c>
      <c r="D614" t="s">
        <v>401</v>
      </c>
      <c r="F614" s="218">
        <v>2</v>
      </c>
      <c r="G614" s="218">
        <f t="shared" si="8"/>
        <v>7.1054273576010019E-15</v>
      </c>
      <c r="J614" s="391"/>
      <c r="M614" s="218"/>
    </row>
    <row r="615" spans="1:14">
      <c r="A615" s="243">
        <v>45230</v>
      </c>
      <c r="B615" s="676" t="s">
        <v>397</v>
      </c>
      <c r="C615" s="676" t="s">
        <v>738</v>
      </c>
      <c r="D615" t="s">
        <v>19</v>
      </c>
      <c r="E615" s="256">
        <v>46.5</v>
      </c>
      <c r="F615" s="256"/>
      <c r="G615" s="218">
        <f t="shared" si="8"/>
        <v>46.500000000000007</v>
      </c>
      <c r="J615" s="677"/>
      <c r="M615" s="218"/>
    </row>
    <row r="616" spans="1:14">
      <c r="B616" s="677"/>
      <c r="C616" s="677"/>
      <c r="D616" t="s">
        <v>401</v>
      </c>
      <c r="E616" s="256">
        <v>2</v>
      </c>
      <c r="F616" s="256"/>
      <c r="G616" s="218">
        <f t="shared" si="8"/>
        <v>48.500000000000007</v>
      </c>
      <c r="J616" s="677"/>
      <c r="M616" s="237"/>
    </row>
    <row r="617" spans="1:14">
      <c r="B617" s="677"/>
      <c r="C617" s="677"/>
      <c r="D617" t="s">
        <v>400</v>
      </c>
      <c r="E617" s="256">
        <v>350</v>
      </c>
      <c r="F617" s="256"/>
      <c r="G617" s="218">
        <f t="shared" si="8"/>
        <v>398.5</v>
      </c>
    </row>
    <row r="618" spans="1:14">
      <c r="A618" s="236">
        <v>45230</v>
      </c>
      <c r="B618" s="677" t="s">
        <v>1033</v>
      </c>
      <c r="C618" s="677" t="s">
        <v>738</v>
      </c>
      <c r="D618" t="s">
        <v>400</v>
      </c>
      <c r="E618" s="256"/>
      <c r="F618" s="256">
        <v>350</v>
      </c>
      <c r="G618" s="218">
        <f t="shared" si="8"/>
        <v>48.5</v>
      </c>
    </row>
    <row r="619" spans="1:14">
      <c r="A619" s="236">
        <v>45291</v>
      </c>
      <c r="B619" s="677" t="s">
        <v>1032</v>
      </c>
      <c r="C619" s="677" t="s">
        <v>738</v>
      </c>
      <c r="D619" t="s">
        <v>19</v>
      </c>
      <c r="E619" s="256"/>
      <c r="F619" s="256">
        <v>19.399999999999999</v>
      </c>
      <c r="G619" s="218">
        <f t="shared" si="8"/>
        <v>29.1</v>
      </c>
    </row>
    <row r="620" spans="1:14">
      <c r="A620" s="236">
        <v>45392</v>
      </c>
      <c r="B620" s="677" t="s">
        <v>1034</v>
      </c>
      <c r="C620" s="677" t="s">
        <v>738</v>
      </c>
      <c r="D620" t="s">
        <v>19</v>
      </c>
      <c r="E620" s="256"/>
      <c r="F620" s="256">
        <v>27.1</v>
      </c>
      <c r="G620" s="218">
        <f t="shared" si="8"/>
        <v>2</v>
      </c>
    </row>
    <row r="621" spans="1:14">
      <c r="A621" s="236">
        <v>45392</v>
      </c>
      <c r="B621" s="677" t="s">
        <v>1034</v>
      </c>
      <c r="C621" s="677" t="s">
        <v>738</v>
      </c>
      <c r="D621" t="s">
        <v>401</v>
      </c>
      <c r="E621" s="256"/>
      <c r="F621" s="256">
        <v>2</v>
      </c>
      <c r="G621" s="218">
        <f t="shared" si="8"/>
        <v>0</v>
      </c>
    </row>
    <row r="622" spans="1:14">
      <c r="A622" s="364">
        <v>45260</v>
      </c>
      <c r="B622" s="391" t="s">
        <v>397</v>
      </c>
      <c r="C622" s="391" t="s">
        <v>405</v>
      </c>
      <c r="D622" t="s">
        <v>19</v>
      </c>
      <c r="E622" s="256">
        <v>50.5</v>
      </c>
      <c r="F622" s="355"/>
      <c r="G622" s="218">
        <f t="shared" si="8"/>
        <v>50.5</v>
      </c>
    </row>
    <row r="623" spans="1:14">
      <c r="A623" s="364"/>
      <c r="B623" s="391"/>
      <c r="C623" s="391"/>
      <c r="D623" t="s">
        <v>401</v>
      </c>
      <c r="E623" s="256">
        <v>5</v>
      </c>
      <c r="F623" s="355"/>
      <c r="G623" s="218">
        <f t="shared" si="8"/>
        <v>55.5</v>
      </c>
    </row>
    <row r="624" spans="1:14">
      <c r="A624" s="365"/>
      <c r="B624" s="366"/>
      <c r="C624" s="366"/>
      <c r="D624" t="s">
        <v>400</v>
      </c>
      <c r="E624" s="256">
        <v>350</v>
      </c>
      <c r="F624" s="355"/>
      <c r="G624" s="218">
        <f t="shared" si="8"/>
        <v>405.5</v>
      </c>
    </row>
    <row r="625" spans="1:13">
      <c r="A625" s="365">
        <v>45260</v>
      </c>
      <c r="B625" s="366" t="s">
        <v>1035</v>
      </c>
      <c r="C625" s="366" t="s">
        <v>405</v>
      </c>
      <c r="D625" t="s">
        <v>400</v>
      </c>
      <c r="E625" s="256"/>
      <c r="F625" s="355">
        <v>300</v>
      </c>
      <c r="G625" s="218">
        <f t="shared" si="8"/>
        <v>105.5</v>
      </c>
    </row>
    <row r="626" spans="1:13">
      <c r="A626" s="236">
        <v>45291</v>
      </c>
      <c r="B626" s="677" t="s">
        <v>1028</v>
      </c>
      <c r="C626" s="366" t="s">
        <v>405</v>
      </c>
      <c r="D626" t="s">
        <v>400</v>
      </c>
      <c r="E626" s="256"/>
      <c r="F626" s="355">
        <v>50</v>
      </c>
      <c r="G626" s="218">
        <f t="shared" si="8"/>
        <v>55.5</v>
      </c>
    </row>
    <row r="627" spans="1:13">
      <c r="A627" s="236">
        <v>45392</v>
      </c>
      <c r="B627" s="677" t="s">
        <v>1034</v>
      </c>
      <c r="C627" s="366" t="s">
        <v>405</v>
      </c>
      <c r="D627" t="s">
        <v>19</v>
      </c>
      <c r="E627" s="256"/>
      <c r="F627" s="355">
        <v>40.9</v>
      </c>
      <c r="G627" s="218">
        <f t="shared" si="8"/>
        <v>14.600000000000001</v>
      </c>
    </row>
    <row r="628" spans="1:13">
      <c r="B628" s="677"/>
      <c r="C628" s="366" t="s">
        <v>405</v>
      </c>
      <c r="D628" t="s">
        <v>19</v>
      </c>
      <c r="E628" s="256"/>
      <c r="F628" s="355">
        <v>9.6</v>
      </c>
      <c r="G628" s="218">
        <f t="shared" si="8"/>
        <v>5.0000000000000018</v>
      </c>
      <c r="J628" s="677"/>
      <c r="K628" s="677"/>
      <c r="L628" s="686"/>
    </row>
    <row r="629" spans="1:13">
      <c r="B629" s="677"/>
      <c r="C629" s="366" t="s">
        <v>405</v>
      </c>
      <c r="D629" t="s">
        <v>401</v>
      </c>
      <c r="E629" s="256"/>
      <c r="F629" s="355">
        <v>5</v>
      </c>
      <c r="G629" s="218">
        <f t="shared" si="8"/>
        <v>0</v>
      </c>
      <c r="J629" s="677"/>
      <c r="K629" s="677"/>
      <c r="L629" s="686"/>
    </row>
    <row r="630" spans="1:13">
      <c r="A630" s="243">
        <v>45291</v>
      </c>
      <c r="B630" s="676" t="s">
        <v>397</v>
      </c>
      <c r="C630" s="676" t="s">
        <v>409</v>
      </c>
      <c r="D630" t="s">
        <v>19</v>
      </c>
      <c r="E630" s="256">
        <v>53.9</v>
      </c>
      <c r="F630" s="355"/>
      <c r="G630" s="218">
        <f t="shared" si="8"/>
        <v>53.9</v>
      </c>
      <c r="J630" s="391"/>
      <c r="M630" s="237"/>
    </row>
    <row r="631" spans="1:13">
      <c r="B631" s="677"/>
      <c r="C631" s="677"/>
      <c r="D631" t="s">
        <v>401</v>
      </c>
      <c r="E631" s="256">
        <v>5</v>
      </c>
      <c r="F631" s="355"/>
      <c r="G631" s="218">
        <f t="shared" si="8"/>
        <v>58.9</v>
      </c>
      <c r="J631" s="391"/>
      <c r="M631" s="237"/>
    </row>
    <row r="632" spans="1:13">
      <c r="B632" s="677"/>
      <c r="C632" s="677"/>
      <c r="D632" t="s">
        <v>400</v>
      </c>
      <c r="E632" s="256">
        <v>350</v>
      </c>
      <c r="F632" s="355"/>
      <c r="G632" s="218">
        <f t="shared" si="8"/>
        <v>408.9</v>
      </c>
      <c r="J632" s="676"/>
      <c r="M632" s="237"/>
    </row>
    <row r="633" spans="1:13">
      <c r="A633" s="236">
        <v>45291</v>
      </c>
      <c r="B633" s="677" t="s">
        <v>1028</v>
      </c>
      <c r="C633" s="677" t="s">
        <v>409</v>
      </c>
      <c r="D633" t="s">
        <v>400</v>
      </c>
      <c r="E633" s="256"/>
      <c r="F633" s="355">
        <v>350</v>
      </c>
      <c r="G633" s="218">
        <f t="shared" si="8"/>
        <v>58.899999999999977</v>
      </c>
      <c r="J633" s="677"/>
      <c r="M633" s="237"/>
    </row>
    <row r="634" spans="1:13">
      <c r="A634" s="236">
        <v>45406</v>
      </c>
      <c r="B634" s="677" t="s">
        <v>1036</v>
      </c>
      <c r="C634" s="677" t="s">
        <v>409</v>
      </c>
      <c r="D634" t="s">
        <v>19</v>
      </c>
      <c r="E634" s="256"/>
      <c r="F634" s="237">
        <v>53.9</v>
      </c>
      <c r="G634" s="218">
        <f t="shared" si="8"/>
        <v>4.9999999999999787</v>
      </c>
      <c r="J634" s="677"/>
      <c r="M634" s="237"/>
    </row>
    <row r="635" spans="1:13">
      <c r="A635" s="236">
        <v>45406</v>
      </c>
      <c r="B635" s="677" t="s">
        <v>1036</v>
      </c>
      <c r="C635" s="677" t="s">
        <v>409</v>
      </c>
      <c r="D635" t="s">
        <v>401</v>
      </c>
      <c r="E635" s="256"/>
      <c r="F635" s="237">
        <v>5</v>
      </c>
      <c r="G635" s="218">
        <f t="shared" si="8"/>
        <v>-2.1316282072803006E-14</v>
      </c>
      <c r="J635" s="692"/>
      <c r="K635" s="692"/>
      <c r="L635" s="692"/>
      <c r="M635" s="237"/>
    </row>
    <row r="636" spans="1:13">
      <c r="A636" s="243">
        <v>45322</v>
      </c>
      <c r="B636" s="676" t="s">
        <v>397</v>
      </c>
      <c r="C636" s="676" t="s">
        <v>444</v>
      </c>
      <c r="D636" t="s">
        <v>19</v>
      </c>
      <c r="E636" s="256">
        <v>60.2</v>
      </c>
      <c r="F636" s="237"/>
      <c r="G636" s="218">
        <f t="shared" si="8"/>
        <v>60.199999999999982</v>
      </c>
      <c r="J636" s="676"/>
      <c r="M636" s="237"/>
    </row>
    <row r="637" spans="1:13">
      <c r="B637" s="677"/>
      <c r="C637" s="677"/>
      <c r="D637" t="s">
        <v>401</v>
      </c>
      <c r="E637" s="256">
        <v>8.8000000000000007</v>
      </c>
      <c r="F637" s="237"/>
      <c r="G637" s="218">
        <f t="shared" si="8"/>
        <v>68.999999999999986</v>
      </c>
      <c r="J637" s="677"/>
      <c r="M637" s="237"/>
    </row>
    <row r="638" spans="1:13">
      <c r="B638" s="677"/>
      <c r="C638" s="677"/>
      <c r="D638" t="s">
        <v>400</v>
      </c>
      <c r="E638" s="256">
        <v>350</v>
      </c>
      <c r="F638" s="237"/>
      <c r="G638" s="218">
        <f t="shared" si="8"/>
        <v>419</v>
      </c>
      <c r="J638" s="676"/>
      <c r="M638" s="237"/>
    </row>
    <row r="639" spans="1:13" s="396" customFormat="1">
      <c r="A639" s="422">
        <v>45322</v>
      </c>
      <c r="B639" s="681" t="s">
        <v>1037</v>
      </c>
      <c r="C639" s="681" t="s">
        <v>444</v>
      </c>
      <c r="D639" s="396" t="s">
        <v>400</v>
      </c>
      <c r="E639" s="397"/>
      <c r="F639" s="416">
        <v>350</v>
      </c>
      <c r="G639" s="399">
        <f t="shared" si="8"/>
        <v>69</v>
      </c>
      <c r="H639" s="399"/>
      <c r="J639" s="681"/>
      <c r="L639" s="397"/>
      <c r="M639" s="416"/>
    </row>
    <row r="640" spans="1:13">
      <c r="A640" s="236">
        <v>45406</v>
      </c>
      <c r="B640" s="677" t="s">
        <v>1036</v>
      </c>
      <c r="C640" s="677" t="s">
        <v>444</v>
      </c>
      <c r="D640" t="s">
        <v>19</v>
      </c>
      <c r="E640" s="256"/>
      <c r="F640" s="237">
        <v>26.5</v>
      </c>
      <c r="G640" s="218">
        <f t="shared" si="8"/>
        <v>42.5</v>
      </c>
      <c r="M640" s="237"/>
    </row>
    <row r="641" spans="1:19">
      <c r="A641" s="236">
        <v>45427</v>
      </c>
      <c r="B641" s="677" t="s">
        <v>1038</v>
      </c>
      <c r="C641" s="677" t="s">
        <v>444</v>
      </c>
      <c r="D641" t="s">
        <v>19</v>
      </c>
      <c r="E641" s="256"/>
      <c r="F641" s="237">
        <v>33.700000000000003</v>
      </c>
      <c r="G641" s="218">
        <f t="shared" si="8"/>
        <v>8.7999999999999972</v>
      </c>
      <c r="M641" s="237"/>
    </row>
    <row r="642" spans="1:19">
      <c r="A642" s="236">
        <v>45427</v>
      </c>
      <c r="B642" s="677" t="s">
        <v>1038</v>
      </c>
      <c r="C642" s="677" t="s">
        <v>444</v>
      </c>
      <c r="D642" t="s">
        <v>401</v>
      </c>
      <c r="E642" s="256"/>
      <c r="F642" s="237">
        <v>8.8000000000000007</v>
      </c>
      <c r="G642" s="218">
        <f t="shared" si="8"/>
        <v>0</v>
      </c>
      <c r="M642" s="237"/>
    </row>
    <row r="643" spans="1:19">
      <c r="A643" s="243">
        <v>45351</v>
      </c>
      <c r="B643" s="676" t="s">
        <v>397</v>
      </c>
      <c r="C643" s="676" t="s">
        <v>415</v>
      </c>
      <c r="D643" t="s">
        <v>19</v>
      </c>
      <c r="E643" s="256">
        <v>62.4</v>
      </c>
      <c r="F643" s="237"/>
      <c r="G643" s="218">
        <f t="shared" si="8"/>
        <v>62.4</v>
      </c>
      <c r="J643" s="676"/>
      <c r="M643" s="256"/>
    </row>
    <row r="644" spans="1:19">
      <c r="A644"/>
      <c r="B644" s="677"/>
      <c r="C644" s="677"/>
      <c r="D644" t="s">
        <v>401</v>
      </c>
      <c r="E644" s="256">
        <v>5</v>
      </c>
      <c r="F644" s="237"/>
      <c r="G644" s="218">
        <f t="shared" si="8"/>
        <v>67.400000000000006</v>
      </c>
      <c r="J644" s="677"/>
      <c r="M644" s="256"/>
    </row>
    <row r="645" spans="1:19">
      <c r="A645"/>
      <c r="B645" s="677"/>
      <c r="C645" s="677"/>
      <c r="D645" t="s">
        <v>400</v>
      </c>
      <c r="E645" s="256">
        <v>350</v>
      </c>
      <c r="F645" s="237"/>
      <c r="G645" s="218">
        <f t="shared" si="8"/>
        <v>417.4</v>
      </c>
      <c r="J645" s="677"/>
      <c r="S645">
        <v>21</v>
      </c>
    </row>
    <row r="646" spans="1:19" s="396" customFormat="1">
      <c r="A646" s="395">
        <v>45351</v>
      </c>
      <c r="B646" s="681" t="s">
        <v>1039</v>
      </c>
      <c r="C646" s="681" t="s">
        <v>415</v>
      </c>
      <c r="D646" s="396" t="s">
        <v>400</v>
      </c>
      <c r="E646" s="397"/>
      <c r="F646" s="398">
        <v>305</v>
      </c>
      <c r="G646" s="399">
        <f t="shared" si="8"/>
        <v>112.39999999999998</v>
      </c>
      <c r="H646" s="399"/>
      <c r="J646" s="682"/>
      <c r="L646" s="397"/>
    </row>
    <row r="647" spans="1:19">
      <c r="A647" s="236">
        <v>45427</v>
      </c>
      <c r="B647" s="677" t="s">
        <v>1038</v>
      </c>
      <c r="C647" s="677" t="s">
        <v>415</v>
      </c>
      <c r="D647" t="s">
        <v>19</v>
      </c>
      <c r="E647" s="256"/>
      <c r="F647" s="319">
        <v>62.4</v>
      </c>
      <c r="G647" s="218">
        <f t="shared" si="8"/>
        <v>49.999999999999979</v>
      </c>
      <c r="J647" s="676"/>
    </row>
    <row r="648" spans="1:19">
      <c r="A648" s="236">
        <v>45427</v>
      </c>
      <c r="B648" s="677" t="s">
        <v>1038</v>
      </c>
      <c r="C648" s="677" t="s">
        <v>415</v>
      </c>
      <c r="D648" t="s">
        <v>401</v>
      </c>
      <c r="E648" s="256"/>
      <c r="F648" s="319">
        <v>5</v>
      </c>
      <c r="G648" s="218">
        <f t="shared" si="8"/>
        <v>44.999999999999979</v>
      </c>
      <c r="J648" s="676"/>
    </row>
    <row r="649" spans="1:19" s="396" customFormat="1">
      <c r="A649" s="395">
        <v>45483</v>
      </c>
      <c r="B649" s="681" t="s">
        <v>1040</v>
      </c>
      <c r="C649" s="681" t="s">
        <v>415</v>
      </c>
      <c r="D649" s="396" t="s">
        <v>400</v>
      </c>
      <c r="E649" s="397"/>
      <c r="F649" s="398">
        <v>45</v>
      </c>
      <c r="G649" s="399">
        <f t="shared" si="8"/>
        <v>0</v>
      </c>
      <c r="H649" s="399"/>
      <c r="J649" s="682"/>
      <c r="L649" s="397"/>
    </row>
    <row r="650" spans="1:19">
      <c r="A650" s="243">
        <v>45382</v>
      </c>
      <c r="B650" s="676" t="s">
        <v>397</v>
      </c>
      <c r="C650" s="676" t="s">
        <v>418</v>
      </c>
      <c r="D650" t="s">
        <v>19</v>
      </c>
      <c r="E650" s="256">
        <v>60.4</v>
      </c>
      <c r="F650" s="237"/>
      <c r="G650" s="218">
        <f t="shared" si="8"/>
        <v>60.4</v>
      </c>
      <c r="M650" s="237"/>
      <c r="N650" s="240"/>
      <c r="O650" s="240"/>
    </row>
    <row r="651" spans="1:19">
      <c r="B651" s="677"/>
      <c r="C651" s="677"/>
      <c r="D651" t="s">
        <v>401</v>
      </c>
      <c r="E651" s="256">
        <v>5</v>
      </c>
      <c r="F651" s="237"/>
      <c r="G651" s="218">
        <f t="shared" si="8"/>
        <v>65.400000000000006</v>
      </c>
    </row>
    <row r="652" spans="1:19">
      <c r="B652" s="677"/>
      <c r="C652" s="677"/>
      <c r="D652" t="s">
        <v>400</v>
      </c>
      <c r="E652" s="256">
        <v>350</v>
      </c>
      <c r="F652" s="237"/>
      <c r="G652" s="218">
        <f t="shared" si="8"/>
        <v>415.4</v>
      </c>
      <c r="M652" s="237"/>
    </row>
    <row r="653" spans="1:19" s="396" customFormat="1">
      <c r="A653" s="395">
        <v>45382</v>
      </c>
      <c r="B653" s="681" t="s">
        <v>1041</v>
      </c>
      <c r="C653" s="681" t="s">
        <v>418</v>
      </c>
      <c r="D653" s="396" t="s">
        <v>400</v>
      </c>
      <c r="E653" s="397"/>
      <c r="F653" s="416">
        <v>305</v>
      </c>
      <c r="G653" s="399">
        <f t="shared" si="8"/>
        <v>110.39999999999998</v>
      </c>
      <c r="H653" s="399"/>
      <c r="L653" s="397"/>
    </row>
    <row r="654" spans="1:19">
      <c r="A654" s="236">
        <v>45427</v>
      </c>
      <c r="B654" s="677" t="s">
        <v>1038</v>
      </c>
      <c r="C654" s="677" t="s">
        <v>418</v>
      </c>
      <c r="D654" t="s">
        <v>19</v>
      </c>
      <c r="E654" s="256"/>
      <c r="F654" s="237">
        <v>60.4</v>
      </c>
      <c r="G654" s="218">
        <f t="shared" si="8"/>
        <v>49.999999999999979</v>
      </c>
    </row>
    <row r="655" spans="1:19">
      <c r="A655" s="236">
        <v>45427</v>
      </c>
      <c r="B655" s="677" t="s">
        <v>1038</v>
      </c>
      <c r="C655" s="677" t="s">
        <v>418</v>
      </c>
      <c r="D655" t="s">
        <v>401</v>
      </c>
      <c r="E655" s="256"/>
      <c r="F655" s="237">
        <v>5</v>
      </c>
      <c r="G655" s="218">
        <f t="shared" si="8"/>
        <v>44.999999999999979</v>
      </c>
    </row>
    <row r="656" spans="1:19" s="396" customFormat="1">
      <c r="A656" s="395">
        <v>45483</v>
      </c>
      <c r="B656" s="681" t="s">
        <v>1040</v>
      </c>
      <c r="C656" s="681" t="s">
        <v>418</v>
      </c>
      <c r="D656" s="396" t="s">
        <v>400</v>
      </c>
      <c r="E656" s="397"/>
      <c r="F656" s="416">
        <v>45</v>
      </c>
      <c r="G656" s="399">
        <f t="shared" si="8"/>
        <v>0</v>
      </c>
      <c r="H656" s="399"/>
      <c r="L656" s="397"/>
    </row>
    <row r="657" spans="1:13">
      <c r="A657" s="243">
        <v>45412</v>
      </c>
      <c r="B657" s="676" t="s">
        <v>397</v>
      </c>
      <c r="C657" s="676" t="s">
        <v>420</v>
      </c>
      <c r="D657" t="s">
        <v>19</v>
      </c>
      <c r="E657" s="256">
        <v>60.1</v>
      </c>
      <c r="F657" s="237"/>
      <c r="G657" s="218">
        <f t="shared" si="8"/>
        <v>60.1</v>
      </c>
    </row>
    <row r="658" spans="1:13">
      <c r="B658" s="677"/>
      <c r="C658" s="677"/>
      <c r="D658" t="s">
        <v>401</v>
      </c>
      <c r="E658" s="256">
        <v>5</v>
      </c>
      <c r="F658" s="237"/>
      <c r="G658" s="218">
        <f t="shared" si="8"/>
        <v>65.099999999999994</v>
      </c>
      <c r="J658" s="676"/>
    </row>
    <row r="659" spans="1:13">
      <c r="B659" s="677"/>
      <c r="C659" s="677"/>
      <c r="D659" t="s">
        <v>400</v>
      </c>
      <c r="E659" s="256">
        <v>350</v>
      </c>
      <c r="F659" s="237"/>
      <c r="G659" s="218">
        <f t="shared" si="8"/>
        <v>415.1</v>
      </c>
    </row>
    <row r="660" spans="1:13" s="396" customFormat="1">
      <c r="A660" s="395">
        <v>45412</v>
      </c>
      <c r="B660" s="681" t="s">
        <v>1042</v>
      </c>
      <c r="C660" s="681" t="s">
        <v>420</v>
      </c>
      <c r="D660" s="396" t="s">
        <v>400</v>
      </c>
      <c r="E660" s="397"/>
      <c r="F660" s="416">
        <v>245</v>
      </c>
      <c r="G660" s="399">
        <f t="shared" si="8"/>
        <v>170.10000000000002</v>
      </c>
      <c r="H660" s="399"/>
      <c r="L660" s="397"/>
    </row>
    <row r="661" spans="1:13">
      <c r="A661" s="236">
        <v>45427</v>
      </c>
      <c r="B661" s="677" t="s">
        <v>1038</v>
      </c>
      <c r="C661" s="677" t="s">
        <v>420</v>
      </c>
      <c r="D661" t="s">
        <v>19</v>
      </c>
      <c r="F661" s="218">
        <v>24.7</v>
      </c>
      <c r="G661" s="218">
        <f t="shared" si="8"/>
        <v>145.40000000000003</v>
      </c>
      <c r="M661" s="256"/>
    </row>
    <row r="662" spans="1:13">
      <c r="A662" s="236">
        <v>45443</v>
      </c>
      <c r="B662" s="677" t="s">
        <v>1043</v>
      </c>
      <c r="C662" s="677" t="s">
        <v>420</v>
      </c>
      <c r="D662" t="s">
        <v>19</v>
      </c>
      <c r="F662" s="218">
        <v>35.4</v>
      </c>
      <c r="G662" s="218">
        <f t="shared" si="8"/>
        <v>110.00000000000003</v>
      </c>
      <c r="M662" s="256"/>
    </row>
    <row r="663" spans="1:13">
      <c r="A663" s="236">
        <v>45443</v>
      </c>
      <c r="B663" s="677" t="s">
        <v>1043</v>
      </c>
      <c r="C663" s="677" t="s">
        <v>420</v>
      </c>
      <c r="D663" t="s">
        <v>401</v>
      </c>
      <c r="F663" s="218">
        <v>5</v>
      </c>
      <c r="G663" s="218">
        <f t="shared" si="8"/>
        <v>105.00000000000003</v>
      </c>
    </row>
    <row r="664" spans="1:13" s="396" customFormat="1">
      <c r="A664" s="395">
        <v>45483</v>
      </c>
      <c r="B664" s="681" t="s">
        <v>1040</v>
      </c>
      <c r="C664" s="681" t="s">
        <v>420</v>
      </c>
      <c r="D664" s="396" t="s">
        <v>400</v>
      </c>
      <c r="E664" s="400"/>
      <c r="F664" s="399">
        <v>10</v>
      </c>
      <c r="G664" s="399">
        <f t="shared" si="8"/>
        <v>95.000000000000028</v>
      </c>
      <c r="H664" s="399"/>
      <c r="L664" s="397"/>
    </row>
    <row r="665" spans="1:13" s="396" customFormat="1">
      <c r="A665" s="395">
        <v>45504</v>
      </c>
      <c r="B665" s="681" t="s">
        <v>1044</v>
      </c>
      <c r="C665" s="681" t="s">
        <v>420</v>
      </c>
      <c r="D665" s="396" t="s">
        <v>400</v>
      </c>
      <c r="E665" s="400"/>
      <c r="F665" s="399">
        <v>50</v>
      </c>
      <c r="G665" s="399">
        <f t="shared" si="8"/>
        <v>45.000000000000028</v>
      </c>
      <c r="H665" s="399"/>
      <c r="L665" s="397"/>
    </row>
    <row r="666" spans="1:13" s="466" customFormat="1">
      <c r="A666" s="464">
        <v>45565</v>
      </c>
      <c r="B666" s="465" t="s">
        <v>1045</v>
      </c>
      <c r="C666" s="465" t="s">
        <v>420</v>
      </c>
      <c r="D666" s="466" t="s">
        <v>400</v>
      </c>
      <c r="E666" s="485"/>
      <c r="F666" s="469">
        <v>45</v>
      </c>
      <c r="G666" s="469">
        <f t="shared" si="8"/>
        <v>0</v>
      </c>
      <c r="H666" s="469"/>
      <c r="L666" s="467"/>
    </row>
    <row r="667" spans="1:13">
      <c r="A667" s="243">
        <v>45443</v>
      </c>
      <c r="B667" s="676" t="s">
        <v>397</v>
      </c>
      <c r="C667" s="676" t="s">
        <v>422</v>
      </c>
      <c r="D667" t="s">
        <v>19</v>
      </c>
      <c r="E667" s="256">
        <v>54.7</v>
      </c>
      <c r="F667" s="355"/>
      <c r="G667" s="218">
        <f t="shared" si="8"/>
        <v>54.7</v>
      </c>
    </row>
    <row r="668" spans="1:13">
      <c r="B668" s="677"/>
      <c r="C668" s="677"/>
      <c r="D668" t="s">
        <v>401</v>
      </c>
      <c r="E668" s="256">
        <v>5</v>
      </c>
      <c r="F668" s="355"/>
      <c r="G668" s="218">
        <f t="shared" si="8"/>
        <v>59.7</v>
      </c>
    </row>
    <row r="669" spans="1:13">
      <c r="B669" s="677"/>
      <c r="C669" s="677"/>
      <c r="D669" t="s">
        <v>400</v>
      </c>
      <c r="E669" s="256">
        <v>350</v>
      </c>
      <c r="F669" s="355"/>
      <c r="G669" s="218">
        <f t="shared" si="8"/>
        <v>409.7</v>
      </c>
    </row>
    <row r="670" spans="1:13">
      <c r="B670" s="677"/>
      <c r="C670" s="677"/>
      <c r="D670" t="s">
        <v>551</v>
      </c>
      <c r="E670" s="256">
        <v>10</v>
      </c>
      <c r="F670" s="355"/>
      <c r="G670" s="218">
        <f>+G669+E670-F670</f>
        <v>419.7</v>
      </c>
    </row>
    <row r="671" spans="1:13" s="396" customFormat="1">
      <c r="A671" s="395">
        <v>45443</v>
      </c>
      <c r="B671" s="681" t="s">
        <v>1046</v>
      </c>
      <c r="C671" s="681" t="s">
        <v>422</v>
      </c>
      <c r="D671" s="396" t="s">
        <v>400</v>
      </c>
      <c r="E671" s="397"/>
      <c r="F671" s="417">
        <v>350</v>
      </c>
      <c r="G671" s="399">
        <f>+G670+E671-F671</f>
        <v>69.699999999999989</v>
      </c>
      <c r="H671" s="399"/>
      <c r="J671" s="693" t="s">
        <v>1047</v>
      </c>
      <c r="K671" s="693"/>
      <c r="L671" s="693"/>
    </row>
    <row r="672" spans="1:13">
      <c r="A672" s="236">
        <v>45443</v>
      </c>
      <c r="B672" s="677" t="s">
        <v>1043</v>
      </c>
      <c r="C672" s="677" t="s">
        <v>422</v>
      </c>
      <c r="D672" t="s">
        <v>19</v>
      </c>
      <c r="F672" s="218">
        <v>9.6</v>
      </c>
      <c r="G672" s="218">
        <f>+G671+E672-F672</f>
        <v>60.099999999999987</v>
      </c>
      <c r="I672">
        <v>2024</v>
      </c>
      <c r="J672" s="676" t="s">
        <v>420</v>
      </c>
      <c r="K672" t="s">
        <v>400</v>
      </c>
      <c r="L672" s="256">
        <v>45</v>
      </c>
    </row>
    <row r="673" spans="1:13">
      <c r="A673" s="236">
        <v>45490</v>
      </c>
      <c r="B673" s="677" t="s">
        <v>1048</v>
      </c>
      <c r="C673" s="677" t="s">
        <v>422</v>
      </c>
      <c r="D673" t="s">
        <v>19</v>
      </c>
      <c r="F673" s="218">
        <v>45.1</v>
      </c>
      <c r="G673" s="218">
        <f>+G672+E673-F673</f>
        <v>14.999999999999986</v>
      </c>
      <c r="J673" s="676"/>
      <c r="M673" s="237"/>
    </row>
    <row r="674" spans="1:13">
      <c r="A674" s="236">
        <v>45490</v>
      </c>
      <c r="B674" s="677" t="s">
        <v>1048</v>
      </c>
      <c r="C674" s="677" t="s">
        <v>422</v>
      </c>
      <c r="D674" t="s">
        <v>401</v>
      </c>
      <c r="F674" s="218">
        <v>5</v>
      </c>
      <c r="G674" s="218">
        <f t="shared" ref="G674:G741" si="9">+G673+E674-F674</f>
        <v>9.9999999999999858</v>
      </c>
      <c r="J674" s="677"/>
      <c r="M674" s="237"/>
    </row>
    <row r="675" spans="1:13">
      <c r="A675" s="236">
        <v>45535</v>
      </c>
      <c r="B675" s="677" t="s">
        <v>1049</v>
      </c>
      <c r="C675" s="677" t="s">
        <v>422</v>
      </c>
      <c r="D675" t="s">
        <v>551</v>
      </c>
      <c r="F675" s="218">
        <v>10</v>
      </c>
      <c r="G675" s="218">
        <f t="shared" si="9"/>
        <v>-1.4210854715202004E-14</v>
      </c>
      <c r="J675" s="676"/>
      <c r="M675" s="237"/>
    </row>
    <row r="676" spans="1:13">
      <c r="A676" s="243">
        <v>45473</v>
      </c>
      <c r="B676" s="676" t="s">
        <v>397</v>
      </c>
      <c r="C676" s="676" t="s">
        <v>425</v>
      </c>
      <c r="D676" t="s">
        <v>19</v>
      </c>
      <c r="E676" s="256">
        <v>53.1</v>
      </c>
      <c r="G676" s="218">
        <f t="shared" si="9"/>
        <v>53.099999999999987</v>
      </c>
      <c r="J676" s="677"/>
      <c r="M676" s="237"/>
    </row>
    <row r="677" spans="1:13">
      <c r="B677" s="677"/>
      <c r="C677" s="677"/>
      <c r="D677" t="s">
        <v>401</v>
      </c>
      <c r="E677" s="256">
        <v>7</v>
      </c>
      <c r="G677" s="218">
        <f t="shared" si="9"/>
        <v>60.099999999999987</v>
      </c>
      <c r="J677" s="677"/>
    </row>
    <row r="678" spans="1:13">
      <c r="B678" s="677"/>
      <c r="C678" s="677"/>
      <c r="D678" t="s">
        <v>400</v>
      </c>
      <c r="E678" s="256">
        <v>350</v>
      </c>
      <c r="G678" s="218">
        <f t="shared" si="9"/>
        <v>410.09999999999997</v>
      </c>
    </row>
    <row r="679" spans="1:13" s="460" customFormat="1">
      <c r="A679" s="458">
        <v>45473</v>
      </c>
      <c r="B679" s="459" t="s">
        <v>1050</v>
      </c>
      <c r="C679" s="459" t="s">
        <v>425</v>
      </c>
      <c r="D679" s="460" t="s">
        <v>400</v>
      </c>
      <c r="E679" s="471"/>
      <c r="F679" s="463">
        <v>350</v>
      </c>
      <c r="G679" s="463">
        <f t="shared" si="9"/>
        <v>60.099999999999966</v>
      </c>
      <c r="H679" s="463"/>
      <c r="L679" s="461"/>
    </row>
    <row r="680" spans="1:13">
      <c r="A680" s="236">
        <v>45497</v>
      </c>
      <c r="B680" s="677" t="s">
        <v>1051</v>
      </c>
      <c r="C680" s="677" t="s">
        <v>425</v>
      </c>
      <c r="D680" t="s">
        <v>19</v>
      </c>
      <c r="F680" s="218">
        <v>50</v>
      </c>
      <c r="G680" s="218">
        <f t="shared" si="9"/>
        <v>10.099999999999966</v>
      </c>
    </row>
    <row r="681" spans="1:13">
      <c r="A681" s="236">
        <v>45504</v>
      </c>
      <c r="B681" s="677" t="s">
        <v>1052</v>
      </c>
      <c r="C681" s="677" t="s">
        <v>425</v>
      </c>
      <c r="D681" t="s">
        <v>19</v>
      </c>
      <c r="F681" s="218">
        <v>3.1</v>
      </c>
      <c r="G681" s="218">
        <f t="shared" si="9"/>
        <v>6.9999999999999662</v>
      </c>
    </row>
    <row r="682" spans="1:13">
      <c r="A682" s="236">
        <v>45504</v>
      </c>
      <c r="B682" s="677" t="s">
        <v>1052</v>
      </c>
      <c r="C682" s="677" t="s">
        <v>425</v>
      </c>
      <c r="D682" t="s">
        <v>401</v>
      </c>
      <c r="F682" s="218">
        <v>6.9</v>
      </c>
      <c r="G682" s="218">
        <f t="shared" si="9"/>
        <v>9.9999999999965894E-2</v>
      </c>
    </row>
    <row r="683" spans="1:13">
      <c r="A683" s="236">
        <v>45535</v>
      </c>
      <c r="B683" s="677" t="s">
        <v>1049</v>
      </c>
      <c r="C683" s="677" t="s">
        <v>425</v>
      </c>
      <c r="D683" t="s">
        <v>401</v>
      </c>
      <c r="F683" s="218">
        <v>0.1</v>
      </c>
      <c r="G683" s="218">
        <f t="shared" si="9"/>
        <v>-3.4111602431607935E-14</v>
      </c>
    </row>
    <row r="684" spans="1:13">
      <c r="A684" s="243">
        <v>45504</v>
      </c>
      <c r="B684" s="676" t="s">
        <v>397</v>
      </c>
      <c r="C684" s="676" t="s">
        <v>427</v>
      </c>
      <c r="D684" t="s">
        <v>19</v>
      </c>
      <c r="E684" s="256">
        <v>52.1</v>
      </c>
      <c r="F684" s="319"/>
      <c r="G684" s="218">
        <f t="shared" si="9"/>
        <v>52.099999999999966</v>
      </c>
    </row>
    <row r="685" spans="1:13">
      <c r="B685" s="677"/>
      <c r="C685" s="677"/>
      <c r="D685" t="s">
        <v>401</v>
      </c>
      <c r="E685" s="256">
        <v>7</v>
      </c>
      <c r="F685" s="319"/>
      <c r="G685" s="218">
        <f t="shared" si="9"/>
        <v>59.099999999999966</v>
      </c>
    </row>
    <row r="686" spans="1:13">
      <c r="B686" s="677"/>
      <c r="C686" s="677"/>
      <c r="D686" t="s">
        <v>400</v>
      </c>
      <c r="E686" s="256">
        <v>350</v>
      </c>
      <c r="F686" s="319"/>
      <c r="G686" s="218">
        <f t="shared" si="9"/>
        <v>409.09999999999997</v>
      </c>
    </row>
    <row r="687" spans="1:13" s="396" customFormat="1">
      <c r="A687" s="395">
        <v>45504</v>
      </c>
      <c r="B687" s="681" t="s">
        <v>1053</v>
      </c>
      <c r="C687" s="681" t="s">
        <v>427</v>
      </c>
      <c r="D687" s="396" t="s">
        <v>400</v>
      </c>
      <c r="E687" s="397"/>
      <c r="F687" s="398">
        <v>350</v>
      </c>
      <c r="G687" s="399">
        <f t="shared" si="9"/>
        <v>59.099999999999966</v>
      </c>
      <c r="H687" s="399"/>
      <c r="L687" s="397"/>
    </row>
    <row r="688" spans="1:13">
      <c r="A688" s="236">
        <v>45535</v>
      </c>
      <c r="B688" s="677" t="s">
        <v>1049</v>
      </c>
      <c r="C688" s="677" t="s">
        <v>427</v>
      </c>
      <c r="D688" t="s">
        <v>19</v>
      </c>
      <c r="F688" s="218">
        <v>19.899999999999999</v>
      </c>
      <c r="G688" s="218">
        <f t="shared" si="9"/>
        <v>39.199999999999967</v>
      </c>
    </row>
    <row r="689" spans="1:12">
      <c r="A689" s="236">
        <v>45553</v>
      </c>
      <c r="B689" s="677" t="s">
        <v>1054</v>
      </c>
      <c r="C689" s="677" t="s">
        <v>427</v>
      </c>
      <c r="D689" t="s">
        <v>19</v>
      </c>
      <c r="F689" s="218">
        <v>32.200000000000003</v>
      </c>
      <c r="G689" s="218">
        <f t="shared" si="9"/>
        <v>6.9999999999999645</v>
      </c>
    </row>
    <row r="690" spans="1:12">
      <c r="A690" s="236">
        <v>45553</v>
      </c>
      <c r="B690" s="677" t="s">
        <v>1054</v>
      </c>
      <c r="C690" s="677" t="s">
        <v>427</v>
      </c>
      <c r="D690" t="s">
        <v>401</v>
      </c>
      <c r="F690" s="218">
        <v>7</v>
      </c>
      <c r="G690" s="218">
        <f t="shared" si="9"/>
        <v>-3.5527136788005009E-14</v>
      </c>
    </row>
    <row r="691" spans="1:12">
      <c r="A691" s="243">
        <v>45535</v>
      </c>
      <c r="B691" s="676" t="s">
        <v>397</v>
      </c>
      <c r="C691" s="676" t="s">
        <v>429</v>
      </c>
      <c r="D691" t="s">
        <v>19</v>
      </c>
      <c r="E691" s="256">
        <v>52.2</v>
      </c>
      <c r="F691" s="355"/>
      <c r="G691" s="218">
        <f t="shared" si="9"/>
        <v>52.199999999999967</v>
      </c>
    </row>
    <row r="692" spans="1:12">
      <c r="B692" s="677"/>
      <c r="C692" s="677"/>
      <c r="D692" t="s">
        <v>401</v>
      </c>
      <c r="E692" s="256">
        <v>7</v>
      </c>
      <c r="F692" s="355"/>
      <c r="G692" s="218">
        <f t="shared" si="9"/>
        <v>59.199999999999967</v>
      </c>
    </row>
    <row r="693" spans="1:12">
      <c r="B693" s="677"/>
      <c r="C693" s="677"/>
      <c r="D693" t="s">
        <v>400</v>
      </c>
      <c r="E693" s="256">
        <v>350</v>
      </c>
      <c r="F693" s="355"/>
      <c r="G693" s="218">
        <f t="shared" si="9"/>
        <v>409.2</v>
      </c>
    </row>
    <row r="694" spans="1:12" s="396" customFormat="1">
      <c r="A694" s="395">
        <v>45535</v>
      </c>
      <c r="B694" s="681" t="s">
        <v>1055</v>
      </c>
      <c r="C694" s="681" t="s">
        <v>429</v>
      </c>
      <c r="D694" s="396" t="s">
        <v>400</v>
      </c>
      <c r="E694" s="397"/>
      <c r="F694" s="417">
        <v>350</v>
      </c>
      <c r="G694" s="399">
        <f t="shared" si="9"/>
        <v>59.199999999999989</v>
      </c>
      <c r="H694" s="399"/>
      <c r="L694" s="397"/>
    </row>
    <row r="695" spans="1:12">
      <c r="A695" s="236">
        <v>45553</v>
      </c>
      <c r="B695" s="677" t="s">
        <v>1054</v>
      </c>
      <c r="C695" s="677" t="s">
        <v>429</v>
      </c>
      <c r="D695" t="s">
        <v>19</v>
      </c>
      <c r="F695" s="218">
        <v>52.2</v>
      </c>
      <c r="G695" s="218">
        <f t="shared" si="9"/>
        <v>6.9999999999999858</v>
      </c>
    </row>
    <row r="696" spans="1:12">
      <c r="A696" s="236">
        <v>45553</v>
      </c>
      <c r="B696" s="677" t="s">
        <v>1054</v>
      </c>
      <c r="C696" s="677" t="s">
        <v>429</v>
      </c>
      <c r="D696" t="s">
        <v>401</v>
      </c>
      <c r="F696" s="218">
        <v>7</v>
      </c>
      <c r="G696" s="218">
        <f t="shared" si="9"/>
        <v>-1.4210854715202004E-14</v>
      </c>
      <c r="J696" s="692"/>
      <c r="K696" s="692"/>
      <c r="L696" s="692"/>
    </row>
    <row r="697" spans="1:12">
      <c r="A697" s="243">
        <v>45565</v>
      </c>
      <c r="B697" s="676" t="s">
        <v>397</v>
      </c>
      <c r="C697" s="676" t="s">
        <v>431</v>
      </c>
      <c r="D697" t="s">
        <v>19</v>
      </c>
      <c r="E697" s="256">
        <v>52.6</v>
      </c>
      <c r="F697" s="256"/>
      <c r="G697" s="218">
        <f t="shared" si="9"/>
        <v>52.599999999999987</v>
      </c>
      <c r="J697" s="676"/>
    </row>
    <row r="698" spans="1:12">
      <c r="B698" s="677"/>
      <c r="C698" s="677"/>
      <c r="D698" t="s">
        <v>401</v>
      </c>
      <c r="E698" s="256">
        <v>5</v>
      </c>
      <c r="F698" s="256"/>
      <c r="G698" s="218">
        <f t="shared" si="9"/>
        <v>57.599999999999987</v>
      </c>
      <c r="J698" s="677"/>
    </row>
    <row r="699" spans="1:12">
      <c r="B699" s="677"/>
      <c r="C699" s="677"/>
      <c r="D699" t="s">
        <v>400</v>
      </c>
      <c r="E699" s="256">
        <v>350</v>
      </c>
      <c r="F699" s="256"/>
      <c r="G699" s="218">
        <f t="shared" si="9"/>
        <v>407.59999999999997</v>
      </c>
      <c r="J699" s="676"/>
    </row>
    <row r="700" spans="1:12" s="466" customFormat="1">
      <c r="A700" s="464">
        <v>45565</v>
      </c>
      <c r="B700" s="465" t="s">
        <v>1045</v>
      </c>
      <c r="C700" s="465" t="s">
        <v>431</v>
      </c>
      <c r="D700" s="466" t="s">
        <v>400</v>
      </c>
      <c r="E700" s="467"/>
      <c r="F700" s="467">
        <v>350</v>
      </c>
      <c r="G700" s="469">
        <f t="shared" si="9"/>
        <v>57.599999999999966</v>
      </c>
      <c r="H700" s="469"/>
      <c r="J700" s="465"/>
      <c r="L700" s="467"/>
    </row>
    <row r="701" spans="1:12">
      <c r="A701" s="236">
        <v>45638</v>
      </c>
      <c r="B701" s="677" t="s">
        <v>1056</v>
      </c>
      <c r="C701" s="677" t="s">
        <v>431</v>
      </c>
      <c r="D701" t="s">
        <v>19</v>
      </c>
      <c r="E701" s="256"/>
      <c r="F701" s="256">
        <v>52.6</v>
      </c>
      <c r="G701" s="218">
        <f t="shared" si="9"/>
        <v>4.9999999999999645</v>
      </c>
      <c r="J701" s="677"/>
    </row>
    <row r="702" spans="1:12">
      <c r="A702" s="236">
        <v>45638</v>
      </c>
      <c r="B702" s="677" t="s">
        <v>1056</v>
      </c>
      <c r="C702" s="677" t="s">
        <v>431</v>
      </c>
      <c r="D702" t="s">
        <v>401</v>
      </c>
      <c r="E702" s="256"/>
      <c r="F702" s="256">
        <v>5</v>
      </c>
      <c r="G702" s="218">
        <f t="shared" si="9"/>
        <v>-3.5527136788005009E-14</v>
      </c>
      <c r="J702" s="677"/>
    </row>
    <row r="703" spans="1:12">
      <c r="A703" s="243">
        <v>45596</v>
      </c>
      <c r="B703" s="676" t="s">
        <v>397</v>
      </c>
      <c r="C703" s="676" t="s">
        <v>398</v>
      </c>
      <c r="D703" t="s">
        <v>19</v>
      </c>
      <c r="E703" s="256">
        <v>30.2</v>
      </c>
      <c r="F703" s="256"/>
      <c r="G703" s="218">
        <f t="shared" si="9"/>
        <v>30.199999999999964</v>
      </c>
      <c r="J703" s="676"/>
    </row>
    <row r="704" spans="1:12">
      <c r="B704" s="677"/>
      <c r="C704" s="677"/>
      <c r="D704" t="s">
        <v>401</v>
      </c>
      <c r="E704" s="256">
        <v>7</v>
      </c>
      <c r="F704" s="256"/>
      <c r="G704" s="218">
        <f t="shared" si="9"/>
        <v>37.19999999999996</v>
      </c>
    </row>
    <row r="705" spans="1:13">
      <c r="B705" s="677"/>
      <c r="C705" s="677"/>
      <c r="D705" t="s">
        <v>400</v>
      </c>
      <c r="E705" s="256">
        <v>350</v>
      </c>
      <c r="F705" s="256"/>
      <c r="G705" s="218">
        <f t="shared" si="9"/>
        <v>387.19999999999993</v>
      </c>
    </row>
    <row r="706" spans="1:13" s="396" customFormat="1">
      <c r="A706" s="395">
        <v>45596</v>
      </c>
      <c r="B706" s="681" t="s">
        <v>1057</v>
      </c>
      <c r="C706" s="681" t="s">
        <v>398</v>
      </c>
      <c r="D706" s="396" t="s">
        <v>400</v>
      </c>
      <c r="E706" s="400"/>
      <c r="F706" s="399">
        <v>350</v>
      </c>
      <c r="G706" s="399">
        <f t="shared" si="9"/>
        <v>37.199999999999932</v>
      </c>
      <c r="H706" s="399"/>
      <c r="L706" s="397"/>
    </row>
    <row r="707" spans="1:13">
      <c r="A707" s="236">
        <v>45638</v>
      </c>
      <c r="B707" s="677" t="s">
        <v>1056</v>
      </c>
      <c r="C707" s="677" t="s">
        <v>398</v>
      </c>
      <c r="D707" t="s">
        <v>19</v>
      </c>
      <c r="F707" s="218">
        <v>30.2</v>
      </c>
      <c r="G707" s="218">
        <f t="shared" si="9"/>
        <v>6.9999999999999325</v>
      </c>
    </row>
    <row r="708" spans="1:13">
      <c r="A708" s="236">
        <v>45638</v>
      </c>
      <c r="B708" s="677" t="s">
        <v>1056</v>
      </c>
      <c r="C708" s="677" t="s">
        <v>398</v>
      </c>
      <c r="D708" t="s">
        <v>401</v>
      </c>
      <c r="F708" s="218">
        <v>7</v>
      </c>
      <c r="G708" s="218">
        <f t="shared" si="9"/>
        <v>-6.7501559897209518E-14</v>
      </c>
      <c r="J708" s="692" t="s">
        <v>1047</v>
      </c>
      <c r="K708" s="692"/>
      <c r="L708" s="692"/>
      <c r="M708" s="677"/>
    </row>
    <row r="709" spans="1:13">
      <c r="A709" s="243">
        <v>45626</v>
      </c>
      <c r="B709" s="676" t="s">
        <v>397</v>
      </c>
      <c r="C709" s="676" t="s">
        <v>405</v>
      </c>
      <c r="D709" t="s">
        <v>19</v>
      </c>
      <c r="E709" s="256">
        <v>35.5</v>
      </c>
      <c r="F709" s="355"/>
      <c r="G709" s="218">
        <f t="shared" si="9"/>
        <v>35.499999999999929</v>
      </c>
      <c r="I709" s="232">
        <v>2024</v>
      </c>
      <c r="J709" s="676" t="s">
        <v>409</v>
      </c>
      <c r="K709" t="s">
        <v>400</v>
      </c>
      <c r="L709" s="256">
        <v>43.1</v>
      </c>
    </row>
    <row r="710" spans="1:13">
      <c r="B710" s="677"/>
      <c r="C710" s="677"/>
      <c r="D710" t="s">
        <v>401</v>
      </c>
      <c r="E710" s="256">
        <v>7</v>
      </c>
      <c r="F710" s="355"/>
      <c r="G710" s="218">
        <f t="shared" si="9"/>
        <v>42.499999999999929</v>
      </c>
      <c r="J710" s="676" t="s">
        <v>444</v>
      </c>
      <c r="K710" t="s">
        <v>19</v>
      </c>
      <c r="L710" s="256">
        <v>37.9</v>
      </c>
    </row>
    <row r="711" spans="1:13">
      <c r="B711" s="677"/>
      <c r="C711" s="677"/>
      <c r="D711" t="s">
        <v>400</v>
      </c>
      <c r="E711" s="256">
        <v>350</v>
      </c>
      <c r="F711" s="355"/>
      <c r="G711" s="218">
        <f t="shared" si="9"/>
        <v>392.49999999999994</v>
      </c>
      <c r="J711" s="677"/>
      <c r="K711" t="s">
        <v>401</v>
      </c>
      <c r="L711" s="256">
        <v>3</v>
      </c>
    </row>
    <row r="712" spans="1:13" s="396" customFormat="1">
      <c r="A712" s="395">
        <v>45626</v>
      </c>
      <c r="B712" s="681" t="s">
        <v>1058</v>
      </c>
      <c r="C712" s="681" t="s">
        <v>405</v>
      </c>
      <c r="D712" s="396" t="s">
        <v>400</v>
      </c>
      <c r="E712" s="397"/>
      <c r="F712" s="417">
        <v>325</v>
      </c>
      <c r="G712" s="399">
        <f t="shared" si="9"/>
        <v>67.499999999999943</v>
      </c>
      <c r="H712" s="399"/>
      <c r="J712" s="681"/>
      <c r="K712" s="396" t="s">
        <v>400</v>
      </c>
      <c r="L712" s="397">
        <v>20</v>
      </c>
    </row>
    <row r="713" spans="1:13" s="396" customFormat="1">
      <c r="A713" s="395">
        <v>45638</v>
      </c>
      <c r="B713" s="681" t="s">
        <v>1059</v>
      </c>
      <c r="C713" s="681" t="s">
        <v>405</v>
      </c>
      <c r="D713" s="396" t="s">
        <v>400</v>
      </c>
      <c r="E713" s="400"/>
      <c r="F713" s="399">
        <v>25</v>
      </c>
      <c r="G713" s="399">
        <f t="shared" si="9"/>
        <v>42.499999999999943</v>
      </c>
      <c r="H713" s="399"/>
      <c r="L713" s="397">
        <f>SUM(L709:L712)</f>
        <v>104</v>
      </c>
    </row>
    <row r="714" spans="1:13">
      <c r="A714" s="236">
        <v>45679</v>
      </c>
      <c r="B714" s="677" t="s">
        <v>1060</v>
      </c>
      <c r="C714" s="677" t="s">
        <v>405</v>
      </c>
      <c r="D714" t="s">
        <v>19</v>
      </c>
      <c r="F714" s="218">
        <v>35.5</v>
      </c>
      <c r="G714" s="218">
        <f t="shared" si="9"/>
        <v>6.9999999999999432</v>
      </c>
      <c r="L714" s="256">
        <v>103.3</v>
      </c>
    </row>
    <row r="715" spans="1:13">
      <c r="A715" s="236">
        <v>45679</v>
      </c>
      <c r="B715" s="677" t="s">
        <v>1060</v>
      </c>
      <c r="C715" s="677" t="s">
        <v>405</v>
      </c>
      <c r="D715" t="s">
        <v>401</v>
      </c>
      <c r="F715" s="218">
        <v>7</v>
      </c>
      <c r="G715" s="218">
        <f t="shared" si="9"/>
        <v>-5.6843418860808015E-14</v>
      </c>
    </row>
    <row r="716" spans="1:13">
      <c r="A716" s="243">
        <v>45657</v>
      </c>
      <c r="B716" s="676" t="s">
        <v>397</v>
      </c>
      <c r="C716" s="676" t="s">
        <v>409</v>
      </c>
      <c r="D716" t="s">
        <v>19</v>
      </c>
      <c r="E716" s="256">
        <v>47.6</v>
      </c>
      <c r="F716" s="355"/>
      <c r="G716" s="218">
        <f t="shared" si="9"/>
        <v>47.599999999999945</v>
      </c>
    </row>
    <row r="717" spans="1:13">
      <c r="B717" s="677"/>
      <c r="C717" s="677"/>
      <c r="D717" t="s">
        <v>401</v>
      </c>
      <c r="E717" s="256">
        <v>3</v>
      </c>
      <c r="F717" s="355"/>
      <c r="G717" s="218">
        <f t="shared" si="9"/>
        <v>50.599999999999945</v>
      </c>
    </row>
    <row r="718" spans="1:13">
      <c r="B718" s="677"/>
      <c r="C718" s="677"/>
      <c r="D718" t="s">
        <v>400</v>
      </c>
      <c r="E718" s="256">
        <v>350</v>
      </c>
      <c r="F718" s="355"/>
      <c r="G718" s="218">
        <f t="shared" si="9"/>
        <v>400.59999999999997</v>
      </c>
    </row>
    <row r="719" spans="1:13" s="396" customFormat="1">
      <c r="A719" s="395">
        <v>45657</v>
      </c>
      <c r="B719" s="681" t="s">
        <v>1061</v>
      </c>
      <c r="C719" s="681" t="s">
        <v>409</v>
      </c>
      <c r="D719" s="396" t="s">
        <v>400</v>
      </c>
      <c r="E719" s="397"/>
      <c r="F719" s="417">
        <v>280</v>
      </c>
      <c r="G719" s="399">
        <f t="shared" si="9"/>
        <v>120.59999999999997</v>
      </c>
      <c r="H719" s="399"/>
      <c r="L719" s="397"/>
    </row>
    <row r="720" spans="1:13">
      <c r="A720" s="236">
        <v>45679</v>
      </c>
      <c r="B720" s="677" t="s">
        <v>1060</v>
      </c>
      <c r="C720" s="677" t="s">
        <v>409</v>
      </c>
      <c r="D720" t="s">
        <v>19</v>
      </c>
      <c r="F720" s="218">
        <v>47.6</v>
      </c>
      <c r="G720" s="218">
        <f t="shared" si="9"/>
        <v>72.999999999999972</v>
      </c>
    </row>
    <row r="721" spans="1:12">
      <c r="A721" s="236">
        <v>45679</v>
      </c>
      <c r="B721" s="677" t="s">
        <v>1060</v>
      </c>
      <c r="C721" s="677" t="s">
        <v>409</v>
      </c>
      <c r="D721" t="s">
        <v>401</v>
      </c>
      <c r="F721" s="218">
        <v>3</v>
      </c>
      <c r="G721" s="218">
        <f t="shared" si="9"/>
        <v>69.999999999999972</v>
      </c>
    </row>
    <row r="722" spans="1:12" s="396" customFormat="1">
      <c r="A722" s="395">
        <v>45679</v>
      </c>
      <c r="B722" s="681" t="s">
        <v>1062</v>
      </c>
      <c r="C722" s="681" t="s">
        <v>409</v>
      </c>
      <c r="D722" s="396" t="s">
        <v>400</v>
      </c>
      <c r="E722" s="400"/>
      <c r="F722" s="399">
        <v>26.9</v>
      </c>
      <c r="G722" s="399">
        <f t="shared" si="9"/>
        <v>43.099999999999973</v>
      </c>
      <c r="H722" s="399"/>
      <c r="L722" s="397"/>
    </row>
    <row r="723" spans="1:12" s="396" customFormat="1">
      <c r="A723" s="395">
        <v>45714</v>
      </c>
      <c r="B723" s="681" t="s">
        <v>1063</v>
      </c>
      <c r="C723" s="681" t="s">
        <v>409</v>
      </c>
      <c r="D723" s="396" t="s">
        <v>400</v>
      </c>
      <c r="E723" s="400"/>
      <c r="F723" s="399">
        <v>43.1</v>
      </c>
      <c r="G723" s="399">
        <f t="shared" si="9"/>
        <v>0</v>
      </c>
      <c r="H723" s="399"/>
      <c r="L723" s="397"/>
    </row>
    <row r="724" spans="1:12">
      <c r="A724" s="231">
        <v>45688</v>
      </c>
      <c r="B724" s="676" t="s">
        <v>397</v>
      </c>
      <c r="C724" s="676" t="s">
        <v>444</v>
      </c>
      <c r="D724" t="s">
        <v>19</v>
      </c>
      <c r="E724" s="256">
        <v>37.9</v>
      </c>
      <c r="F724" s="256"/>
      <c r="G724" s="218">
        <f t="shared" si="9"/>
        <v>37.9</v>
      </c>
    </row>
    <row r="725" spans="1:12">
      <c r="A725"/>
      <c r="B725" s="677"/>
      <c r="C725" s="677"/>
      <c r="D725" t="s">
        <v>401</v>
      </c>
      <c r="E725" s="256">
        <v>3</v>
      </c>
      <c r="F725" s="256"/>
      <c r="G725" s="218">
        <f t="shared" si="9"/>
        <v>40.9</v>
      </c>
    </row>
    <row r="726" spans="1:12">
      <c r="A726"/>
      <c r="B726" s="677"/>
      <c r="C726" s="677"/>
      <c r="D726" t="s">
        <v>400</v>
      </c>
      <c r="E726" s="256">
        <v>350</v>
      </c>
      <c r="F726" s="256"/>
      <c r="G726" s="218">
        <f t="shared" si="9"/>
        <v>390.9</v>
      </c>
    </row>
    <row r="727" spans="1:12" s="396" customFormat="1">
      <c r="A727" s="414">
        <v>45688</v>
      </c>
      <c r="B727" s="681" t="s">
        <v>1064</v>
      </c>
      <c r="C727" s="681" t="s">
        <v>444</v>
      </c>
      <c r="D727" s="396" t="s">
        <v>400</v>
      </c>
      <c r="E727" s="397"/>
      <c r="F727" s="397">
        <v>330</v>
      </c>
      <c r="G727" s="399">
        <f t="shared" si="9"/>
        <v>60.899999999999977</v>
      </c>
      <c r="H727" s="399"/>
      <c r="L727" s="397"/>
    </row>
    <row r="728" spans="1:12">
      <c r="A728" s="236">
        <v>45714</v>
      </c>
      <c r="B728" s="677" t="s">
        <v>1065</v>
      </c>
      <c r="C728" s="677" t="s">
        <v>444</v>
      </c>
      <c r="D728" t="s">
        <v>19</v>
      </c>
      <c r="F728" s="218">
        <v>37.9</v>
      </c>
      <c r="G728" s="218">
        <f t="shared" si="9"/>
        <v>22.999999999999979</v>
      </c>
    </row>
    <row r="729" spans="1:12">
      <c r="A729" s="236">
        <v>45714</v>
      </c>
      <c r="B729" s="677" t="s">
        <v>1065</v>
      </c>
      <c r="C729" s="677" t="s">
        <v>444</v>
      </c>
      <c r="D729" t="s">
        <v>401</v>
      </c>
      <c r="F729" s="218">
        <v>3</v>
      </c>
      <c r="G729" s="218">
        <f t="shared" si="9"/>
        <v>19.999999999999979</v>
      </c>
    </row>
    <row r="730" spans="1:12" s="396" customFormat="1">
      <c r="A730" s="395">
        <v>45714</v>
      </c>
      <c r="B730" s="681" t="s">
        <v>1066</v>
      </c>
      <c r="C730" s="681" t="s">
        <v>444</v>
      </c>
      <c r="D730" s="396" t="s">
        <v>400</v>
      </c>
      <c r="E730" s="400"/>
      <c r="F730" s="399">
        <v>20</v>
      </c>
      <c r="G730" s="399">
        <f t="shared" si="9"/>
        <v>0</v>
      </c>
      <c r="H730" s="399"/>
      <c r="L730" s="397"/>
    </row>
    <row r="731" spans="1:12">
      <c r="A731" s="243">
        <v>45716</v>
      </c>
      <c r="B731" s="676" t="s">
        <v>397</v>
      </c>
      <c r="C731" s="676" t="s">
        <v>415</v>
      </c>
      <c r="D731" t="s">
        <v>19</v>
      </c>
      <c r="E731" s="285">
        <v>35.299999999999997</v>
      </c>
      <c r="G731" s="218">
        <f t="shared" si="9"/>
        <v>35.299999999999997</v>
      </c>
    </row>
    <row r="732" spans="1:12">
      <c r="B732" s="677"/>
      <c r="C732" s="677"/>
      <c r="D732" t="s">
        <v>401</v>
      </c>
      <c r="E732" s="285">
        <v>3</v>
      </c>
      <c r="G732" s="218">
        <f t="shared" si="9"/>
        <v>38.299999999999997</v>
      </c>
    </row>
    <row r="733" spans="1:12">
      <c r="B733" s="677"/>
      <c r="C733" s="677"/>
      <c r="D733" t="s">
        <v>400</v>
      </c>
      <c r="E733" s="285">
        <v>350</v>
      </c>
      <c r="G733" s="218">
        <f t="shared" si="9"/>
        <v>388.3</v>
      </c>
    </row>
    <row r="734" spans="1:12" s="396" customFormat="1">
      <c r="A734" s="395">
        <v>45716</v>
      </c>
      <c r="B734" s="681" t="s">
        <v>1067</v>
      </c>
      <c r="C734" s="681" t="s">
        <v>415</v>
      </c>
      <c r="D734" s="396" t="s">
        <v>400</v>
      </c>
      <c r="E734" s="400"/>
      <c r="F734" s="399">
        <v>330</v>
      </c>
      <c r="G734" s="399">
        <f t="shared" si="9"/>
        <v>58.300000000000011</v>
      </c>
      <c r="H734" s="399"/>
      <c r="L734" s="397"/>
    </row>
    <row r="735" spans="1:12">
      <c r="A735" s="236">
        <v>45747</v>
      </c>
      <c r="B735" s="677" t="s">
        <v>1068</v>
      </c>
      <c r="C735" s="677" t="s">
        <v>415</v>
      </c>
      <c r="D735" t="s">
        <v>19</v>
      </c>
      <c r="F735" s="218">
        <v>10</v>
      </c>
      <c r="G735" s="218">
        <f t="shared" si="9"/>
        <v>48.300000000000011</v>
      </c>
    </row>
    <row r="736" spans="1:12">
      <c r="A736" s="236">
        <v>45758</v>
      </c>
      <c r="B736" s="677" t="s">
        <v>1069</v>
      </c>
      <c r="C736" s="677" t="s">
        <v>415</v>
      </c>
      <c r="D736" t="s">
        <v>19</v>
      </c>
      <c r="F736" s="218">
        <v>25.3</v>
      </c>
      <c r="G736" s="218">
        <f t="shared" si="9"/>
        <v>23.000000000000011</v>
      </c>
    </row>
    <row r="737" spans="1:13">
      <c r="A737" s="236">
        <v>45758</v>
      </c>
      <c r="B737" s="677" t="s">
        <v>1069</v>
      </c>
      <c r="C737" s="677" t="s">
        <v>415</v>
      </c>
      <c r="D737" t="s">
        <v>401</v>
      </c>
      <c r="F737" s="218">
        <v>3</v>
      </c>
      <c r="G737" s="218">
        <f t="shared" si="9"/>
        <v>20.000000000000011</v>
      </c>
    </row>
    <row r="738" spans="1:13" s="396" customFormat="1">
      <c r="A738" s="395">
        <v>45758</v>
      </c>
      <c r="B738" s="681" t="s">
        <v>1070</v>
      </c>
      <c r="C738" s="681" t="s">
        <v>415</v>
      </c>
      <c r="D738" s="396" t="s">
        <v>400</v>
      </c>
      <c r="E738" s="400"/>
      <c r="F738" s="399">
        <v>20</v>
      </c>
      <c r="G738" s="399">
        <f t="shared" si="9"/>
        <v>0</v>
      </c>
      <c r="H738" s="399"/>
      <c r="L738" s="397"/>
    </row>
    <row r="739" spans="1:13">
      <c r="A739" s="236">
        <v>45758</v>
      </c>
      <c r="B739" s="676" t="s">
        <v>397</v>
      </c>
      <c r="C739" s="676" t="s">
        <v>418</v>
      </c>
      <c r="D739" t="s">
        <v>19</v>
      </c>
      <c r="E739" s="256">
        <v>43.6</v>
      </c>
      <c r="F739" s="256"/>
      <c r="G739" s="218">
        <f t="shared" si="9"/>
        <v>43.6</v>
      </c>
    </row>
    <row r="740" spans="1:13">
      <c r="B740" s="677"/>
      <c r="C740" s="677"/>
      <c r="D740" t="s">
        <v>401</v>
      </c>
      <c r="E740" s="256">
        <v>3</v>
      </c>
      <c r="F740" s="256"/>
      <c r="G740" s="218">
        <f t="shared" si="9"/>
        <v>46.6</v>
      </c>
    </row>
    <row r="741" spans="1:13">
      <c r="B741" s="677"/>
      <c r="C741" s="677"/>
      <c r="D741" t="s">
        <v>400</v>
      </c>
      <c r="E741" s="256">
        <v>350</v>
      </c>
      <c r="F741" s="256"/>
      <c r="G741" s="218">
        <f t="shared" si="9"/>
        <v>396.6</v>
      </c>
      <c r="J741" s="676" t="s">
        <v>415</v>
      </c>
      <c r="K741" t="s">
        <v>19</v>
      </c>
      <c r="L741" s="285">
        <v>25.3</v>
      </c>
    </row>
    <row r="742" spans="1:13" s="396" customFormat="1">
      <c r="A742" s="395">
        <v>45747</v>
      </c>
      <c r="B742" s="681" t="s">
        <v>1071</v>
      </c>
      <c r="C742" s="681" t="s">
        <v>418</v>
      </c>
      <c r="D742" s="396" t="s">
        <v>400</v>
      </c>
      <c r="E742" s="397"/>
      <c r="F742" s="397">
        <v>350</v>
      </c>
      <c r="G742" s="399">
        <f t="shared" ref="G742:G813" si="10">+G741+E742-F742</f>
        <v>46.600000000000023</v>
      </c>
      <c r="H742" s="399"/>
      <c r="J742" s="681"/>
      <c r="K742" s="396" t="s">
        <v>401</v>
      </c>
      <c r="L742" s="400">
        <v>3</v>
      </c>
    </row>
    <row r="743" spans="1:13">
      <c r="A743" s="236">
        <v>45806</v>
      </c>
      <c r="B743" s="677" t="s">
        <v>1072</v>
      </c>
      <c r="C743" s="677" t="s">
        <v>418</v>
      </c>
      <c r="D743" t="s">
        <v>19</v>
      </c>
      <c r="E743" s="256"/>
      <c r="F743" s="256">
        <v>43.6</v>
      </c>
      <c r="G743" s="218">
        <f t="shared" si="10"/>
        <v>3.0000000000000213</v>
      </c>
      <c r="J743" s="677"/>
      <c r="L743" s="285"/>
    </row>
    <row r="744" spans="1:13">
      <c r="A744" s="236">
        <v>45806</v>
      </c>
      <c r="B744" s="677" t="s">
        <v>1072</v>
      </c>
      <c r="C744" s="677" t="s">
        <v>418</v>
      </c>
      <c r="D744" t="s">
        <v>401</v>
      </c>
      <c r="E744" s="256"/>
      <c r="F744" s="256">
        <v>3</v>
      </c>
      <c r="G744" s="218">
        <f t="shared" si="10"/>
        <v>2.1316282072803006E-14</v>
      </c>
      <c r="J744" s="677"/>
      <c r="L744" s="285"/>
    </row>
    <row r="745" spans="1:13">
      <c r="A745" s="231">
        <v>45777</v>
      </c>
      <c r="B745" s="676" t="s">
        <v>397</v>
      </c>
      <c r="C745" s="676" t="s">
        <v>420</v>
      </c>
      <c r="D745" t="s">
        <v>19</v>
      </c>
      <c r="E745" s="256">
        <v>4</v>
      </c>
      <c r="F745" s="256"/>
      <c r="G745" s="218">
        <f t="shared" si="10"/>
        <v>4.0000000000000213</v>
      </c>
      <c r="K745" t="s">
        <v>400</v>
      </c>
      <c r="L745" s="256">
        <v>20</v>
      </c>
    </row>
    <row r="746" spans="1:13">
      <c r="B746" s="677"/>
      <c r="C746" s="677"/>
      <c r="D746" t="s">
        <v>401</v>
      </c>
      <c r="E746" s="256">
        <v>3</v>
      </c>
      <c r="G746" s="218">
        <f t="shared" si="10"/>
        <v>7.0000000000000213</v>
      </c>
      <c r="L746" s="256">
        <f>SUM(L741:L745)</f>
        <v>48.3</v>
      </c>
      <c r="M746" s="240">
        <f>50-L746</f>
        <v>1.7000000000000028</v>
      </c>
    </row>
    <row r="747" spans="1:13">
      <c r="B747" s="677"/>
      <c r="C747" s="677"/>
      <c r="D747" t="s">
        <v>400</v>
      </c>
      <c r="E747" s="256">
        <v>58.3</v>
      </c>
      <c r="G747" s="218">
        <f t="shared" si="10"/>
        <v>65.300000000000011</v>
      </c>
    </row>
    <row r="748" spans="1:13">
      <c r="B748" s="677"/>
      <c r="C748" s="677"/>
      <c r="D748" t="s">
        <v>449</v>
      </c>
      <c r="E748" s="285">
        <v>1000</v>
      </c>
      <c r="G748" s="218">
        <f t="shared" si="10"/>
        <v>1065.3</v>
      </c>
    </row>
    <row r="749" spans="1:13">
      <c r="B749" s="677"/>
      <c r="C749" s="677"/>
      <c r="G749" s="218">
        <f t="shared" si="10"/>
        <v>1065.3</v>
      </c>
    </row>
    <row r="750" spans="1:13" s="396" customFormat="1">
      <c r="A750" s="395">
        <v>45750</v>
      </c>
      <c r="B750" s="681" t="s">
        <v>1073</v>
      </c>
      <c r="C750" s="681" t="s">
        <v>420</v>
      </c>
      <c r="D750" s="396" t="s">
        <v>449</v>
      </c>
      <c r="E750" s="400"/>
      <c r="F750" s="399">
        <v>1000</v>
      </c>
      <c r="G750" s="399">
        <f t="shared" si="10"/>
        <v>65.299999999999955</v>
      </c>
      <c r="H750" s="399"/>
      <c r="J750" s="693" t="s">
        <v>1047</v>
      </c>
      <c r="K750" s="693"/>
      <c r="L750" s="693"/>
    </row>
    <row r="751" spans="1:13">
      <c r="B751" s="677"/>
      <c r="C751" s="677"/>
      <c r="G751" s="218">
        <f t="shared" si="10"/>
        <v>65.299999999999955</v>
      </c>
      <c r="I751">
        <v>2025</v>
      </c>
      <c r="J751" s="676" t="s">
        <v>418</v>
      </c>
      <c r="K751" t="s">
        <v>19</v>
      </c>
      <c r="L751" s="256">
        <v>43.6</v>
      </c>
    </row>
    <row r="752" spans="1:13">
      <c r="A752" s="236">
        <v>45806</v>
      </c>
      <c r="B752" s="677" t="s">
        <v>1072</v>
      </c>
      <c r="C752" s="677" t="s">
        <v>420</v>
      </c>
      <c r="D752" t="s">
        <v>19</v>
      </c>
      <c r="F752" s="218">
        <v>4</v>
      </c>
      <c r="G752" s="218">
        <f t="shared" si="10"/>
        <v>61.299999999999955</v>
      </c>
      <c r="J752" s="677"/>
      <c r="K752" t="s">
        <v>401</v>
      </c>
      <c r="L752" s="256">
        <v>3</v>
      </c>
    </row>
    <row r="753" spans="1:13">
      <c r="A753" s="236">
        <v>45806</v>
      </c>
      <c r="B753" s="677" t="s">
        <v>1072</v>
      </c>
      <c r="C753" s="677" t="s">
        <v>420</v>
      </c>
      <c r="D753" t="s">
        <v>401</v>
      </c>
      <c r="F753" s="218">
        <v>3</v>
      </c>
      <c r="G753" s="218">
        <f t="shared" si="10"/>
        <v>58.299999999999955</v>
      </c>
      <c r="J753" s="676" t="s">
        <v>420</v>
      </c>
      <c r="K753" t="s">
        <v>19</v>
      </c>
      <c r="L753" s="256">
        <v>4</v>
      </c>
    </row>
    <row r="754" spans="1:13" s="396" customFormat="1">
      <c r="A754" s="395">
        <v>45806</v>
      </c>
      <c r="B754" s="681" t="s">
        <v>1074</v>
      </c>
      <c r="C754" s="681" t="s">
        <v>420</v>
      </c>
      <c r="D754" s="396" t="s">
        <v>400</v>
      </c>
      <c r="E754" s="400"/>
      <c r="F754" s="399">
        <v>58.3</v>
      </c>
      <c r="G754" s="399">
        <f t="shared" si="10"/>
        <v>0</v>
      </c>
      <c r="H754" s="399"/>
      <c r="J754" s="681"/>
      <c r="K754" s="396" t="s">
        <v>401</v>
      </c>
      <c r="L754" s="397">
        <v>3</v>
      </c>
    </row>
    <row r="755" spans="1:13">
      <c r="A755" s="243">
        <v>45807</v>
      </c>
      <c r="B755" s="676" t="s">
        <v>397</v>
      </c>
      <c r="C755" s="676" t="s">
        <v>422</v>
      </c>
      <c r="D755" t="s">
        <v>19</v>
      </c>
      <c r="E755" s="285">
        <v>21.8</v>
      </c>
      <c r="G755" s="218">
        <f t="shared" si="10"/>
        <v>21.8</v>
      </c>
      <c r="J755" s="677"/>
      <c r="K755" t="s">
        <v>400</v>
      </c>
      <c r="L755" s="256">
        <v>58.3</v>
      </c>
    </row>
    <row r="756" spans="1:13">
      <c r="B756" s="677"/>
      <c r="C756" s="677"/>
      <c r="D756" t="s">
        <v>401</v>
      </c>
      <c r="E756" s="285">
        <v>5</v>
      </c>
      <c r="G756" s="218">
        <f t="shared" si="10"/>
        <v>26.8</v>
      </c>
      <c r="L756" s="256">
        <f>SUM(L751:L755)</f>
        <v>111.9</v>
      </c>
    </row>
    <row r="757" spans="1:13">
      <c r="B757" s="677"/>
      <c r="C757" s="677"/>
      <c r="D757" t="s">
        <v>400</v>
      </c>
      <c r="E757" s="285">
        <v>250</v>
      </c>
      <c r="G757" s="218">
        <f t="shared" si="10"/>
        <v>276.8</v>
      </c>
      <c r="M757" s="256">
        <f>120-L756</f>
        <v>8.0999999999999943</v>
      </c>
    </row>
    <row r="758" spans="1:13" s="396" customFormat="1">
      <c r="A758" s="395">
        <v>45838</v>
      </c>
      <c r="B758" s="681" t="s">
        <v>1075</v>
      </c>
      <c r="C758" s="681" t="s">
        <v>422</v>
      </c>
      <c r="D758" s="396" t="s">
        <v>400</v>
      </c>
      <c r="E758" s="400"/>
      <c r="F758" s="399">
        <v>230</v>
      </c>
      <c r="G758" s="218">
        <f t="shared" si="10"/>
        <v>46.800000000000011</v>
      </c>
      <c r="H758" s="399"/>
      <c r="L758" s="397"/>
    </row>
    <row r="759" spans="1:13">
      <c r="A759" s="236">
        <v>45939</v>
      </c>
      <c r="B759" s="677" t="s">
        <v>1076</v>
      </c>
      <c r="C759" s="677" t="s">
        <v>422</v>
      </c>
      <c r="D759" t="s">
        <v>19</v>
      </c>
      <c r="E759" s="290"/>
      <c r="F759" s="218">
        <v>21.8</v>
      </c>
      <c r="G759" s="218">
        <f t="shared" si="10"/>
        <v>25.000000000000011</v>
      </c>
      <c r="H759" s="241"/>
    </row>
    <row r="760" spans="1:13">
      <c r="A760" s="236">
        <v>45939</v>
      </c>
      <c r="B760" s="677" t="s">
        <v>1076</v>
      </c>
      <c r="C760" s="677" t="s">
        <v>422</v>
      </c>
      <c r="D760" t="s">
        <v>401</v>
      </c>
      <c r="E760" s="290"/>
      <c r="F760" s="218">
        <v>5</v>
      </c>
      <c r="G760" s="218">
        <f t="shared" si="10"/>
        <v>20.000000000000011</v>
      </c>
      <c r="H760" s="241"/>
    </row>
    <row r="761" spans="1:13">
      <c r="A761" s="236">
        <v>45946</v>
      </c>
      <c r="B761" s="677" t="s">
        <v>1077</v>
      </c>
      <c r="C761" s="677" t="s">
        <v>422</v>
      </c>
      <c r="D761" t="s">
        <v>400</v>
      </c>
      <c r="E761" s="290"/>
      <c r="F761" s="218">
        <v>20</v>
      </c>
      <c r="G761" s="218">
        <f t="shared" si="10"/>
        <v>0</v>
      </c>
      <c r="H761" s="241"/>
    </row>
    <row r="762" spans="1:13">
      <c r="A762" s="243">
        <v>45838</v>
      </c>
      <c r="B762" s="676" t="s">
        <v>397</v>
      </c>
      <c r="C762" s="676" t="s">
        <v>425</v>
      </c>
      <c r="D762" t="s">
        <v>19</v>
      </c>
      <c r="E762" s="256">
        <v>31.3</v>
      </c>
      <c r="F762" s="256"/>
      <c r="G762" s="218">
        <f t="shared" si="10"/>
        <v>31.3</v>
      </c>
    </row>
    <row r="763" spans="1:13">
      <c r="B763" s="677"/>
      <c r="C763" s="677"/>
      <c r="D763" t="s">
        <v>401</v>
      </c>
      <c r="E763" s="256">
        <v>4</v>
      </c>
      <c r="F763" s="256"/>
      <c r="G763" s="218">
        <f t="shared" si="10"/>
        <v>35.299999999999997</v>
      </c>
    </row>
    <row r="764" spans="1:13">
      <c r="B764" s="677"/>
      <c r="C764" s="677"/>
      <c r="D764" t="s">
        <v>400</v>
      </c>
      <c r="E764" s="256">
        <v>500</v>
      </c>
      <c r="F764" s="256"/>
      <c r="G764" s="218">
        <f t="shared" si="10"/>
        <v>535.29999999999995</v>
      </c>
    </row>
    <row r="765" spans="1:13" s="396" customFormat="1">
      <c r="A765" s="395">
        <v>45758</v>
      </c>
      <c r="B765" s="681" t="s">
        <v>1078</v>
      </c>
      <c r="C765" s="681" t="s">
        <v>425</v>
      </c>
      <c r="D765" s="396" t="s">
        <v>400</v>
      </c>
      <c r="E765" s="400"/>
      <c r="F765" s="399">
        <v>500</v>
      </c>
      <c r="G765" s="218">
        <f t="shared" si="10"/>
        <v>35.299999999999955</v>
      </c>
      <c r="H765" s="399"/>
      <c r="K765" s="396">
        <f>500/30</f>
        <v>16.666666666666668</v>
      </c>
      <c r="L765" s="397"/>
    </row>
    <row r="766" spans="1:13">
      <c r="A766" s="236">
        <v>45939</v>
      </c>
      <c r="B766" s="677" t="s">
        <v>1076</v>
      </c>
      <c r="C766" s="677" t="s">
        <v>425</v>
      </c>
      <c r="D766" t="s">
        <v>19</v>
      </c>
      <c r="E766" s="290"/>
      <c r="F766" s="256">
        <v>31.3</v>
      </c>
      <c r="G766" s="218">
        <f t="shared" si="10"/>
        <v>3.9999999999999538</v>
      </c>
      <c r="H766" s="241"/>
    </row>
    <row r="767" spans="1:13">
      <c r="A767" s="236">
        <v>45939</v>
      </c>
      <c r="B767" s="677" t="s">
        <v>1076</v>
      </c>
      <c r="C767" s="677" t="s">
        <v>425</v>
      </c>
      <c r="D767" t="s">
        <v>401</v>
      </c>
      <c r="E767" s="290"/>
      <c r="F767" s="256">
        <v>4</v>
      </c>
      <c r="G767" s="218">
        <f t="shared" si="10"/>
        <v>-4.6185277824406512E-14</v>
      </c>
      <c r="H767" s="241"/>
    </row>
    <row r="768" spans="1:13">
      <c r="A768" s="243">
        <v>45869</v>
      </c>
      <c r="B768" s="676" t="s">
        <v>397</v>
      </c>
      <c r="C768" s="676" t="s">
        <v>427</v>
      </c>
      <c r="D768" t="s">
        <v>19</v>
      </c>
      <c r="E768" s="285">
        <v>25.6</v>
      </c>
      <c r="G768" s="218">
        <f t="shared" si="10"/>
        <v>25.599999999999955</v>
      </c>
      <c r="K768">
        <f>K765*15</f>
        <v>250.00000000000003</v>
      </c>
    </row>
    <row r="769" spans="1:15">
      <c r="B769" s="677"/>
      <c r="C769" s="677"/>
      <c r="D769" t="s">
        <v>401</v>
      </c>
      <c r="E769" s="285">
        <v>4</v>
      </c>
      <c r="G769" s="218">
        <f t="shared" si="10"/>
        <v>29.599999999999955</v>
      </c>
    </row>
    <row r="770" spans="1:15">
      <c r="B770" s="677"/>
      <c r="C770" s="677"/>
      <c r="D770" t="s">
        <v>400</v>
      </c>
      <c r="E770" s="285">
        <v>500</v>
      </c>
      <c r="G770" s="218">
        <f t="shared" si="10"/>
        <v>529.59999999999991</v>
      </c>
      <c r="J770" s="692" t="s">
        <v>1047</v>
      </c>
      <c r="K770" s="692"/>
      <c r="L770" s="692"/>
    </row>
    <row r="771" spans="1:15" s="396" customFormat="1">
      <c r="A771" s="395">
        <v>45869</v>
      </c>
      <c r="B771" s="681" t="s">
        <v>1079</v>
      </c>
      <c r="C771" s="681" t="s">
        <v>427</v>
      </c>
      <c r="D771" s="396" t="s">
        <v>400</v>
      </c>
      <c r="E771" s="400"/>
      <c r="F771" s="399">
        <v>345</v>
      </c>
      <c r="G771" s="218">
        <f t="shared" si="10"/>
        <v>184.59999999999991</v>
      </c>
      <c r="H771" s="399"/>
      <c r="I771" s="396">
        <v>2025</v>
      </c>
      <c r="J771" s="682" t="s">
        <v>422</v>
      </c>
      <c r="K771" s="396" t="s">
        <v>19</v>
      </c>
      <c r="L771" s="400">
        <v>21.8</v>
      </c>
    </row>
    <row r="772" spans="1:15" s="404" customFormat="1">
      <c r="A772" s="403">
        <v>45894</v>
      </c>
      <c r="B772" s="684" t="s">
        <v>1080</v>
      </c>
      <c r="C772" s="684" t="s">
        <v>427</v>
      </c>
      <c r="D772" s="404" t="s">
        <v>400</v>
      </c>
      <c r="E772" s="406"/>
      <c r="F772" s="405">
        <v>100</v>
      </c>
      <c r="G772" s="218">
        <f t="shared" si="10"/>
        <v>84.599999999999909</v>
      </c>
      <c r="H772" s="405">
        <v>100</v>
      </c>
      <c r="I772" s="404" t="s">
        <v>621</v>
      </c>
      <c r="J772" s="684"/>
      <c r="K772" s="404" t="s">
        <v>401</v>
      </c>
      <c r="L772" s="406">
        <v>5</v>
      </c>
      <c r="M772" s="404" t="s">
        <v>621</v>
      </c>
    </row>
    <row r="773" spans="1:15">
      <c r="A773" s="236">
        <v>45917</v>
      </c>
      <c r="B773" s="677" t="s">
        <v>1081</v>
      </c>
      <c r="C773" s="677" t="s">
        <v>427</v>
      </c>
      <c r="D773" t="s">
        <v>400</v>
      </c>
      <c r="E773" s="290"/>
      <c r="F773" s="241">
        <v>50</v>
      </c>
      <c r="G773" s="218">
        <f t="shared" si="10"/>
        <v>34.599999999999909</v>
      </c>
      <c r="H773" s="241"/>
      <c r="J773" s="677"/>
      <c r="L773" s="290"/>
    </row>
    <row r="774" spans="1:15">
      <c r="A774" s="236">
        <v>45939</v>
      </c>
      <c r="B774" s="677" t="s">
        <v>1076</v>
      </c>
      <c r="C774" s="677" t="s">
        <v>427</v>
      </c>
      <c r="D774" t="s">
        <v>19</v>
      </c>
      <c r="E774" s="290"/>
      <c r="F774" s="218">
        <v>25.6</v>
      </c>
      <c r="G774" s="218">
        <f t="shared" si="10"/>
        <v>8.9999999999999076</v>
      </c>
      <c r="H774" s="241"/>
      <c r="J774" s="677"/>
      <c r="L774" s="290"/>
    </row>
    <row r="775" spans="1:15">
      <c r="A775" s="236">
        <v>45939</v>
      </c>
      <c r="B775" s="677" t="s">
        <v>1076</v>
      </c>
      <c r="C775" s="677" t="s">
        <v>427</v>
      </c>
      <c r="D775" t="s">
        <v>401</v>
      </c>
      <c r="E775" s="290"/>
      <c r="F775" s="218">
        <v>4</v>
      </c>
      <c r="G775" s="218">
        <f t="shared" si="10"/>
        <v>4.9999999999999076</v>
      </c>
      <c r="H775" s="241"/>
      <c r="J775" s="677"/>
      <c r="L775" s="290"/>
    </row>
    <row r="776" spans="1:15">
      <c r="A776" s="236">
        <v>45939</v>
      </c>
      <c r="B776" s="677" t="s">
        <v>1082</v>
      </c>
      <c r="C776" s="677" t="s">
        <v>427</v>
      </c>
      <c r="D776" t="s">
        <v>400</v>
      </c>
      <c r="E776" s="290"/>
      <c r="F776" s="218">
        <v>5</v>
      </c>
      <c r="G776" s="218">
        <f t="shared" si="10"/>
        <v>-9.2370555648813024E-14</v>
      </c>
      <c r="H776" s="241"/>
      <c r="J776" s="677"/>
      <c r="L776" s="290"/>
    </row>
    <row r="777" spans="1:15">
      <c r="A777" s="243">
        <v>45900</v>
      </c>
      <c r="B777" s="676" t="s">
        <v>397</v>
      </c>
      <c r="C777" s="676" t="s">
        <v>429</v>
      </c>
      <c r="D777" t="s">
        <v>19</v>
      </c>
      <c r="E777" s="256">
        <v>35.700000000000003</v>
      </c>
      <c r="G777" s="218">
        <f t="shared" si="10"/>
        <v>35.69999999999991</v>
      </c>
      <c r="J777" s="676"/>
      <c r="K777" t="s">
        <v>400</v>
      </c>
      <c r="L777" s="256">
        <v>20</v>
      </c>
      <c r="O777" s="240"/>
    </row>
    <row r="778" spans="1:15">
      <c r="B778" s="677"/>
      <c r="C778" s="677"/>
      <c r="D778" t="s">
        <v>401</v>
      </c>
      <c r="E778" s="256">
        <v>6</v>
      </c>
      <c r="G778" s="218">
        <f t="shared" si="10"/>
        <v>41.69999999999991</v>
      </c>
      <c r="J778" s="676" t="s">
        <v>425</v>
      </c>
      <c r="K778" t="s">
        <v>19</v>
      </c>
      <c r="L778" s="256">
        <v>31.3</v>
      </c>
    </row>
    <row r="779" spans="1:15">
      <c r="B779" s="677"/>
      <c r="C779" s="677"/>
      <c r="D779" t="s">
        <v>400</v>
      </c>
      <c r="E779" s="285">
        <v>500</v>
      </c>
      <c r="G779" s="218">
        <f t="shared" si="10"/>
        <v>541.69999999999993</v>
      </c>
      <c r="J779" s="677"/>
      <c r="K779" t="s">
        <v>401</v>
      </c>
      <c r="L779" s="256">
        <v>4</v>
      </c>
    </row>
    <row r="780" spans="1:15">
      <c r="A780" s="236">
        <v>45900</v>
      </c>
      <c r="B780" s="677" t="s">
        <v>1083</v>
      </c>
      <c r="C780" s="677" t="s">
        <v>429</v>
      </c>
      <c r="D780" t="s">
        <v>400</v>
      </c>
      <c r="E780" s="256"/>
      <c r="F780" s="218">
        <v>210</v>
      </c>
      <c r="G780" s="218">
        <f t="shared" si="10"/>
        <v>331.69999999999993</v>
      </c>
      <c r="J780" s="676" t="s">
        <v>427</v>
      </c>
      <c r="K780" t="s">
        <v>19</v>
      </c>
      <c r="L780" s="285">
        <v>25.6</v>
      </c>
      <c r="M780" s="218"/>
    </row>
    <row r="781" spans="1:15">
      <c r="A781" s="236">
        <v>45939</v>
      </c>
      <c r="B781" s="677" t="s">
        <v>1076</v>
      </c>
      <c r="C781" s="677" t="s">
        <v>429</v>
      </c>
      <c r="D781" t="s">
        <v>19</v>
      </c>
      <c r="E781" s="256"/>
      <c r="F781" s="256">
        <v>35.700000000000003</v>
      </c>
      <c r="G781" s="218">
        <f t="shared" si="10"/>
        <v>295.99999999999994</v>
      </c>
      <c r="J781" s="676"/>
      <c r="L781" s="285"/>
      <c r="M781" s="218"/>
    </row>
    <row r="782" spans="1:15">
      <c r="A782" s="236">
        <v>45939</v>
      </c>
      <c r="B782" s="677" t="s">
        <v>1076</v>
      </c>
      <c r="C782" s="677" t="s">
        <v>429</v>
      </c>
      <c r="D782" t="s">
        <v>401</v>
      </c>
      <c r="E782" s="256"/>
      <c r="F782" s="256">
        <v>6</v>
      </c>
      <c r="G782" s="218">
        <f t="shared" si="10"/>
        <v>289.99999999999994</v>
      </c>
      <c r="J782" s="676"/>
      <c r="L782" s="285"/>
      <c r="M782" s="218"/>
    </row>
    <row r="783" spans="1:15">
      <c r="A783" s="236">
        <v>45939</v>
      </c>
      <c r="B783" s="677" t="s">
        <v>1082</v>
      </c>
      <c r="C783" s="677" t="s">
        <v>429</v>
      </c>
      <c r="D783" t="s">
        <v>400</v>
      </c>
      <c r="E783" s="256"/>
      <c r="F783" s="256">
        <v>11.6</v>
      </c>
      <c r="G783" s="218">
        <f t="shared" si="10"/>
        <v>278.39999999999992</v>
      </c>
      <c r="J783" s="676"/>
      <c r="L783" s="285"/>
      <c r="M783" s="218"/>
    </row>
    <row r="784" spans="1:15">
      <c r="A784" s="236">
        <v>45946</v>
      </c>
      <c r="B784" s="677" t="s">
        <v>1077</v>
      </c>
      <c r="C784" s="677" t="s">
        <v>429</v>
      </c>
      <c r="D784" t="s">
        <v>400</v>
      </c>
      <c r="E784" s="256"/>
      <c r="F784" s="256">
        <v>76</v>
      </c>
      <c r="G784" s="218">
        <f t="shared" si="10"/>
        <v>202.39999999999992</v>
      </c>
      <c r="J784" s="676"/>
      <c r="L784" s="285"/>
      <c r="M784" s="218"/>
    </row>
    <row r="785" spans="1:15" ht="15.75">
      <c r="A785" s="236">
        <v>45952</v>
      </c>
      <c r="B785" s="677" t="s">
        <v>1084</v>
      </c>
      <c r="C785" s="677" t="s">
        <v>429</v>
      </c>
      <c r="D785" t="s">
        <v>400</v>
      </c>
      <c r="E785" s="256"/>
      <c r="F785" s="256">
        <v>100</v>
      </c>
      <c r="G785" s="218">
        <f t="shared" si="10"/>
        <v>102.39999999999992</v>
      </c>
      <c r="H785" s="546" t="s">
        <v>597</v>
      </c>
      <c r="I785" s="547" t="s">
        <v>1085</v>
      </c>
      <c r="J785" s="676"/>
      <c r="L785" s="285"/>
      <c r="M785" s="218"/>
    </row>
    <row r="786" spans="1:15" ht="15.75">
      <c r="A786" s="236">
        <v>45959</v>
      </c>
      <c r="B786" s="677" t="s">
        <v>1086</v>
      </c>
      <c r="C786" s="677" t="s">
        <v>429</v>
      </c>
      <c r="D786" t="s">
        <v>400</v>
      </c>
      <c r="E786" s="256"/>
      <c r="F786" s="256">
        <v>100</v>
      </c>
      <c r="G786" s="218">
        <f t="shared" si="10"/>
        <v>2.3999999999999204</v>
      </c>
      <c r="H786" s="546"/>
      <c r="I786" s="547"/>
      <c r="J786" s="676"/>
      <c r="L786" s="285"/>
      <c r="M786" s="218"/>
    </row>
    <row r="787" spans="1:15" ht="15.75">
      <c r="A787" s="236">
        <v>45966</v>
      </c>
      <c r="B787" s="677" t="s">
        <v>1087</v>
      </c>
      <c r="C787" s="677" t="s">
        <v>429</v>
      </c>
      <c r="D787" t="s">
        <v>400</v>
      </c>
      <c r="E787" s="256"/>
      <c r="F787" s="256">
        <v>2.4</v>
      </c>
      <c r="G787" s="218">
        <f t="shared" si="10"/>
        <v>-7.9491968563161208E-14</v>
      </c>
      <c r="H787" s="546"/>
      <c r="I787" s="547"/>
      <c r="J787" s="676"/>
      <c r="L787" s="285"/>
      <c r="M787" s="218"/>
    </row>
    <row r="788" spans="1:15">
      <c r="A788" s="243">
        <v>45930</v>
      </c>
      <c r="B788" s="676" t="s">
        <v>397</v>
      </c>
      <c r="C788" s="676" t="s">
        <v>431</v>
      </c>
      <c r="D788" t="s">
        <v>19</v>
      </c>
      <c r="E788" s="256">
        <v>40.799999999999997</v>
      </c>
      <c r="G788" s="218">
        <f t="shared" si="10"/>
        <v>40.799999999999919</v>
      </c>
      <c r="I788" s="545"/>
      <c r="K788" s="218"/>
      <c r="L788" s="285"/>
      <c r="M788" s="218"/>
    </row>
    <row r="789" spans="1:15">
      <c r="B789" s="677"/>
      <c r="C789" s="677"/>
      <c r="D789" t="s">
        <v>401</v>
      </c>
      <c r="E789" s="256">
        <v>4</v>
      </c>
      <c r="G789" s="218">
        <f t="shared" si="10"/>
        <v>44.799999999999919</v>
      </c>
      <c r="K789" s="218"/>
      <c r="L789" s="285"/>
      <c r="M789" s="218"/>
    </row>
    <row r="790" spans="1:15">
      <c r="B790" s="677"/>
      <c r="C790" s="677"/>
      <c r="D790" t="s">
        <v>400</v>
      </c>
      <c r="E790" s="256">
        <v>500</v>
      </c>
      <c r="G790" s="218">
        <f t="shared" si="10"/>
        <v>544.79999999999995</v>
      </c>
      <c r="K790" s="218"/>
    </row>
    <row r="791" spans="1:15">
      <c r="A791" s="236">
        <v>45930</v>
      </c>
      <c r="B791" s="677" t="s">
        <v>1088</v>
      </c>
      <c r="C791" s="677" t="s">
        <v>431</v>
      </c>
      <c r="D791" t="s">
        <v>400</v>
      </c>
      <c r="F791" s="218">
        <v>350</v>
      </c>
      <c r="G791" s="218">
        <f t="shared" si="10"/>
        <v>194.79999999999995</v>
      </c>
      <c r="K791" s="237"/>
    </row>
    <row r="792" spans="1:15">
      <c r="A792" s="236">
        <v>45966</v>
      </c>
      <c r="B792" s="677" t="s">
        <v>1087</v>
      </c>
      <c r="C792" s="677" t="s">
        <v>431</v>
      </c>
      <c r="D792" t="s">
        <v>400</v>
      </c>
      <c r="F792" s="218">
        <v>150</v>
      </c>
      <c r="G792" s="218">
        <f t="shared" si="10"/>
        <v>44.799999999999955</v>
      </c>
    </row>
    <row r="793" spans="1:15">
      <c r="A793" s="236">
        <v>46043</v>
      </c>
      <c r="B793" s="677" t="s">
        <v>1089</v>
      </c>
      <c r="C793" s="677" t="s">
        <v>431</v>
      </c>
      <c r="D793" t="s">
        <v>19</v>
      </c>
      <c r="F793" s="218">
        <v>40.799999999999997</v>
      </c>
      <c r="G793" s="218">
        <f>+G792+E793-F793</f>
        <v>3.9999999999999574</v>
      </c>
    </row>
    <row r="794" spans="1:15">
      <c r="A794" s="236">
        <v>46043</v>
      </c>
      <c r="B794" s="677" t="s">
        <v>1089</v>
      </c>
      <c r="C794" s="677" t="s">
        <v>431</v>
      </c>
      <c r="D794" t="s">
        <v>401</v>
      </c>
      <c r="F794" s="218">
        <v>4</v>
      </c>
      <c r="G794" s="218">
        <f>+G793+E794-F794</f>
        <v>-4.2632564145606011E-14</v>
      </c>
    </row>
    <row r="795" spans="1:15">
      <c r="A795" s="243">
        <v>45961</v>
      </c>
      <c r="B795" s="676" t="s">
        <v>397</v>
      </c>
      <c r="C795" s="676" t="s">
        <v>398</v>
      </c>
      <c r="D795" t="s">
        <v>19</v>
      </c>
      <c r="E795" s="218">
        <v>34</v>
      </c>
      <c r="G795" s="218">
        <f>+G794+E795-F795</f>
        <v>33.999999999999957</v>
      </c>
      <c r="J795" s="232"/>
      <c r="K795" s="232"/>
      <c r="L795" s="232"/>
    </row>
    <row r="796" spans="1:15">
      <c r="B796" s="677"/>
      <c r="C796" s="677"/>
      <c r="D796" t="s">
        <v>401</v>
      </c>
      <c r="E796" s="218">
        <v>6</v>
      </c>
      <c r="G796" s="218">
        <f>+G795+E796-F796</f>
        <v>39.999999999999957</v>
      </c>
      <c r="O796" s="285"/>
    </row>
    <row r="797" spans="1:15">
      <c r="B797" s="677"/>
      <c r="C797" s="677"/>
      <c r="D797" t="s">
        <v>400</v>
      </c>
      <c r="E797" s="256">
        <v>500</v>
      </c>
      <c r="G797" s="218">
        <f>+G796+E797-F797</f>
        <v>540</v>
      </c>
      <c r="O797" s="285"/>
    </row>
    <row r="798" spans="1:15">
      <c r="A798" s="236">
        <v>45966</v>
      </c>
      <c r="B798" s="677" t="s">
        <v>1087</v>
      </c>
      <c r="C798" s="677" t="s">
        <v>398</v>
      </c>
      <c r="D798" t="s">
        <v>400</v>
      </c>
      <c r="E798" s="218"/>
      <c r="F798" s="218">
        <v>47.6</v>
      </c>
      <c r="G798" s="218">
        <f>+G797+E798-F798</f>
        <v>492.4</v>
      </c>
    </row>
    <row r="799" spans="1:15">
      <c r="A799" s="236">
        <v>45973</v>
      </c>
      <c r="B799" s="677" t="s">
        <v>1090</v>
      </c>
      <c r="C799" s="677" t="s">
        <v>398</v>
      </c>
      <c r="D799" t="s">
        <v>400</v>
      </c>
      <c r="F799" s="218">
        <v>75</v>
      </c>
      <c r="G799" s="218">
        <f t="shared" si="10"/>
        <v>417.4</v>
      </c>
      <c r="O799" s="256"/>
    </row>
    <row r="800" spans="1:15">
      <c r="A800" s="236">
        <v>45973</v>
      </c>
      <c r="B800" s="677" t="s">
        <v>1091</v>
      </c>
      <c r="C800" s="677" t="s">
        <v>398</v>
      </c>
      <c r="D800" t="s">
        <v>400</v>
      </c>
      <c r="F800" s="218">
        <v>85</v>
      </c>
      <c r="G800" s="218">
        <f t="shared" si="10"/>
        <v>332.4</v>
      </c>
      <c r="O800" s="256"/>
    </row>
    <row r="801" spans="1:15">
      <c r="A801" s="236">
        <v>45994</v>
      </c>
      <c r="B801" s="677" t="s">
        <v>1092</v>
      </c>
      <c r="C801" s="677" t="s">
        <v>398</v>
      </c>
      <c r="D801" t="s">
        <v>400</v>
      </c>
      <c r="F801" s="218">
        <v>100</v>
      </c>
      <c r="G801" s="218">
        <f t="shared" si="10"/>
        <v>232.39999999999998</v>
      </c>
      <c r="O801" s="256"/>
    </row>
    <row r="802" spans="1:15">
      <c r="A802" s="236">
        <v>46020</v>
      </c>
      <c r="B802" s="677" t="s">
        <v>1093</v>
      </c>
      <c r="C802" s="677" t="s">
        <v>398</v>
      </c>
      <c r="D802" t="s">
        <v>400</v>
      </c>
      <c r="F802" s="218">
        <v>130</v>
      </c>
      <c r="G802" s="218">
        <f t="shared" si="10"/>
        <v>102.39999999999998</v>
      </c>
      <c r="O802" s="256"/>
    </row>
    <row r="803" spans="1:15">
      <c r="A803" s="236">
        <v>46043</v>
      </c>
      <c r="B803" s="677" t="s">
        <v>1089</v>
      </c>
      <c r="C803" s="677" t="s">
        <v>398</v>
      </c>
      <c r="D803" t="s">
        <v>19</v>
      </c>
      <c r="F803" s="218">
        <v>34</v>
      </c>
      <c r="G803" s="218">
        <f>+G802+E803-F803</f>
        <v>68.399999999999977</v>
      </c>
      <c r="O803" s="256"/>
    </row>
    <row r="804" spans="1:15">
      <c r="A804" s="236">
        <v>46043</v>
      </c>
      <c r="B804" s="677" t="s">
        <v>1089</v>
      </c>
      <c r="C804" s="677" t="s">
        <v>398</v>
      </c>
      <c r="D804" t="s">
        <v>401</v>
      </c>
      <c r="F804" s="218">
        <v>6</v>
      </c>
      <c r="G804" s="218">
        <f>+G803+E804-F804</f>
        <v>62.399999999999977</v>
      </c>
      <c r="O804" s="256"/>
    </row>
    <row r="805" spans="1:15">
      <c r="A805" s="236">
        <v>46050</v>
      </c>
      <c r="B805" s="677" t="s">
        <v>1094</v>
      </c>
      <c r="C805" s="677" t="s">
        <v>398</v>
      </c>
      <c r="D805" t="s">
        <v>400</v>
      </c>
      <c r="F805" s="218">
        <v>62.4</v>
      </c>
      <c r="G805" s="218">
        <f t="shared" ref="G805:G811" si="11">+G804+E805-F805</f>
        <v>0</v>
      </c>
      <c r="O805" s="256"/>
    </row>
    <row r="806" spans="1:15">
      <c r="A806" s="243">
        <v>45960</v>
      </c>
      <c r="B806" s="676" t="s">
        <v>397</v>
      </c>
      <c r="C806" s="676" t="s">
        <v>405</v>
      </c>
      <c r="D806" t="s">
        <v>19</v>
      </c>
      <c r="E806" s="285">
        <v>37.5</v>
      </c>
      <c r="G806" s="218">
        <f t="shared" si="11"/>
        <v>37.5</v>
      </c>
      <c r="O806" s="285"/>
    </row>
    <row r="807" spans="1:15">
      <c r="B807" s="677"/>
      <c r="C807" s="677"/>
      <c r="D807" t="s">
        <v>401</v>
      </c>
      <c r="E807" s="285">
        <v>5</v>
      </c>
      <c r="G807" s="218">
        <f t="shared" si="11"/>
        <v>42.5</v>
      </c>
      <c r="H807" s="510">
        <f>SUBTOTAL(9,H11:H806)</f>
        <v>100</v>
      </c>
      <c r="I807" s="556"/>
      <c r="J807" s="676"/>
      <c r="L807" s="218"/>
      <c r="O807" s="285"/>
    </row>
    <row r="808" spans="1:15">
      <c r="B808" s="677"/>
      <c r="C808" s="677"/>
      <c r="D808" t="s">
        <v>400</v>
      </c>
      <c r="E808" s="285">
        <v>500</v>
      </c>
      <c r="G808" s="218">
        <f t="shared" si="11"/>
        <v>542.5</v>
      </c>
      <c r="J808" s="676"/>
      <c r="O808" s="256"/>
    </row>
    <row r="809" spans="1:15">
      <c r="A809" s="236">
        <v>45991</v>
      </c>
      <c r="B809" s="677" t="s">
        <v>1095</v>
      </c>
      <c r="C809" s="677" t="s">
        <v>405</v>
      </c>
      <c r="D809" t="s">
        <v>400</v>
      </c>
      <c r="F809" s="218">
        <v>90</v>
      </c>
      <c r="G809" s="218">
        <f t="shared" si="11"/>
        <v>452.5</v>
      </c>
      <c r="J809" s="676"/>
      <c r="O809" s="256"/>
    </row>
    <row r="810" spans="1:15">
      <c r="A810" s="236">
        <v>46008</v>
      </c>
      <c r="B810" s="677" t="s">
        <v>1096</v>
      </c>
      <c r="C810" s="677" t="s">
        <v>405</v>
      </c>
      <c r="D810" t="s">
        <v>400</v>
      </c>
      <c r="F810" s="218">
        <v>150</v>
      </c>
      <c r="G810" s="218">
        <f t="shared" si="11"/>
        <v>302.5</v>
      </c>
      <c r="O810" s="256"/>
    </row>
    <row r="811" spans="1:15">
      <c r="A811" s="236">
        <v>46020</v>
      </c>
      <c r="B811" s="677" t="s">
        <v>1097</v>
      </c>
      <c r="C811" s="677" t="s">
        <v>405</v>
      </c>
      <c r="D811" t="s">
        <v>400</v>
      </c>
      <c r="F811" s="218">
        <v>20</v>
      </c>
      <c r="G811" s="218">
        <f t="shared" si="11"/>
        <v>282.5</v>
      </c>
    </row>
    <row r="812" spans="1:15">
      <c r="A812" s="236">
        <v>46021</v>
      </c>
      <c r="B812" s="677" t="s">
        <v>1098</v>
      </c>
      <c r="C812" s="677" t="s">
        <v>405</v>
      </c>
      <c r="D812" t="s">
        <v>400</v>
      </c>
      <c r="F812" s="218">
        <v>60</v>
      </c>
      <c r="G812" s="218">
        <f t="shared" si="10"/>
        <v>222.5</v>
      </c>
    </row>
    <row r="813" spans="1:15">
      <c r="A813" s="236">
        <v>46036</v>
      </c>
      <c r="B813" s="677" t="s">
        <v>1099</v>
      </c>
      <c r="C813" s="677" t="s">
        <v>405</v>
      </c>
      <c r="D813" t="s">
        <v>400</v>
      </c>
      <c r="F813" s="218">
        <v>150</v>
      </c>
      <c r="G813" s="218">
        <f t="shared" si="10"/>
        <v>72.5</v>
      </c>
    </row>
    <row r="814" spans="1:15">
      <c r="A814" s="236">
        <v>46043</v>
      </c>
      <c r="B814" s="677" t="s">
        <v>1089</v>
      </c>
      <c r="C814" s="677" t="s">
        <v>405</v>
      </c>
      <c r="D814" t="s">
        <v>19</v>
      </c>
      <c r="F814" s="218">
        <v>37.5</v>
      </c>
      <c r="G814" s="218">
        <f>+G813+E814-F814</f>
        <v>35</v>
      </c>
      <c r="J814" s="232">
        <v>2026</v>
      </c>
      <c r="K814" s="676" t="s">
        <v>444</v>
      </c>
      <c r="L814" t="s">
        <v>19</v>
      </c>
      <c r="M814" s="285">
        <v>21.1</v>
      </c>
    </row>
    <row r="815" spans="1:15">
      <c r="A815" s="236">
        <v>46043</v>
      </c>
      <c r="B815" s="677" t="s">
        <v>1089</v>
      </c>
      <c r="C815" s="677" t="s">
        <v>405</v>
      </c>
      <c r="D815" t="s">
        <v>401</v>
      </c>
      <c r="F815" s="218">
        <v>5</v>
      </c>
      <c r="G815" s="218">
        <f>+G814+E815-F815</f>
        <v>30</v>
      </c>
      <c r="J815" s="232"/>
      <c r="K815" s="676"/>
      <c r="L815" t="s">
        <v>401</v>
      </c>
      <c r="M815" s="285">
        <v>3</v>
      </c>
    </row>
    <row r="816" spans="1:15">
      <c r="A816" s="236">
        <v>46050</v>
      </c>
      <c r="B816" s="677" t="s">
        <v>1094</v>
      </c>
      <c r="C816" s="677" t="s">
        <v>405</v>
      </c>
      <c r="D816" t="s">
        <v>400</v>
      </c>
      <c r="F816" s="218">
        <v>30</v>
      </c>
      <c r="G816" s="218">
        <f t="shared" ref="G816:G820" si="12">+G815+E816-F816</f>
        <v>0</v>
      </c>
      <c r="J816" s="232"/>
      <c r="K816" s="676"/>
      <c r="L816" t="s">
        <v>400</v>
      </c>
      <c r="M816" s="285">
        <f>E831-F833-F834-F835</f>
        <v>239</v>
      </c>
    </row>
    <row r="817" spans="1:13">
      <c r="A817" s="243">
        <v>46022</v>
      </c>
      <c r="B817" s="676" t="s">
        <v>397</v>
      </c>
      <c r="C817" s="676" t="s">
        <v>409</v>
      </c>
      <c r="D817" t="s">
        <v>19</v>
      </c>
      <c r="E817" s="256">
        <v>34.299999999999997</v>
      </c>
      <c r="F817" s="241"/>
      <c r="G817" s="218">
        <f t="shared" si="12"/>
        <v>34.299999999999997</v>
      </c>
      <c r="I817" s="218"/>
      <c r="J817" s="232"/>
      <c r="K817" s="676"/>
      <c r="L817" s="627" t="s">
        <v>640</v>
      </c>
      <c r="M817" s="628">
        <v>28.3</v>
      </c>
    </row>
    <row r="818" spans="1:13">
      <c r="A818" s="243"/>
      <c r="B818" s="676"/>
      <c r="C818" s="676"/>
      <c r="D818" t="s">
        <v>401</v>
      </c>
      <c r="E818" s="256">
        <v>5</v>
      </c>
      <c r="G818" s="218">
        <f t="shared" si="12"/>
        <v>39.299999999999997</v>
      </c>
      <c r="I818" s="218"/>
      <c r="K818" s="676" t="s">
        <v>415</v>
      </c>
      <c r="L818" t="s">
        <v>400</v>
      </c>
      <c r="M818" s="285">
        <v>500</v>
      </c>
    </row>
    <row r="819" spans="1:13">
      <c r="B819" s="677"/>
      <c r="C819" s="677"/>
      <c r="D819" t="s">
        <v>400</v>
      </c>
      <c r="E819" s="256">
        <v>500</v>
      </c>
      <c r="G819" s="218">
        <f t="shared" si="12"/>
        <v>539.29999999999995</v>
      </c>
      <c r="I819" s="218"/>
      <c r="M819" s="299">
        <f>SUM(M814:M818)</f>
        <v>791.40000000000009</v>
      </c>
    </row>
    <row r="820" spans="1:13">
      <c r="A820" s="236">
        <v>46043</v>
      </c>
      <c r="B820" s="677" t="s">
        <v>1089</v>
      </c>
      <c r="C820" s="677" t="s">
        <v>409</v>
      </c>
      <c r="D820" t="s">
        <v>19</v>
      </c>
      <c r="F820" s="218">
        <v>22.7</v>
      </c>
      <c r="G820" s="218">
        <f t="shared" si="12"/>
        <v>516.59999999999991</v>
      </c>
      <c r="I820" s="237"/>
      <c r="J820" s="676"/>
    </row>
    <row r="821" spans="1:13">
      <c r="A821" s="236">
        <v>46050</v>
      </c>
      <c r="B821" s="677" t="s">
        <v>1094</v>
      </c>
      <c r="C821" s="677" t="s">
        <v>409</v>
      </c>
      <c r="D821" t="s">
        <v>400</v>
      </c>
      <c r="F821" s="218">
        <v>7.6</v>
      </c>
      <c r="G821" s="218">
        <f t="shared" ref="G816:G823" si="13">+G820+E821-F821</f>
        <v>508.99999999999989</v>
      </c>
    </row>
    <row r="822" spans="1:13">
      <c r="A822" s="236">
        <v>46050</v>
      </c>
      <c r="B822" s="677" t="s">
        <v>1100</v>
      </c>
      <c r="C822" s="677" t="s">
        <v>409</v>
      </c>
      <c r="D822" t="s">
        <v>400</v>
      </c>
      <c r="F822" s="218">
        <v>70</v>
      </c>
      <c r="G822" s="218">
        <f t="shared" si="13"/>
        <v>438.99999999999989</v>
      </c>
    </row>
    <row r="823" spans="1:13">
      <c r="A823" s="236">
        <v>46053</v>
      </c>
      <c r="B823" s="677" t="s">
        <v>1101</v>
      </c>
      <c r="C823" s="677" t="s">
        <v>409</v>
      </c>
      <c r="D823" t="s">
        <v>400</v>
      </c>
      <c r="F823" s="218">
        <v>90</v>
      </c>
      <c r="G823" s="218">
        <f t="shared" si="13"/>
        <v>348.99999999999989</v>
      </c>
    </row>
    <row r="824" spans="1:13">
      <c r="A824" s="236">
        <v>46057</v>
      </c>
      <c r="B824" s="677" t="s">
        <v>1102</v>
      </c>
      <c r="C824" s="677" t="s">
        <v>409</v>
      </c>
      <c r="D824" t="s">
        <v>400</v>
      </c>
      <c r="F824" s="218">
        <v>150</v>
      </c>
      <c r="G824" s="218">
        <f>+G823+E824-F824</f>
        <v>198.99999999999989</v>
      </c>
    </row>
    <row r="825" spans="1:13">
      <c r="A825" s="236">
        <v>46064</v>
      </c>
      <c r="B825" s="677" t="s">
        <v>1103</v>
      </c>
      <c r="C825" s="677" t="s">
        <v>409</v>
      </c>
      <c r="D825" t="s">
        <v>400</v>
      </c>
      <c r="F825" s="218">
        <v>150</v>
      </c>
      <c r="G825" s="218">
        <f t="shared" ref="G825:G831" si="14">+G824+E825-F825</f>
        <v>48.999999999999886</v>
      </c>
    </row>
    <row r="826" spans="1:13">
      <c r="A826" s="236">
        <v>46071</v>
      </c>
      <c r="B826" s="677" t="s">
        <v>1104</v>
      </c>
      <c r="C826" s="677" t="s">
        <v>409</v>
      </c>
      <c r="D826" t="s">
        <v>19</v>
      </c>
      <c r="F826" s="218">
        <v>11.6</v>
      </c>
      <c r="G826" s="218">
        <f t="shared" si="14"/>
        <v>37.399999999999885</v>
      </c>
    </row>
    <row r="827" spans="1:13">
      <c r="A827" s="236">
        <v>46071</v>
      </c>
      <c r="B827" s="677" t="s">
        <v>1104</v>
      </c>
      <c r="C827" s="677" t="s">
        <v>409</v>
      </c>
      <c r="D827" t="s">
        <v>401</v>
      </c>
      <c r="F827" s="218">
        <v>5</v>
      </c>
      <c r="G827" s="218">
        <f t="shared" si="14"/>
        <v>32.399999999999885</v>
      </c>
    </row>
    <row r="828" spans="1:13">
      <c r="A828" s="236">
        <v>46071</v>
      </c>
      <c r="B828" s="677" t="s">
        <v>1105</v>
      </c>
      <c r="C828" s="677" t="s">
        <v>409</v>
      </c>
      <c r="D828" t="s">
        <v>400</v>
      </c>
      <c r="F828" s="218">
        <v>32.4</v>
      </c>
      <c r="G828" s="218">
        <f t="shared" si="14"/>
        <v>-1.1368683772161603E-13</v>
      </c>
    </row>
    <row r="829" spans="1:13">
      <c r="A829" s="243">
        <v>46053</v>
      </c>
      <c r="B829" s="676" t="s">
        <v>397</v>
      </c>
      <c r="C829" s="676" t="s">
        <v>444</v>
      </c>
      <c r="D829" t="s">
        <v>19</v>
      </c>
      <c r="E829" s="285">
        <v>21.1</v>
      </c>
      <c r="G829" s="218">
        <f t="shared" si="14"/>
        <v>21.099999999999888</v>
      </c>
      <c r="J829" s="690" t="s">
        <v>1047</v>
      </c>
      <c r="K829" s="690"/>
      <c r="L829" s="690"/>
    </row>
    <row r="830" spans="1:13">
      <c r="B830" s="677"/>
      <c r="C830" s="677"/>
      <c r="D830" t="s">
        <v>401</v>
      </c>
      <c r="E830" s="285">
        <v>3</v>
      </c>
      <c r="G830" s="218">
        <f t="shared" si="14"/>
        <v>24.099999999999888</v>
      </c>
      <c r="I830" s="676">
        <v>2026</v>
      </c>
      <c r="J830" s="676" t="s">
        <v>415</v>
      </c>
      <c r="K830" t="s">
        <v>400</v>
      </c>
      <c r="L830" s="256">
        <v>149.5</v>
      </c>
    </row>
    <row r="831" spans="1:13">
      <c r="B831" s="677"/>
      <c r="C831" s="677"/>
      <c r="D831" t="s">
        <v>400</v>
      </c>
      <c r="E831" s="285">
        <v>500</v>
      </c>
      <c r="G831" s="218">
        <f t="shared" si="14"/>
        <v>524.09999999999991</v>
      </c>
      <c r="J831" s="676" t="s">
        <v>418</v>
      </c>
      <c r="K831" t="s">
        <v>19</v>
      </c>
      <c r="L831" s="285">
        <v>20.399999999999999</v>
      </c>
    </row>
    <row r="832" spans="1:13">
      <c r="B832" s="677"/>
      <c r="C832" s="677"/>
      <c r="D832" s="627" t="s">
        <v>640</v>
      </c>
      <c r="E832" s="628">
        <v>28.3</v>
      </c>
      <c r="G832" s="218">
        <f>+G831+E832-F832</f>
        <v>552.39999999999986</v>
      </c>
      <c r="K832" t="s">
        <v>401</v>
      </c>
      <c r="L832" s="237">
        <v>6</v>
      </c>
    </row>
    <row r="833" spans="1:12">
      <c r="A833" s="236">
        <v>46071</v>
      </c>
      <c r="B833" s="677" t="s">
        <v>1105</v>
      </c>
      <c r="C833" s="677" t="s">
        <v>444</v>
      </c>
      <c r="D833" t="s">
        <v>400</v>
      </c>
      <c r="F833" s="218">
        <v>101</v>
      </c>
      <c r="G833" s="218">
        <f>+G832+E833-F833</f>
        <v>451.39999999999986</v>
      </c>
      <c r="K833" t="s">
        <v>400</v>
      </c>
      <c r="L833" s="285">
        <v>500</v>
      </c>
    </row>
    <row r="834" spans="1:12">
      <c r="A834" s="236">
        <v>46085</v>
      </c>
      <c r="B834" s="677" t="s">
        <v>1106</v>
      </c>
      <c r="C834" s="677" t="s">
        <v>444</v>
      </c>
      <c r="D834" t="s">
        <v>400</v>
      </c>
      <c r="F834" s="218">
        <v>100</v>
      </c>
      <c r="G834" s="218">
        <f t="shared" ref="G834:G859" si="15">+G833+E834-F834</f>
        <v>351.39999999999986</v>
      </c>
      <c r="L834" s="299">
        <f>SUM(L830:L833)</f>
        <v>675.9</v>
      </c>
    </row>
    <row r="835" spans="1:12">
      <c r="A835" s="236">
        <v>46085</v>
      </c>
      <c r="B835" s="677" t="s">
        <v>1107</v>
      </c>
      <c r="C835" s="677" t="s">
        <v>444</v>
      </c>
      <c r="D835" t="s">
        <v>400</v>
      </c>
      <c r="F835" s="218">
        <v>60</v>
      </c>
      <c r="G835" s="218">
        <f t="shared" si="15"/>
        <v>291.39999999999986</v>
      </c>
      <c r="J835" s="677"/>
      <c r="L835" s="285"/>
    </row>
    <row r="836" spans="1:12">
      <c r="A836" s="236">
        <v>46092</v>
      </c>
      <c r="B836" s="677" t="s">
        <v>1108</v>
      </c>
      <c r="C836" s="677" t="s">
        <v>444</v>
      </c>
      <c r="D836" t="s">
        <v>400</v>
      </c>
      <c r="F836" s="218">
        <v>170</v>
      </c>
      <c r="G836" s="218">
        <f t="shared" si="15"/>
        <v>121.39999999999986</v>
      </c>
      <c r="J836" s="677"/>
      <c r="L836" s="285"/>
    </row>
    <row r="837" spans="1:12">
      <c r="A837" s="236">
        <v>46120</v>
      </c>
      <c r="B837" s="677" t="s">
        <v>1109</v>
      </c>
      <c r="C837" s="677" t="s">
        <v>444</v>
      </c>
      <c r="D837" t="s">
        <v>19</v>
      </c>
      <c r="F837" s="218">
        <v>21.1</v>
      </c>
      <c r="G837" s="218">
        <f t="shared" si="15"/>
        <v>100.29999999999987</v>
      </c>
      <c r="J837" s="677"/>
      <c r="L837" s="285"/>
    </row>
    <row r="838" spans="1:12">
      <c r="A838" s="236">
        <v>46120</v>
      </c>
      <c r="B838" s="677" t="s">
        <v>1109</v>
      </c>
      <c r="C838" s="677" t="s">
        <v>444</v>
      </c>
      <c r="D838" t="s">
        <v>401</v>
      </c>
      <c r="F838" s="218">
        <v>3</v>
      </c>
      <c r="G838" s="218">
        <f t="shared" si="15"/>
        <v>97.299999999999869</v>
      </c>
      <c r="J838" s="677"/>
      <c r="L838" s="285"/>
    </row>
    <row r="839" spans="1:12">
      <c r="A839" s="236">
        <v>46120</v>
      </c>
      <c r="B839" s="677" t="s">
        <v>1109</v>
      </c>
      <c r="C839" s="677" t="s">
        <v>444</v>
      </c>
      <c r="D839" t="s">
        <v>640</v>
      </c>
      <c r="F839" s="218">
        <v>28.3</v>
      </c>
      <c r="G839" s="218">
        <f t="shared" si="15"/>
        <v>68.999999999999872</v>
      </c>
      <c r="J839" s="676" t="s">
        <v>415</v>
      </c>
      <c r="K839" t="s">
        <v>400</v>
      </c>
      <c r="L839" s="256">
        <v>149.5</v>
      </c>
    </row>
    <row r="840" spans="1:12">
      <c r="A840" s="236">
        <v>46120</v>
      </c>
      <c r="B840" s="677" t="s">
        <v>1110</v>
      </c>
      <c r="C840" s="677" t="s">
        <v>444</v>
      </c>
      <c r="D840" t="s">
        <v>400</v>
      </c>
      <c r="F840" s="218">
        <v>69</v>
      </c>
      <c r="G840" s="218">
        <f t="shared" si="15"/>
        <v>-1.2789769243681803E-13</v>
      </c>
      <c r="J840" s="676" t="s">
        <v>418</v>
      </c>
      <c r="K840" t="s">
        <v>19</v>
      </c>
      <c r="L840" s="256">
        <v>10.5</v>
      </c>
    </row>
    <row r="841" spans="1:12">
      <c r="A841" s="243">
        <v>46081</v>
      </c>
      <c r="B841" s="676" t="s">
        <v>397</v>
      </c>
      <c r="C841" s="676" t="s">
        <v>415</v>
      </c>
      <c r="D841" t="s">
        <v>19</v>
      </c>
      <c r="E841" s="285">
        <v>22.1</v>
      </c>
      <c r="G841" s="218">
        <f t="shared" si="15"/>
        <v>22.099999999999874</v>
      </c>
    </row>
    <row r="842" spans="1:12">
      <c r="B842" s="677"/>
      <c r="C842" s="677"/>
      <c r="D842" t="s">
        <v>401</v>
      </c>
      <c r="E842" s="285">
        <v>6</v>
      </c>
      <c r="G842" s="218">
        <f t="shared" si="15"/>
        <v>28.099999999999874</v>
      </c>
    </row>
    <row r="843" spans="1:12">
      <c r="B843" s="677"/>
      <c r="C843" s="677"/>
      <c r="D843" t="s">
        <v>400</v>
      </c>
      <c r="E843" s="285">
        <v>500</v>
      </c>
      <c r="G843" s="218">
        <f t="shared" si="15"/>
        <v>528.09999999999991</v>
      </c>
    </row>
    <row r="844" spans="1:12">
      <c r="A844" s="236">
        <v>46120</v>
      </c>
      <c r="B844" s="677" t="s">
        <v>1109</v>
      </c>
      <c r="C844" s="677" t="s">
        <v>415</v>
      </c>
      <c r="D844" t="s">
        <v>19</v>
      </c>
      <c r="F844" s="218">
        <v>22.1</v>
      </c>
      <c r="G844" s="218">
        <f t="shared" si="15"/>
        <v>505.99999999999989</v>
      </c>
      <c r="L844" s="256">
        <f>SUM(L839:L843)</f>
        <v>160</v>
      </c>
    </row>
    <row r="845" spans="1:12">
      <c r="A845" s="236">
        <v>46120</v>
      </c>
      <c r="B845" s="677" t="s">
        <v>1109</v>
      </c>
      <c r="C845" s="677" t="s">
        <v>415</v>
      </c>
      <c r="D845" t="s">
        <v>401</v>
      </c>
      <c r="F845" s="218">
        <v>6</v>
      </c>
      <c r="G845" s="218">
        <f t="shared" si="15"/>
        <v>499.99999999999989</v>
      </c>
    </row>
    <row r="846" spans="1:12">
      <c r="A846" s="236">
        <v>46120</v>
      </c>
      <c r="B846" s="677" t="s">
        <v>1111</v>
      </c>
      <c r="C846" s="677" t="s">
        <v>415</v>
      </c>
      <c r="D846" t="s">
        <v>400</v>
      </c>
      <c r="F846" s="218">
        <v>19.5</v>
      </c>
      <c r="G846" s="218">
        <f t="shared" si="15"/>
        <v>480.49999999999989</v>
      </c>
    </row>
    <row r="847" spans="1:12">
      <c r="A847" s="236">
        <v>46120</v>
      </c>
      <c r="B847" s="677" t="s">
        <v>1110</v>
      </c>
      <c r="C847" s="677" t="s">
        <v>415</v>
      </c>
      <c r="D847" t="s">
        <v>400</v>
      </c>
      <c r="F847" s="218">
        <v>131</v>
      </c>
      <c r="G847" s="218">
        <f t="shared" si="15"/>
        <v>349.49999999999989</v>
      </c>
    </row>
    <row r="848" spans="1:12">
      <c r="A848" s="236">
        <v>46134</v>
      </c>
      <c r="B848" s="677" t="s">
        <v>1112</v>
      </c>
      <c r="C848" s="677" t="s">
        <v>415</v>
      </c>
      <c r="D848" t="s">
        <v>400</v>
      </c>
      <c r="F848" s="218">
        <v>200</v>
      </c>
      <c r="G848" s="218">
        <f t="shared" si="15"/>
        <v>149.49999999999989</v>
      </c>
    </row>
    <row r="849" spans="1:7">
      <c r="A849" s="236">
        <v>46142</v>
      </c>
      <c r="B849" s="677" t="s">
        <v>1113</v>
      </c>
      <c r="C849" s="677" t="s">
        <v>415</v>
      </c>
      <c r="D849" t="s">
        <v>400</v>
      </c>
      <c r="F849" s="218">
        <v>149.5</v>
      </c>
      <c r="G849" s="218">
        <f t="shared" si="15"/>
        <v>0</v>
      </c>
    </row>
    <row r="850" spans="1:7">
      <c r="A850" s="243">
        <v>46112</v>
      </c>
      <c r="B850" s="676" t="s">
        <v>397</v>
      </c>
      <c r="C850" s="676" t="s">
        <v>418</v>
      </c>
      <c r="D850" t="s">
        <v>19</v>
      </c>
      <c r="E850" s="285">
        <v>20.399999999999999</v>
      </c>
      <c r="G850" s="218">
        <f t="shared" si="15"/>
        <v>20.399999999999999</v>
      </c>
    </row>
    <row r="851" spans="1:7">
      <c r="B851" s="677"/>
      <c r="C851" s="677"/>
      <c r="D851" t="s">
        <v>401</v>
      </c>
      <c r="E851" s="237">
        <v>6</v>
      </c>
      <c r="G851" s="218">
        <f t="shared" si="15"/>
        <v>26.4</v>
      </c>
    </row>
    <row r="852" spans="1:7">
      <c r="B852" s="677"/>
      <c r="C852" s="677"/>
      <c r="D852" t="s">
        <v>400</v>
      </c>
      <c r="E852" s="285">
        <v>500</v>
      </c>
      <c r="G852" s="218">
        <f t="shared" si="15"/>
        <v>526.4</v>
      </c>
    </row>
    <row r="853" spans="1:7">
      <c r="A853" s="236">
        <v>46142</v>
      </c>
      <c r="B853" s="677" t="s">
        <v>1113</v>
      </c>
      <c r="C853" s="677" t="s">
        <v>418</v>
      </c>
      <c r="D853" t="s">
        <v>400</v>
      </c>
      <c r="F853" s="218">
        <v>10.5</v>
      </c>
      <c r="G853" s="218">
        <f t="shared" si="15"/>
        <v>515.9</v>
      </c>
    </row>
    <row r="854" spans="1:7">
      <c r="A854" s="243">
        <v>46142</v>
      </c>
      <c r="B854" s="676" t="s">
        <v>397</v>
      </c>
      <c r="C854" s="676" t="s">
        <v>473</v>
      </c>
      <c r="D854" t="s">
        <v>19</v>
      </c>
      <c r="G854" s="218">
        <f t="shared" si="15"/>
        <v>515.9</v>
      </c>
    </row>
    <row r="855" spans="1:7">
      <c r="B855" s="677"/>
      <c r="C855" s="677"/>
      <c r="D855" t="s">
        <v>401</v>
      </c>
      <c r="G855" s="218">
        <f t="shared" si="15"/>
        <v>515.9</v>
      </c>
    </row>
    <row r="856" spans="1:7">
      <c r="B856" s="677"/>
      <c r="C856" s="677"/>
      <c r="D856" t="s">
        <v>400</v>
      </c>
      <c r="E856" s="285">
        <v>500</v>
      </c>
      <c r="G856" s="218">
        <f t="shared" si="15"/>
        <v>1015.9</v>
      </c>
    </row>
    <row r="857" spans="1:7">
      <c r="B857" s="677"/>
      <c r="C857" s="677"/>
      <c r="G857" s="218">
        <f t="shared" si="15"/>
        <v>1015.9</v>
      </c>
    </row>
    <row r="858" spans="1:7">
      <c r="B858" s="677"/>
      <c r="C858" s="677"/>
      <c r="G858" s="218">
        <f t="shared" si="15"/>
        <v>1015.9</v>
      </c>
    </row>
    <row r="859" spans="1:7">
      <c r="B859" s="677"/>
      <c r="C859" s="677"/>
      <c r="G859" s="218">
        <f t="shared" si="15"/>
        <v>1015.9</v>
      </c>
    </row>
    <row r="860" spans="1:7">
      <c r="B860" s="677"/>
      <c r="C860" s="677"/>
      <c r="G860" s="241">
        <f t="shared" ref="G855:G902" si="16">+G859+E860-F860</f>
        <v>1015.9</v>
      </c>
    </row>
    <row r="861" spans="1:7">
      <c r="B861" s="677"/>
      <c r="C861" s="677"/>
      <c r="G861" s="241">
        <f t="shared" si="16"/>
        <v>1015.9</v>
      </c>
    </row>
    <row r="862" spans="1:7">
      <c r="B862" s="677"/>
      <c r="C862" s="677"/>
      <c r="G862" s="241">
        <f t="shared" si="16"/>
        <v>1015.9</v>
      </c>
    </row>
    <row r="863" spans="1:7">
      <c r="B863" s="677"/>
      <c r="C863" s="677"/>
      <c r="G863" s="241">
        <f t="shared" si="16"/>
        <v>1015.9</v>
      </c>
    </row>
    <row r="864" spans="1:7">
      <c r="B864" s="677"/>
      <c r="C864" s="677"/>
      <c r="G864" s="241">
        <f t="shared" si="16"/>
        <v>1015.9</v>
      </c>
    </row>
    <row r="865" spans="2:7">
      <c r="B865" s="677"/>
      <c r="C865" s="677"/>
      <c r="G865" s="241">
        <f t="shared" si="16"/>
        <v>1015.9</v>
      </c>
    </row>
    <row r="866" spans="2:7">
      <c r="B866" s="677"/>
      <c r="C866" s="677"/>
      <c r="G866" s="241">
        <f t="shared" si="16"/>
        <v>1015.9</v>
      </c>
    </row>
    <row r="867" spans="2:7">
      <c r="B867" s="677"/>
      <c r="C867" s="677"/>
      <c r="G867" s="241">
        <f t="shared" si="16"/>
        <v>1015.9</v>
      </c>
    </row>
    <row r="868" spans="2:7">
      <c r="B868" s="677"/>
      <c r="C868" s="677"/>
      <c r="G868" s="241">
        <f t="shared" si="16"/>
        <v>1015.9</v>
      </c>
    </row>
    <row r="869" spans="2:7">
      <c r="B869" s="677"/>
      <c r="C869" s="677"/>
      <c r="G869" s="241">
        <f t="shared" si="16"/>
        <v>1015.9</v>
      </c>
    </row>
    <row r="870" spans="2:7">
      <c r="B870" s="677"/>
      <c r="C870" s="677"/>
      <c r="G870" s="241">
        <f t="shared" si="16"/>
        <v>1015.9</v>
      </c>
    </row>
    <row r="871" spans="2:7">
      <c r="B871" s="677"/>
      <c r="C871" s="677"/>
      <c r="G871" s="241">
        <f t="shared" si="16"/>
        <v>1015.9</v>
      </c>
    </row>
    <row r="872" spans="2:7">
      <c r="B872" s="677"/>
      <c r="C872" s="677"/>
      <c r="G872" s="241">
        <f t="shared" si="16"/>
        <v>1015.9</v>
      </c>
    </row>
    <row r="873" spans="2:7">
      <c r="B873" s="677"/>
      <c r="C873" s="677"/>
      <c r="G873" s="241">
        <f t="shared" si="16"/>
        <v>1015.9</v>
      </c>
    </row>
    <row r="874" spans="2:7">
      <c r="B874" s="677"/>
      <c r="C874" s="677"/>
      <c r="G874" s="241">
        <f t="shared" si="16"/>
        <v>1015.9</v>
      </c>
    </row>
    <row r="875" spans="2:7">
      <c r="B875" s="677"/>
      <c r="C875" s="677"/>
      <c r="G875" s="241">
        <f t="shared" si="16"/>
        <v>1015.9</v>
      </c>
    </row>
    <row r="876" spans="2:7">
      <c r="B876" s="677"/>
      <c r="C876" s="677"/>
      <c r="G876" s="241">
        <f t="shared" si="16"/>
        <v>1015.9</v>
      </c>
    </row>
    <row r="877" spans="2:7">
      <c r="B877" s="677"/>
      <c r="C877" s="677"/>
      <c r="G877" s="241">
        <f t="shared" si="16"/>
        <v>1015.9</v>
      </c>
    </row>
    <row r="878" spans="2:7">
      <c r="B878" s="677"/>
      <c r="C878" s="677"/>
      <c r="G878" s="241">
        <f t="shared" si="16"/>
        <v>1015.9</v>
      </c>
    </row>
    <row r="879" spans="2:7">
      <c r="B879" s="677"/>
      <c r="C879" s="677"/>
      <c r="G879" s="241">
        <f t="shared" si="16"/>
        <v>1015.9</v>
      </c>
    </row>
    <row r="880" spans="2:7">
      <c r="B880" s="677"/>
      <c r="C880" s="677"/>
      <c r="G880" s="241">
        <f t="shared" si="16"/>
        <v>1015.9</v>
      </c>
    </row>
    <row r="881" spans="2:7">
      <c r="B881" s="677"/>
      <c r="C881" s="677"/>
      <c r="G881" s="241">
        <f t="shared" si="16"/>
        <v>1015.9</v>
      </c>
    </row>
    <row r="882" spans="2:7">
      <c r="B882" s="677"/>
      <c r="C882" s="677"/>
      <c r="G882" s="241">
        <f t="shared" si="16"/>
        <v>1015.9</v>
      </c>
    </row>
    <row r="883" spans="2:7">
      <c r="B883" s="677"/>
      <c r="C883" s="677"/>
      <c r="G883" s="241">
        <f t="shared" si="16"/>
        <v>1015.9</v>
      </c>
    </row>
    <row r="884" spans="2:7">
      <c r="B884" s="677"/>
      <c r="C884" s="677"/>
      <c r="G884" s="241">
        <f t="shared" si="16"/>
        <v>1015.9</v>
      </c>
    </row>
    <row r="885" spans="2:7">
      <c r="B885" s="677"/>
      <c r="C885" s="677"/>
      <c r="G885" s="241">
        <f t="shared" si="16"/>
        <v>1015.9</v>
      </c>
    </row>
    <row r="886" spans="2:7">
      <c r="B886" s="677"/>
      <c r="C886" s="677"/>
      <c r="G886" s="241">
        <f t="shared" si="16"/>
        <v>1015.9</v>
      </c>
    </row>
    <row r="887" spans="2:7">
      <c r="B887" s="677"/>
      <c r="C887" s="677"/>
      <c r="G887" s="241">
        <f t="shared" si="16"/>
        <v>1015.9</v>
      </c>
    </row>
    <row r="888" spans="2:7">
      <c r="B888" s="677"/>
      <c r="C888" s="677"/>
      <c r="G888" s="241">
        <f t="shared" si="16"/>
        <v>1015.9</v>
      </c>
    </row>
    <row r="889" spans="2:7">
      <c r="B889" s="677"/>
      <c r="C889" s="677"/>
      <c r="G889" s="241">
        <f t="shared" si="16"/>
        <v>1015.9</v>
      </c>
    </row>
    <row r="890" spans="2:7">
      <c r="B890" s="677"/>
      <c r="C890" s="677"/>
      <c r="G890" s="241">
        <f t="shared" si="16"/>
        <v>1015.9</v>
      </c>
    </row>
    <row r="891" spans="2:7">
      <c r="B891" s="677"/>
      <c r="C891" s="677"/>
      <c r="G891" s="241">
        <f t="shared" si="16"/>
        <v>1015.9</v>
      </c>
    </row>
    <row r="892" spans="2:7">
      <c r="B892" s="677"/>
      <c r="C892" s="677"/>
      <c r="G892" s="241">
        <f t="shared" si="16"/>
        <v>1015.9</v>
      </c>
    </row>
    <row r="893" spans="2:7">
      <c r="B893" s="677"/>
      <c r="C893" s="677"/>
      <c r="G893" s="241">
        <f t="shared" si="16"/>
        <v>1015.9</v>
      </c>
    </row>
    <row r="894" spans="2:7">
      <c r="B894" s="677"/>
      <c r="C894" s="677"/>
      <c r="G894" s="241">
        <f t="shared" si="16"/>
        <v>1015.9</v>
      </c>
    </row>
    <row r="895" spans="2:7">
      <c r="B895" s="677"/>
      <c r="C895" s="677"/>
      <c r="G895" s="241">
        <f t="shared" si="16"/>
        <v>1015.9</v>
      </c>
    </row>
    <row r="896" spans="2:7">
      <c r="B896" s="677"/>
      <c r="C896" s="677"/>
      <c r="G896" s="241">
        <f t="shared" si="16"/>
        <v>1015.9</v>
      </c>
    </row>
    <row r="897" spans="2:7">
      <c r="B897" s="677"/>
      <c r="C897" s="677"/>
      <c r="G897" s="241">
        <f t="shared" si="16"/>
        <v>1015.9</v>
      </c>
    </row>
    <row r="898" spans="2:7">
      <c r="B898" s="677"/>
      <c r="C898" s="677"/>
      <c r="G898" s="241">
        <f t="shared" si="16"/>
        <v>1015.9</v>
      </c>
    </row>
    <row r="899" spans="2:7">
      <c r="B899" s="677"/>
      <c r="C899" s="677"/>
      <c r="G899" s="241">
        <f t="shared" si="16"/>
        <v>1015.9</v>
      </c>
    </row>
    <row r="900" spans="2:7">
      <c r="B900" s="677"/>
      <c r="C900" s="677"/>
      <c r="G900" s="241">
        <f t="shared" si="16"/>
        <v>1015.9</v>
      </c>
    </row>
    <row r="901" spans="2:7">
      <c r="B901" s="677"/>
      <c r="C901" s="677"/>
      <c r="G901" s="241">
        <f t="shared" si="16"/>
        <v>1015.9</v>
      </c>
    </row>
    <row r="902" spans="2:7">
      <c r="B902" s="677"/>
      <c r="C902" s="677"/>
      <c r="G902" s="241">
        <f t="shared" si="16"/>
        <v>1015.9</v>
      </c>
    </row>
    <row r="903" spans="2:7">
      <c r="B903" s="677"/>
      <c r="C903" s="677"/>
      <c r="G903" s="241">
        <f t="shared" ref="G903:G966" si="17">+G902+E903-F903</f>
        <v>1015.9</v>
      </c>
    </row>
    <row r="904" spans="2:7">
      <c r="B904" s="677"/>
      <c r="C904" s="677"/>
      <c r="G904" s="241">
        <f t="shared" si="17"/>
        <v>1015.9</v>
      </c>
    </row>
    <row r="905" spans="2:7">
      <c r="B905" s="677"/>
      <c r="C905" s="677"/>
      <c r="G905" s="241">
        <f t="shared" si="17"/>
        <v>1015.9</v>
      </c>
    </row>
    <row r="906" spans="2:7">
      <c r="B906" s="677"/>
      <c r="C906" s="677"/>
      <c r="G906" s="241">
        <f t="shared" si="17"/>
        <v>1015.9</v>
      </c>
    </row>
    <row r="907" spans="2:7">
      <c r="B907" s="677"/>
      <c r="C907" s="677"/>
      <c r="G907" s="241">
        <f t="shared" si="17"/>
        <v>1015.9</v>
      </c>
    </row>
    <row r="908" spans="2:7">
      <c r="B908" s="677"/>
      <c r="C908" s="677"/>
      <c r="G908" s="241">
        <f t="shared" si="17"/>
        <v>1015.9</v>
      </c>
    </row>
    <row r="909" spans="2:7">
      <c r="B909" s="677"/>
      <c r="C909" s="677"/>
      <c r="G909" s="241">
        <f t="shared" si="17"/>
        <v>1015.9</v>
      </c>
    </row>
    <row r="910" spans="2:7">
      <c r="B910" s="677"/>
      <c r="C910" s="677"/>
      <c r="G910" s="241">
        <f t="shared" si="17"/>
        <v>1015.9</v>
      </c>
    </row>
    <row r="911" spans="2:7">
      <c r="B911" s="677"/>
      <c r="C911" s="677"/>
      <c r="G911" s="241">
        <f t="shared" si="17"/>
        <v>1015.9</v>
      </c>
    </row>
    <row r="912" spans="2:7">
      <c r="B912" s="677"/>
      <c r="C912" s="677"/>
      <c r="G912" s="241">
        <f t="shared" si="17"/>
        <v>1015.9</v>
      </c>
    </row>
    <row r="913" spans="2:7">
      <c r="B913" s="677"/>
      <c r="C913" s="677"/>
      <c r="G913" s="241">
        <f t="shared" si="17"/>
        <v>1015.9</v>
      </c>
    </row>
    <row r="914" spans="2:7">
      <c r="B914" s="677"/>
      <c r="C914" s="677"/>
      <c r="G914" s="241">
        <f t="shared" si="17"/>
        <v>1015.9</v>
      </c>
    </row>
    <row r="915" spans="2:7">
      <c r="B915" s="677"/>
      <c r="C915" s="677"/>
      <c r="G915" s="241">
        <f t="shared" si="17"/>
        <v>1015.9</v>
      </c>
    </row>
    <row r="916" spans="2:7">
      <c r="B916" s="677"/>
      <c r="C916" s="677"/>
      <c r="G916" s="241">
        <f t="shared" si="17"/>
        <v>1015.9</v>
      </c>
    </row>
    <row r="917" spans="2:7">
      <c r="B917" s="677"/>
      <c r="C917" s="677"/>
      <c r="G917" s="241">
        <f t="shared" si="17"/>
        <v>1015.9</v>
      </c>
    </row>
    <row r="918" spans="2:7">
      <c r="B918" s="677"/>
      <c r="C918" s="677"/>
      <c r="G918" s="241">
        <f t="shared" si="17"/>
        <v>1015.9</v>
      </c>
    </row>
    <row r="919" spans="2:7">
      <c r="B919" s="677"/>
      <c r="C919" s="677"/>
      <c r="G919" s="241">
        <f t="shared" si="17"/>
        <v>1015.9</v>
      </c>
    </row>
    <row r="920" spans="2:7">
      <c r="B920" s="677"/>
      <c r="C920" s="677"/>
      <c r="G920" s="241">
        <f t="shared" si="17"/>
        <v>1015.9</v>
      </c>
    </row>
    <row r="921" spans="2:7">
      <c r="B921" s="677"/>
      <c r="C921" s="677"/>
      <c r="G921" s="241">
        <f t="shared" si="17"/>
        <v>1015.9</v>
      </c>
    </row>
    <row r="922" spans="2:7">
      <c r="B922" s="677"/>
      <c r="C922" s="677"/>
      <c r="G922" s="241">
        <f t="shared" si="17"/>
        <v>1015.9</v>
      </c>
    </row>
    <row r="923" spans="2:7">
      <c r="B923" s="677"/>
      <c r="C923" s="677"/>
      <c r="G923" s="241">
        <f t="shared" si="17"/>
        <v>1015.9</v>
      </c>
    </row>
    <row r="924" spans="2:7">
      <c r="B924" s="677"/>
      <c r="C924" s="677"/>
      <c r="G924" s="241">
        <f t="shared" si="17"/>
        <v>1015.9</v>
      </c>
    </row>
    <row r="925" spans="2:7">
      <c r="B925" s="677"/>
      <c r="C925" s="677"/>
      <c r="G925" s="241">
        <f t="shared" si="17"/>
        <v>1015.9</v>
      </c>
    </row>
    <row r="926" spans="2:7">
      <c r="B926" s="677"/>
      <c r="C926" s="677"/>
      <c r="G926" s="241">
        <f t="shared" si="17"/>
        <v>1015.9</v>
      </c>
    </row>
    <row r="927" spans="2:7">
      <c r="B927" s="677"/>
      <c r="C927" s="677"/>
      <c r="G927" s="241">
        <f t="shared" si="17"/>
        <v>1015.9</v>
      </c>
    </row>
    <row r="928" spans="2:7">
      <c r="B928" s="677"/>
      <c r="C928" s="677"/>
      <c r="G928" s="241">
        <f t="shared" si="17"/>
        <v>1015.9</v>
      </c>
    </row>
    <row r="929" spans="2:7">
      <c r="B929" s="677"/>
      <c r="C929" s="677"/>
      <c r="G929" s="241">
        <f t="shared" si="17"/>
        <v>1015.9</v>
      </c>
    </row>
    <row r="930" spans="2:7">
      <c r="B930" s="677"/>
      <c r="C930" s="677"/>
      <c r="G930" s="241">
        <f t="shared" si="17"/>
        <v>1015.9</v>
      </c>
    </row>
    <row r="931" spans="2:7">
      <c r="B931" s="677"/>
      <c r="C931" s="677"/>
      <c r="G931" s="241">
        <f t="shared" si="17"/>
        <v>1015.9</v>
      </c>
    </row>
    <row r="932" spans="2:7">
      <c r="B932" s="677"/>
      <c r="C932" s="677"/>
      <c r="G932" s="241">
        <f t="shared" si="17"/>
        <v>1015.9</v>
      </c>
    </row>
    <row r="933" spans="2:7">
      <c r="B933" s="677"/>
      <c r="C933" s="677"/>
      <c r="G933" s="241">
        <f t="shared" si="17"/>
        <v>1015.9</v>
      </c>
    </row>
    <row r="934" spans="2:7">
      <c r="B934" s="677"/>
      <c r="C934" s="677"/>
      <c r="G934" s="241">
        <f t="shared" si="17"/>
        <v>1015.9</v>
      </c>
    </row>
    <row r="935" spans="2:7">
      <c r="B935" s="677"/>
      <c r="C935" s="677"/>
      <c r="G935" s="241">
        <f t="shared" si="17"/>
        <v>1015.9</v>
      </c>
    </row>
    <row r="936" spans="2:7">
      <c r="B936" s="677"/>
      <c r="C936" s="677"/>
      <c r="G936" s="241">
        <f t="shared" si="17"/>
        <v>1015.9</v>
      </c>
    </row>
    <row r="937" spans="2:7">
      <c r="B937" s="677"/>
      <c r="C937" s="677"/>
      <c r="G937" s="241">
        <f t="shared" si="17"/>
        <v>1015.9</v>
      </c>
    </row>
    <row r="938" spans="2:7">
      <c r="B938" s="677"/>
      <c r="C938" s="677"/>
      <c r="G938" s="241">
        <f t="shared" si="17"/>
        <v>1015.9</v>
      </c>
    </row>
    <row r="939" spans="2:7">
      <c r="B939" s="677"/>
      <c r="C939" s="677"/>
      <c r="G939" s="241">
        <f t="shared" si="17"/>
        <v>1015.9</v>
      </c>
    </row>
    <row r="940" spans="2:7">
      <c r="B940" s="677"/>
      <c r="C940" s="677"/>
      <c r="G940" s="241">
        <f t="shared" si="17"/>
        <v>1015.9</v>
      </c>
    </row>
    <row r="941" spans="2:7">
      <c r="B941" s="677"/>
      <c r="C941" s="677"/>
      <c r="G941" s="241">
        <f t="shared" si="17"/>
        <v>1015.9</v>
      </c>
    </row>
    <row r="942" spans="2:7">
      <c r="B942" s="677"/>
      <c r="C942" s="677"/>
      <c r="G942" s="241">
        <f t="shared" si="17"/>
        <v>1015.9</v>
      </c>
    </row>
    <row r="943" spans="2:7">
      <c r="B943" s="677"/>
      <c r="C943" s="677"/>
      <c r="G943" s="241">
        <f t="shared" si="17"/>
        <v>1015.9</v>
      </c>
    </row>
    <row r="944" spans="2:7">
      <c r="B944" s="677"/>
      <c r="C944" s="677"/>
      <c r="G944" s="241">
        <f t="shared" si="17"/>
        <v>1015.9</v>
      </c>
    </row>
    <row r="945" spans="2:7">
      <c r="B945" s="677"/>
      <c r="C945" s="677"/>
      <c r="G945" s="241">
        <f t="shared" si="17"/>
        <v>1015.9</v>
      </c>
    </row>
    <row r="946" spans="2:7">
      <c r="B946" s="677"/>
      <c r="C946" s="677"/>
      <c r="G946" s="241">
        <f t="shared" si="17"/>
        <v>1015.9</v>
      </c>
    </row>
    <row r="947" spans="2:7">
      <c r="B947" s="677"/>
      <c r="C947" s="677"/>
      <c r="G947" s="241">
        <f t="shared" si="17"/>
        <v>1015.9</v>
      </c>
    </row>
    <row r="948" spans="2:7">
      <c r="B948" s="677"/>
      <c r="C948" s="677"/>
      <c r="G948" s="241">
        <f t="shared" si="17"/>
        <v>1015.9</v>
      </c>
    </row>
    <row r="949" spans="2:7">
      <c r="B949" s="677"/>
      <c r="C949" s="677"/>
      <c r="G949" s="241">
        <f t="shared" si="17"/>
        <v>1015.9</v>
      </c>
    </row>
    <row r="950" spans="2:7">
      <c r="B950" s="677"/>
      <c r="C950" s="677"/>
      <c r="G950" s="241">
        <f t="shared" si="17"/>
        <v>1015.9</v>
      </c>
    </row>
    <row r="951" spans="2:7">
      <c r="B951" s="677"/>
      <c r="C951" s="677"/>
      <c r="G951" s="241">
        <f t="shared" si="17"/>
        <v>1015.9</v>
      </c>
    </row>
    <row r="952" spans="2:7">
      <c r="B952" s="677"/>
      <c r="C952" s="677"/>
      <c r="G952" s="241">
        <f t="shared" si="17"/>
        <v>1015.9</v>
      </c>
    </row>
    <row r="953" spans="2:7">
      <c r="B953" s="677"/>
      <c r="C953" s="677"/>
      <c r="G953" s="241">
        <f t="shared" si="17"/>
        <v>1015.9</v>
      </c>
    </row>
    <row r="954" spans="2:7">
      <c r="B954" s="677"/>
      <c r="C954" s="677"/>
      <c r="G954" s="241">
        <f t="shared" si="17"/>
        <v>1015.9</v>
      </c>
    </row>
    <row r="955" spans="2:7">
      <c r="B955" s="677"/>
      <c r="C955" s="677"/>
      <c r="G955" s="241">
        <f t="shared" si="17"/>
        <v>1015.9</v>
      </c>
    </row>
    <row r="956" spans="2:7">
      <c r="B956" s="677"/>
      <c r="C956" s="677"/>
      <c r="G956" s="241">
        <f t="shared" si="17"/>
        <v>1015.9</v>
      </c>
    </row>
    <row r="957" spans="2:7">
      <c r="B957" s="677"/>
      <c r="C957" s="677"/>
      <c r="G957" s="241">
        <f t="shared" si="17"/>
        <v>1015.9</v>
      </c>
    </row>
    <row r="958" spans="2:7">
      <c r="B958" s="677"/>
      <c r="C958" s="677"/>
      <c r="G958" s="241">
        <f t="shared" si="17"/>
        <v>1015.9</v>
      </c>
    </row>
    <row r="959" spans="2:7">
      <c r="B959" s="677"/>
      <c r="C959" s="677"/>
      <c r="G959" s="241">
        <f t="shared" si="17"/>
        <v>1015.9</v>
      </c>
    </row>
    <row r="960" spans="2:7">
      <c r="B960" s="677"/>
      <c r="C960" s="677"/>
      <c r="G960" s="241">
        <f t="shared" si="17"/>
        <v>1015.9</v>
      </c>
    </row>
    <row r="961" spans="2:7">
      <c r="B961" s="677"/>
      <c r="C961" s="677"/>
      <c r="G961" s="241">
        <f t="shared" si="17"/>
        <v>1015.9</v>
      </c>
    </row>
    <row r="962" spans="2:7">
      <c r="B962" s="677"/>
      <c r="C962" s="677"/>
      <c r="G962" s="241">
        <f t="shared" si="17"/>
        <v>1015.9</v>
      </c>
    </row>
    <row r="963" spans="2:7">
      <c r="B963" s="677"/>
      <c r="C963" s="677"/>
      <c r="G963" s="241">
        <f t="shared" si="17"/>
        <v>1015.9</v>
      </c>
    </row>
    <row r="964" spans="2:7">
      <c r="B964" s="677"/>
      <c r="C964" s="677"/>
      <c r="G964" s="241">
        <f t="shared" si="17"/>
        <v>1015.9</v>
      </c>
    </row>
    <row r="965" spans="2:7">
      <c r="B965" s="677"/>
      <c r="C965" s="677"/>
      <c r="G965" s="241">
        <f t="shared" si="17"/>
        <v>1015.9</v>
      </c>
    </row>
    <row r="966" spans="2:7">
      <c r="B966" s="677"/>
      <c r="C966" s="677"/>
      <c r="G966" s="241">
        <f t="shared" si="17"/>
        <v>1015.9</v>
      </c>
    </row>
    <row r="967" spans="2:7">
      <c r="B967" s="677"/>
      <c r="C967" s="677"/>
      <c r="G967" s="241">
        <f t="shared" ref="G967:G1030" si="18">+G966+E967-F967</f>
        <v>1015.9</v>
      </c>
    </row>
    <row r="968" spans="2:7">
      <c r="B968" s="677"/>
      <c r="C968" s="677"/>
      <c r="G968" s="241">
        <f t="shared" si="18"/>
        <v>1015.9</v>
      </c>
    </row>
    <row r="969" spans="2:7">
      <c r="B969" s="677"/>
      <c r="C969" s="677"/>
      <c r="G969" s="241">
        <f t="shared" si="18"/>
        <v>1015.9</v>
      </c>
    </row>
    <row r="970" spans="2:7">
      <c r="B970" s="677"/>
      <c r="C970" s="677"/>
      <c r="G970" s="241">
        <f t="shared" si="18"/>
        <v>1015.9</v>
      </c>
    </row>
    <row r="971" spans="2:7">
      <c r="B971" s="677"/>
      <c r="C971" s="677"/>
      <c r="G971" s="241">
        <f t="shared" si="18"/>
        <v>1015.9</v>
      </c>
    </row>
    <row r="972" spans="2:7">
      <c r="B972" s="677"/>
      <c r="C972" s="677"/>
      <c r="G972" s="241">
        <f t="shared" si="18"/>
        <v>1015.9</v>
      </c>
    </row>
    <row r="973" spans="2:7">
      <c r="B973" s="677"/>
      <c r="C973" s="677"/>
      <c r="G973" s="241">
        <f t="shared" si="18"/>
        <v>1015.9</v>
      </c>
    </row>
    <row r="974" spans="2:7">
      <c r="B974" s="677"/>
      <c r="C974" s="677"/>
      <c r="G974" s="241">
        <f t="shared" si="18"/>
        <v>1015.9</v>
      </c>
    </row>
    <row r="975" spans="2:7">
      <c r="B975" s="677"/>
      <c r="C975" s="677"/>
      <c r="G975" s="241">
        <f t="shared" si="18"/>
        <v>1015.9</v>
      </c>
    </row>
    <row r="976" spans="2:7">
      <c r="B976" s="677"/>
      <c r="C976" s="677"/>
      <c r="G976" s="241">
        <f t="shared" si="18"/>
        <v>1015.9</v>
      </c>
    </row>
    <row r="977" spans="2:7">
      <c r="B977" s="677"/>
      <c r="C977" s="677"/>
      <c r="G977" s="241">
        <f t="shared" si="18"/>
        <v>1015.9</v>
      </c>
    </row>
    <row r="978" spans="2:7">
      <c r="B978" s="677"/>
      <c r="C978" s="677"/>
      <c r="G978" s="241">
        <f t="shared" si="18"/>
        <v>1015.9</v>
      </c>
    </row>
    <row r="979" spans="2:7">
      <c r="B979" s="677"/>
      <c r="C979" s="677"/>
      <c r="G979" s="241">
        <f t="shared" si="18"/>
        <v>1015.9</v>
      </c>
    </row>
    <row r="980" spans="2:7">
      <c r="B980" s="677"/>
      <c r="C980" s="677"/>
      <c r="G980" s="241">
        <f t="shared" si="18"/>
        <v>1015.9</v>
      </c>
    </row>
    <row r="981" spans="2:7">
      <c r="B981" s="677"/>
      <c r="C981" s="677"/>
      <c r="G981" s="241">
        <f t="shared" si="18"/>
        <v>1015.9</v>
      </c>
    </row>
    <row r="982" spans="2:7">
      <c r="B982" s="677"/>
      <c r="C982" s="677"/>
      <c r="G982" s="241">
        <f t="shared" si="18"/>
        <v>1015.9</v>
      </c>
    </row>
    <row r="983" spans="2:7">
      <c r="B983" s="677"/>
      <c r="C983" s="677"/>
      <c r="G983" s="241">
        <f t="shared" si="18"/>
        <v>1015.9</v>
      </c>
    </row>
    <row r="984" spans="2:7">
      <c r="B984" s="677"/>
      <c r="C984" s="677"/>
      <c r="G984" s="241">
        <f t="shared" si="18"/>
        <v>1015.9</v>
      </c>
    </row>
    <row r="985" spans="2:7">
      <c r="B985" s="677"/>
      <c r="C985" s="677"/>
      <c r="G985" s="241">
        <f t="shared" si="18"/>
        <v>1015.9</v>
      </c>
    </row>
    <row r="986" spans="2:7">
      <c r="B986" s="677"/>
      <c r="C986" s="677"/>
      <c r="G986" s="241">
        <f t="shared" si="18"/>
        <v>1015.9</v>
      </c>
    </row>
    <row r="987" spans="2:7">
      <c r="B987" s="677"/>
      <c r="C987" s="677"/>
      <c r="G987" s="241">
        <f t="shared" si="18"/>
        <v>1015.9</v>
      </c>
    </row>
    <row r="988" spans="2:7">
      <c r="B988" s="677"/>
      <c r="C988" s="677"/>
      <c r="G988" s="241">
        <f t="shared" si="18"/>
        <v>1015.9</v>
      </c>
    </row>
    <row r="989" spans="2:7">
      <c r="B989" s="677"/>
      <c r="C989" s="677"/>
      <c r="G989" s="241">
        <f t="shared" si="18"/>
        <v>1015.9</v>
      </c>
    </row>
    <row r="990" spans="2:7">
      <c r="B990" s="677"/>
      <c r="C990" s="677"/>
      <c r="G990" s="241">
        <f t="shared" si="18"/>
        <v>1015.9</v>
      </c>
    </row>
    <row r="991" spans="2:7">
      <c r="B991" s="677"/>
      <c r="C991" s="677"/>
      <c r="G991" s="241">
        <f t="shared" si="18"/>
        <v>1015.9</v>
      </c>
    </row>
    <row r="992" spans="2:7">
      <c r="B992" s="677"/>
      <c r="C992" s="677"/>
      <c r="G992" s="241">
        <f t="shared" si="18"/>
        <v>1015.9</v>
      </c>
    </row>
    <row r="993" spans="2:7">
      <c r="B993" s="677"/>
      <c r="C993" s="677"/>
      <c r="G993" s="241">
        <f t="shared" si="18"/>
        <v>1015.9</v>
      </c>
    </row>
    <row r="994" spans="2:7">
      <c r="B994" s="677"/>
      <c r="C994" s="677"/>
      <c r="G994" s="241">
        <f t="shared" si="18"/>
        <v>1015.9</v>
      </c>
    </row>
    <row r="995" spans="2:7">
      <c r="B995" s="677"/>
      <c r="C995" s="677"/>
      <c r="G995" s="241">
        <f t="shared" si="18"/>
        <v>1015.9</v>
      </c>
    </row>
    <row r="996" spans="2:7">
      <c r="B996" s="677"/>
      <c r="C996" s="677"/>
      <c r="G996" s="241">
        <f t="shared" si="18"/>
        <v>1015.9</v>
      </c>
    </row>
    <row r="997" spans="2:7">
      <c r="B997" s="677"/>
      <c r="C997" s="677"/>
      <c r="G997" s="241">
        <f t="shared" si="18"/>
        <v>1015.9</v>
      </c>
    </row>
    <row r="998" spans="2:7">
      <c r="B998" s="677"/>
      <c r="C998" s="677"/>
      <c r="G998" s="241">
        <f t="shared" si="18"/>
        <v>1015.9</v>
      </c>
    </row>
    <row r="999" spans="2:7">
      <c r="B999" s="677"/>
      <c r="C999" s="677"/>
      <c r="G999" s="241">
        <f t="shared" si="18"/>
        <v>1015.9</v>
      </c>
    </row>
    <row r="1000" spans="2:7">
      <c r="B1000" s="677"/>
      <c r="C1000" s="677"/>
      <c r="G1000" s="241">
        <f t="shared" si="18"/>
        <v>1015.9</v>
      </c>
    </row>
    <row r="1001" spans="2:7">
      <c r="B1001" s="677"/>
      <c r="C1001" s="677"/>
      <c r="G1001" s="241">
        <f t="shared" si="18"/>
        <v>1015.9</v>
      </c>
    </row>
    <row r="1002" spans="2:7">
      <c r="B1002" s="677"/>
      <c r="C1002" s="677"/>
      <c r="G1002" s="241">
        <f t="shared" si="18"/>
        <v>1015.9</v>
      </c>
    </row>
    <row r="1003" spans="2:7">
      <c r="B1003" s="677"/>
      <c r="C1003" s="677"/>
      <c r="G1003" s="241">
        <f t="shared" si="18"/>
        <v>1015.9</v>
      </c>
    </row>
    <row r="1004" spans="2:7">
      <c r="B1004" s="677"/>
      <c r="C1004" s="677"/>
      <c r="G1004" s="241">
        <f t="shared" si="18"/>
        <v>1015.9</v>
      </c>
    </row>
    <row r="1005" spans="2:7">
      <c r="B1005" s="677"/>
      <c r="C1005" s="677"/>
      <c r="G1005" s="241">
        <f t="shared" si="18"/>
        <v>1015.9</v>
      </c>
    </row>
    <row r="1006" spans="2:7">
      <c r="B1006" s="677"/>
      <c r="C1006" s="677"/>
      <c r="G1006" s="241">
        <f t="shared" si="18"/>
        <v>1015.9</v>
      </c>
    </row>
    <row r="1007" spans="2:7">
      <c r="B1007" s="677"/>
      <c r="C1007" s="677"/>
      <c r="G1007" s="241">
        <f t="shared" si="18"/>
        <v>1015.9</v>
      </c>
    </row>
    <row r="1008" spans="2:7">
      <c r="B1008" s="677"/>
      <c r="C1008" s="677"/>
      <c r="G1008" s="241">
        <f t="shared" si="18"/>
        <v>1015.9</v>
      </c>
    </row>
    <row r="1009" spans="2:7">
      <c r="B1009" s="677"/>
      <c r="C1009" s="677"/>
      <c r="G1009" s="241">
        <f t="shared" si="18"/>
        <v>1015.9</v>
      </c>
    </row>
    <row r="1010" spans="2:7">
      <c r="B1010" s="677"/>
      <c r="C1010" s="677"/>
      <c r="G1010" s="241">
        <f t="shared" si="18"/>
        <v>1015.9</v>
      </c>
    </row>
    <row r="1011" spans="2:7">
      <c r="B1011" s="677"/>
      <c r="C1011" s="677"/>
      <c r="G1011" s="241">
        <f t="shared" si="18"/>
        <v>1015.9</v>
      </c>
    </row>
    <row r="1012" spans="2:7">
      <c r="B1012" s="677"/>
      <c r="C1012" s="677"/>
      <c r="G1012" s="241">
        <f t="shared" si="18"/>
        <v>1015.9</v>
      </c>
    </row>
    <row r="1013" spans="2:7">
      <c r="B1013" s="677"/>
      <c r="C1013" s="677"/>
      <c r="G1013" s="241">
        <f t="shared" si="18"/>
        <v>1015.9</v>
      </c>
    </row>
    <row r="1014" spans="2:7">
      <c r="B1014" s="677"/>
      <c r="C1014" s="677"/>
      <c r="G1014" s="241">
        <f t="shared" si="18"/>
        <v>1015.9</v>
      </c>
    </row>
    <row r="1015" spans="2:7">
      <c r="B1015" s="677"/>
      <c r="C1015" s="677"/>
      <c r="G1015" s="241">
        <f t="shared" si="18"/>
        <v>1015.9</v>
      </c>
    </row>
    <row r="1016" spans="2:7">
      <c r="B1016" s="677"/>
      <c r="C1016" s="677"/>
      <c r="G1016" s="241">
        <f t="shared" si="18"/>
        <v>1015.9</v>
      </c>
    </row>
    <row r="1017" spans="2:7">
      <c r="B1017" s="677"/>
      <c r="C1017" s="677"/>
      <c r="G1017" s="241">
        <f t="shared" si="18"/>
        <v>1015.9</v>
      </c>
    </row>
    <row r="1018" spans="2:7">
      <c r="B1018" s="677"/>
      <c r="C1018" s="677"/>
      <c r="G1018" s="241">
        <f t="shared" si="18"/>
        <v>1015.9</v>
      </c>
    </row>
    <row r="1019" spans="2:7">
      <c r="B1019" s="677"/>
      <c r="C1019" s="677"/>
      <c r="G1019" s="241">
        <f t="shared" si="18"/>
        <v>1015.9</v>
      </c>
    </row>
    <row r="1020" spans="2:7">
      <c r="B1020" s="677"/>
      <c r="C1020" s="677"/>
      <c r="G1020" s="241">
        <f t="shared" si="18"/>
        <v>1015.9</v>
      </c>
    </row>
    <row r="1021" spans="2:7">
      <c r="B1021" s="677"/>
      <c r="C1021" s="677"/>
      <c r="G1021" s="241">
        <f t="shared" si="18"/>
        <v>1015.9</v>
      </c>
    </row>
    <row r="1022" spans="2:7">
      <c r="B1022" s="677"/>
      <c r="C1022" s="677"/>
      <c r="G1022" s="241">
        <f t="shared" si="18"/>
        <v>1015.9</v>
      </c>
    </row>
    <row r="1023" spans="2:7">
      <c r="B1023" s="677"/>
      <c r="C1023" s="677"/>
      <c r="G1023" s="241">
        <f t="shared" si="18"/>
        <v>1015.9</v>
      </c>
    </row>
    <row r="1024" spans="2:7">
      <c r="B1024" s="677"/>
      <c r="C1024" s="677"/>
      <c r="G1024" s="241">
        <f t="shared" si="18"/>
        <v>1015.9</v>
      </c>
    </row>
    <row r="1025" spans="2:7">
      <c r="B1025" s="677"/>
      <c r="C1025" s="677"/>
      <c r="G1025" s="241">
        <f t="shared" si="18"/>
        <v>1015.9</v>
      </c>
    </row>
    <row r="1026" spans="2:7">
      <c r="B1026" s="677"/>
      <c r="C1026" s="677"/>
      <c r="G1026" s="241">
        <f t="shared" si="18"/>
        <v>1015.9</v>
      </c>
    </row>
    <row r="1027" spans="2:7">
      <c r="B1027" s="677"/>
      <c r="C1027" s="677"/>
      <c r="G1027" s="241">
        <f t="shared" si="18"/>
        <v>1015.9</v>
      </c>
    </row>
    <row r="1028" spans="2:7">
      <c r="B1028" s="677"/>
      <c r="C1028" s="677"/>
      <c r="G1028" s="241">
        <f t="shared" si="18"/>
        <v>1015.9</v>
      </c>
    </row>
    <row r="1029" spans="2:7">
      <c r="B1029" s="677"/>
      <c r="C1029" s="677"/>
      <c r="G1029" s="241">
        <f t="shared" si="18"/>
        <v>1015.9</v>
      </c>
    </row>
    <row r="1030" spans="2:7">
      <c r="B1030" s="677"/>
      <c r="C1030" s="677"/>
      <c r="G1030" s="241">
        <f t="shared" si="18"/>
        <v>1015.9</v>
      </c>
    </row>
    <row r="1031" spans="2:7">
      <c r="B1031" s="677"/>
      <c r="C1031" s="677"/>
      <c r="G1031" s="241">
        <f t="shared" ref="G1031:G1036" si="19">+G1030+E1031-F1031</f>
        <v>1015.9</v>
      </c>
    </row>
    <row r="1032" spans="2:7">
      <c r="B1032" s="677"/>
      <c r="C1032" s="677"/>
      <c r="G1032" s="241">
        <f t="shared" si="19"/>
        <v>1015.9</v>
      </c>
    </row>
    <row r="1033" spans="2:7">
      <c r="B1033" s="677"/>
      <c r="C1033" s="677"/>
      <c r="G1033" s="241">
        <f t="shared" si="19"/>
        <v>1015.9</v>
      </c>
    </row>
    <row r="1034" spans="2:7">
      <c r="B1034" s="677"/>
      <c r="C1034" s="677"/>
      <c r="G1034" s="241">
        <f t="shared" si="19"/>
        <v>1015.9</v>
      </c>
    </row>
    <row r="1035" spans="2:7">
      <c r="B1035" s="677"/>
      <c r="C1035" s="677"/>
      <c r="G1035" s="241">
        <f t="shared" si="19"/>
        <v>1015.9</v>
      </c>
    </row>
    <row r="1036" spans="2:7">
      <c r="B1036" s="677"/>
      <c r="C1036" s="677"/>
      <c r="G1036" s="241">
        <f t="shared" si="19"/>
        <v>1015.9</v>
      </c>
    </row>
    <row r="1037" spans="2:7">
      <c r="B1037" s="677"/>
      <c r="C1037" s="677"/>
    </row>
    <row r="1038" spans="2:7">
      <c r="B1038" s="677"/>
      <c r="C1038" s="677"/>
    </row>
    <row r="1039" spans="2:7">
      <c r="B1039" s="677"/>
      <c r="C1039" s="677"/>
    </row>
  </sheetData>
  <autoFilter ref="A5:S806" xr:uid="{00000000-0001-0000-0700-000000000000}"/>
  <mergeCells count="8">
    <mergeCell ref="J829:L829"/>
    <mergeCell ref="J770:L770"/>
    <mergeCell ref="J750:L750"/>
    <mergeCell ref="B3:G3"/>
    <mergeCell ref="J635:L635"/>
    <mergeCell ref="J671:L671"/>
    <mergeCell ref="J696:L696"/>
    <mergeCell ref="J708:L708"/>
  </mergeCells>
  <pageMargins left="0.70866141732283472" right="0.70866141732283472" top="0.94488188976377963" bottom="0.74803149606299213" header="0.31496062992125984" footer="0.31496062992125984"/>
  <pageSetup paperSize="9" scale="8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A6E6-A545-44D4-8F12-F1D08F348602}">
  <sheetPr>
    <tabColor rgb="FF00B0F0"/>
  </sheetPr>
  <dimension ref="A2:P522"/>
  <sheetViews>
    <sheetView topLeftCell="A268" workbookViewId="0">
      <selection activeCell="F288" sqref="F288"/>
    </sheetView>
  </sheetViews>
  <sheetFormatPr defaultColWidth="11.42578125" defaultRowHeight="15"/>
  <cols>
    <col min="1" max="1" width="12.28515625" style="236" bestFit="1" customWidth="1"/>
    <col min="2" max="2" width="12.85546875" style="317" bestFit="1" customWidth="1"/>
    <col min="3" max="3" width="16.140625" style="217" customWidth="1"/>
    <col min="4" max="4" width="19.85546875" bestFit="1" customWidth="1"/>
    <col min="5" max="6" width="11.42578125" style="256"/>
    <col min="7" max="7" width="11.42578125" style="317" bestFit="1" customWidth="1"/>
    <col min="8" max="8" width="9.85546875" customWidth="1"/>
    <col min="9" max="9" width="11.85546875" customWidth="1"/>
    <col min="10" max="10" width="13" customWidth="1"/>
    <col min="13" max="13" width="11.42578125" style="256"/>
  </cols>
  <sheetData>
    <row r="2" spans="1:13">
      <c r="B2" s="690" t="s">
        <v>1114</v>
      </c>
      <c r="C2" s="690"/>
      <c r="D2" s="690"/>
      <c r="E2" s="690"/>
      <c r="F2" s="690"/>
      <c r="G2" s="680"/>
      <c r="H2" s="303"/>
    </row>
    <row r="3" spans="1:13">
      <c r="C3" s="677"/>
      <c r="E3" s="285"/>
      <c r="F3" s="285"/>
      <c r="G3" s="295"/>
      <c r="H3" s="294"/>
    </row>
    <row r="4" spans="1:13" ht="30">
      <c r="A4" s="242" t="s">
        <v>390</v>
      </c>
      <c r="B4" s="233" t="s">
        <v>391</v>
      </c>
      <c r="C4" s="678" t="s">
        <v>392</v>
      </c>
      <c r="D4" s="233" t="s">
        <v>393</v>
      </c>
      <c r="E4" s="286" t="s">
        <v>394</v>
      </c>
      <c r="F4" s="286" t="s">
        <v>395</v>
      </c>
      <c r="G4" s="235" t="s">
        <v>396</v>
      </c>
      <c r="H4" s="302"/>
    </row>
    <row r="5" spans="1:13">
      <c r="A5" s="242"/>
      <c r="B5" s="233"/>
      <c r="C5" s="678"/>
      <c r="D5" s="233"/>
      <c r="E5" s="286"/>
      <c r="F5" s="286"/>
      <c r="G5" s="235"/>
      <c r="H5" s="302"/>
    </row>
    <row r="6" spans="1:13">
      <c r="A6" s="277">
        <v>44926</v>
      </c>
      <c r="B6" s="680" t="s">
        <v>397</v>
      </c>
      <c r="C6" s="676" t="s">
        <v>405</v>
      </c>
      <c r="D6" t="s">
        <v>399</v>
      </c>
      <c r="E6" s="285">
        <v>350</v>
      </c>
      <c r="F6" s="285"/>
      <c r="G6" s="295">
        <f t="shared" ref="G6:G27" si="0">G5+E6-F6</f>
        <v>350</v>
      </c>
      <c r="H6" s="294"/>
    </row>
    <row r="7" spans="1:13">
      <c r="A7" s="277"/>
      <c r="B7" s="680"/>
      <c r="C7" s="676"/>
      <c r="D7" s="677" t="s">
        <v>1115</v>
      </c>
      <c r="E7" s="291">
        <v>350</v>
      </c>
      <c r="F7" s="291"/>
      <c r="G7" s="295">
        <f t="shared" si="0"/>
        <v>700</v>
      </c>
      <c r="H7" s="294"/>
    </row>
    <row r="8" spans="1:13">
      <c r="A8" s="257">
        <v>44865</v>
      </c>
      <c r="B8" s="317" t="s">
        <v>1116</v>
      </c>
      <c r="C8" s="677" t="s">
        <v>409</v>
      </c>
      <c r="D8" t="s">
        <v>399</v>
      </c>
      <c r="E8" s="291"/>
      <c r="F8" s="285">
        <v>350</v>
      </c>
      <c r="G8" s="295">
        <f t="shared" si="0"/>
        <v>350</v>
      </c>
      <c r="H8" s="294"/>
    </row>
    <row r="9" spans="1:13">
      <c r="A9" s="257">
        <v>44897</v>
      </c>
      <c r="B9" s="317" t="s">
        <v>1117</v>
      </c>
      <c r="C9" s="677" t="s">
        <v>409</v>
      </c>
      <c r="D9" s="677" t="s">
        <v>1115</v>
      </c>
      <c r="E9" s="291"/>
      <c r="F9" s="291">
        <v>350</v>
      </c>
      <c r="G9" s="295">
        <f t="shared" si="0"/>
        <v>0</v>
      </c>
      <c r="H9" s="294"/>
    </row>
    <row r="10" spans="1:13">
      <c r="A10" s="243">
        <v>44926</v>
      </c>
      <c r="B10" s="680" t="s">
        <v>397</v>
      </c>
      <c r="C10" s="676" t="s">
        <v>409</v>
      </c>
      <c r="D10" t="s">
        <v>19</v>
      </c>
      <c r="E10" s="285">
        <v>29.7</v>
      </c>
      <c r="G10" s="295">
        <f t="shared" si="0"/>
        <v>29.7</v>
      </c>
      <c r="H10" s="294"/>
      <c r="K10" s="676"/>
      <c r="M10" s="285"/>
    </row>
    <row r="11" spans="1:13">
      <c r="C11" s="677"/>
      <c r="D11" t="s">
        <v>401</v>
      </c>
      <c r="E11" s="285">
        <v>5.7</v>
      </c>
      <c r="G11" s="295">
        <f t="shared" si="0"/>
        <v>35.4</v>
      </c>
      <c r="H11" s="294"/>
      <c r="K11" s="677"/>
      <c r="M11" s="285"/>
    </row>
    <row r="12" spans="1:13">
      <c r="C12" s="677"/>
      <c r="D12" t="s">
        <v>400</v>
      </c>
      <c r="E12" s="285">
        <v>350</v>
      </c>
      <c r="G12" s="295">
        <f t="shared" si="0"/>
        <v>385.4</v>
      </c>
      <c r="H12" s="294"/>
      <c r="K12" s="676"/>
      <c r="M12" s="285"/>
    </row>
    <row r="13" spans="1:13">
      <c r="A13" s="236">
        <v>44933</v>
      </c>
      <c r="B13" s="317" t="s">
        <v>1118</v>
      </c>
      <c r="C13" s="677" t="s">
        <v>409</v>
      </c>
      <c r="D13" t="s">
        <v>400</v>
      </c>
      <c r="F13" s="285">
        <v>350</v>
      </c>
      <c r="G13" s="295">
        <f t="shared" si="0"/>
        <v>35.399999999999977</v>
      </c>
      <c r="H13" s="294"/>
    </row>
    <row r="14" spans="1:13">
      <c r="A14" s="236">
        <v>45009</v>
      </c>
      <c r="B14" s="317" t="s">
        <v>1119</v>
      </c>
      <c r="C14" s="677" t="s">
        <v>409</v>
      </c>
      <c r="D14" t="s">
        <v>19</v>
      </c>
      <c r="F14" s="285">
        <v>29.7</v>
      </c>
      <c r="G14" s="295">
        <f t="shared" si="0"/>
        <v>5.699999999999978</v>
      </c>
      <c r="H14" s="294"/>
    </row>
    <row r="15" spans="1:13">
      <c r="A15" s="236">
        <v>45009</v>
      </c>
      <c r="B15" s="317" t="s">
        <v>1119</v>
      </c>
      <c r="C15" s="677" t="s">
        <v>409</v>
      </c>
      <c r="D15" t="s">
        <v>401</v>
      </c>
      <c r="F15" s="285">
        <v>5.7</v>
      </c>
      <c r="G15" s="295">
        <f t="shared" si="0"/>
        <v>-2.2204460492503131E-14</v>
      </c>
      <c r="H15" s="294"/>
    </row>
    <row r="16" spans="1:13">
      <c r="A16" s="243">
        <v>44926</v>
      </c>
      <c r="B16" s="680" t="s">
        <v>397</v>
      </c>
      <c r="C16" s="676" t="s">
        <v>444</v>
      </c>
      <c r="D16" t="s">
        <v>19</v>
      </c>
      <c r="E16" s="285">
        <v>33.1</v>
      </c>
      <c r="F16" s="285"/>
      <c r="G16" s="295">
        <f t="shared" si="0"/>
        <v>33.09999999999998</v>
      </c>
      <c r="H16" s="294"/>
    </row>
    <row r="17" spans="1:12">
      <c r="C17" s="677"/>
      <c r="D17" t="s">
        <v>401</v>
      </c>
      <c r="E17" s="285">
        <v>4.8</v>
      </c>
      <c r="F17" s="285"/>
      <c r="G17" s="295">
        <f t="shared" si="0"/>
        <v>37.899999999999977</v>
      </c>
      <c r="H17" s="294"/>
      <c r="I17" s="676"/>
      <c r="L17" s="285"/>
    </row>
    <row r="18" spans="1:12">
      <c r="C18" s="677"/>
      <c r="D18" t="s">
        <v>400</v>
      </c>
      <c r="E18" s="285">
        <v>350</v>
      </c>
      <c r="F18" s="285"/>
      <c r="G18" s="295">
        <f t="shared" si="0"/>
        <v>387.9</v>
      </c>
      <c r="H18" s="294"/>
      <c r="I18" s="677"/>
      <c r="L18" s="285"/>
    </row>
    <row r="19" spans="1:12">
      <c r="A19" s="236">
        <v>44957</v>
      </c>
      <c r="B19" s="317" t="s">
        <v>1120</v>
      </c>
      <c r="C19" s="677" t="s">
        <v>444</v>
      </c>
      <c r="D19" t="s">
        <v>400</v>
      </c>
      <c r="E19" s="285"/>
      <c r="F19" s="285">
        <v>165</v>
      </c>
      <c r="G19" s="295">
        <f t="shared" si="0"/>
        <v>222.89999999999998</v>
      </c>
      <c r="H19" s="294"/>
      <c r="I19" s="676"/>
      <c r="L19" s="285"/>
    </row>
    <row r="20" spans="1:12">
      <c r="A20" s="236">
        <v>45009</v>
      </c>
      <c r="B20" s="317" t="s">
        <v>1119</v>
      </c>
      <c r="C20" s="677" t="s">
        <v>444</v>
      </c>
      <c r="D20" t="s">
        <v>19</v>
      </c>
      <c r="E20" s="285"/>
      <c r="F20" s="285">
        <v>33.1</v>
      </c>
      <c r="G20" s="295">
        <f t="shared" si="0"/>
        <v>189.79999999999998</v>
      </c>
      <c r="H20" s="294"/>
      <c r="I20" s="676"/>
      <c r="L20" s="285"/>
    </row>
    <row r="21" spans="1:12">
      <c r="A21" s="236">
        <v>45009</v>
      </c>
      <c r="B21" s="317" t="s">
        <v>1119</v>
      </c>
      <c r="C21" s="677" t="s">
        <v>444</v>
      </c>
      <c r="D21" t="s">
        <v>401</v>
      </c>
      <c r="E21" s="285"/>
      <c r="F21" s="285">
        <v>4.8</v>
      </c>
      <c r="G21" s="295">
        <f t="shared" si="0"/>
        <v>184.99999999999997</v>
      </c>
      <c r="H21" s="294"/>
      <c r="I21" s="676"/>
      <c r="L21" s="285"/>
    </row>
    <row r="22" spans="1:12">
      <c r="A22" s="236">
        <v>45009</v>
      </c>
      <c r="B22" s="317" t="s">
        <v>1121</v>
      </c>
      <c r="C22" s="677" t="s">
        <v>444</v>
      </c>
      <c r="D22" t="s">
        <v>400</v>
      </c>
      <c r="E22" s="285"/>
      <c r="F22" s="285">
        <v>185</v>
      </c>
      <c r="G22" s="295">
        <f t="shared" si="0"/>
        <v>0</v>
      </c>
      <c r="H22" s="294"/>
      <c r="I22" s="676"/>
      <c r="L22" s="285"/>
    </row>
    <row r="23" spans="1:12">
      <c r="A23" s="243">
        <v>44985</v>
      </c>
      <c r="B23" s="680" t="s">
        <v>397</v>
      </c>
      <c r="C23" s="676" t="s">
        <v>415</v>
      </c>
      <c r="D23" t="s">
        <v>19</v>
      </c>
      <c r="E23" s="256">
        <v>36.1</v>
      </c>
      <c r="G23" s="295">
        <f t="shared" si="0"/>
        <v>36.1</v>
      </c>
      <c r="H23" s="294"/>
      <c r="I23" s="677"/>
      <c r="L23" s="285"/>
    </row>
    <row r="24" spans="1:12">
      <c r="C24" s="677"/>
      <c r="D24" t="s">
        <v>401</v>
      </c>
      <c r="E24" s="256">
        <v>1.2</v>
      </c>
      <c r="G24" s="295">
        <f t="shared" si="0"/>
        <v>37.300000000000004</v>
      </c>
      <c r="H24" s="294"/>
      <c r="L24" s="285"/>
    </row>
    <row r="25" spans="1:12">
      <c r="C25" s="677"/>
      <c r="D25" t="s">
        <v>400</v>
      </c>
      <c r="E25" s="256">
        <v>350</v>
      </c>
      <c r="G25" s="295">
        <f t="shared" si="0"/>
        <v>387.3</v>
      </c>
      <c r="H25" s="294"/>
      <c r="I25" s="676"/>
      <c r="K25" s="256"/>
    </row>
    <row r="26" spans="1:12">
      <c r="A26" s="236">
        <v>44985</v>
      </c>
      <c r="B26" s="317" t="s">
        <v>1122</v>
      </c>
      <c r="C26" s="677" t="s">
        <v>415</v>
      </c>
      <c r="D26" t="s">
        <v>400</v>
      </c>
      <c r="F26" s="256">
        <v>205</v>
      </c>
      <c r="G26" s="295">
        <f t="shared" si="0"/>
        <v>182.3</v>
      </c>
      <c r="H26" s="294"/>
    </row>
    <row r="27" spans="1:12">
      <c r="A27" s="236">
        <v>45028</v>
      </c>
      <c r="B27" s="317" t="s">
        <v>1123</v>
      </c>
      <c r="C27" s="677" t="s">
        <v>415</v>
      </c>
      <c r="D27" t="s">
        <v>19</v>
      </c>
      <c r="F27" s="256">
        <v>36.1</v>
      </c>
      <c r="G27" s="295">
        <f t="shared" si="0"/>
        <v>146.20000000000002</v>
      </c>
      <c r="H27" s="294"/>
    </row>
    <row r="28" spans="1:12">
      <c r="A28" s="236">
        <v>45028</v>
      </c>
      <c r="B28" s="317" t="s">
        <v>1123</v>
      </c>
      <c r="C28" s="677" t="s">
        <v>415</v>
      </c>
      <c r="D28" t="s">
        <v>401</v>
      </c>
      <c r="F28" s="256">
        <v>1.2</v>
      </c>
      <c r="G28" s="295">
        <f>G27+E28-F28</f>
        <v>145.00000000000003</v>
      </c>
      <c r="H28" s="294"/>
    </row>
    <row r="29" spans="1:12">
      <c r="A29" s="236">
        <v>45028</v>
      </c>
      <c r="B29" s="317" t="s">
        <v>1124</v>
      </c>
      <c r="C29" s="677" t="s">
        <v>415</v>
      </c>
      <c r="D29" t="s">
        <v>400</v>
      </c>
      <c r="F29" s="256">
        <v>145</v>
      </c>
      <c r="G29" s="295">
        <f>G28+E29-F29</f>
        <v>0</v>
      </c>
      <c r="H29" s="294"/>
    </row>
    <row r="30" spans="1:12">
      <c r="A30" s="243">
        <v>44985</v>
      </c>
      <c r="B30" s="680" t="s">
        <v>397</v>
      </c>
      <c r="C30" s="676" t="s">
        <v>418</v>
      </c>
      <c r="D30" t="s">
        <v>19</v>
      </c>
      <c r="E30" s="256">
        <v>33.200000000000003</v>
      </c>
      <c r="G30" s="295">
        <f>G29+E30-F30</f>
        <v>33.200000000000003</v>
      </c>
      <c r="H30" s="294"/>
      <c r="J30" s="676"/>
      <c r="L30" s="256"/>
    </row>
    <row r="31" spans="1:12">
      <c r="C31" s="677"/>
      <c r="D31" t="s">
        <v>401</v>
      </c>
      <c r="E31" s="256">
        <v>1.3</v>
      </c>
      <c r="G31" s="295">
        <f t="shared" ref="G31:G105" si="1">G30+E31-F31</f>
        <v>34.5</v>
      </c>
      <c r="H31" s="294"/>
      <c r="J31" s="676"/>
      <c r="L31" s="256"/>
    </row>
    <row r="32" spans="1:12">
      <c r="C32" s="677"/>
      <c r="D32" t="s">
        <v>400</v>
      </c>
      <c r="E32" s="256">
        <v>350</v>
      </c>
      <c r="G32" s="295">
        <f t="shared" si="1"/>
        <v>384.5</v>
      </c>
      <c r="H32" s="294"/>
      <c r="J32" s="677"/>
      <c r="L32" s="256"/>
    </row>
    <row r="33" spans="1:14">
      <c r="A33" s="236">
        <v>45016</v>
      </c>
      <c r="B33" s="317" t="s">
        <v>1125</v>
      </c>
      <c r="C33" s="677" t="s">
        <v>418</v>
      </c>
      <c r="D33" t="s">
        <v>400</v>
      </c>
      <c r="F33" s="256">
        <v>220</v>
      </c>
      <c r="G33" s="295">
        <f t="shared" si="1"/>
        <v>164.5</v>
      </c>
      <c r="H33" s="294"/>
      <c r="J33" s="676"/>
      <c r="L33" s="319"/>
    </row>
    <row r="34" spans="1:14">
      <c r="A34" s="236">
        <v>45028</v>
      </c>
      <c r="B34" s="317" t="s">
        <v>1124</v>
      </c>
      <c r="C34" s="677" t="s">
        <v>418</v>
      </c>
      <c r="D34" t="s">
        <v>400</v>
      </c>
      <c r="F34" s="256">
        <v>130</v>
      </c>
      <c r="G34" s="295">
        <f t="shared" si="1"/>
        <v>34.5</v>
      </c>
      <c r="H34" s="294"/>
      <c r="J34" s="677"/>
      <c r="L34" s="319"/>
    </row>
    <row r="35" spans="1:14">
      <c r="A35" s="236">
        <v>45084</v>
      </c>
      <c r="B35" s="317" t="s">
        <v>1126</v>
      </c>
      <c r="C35" s="677" t="s">
        <v>418</v>
      </c>
      <c r="D35" t="s">
        <v>19</v>
      </c>
      <c r="F35" s="256">
        <v>33.200000000000003</v>
      </c>
      <c r="G35" s="295">
        <f t="shared" si="1"/>
        <v>1.2999999999999972</v>
      </c>
      <c r="H35" s="294"/>
      <c r="J35" s="677"/>
      <c r="L35" s="319"/>
    </row>
    <row r="36" spans="1:14">
      <c r="A36" s="236">
        <v>45084</v>
      </c>
      <c r="B36" s="317" t="s">
        <v>1126</v>
      </c>
      <c r="C36" s="677" t="s">
        <v>418</v>
      </c>
      <c r="D36" t="s">
        <v>401</v>
      </c>
      <c r="F36" s="256">
        <v>1.3</v>
      </c>
      <c r="G36" s="295">
        <f t="shared" si="1"/>
        <v>-2.886579864025407E-15</v>
      </c>
      <c r="H36" s="294"/>
      <c r="J36" s="677"/>
      <c r="L36" s="319"/>
    </row>
    <row r="37" spans="1:14">
      <c r="A37" s="243">
        <v>45046</v>
      </c>
      <c r="B37" s="676" t="s">
        <v>397</v>
      </c>
      <c r="C37" s="676" t="s">
        <v>420</v>
      </c>
      <c r="D37" t="s">
        <v>19</v>
      </c>
      <c r="E37" s="319">
        <v>34.700000000000003</v>
      </c>
      <c r="F37" s="319"/>
      <c r="G37" s="295">
        <f t="shared" si="1"/>
        <v>34.700000000000003</v>
      </c>
      <c r="H37" s="294"/>
      <c r="K37" s="256"/>
      <c r="L37" s="256"/>
    </row>
    <row r="38" spans="1:14">
      <c r="B38" s="677"/>
      <c r="C38" s="677"/>
      <c r="D38" t="s">
        <v>401</v>
      </c>
      <c r="E38" s="319">
        <v>1.5</v>
      </c>
      <c r="F38" s="319"/>
      <c r="G38" s="295">
        <f t="shared" si="1"/>
        <v>36.200000000000003</v>
      </c>
      <c r="H38" s="294"/>
      <c r="K38" s="256"/>
      <c r="L38" s="256"/>
    </row>
    <row r="39" spans="1:14">
      <c r="B39" s="677"/>
      <c r="C39" s="677"/>
      <c r="D39" t="s">
        <v>400</v>
      </c>
      <c r="E39" s="319">
        <v>350</v>
      </c>
      <c r="F39" s="319"/>
      <c r="G39" s="295">
        <f t="shared" si="1"/>
        <v>386.2</v>
      </c>
      <c r="H39" s="294"/>
      <c r="K39" s="256"/>
      <c r="L39" s="256"/>
    </row>
    <row r="40" spans="1:14">
      <c r="A40" s="236">
        <v>45046</v>
      </c>
      <c r="B40" s="677" t="s">
        <v>1127</v>
      </c>
      <c r="C40" s="677" t="s">
        <v>420</v>
      </c>
      <c r="D40" t="s">
        <v>400</v>
      </c>
      <c r="E40" s="319"/>
      <c r="F40" s="319">
        <v>350</v>
      </c>
      <c r="G40" s="295">
        <f t="shared" si="1"/>
        <v>36.199999999999989</v>
      </c>
      <c r="H40" s="294"/>
    </row>
    <row r="41" spans="1:14">
      <c r="A41" s="236">
        <v>45084</v>
      </c>
      <c r="B41" s="317" t="s">
        <v>1126</v>
      </c>
      <c r="C41" s="677" t="s">
        <v>420</v>
      </c>
      <c r="D41" t="s">
        <v>19</v>
      </c>
      <c r="E41" s="319"/>
      <c r="F41" s="319">
        <v>34.700000000000003</v>
      </c>
      <c r="G41" s="295">
        <f t="shared" si="1"/>
        <v>1.4999999999999858</v>
      </c>
      <c r="H41" s="294"/>
      <c r="J41" s="232"/>
      <c r="K41" s="232"/>
      <c r="L41" s="232"/>
      <c r="M41" s="283"/>
      <c r="N41" s="232"/>
    </row>
    <row r="42" spans="1:14">
      <c r="A42" s="236">
        <v>45084</v>
      </c>
      <c r="B42" s="317" t="s">
        <v>1126</v>
      </c>
      <c r="C42" s="677" t="s">
        <v>420</v>
      </c>
      <c r="D42" t="s">
        <v>401</v>
      </c>
      <c r="E42" s="319"/>
      <c r="F42" s="319">
        <v>1.5</v>
      </c>
      <c r="G42" s="295">
        <f t="shared" si="1"/>
        <v>-1.4210854715202004E-14</v>
      </c>
      <c r="H42" s="294"/>
      <c r="K42" s="676"/>
      <c r="N42" s="256"/>
    </row>
    <row r="43" spans="1:14">
      <c r="A43" s="243">
        <v>45046</v>
      </c>
      <c r="B43" s="676" t="s">
        <v>397</v>
      </c>
      <c r="C43" s="676" t="s">
        <v>422</v>
      </c>
      <c r="D43" t="s">
        <v>19</v>
      </c>
      <c r="E43" s="256">
        <v>32.1</v>
      </c>
      <c r="G43" s="295">
        <f t="shared" si="1"/>
        <v>32.099999999999987</v>
      </c>
      <c r="H43" s="294"/>
      <c r="K43" s="677"/>
      <c r="N43" s="256"/>
    </row>
    <row r="44" spans="1:14">
      <c r="B44" s="677"/>
      <c r="C44" s="677"/>
      <c r="D44" t="s">
        <v>401</v>
      </c>
      <c r="E44" s="256">
        <v>2.1</v>
      </c>
      <c r="G44" s="295">
        <f t="shared" si="1"/>
        <v>34.199999999999989</v>
      </c>
      <c r="H44" s="294"/>
      <c r="L44" s="319"/>
      <c r="N44" s="237"/>
    </row>
    <row r="45" spans="1:14">
      <c r="B45" s="677"/>
      <c r="C45" s="677"/>
      <c r="D45" t="s">
        <v>400</v>
      </c>
      <c r="E45" s="256">
        <v>350</v>
      </c>
      <c r="G45" s="295">
        <f t="shared" si="1"/>
        <v>384.2</v>
      </c>
      <c r="H45" s="294"/>
      <c r="K45" s="676"/>
      <c r="N45" s="237"/>
    </row>
    <row r="46" spans="1:14">
      <c r="A46" s="236">
        <v>45077</v>
      </c>
      <c r="B46" s="317" t="s">
        <v>1128</v>
      </c>
      <c r="C46" s="677" t="s">
        <v>422</v>
      </c>
      <c r="D46" t="s">
        <v>400</v>
      </c>
      <c r="F46" s="256">
        <v>350</v>
      </c>
      <c r="G46" s="295">
        <f t="shared" si="1"/>
        <v>34.199999999999989</v>
      </c>
      <c r="H46" s="294"/>
      <c r="K46" s="677"/>
      <c r="N46" s="237"/>
    </row>
    <row r="47" spans="1:14">
      <c r="C47" s="677"/>
      <c r="D47" s="319" t="s">
        <v>551</v>
      </c>
      <c r="E47" s="237">
        <v>10</v>
      </c>
      <c r="G47" s="295">
        <f t="shared" si="1"/>
        <v>44.199999999999989</v>
      </c>
      <c r="H47" s="294"/>
    </row>
    <row r="48" spans="1:14">
      <c r="A48" s="236">
        <v>45210</v>
      </c>
      <c r="B48" s="317" t="s">
        <v>1129</v>
      </c>
      <c r="C48" s="677" t="s">
        <v>422</v>
      </c>
      <c r="D48" t="s">
        <v>19</v>
      </c>
      <c r="E48" s="237"/>
      <c r="F48" s="256">
        <v>32.1</v>
      </c>
      <c r="G48" s="295">
        <f t="shared" si="1"/>
        <v>12.099999999999987</v>
      </c>
      <c r="H48" s="294"/>
    </row>
    <row r="49" spans="1:14">
      <c r="A49" s="236">
        <v>45210</v>
      </c>
      <c r="B49" s="317" t="s">
        <v>1129</v>
      </c>
      <c r="C49" s="677" t="s">
        <v>422</v>
      </c>
      <c r="D49" t="s">
        <v>401</v>
      </c>
      <c r="E49" s="237"/>
      <c r="F49" s="256">
        <v>2.1</v>
      </c>
      <c r="G49" s="295">
        <f t="shared" si="1"/>
        <v>9.9999999999999876</v>
      </c>
      <c r="H49" s="294"/>
    </row>
    <row r="50" spans="1:14">
      <c r="A50" s="236">
        <v>45210</v>
      </c>
      <c r="B50" s="317" t="s">
        <v>1129</v>
      </c>
      <c r="C50" s="677" t="s">
        <v>422</v>
      </c>
      <c r="D50" s="319" t="s">
        <v>551</v>
      </c>
      <c r="E50" s="237"/>
      <c r="F50" s="256">
        <v>10</v>
      </c>
      <c r="G50" s="295">
        <f t="shared" si="1"/>
        <v>0</v>
      </c>
      <c r="H50" s="294"/>
    </row>
    <row r="51" spans="1:14">
      <c r="A51" s="243">
        <v>45107</v>
      </c>
      <c r="B51" s="680" t="s">
        <v>397</v>
      </c>
      <c r="C51" s="676" t="s">
        <v>425</v>
      </c>
      <c r="D51" t="s">
        <v>19</v>
      </c>
      <c r="E51" s="237">
        <v>32.700000000000003</v>
      </c>
      <c r="G51" s="295">
        <f t="shared" si="1"/>
        <v>32.700000000000003</v>
      </c>
      <c r="H51" s="294"/>
      <c r="K51" s="676"/>
      <c r="N51" s="237"/>
    </row>
    <row r="52" spans="1:14">
      <c r="C52" s="677"/>
      <c r="D52" t="s">
        <v>401</v>
      </c>
      <c r="E52" s="237">
        <v>2</v>
      </c>
      <c r="G52" s="295">
        <f t="shared" si="1"/>
        <v>34.700000000000003</v>
      </c>
      <c r="H52" s="294"/>
      <c r="K52" s="677"/>
      <c r="N52" s="237"/>
    </row>
    <row r="53" spans="1:14">
      <c r="C53" s="677"/>
      <c r="D53" t="s">
        <v>400</v>
      </c>
      <c r="E53" s="237">
        <v>350</v>
      </c>
      <c r="G53" s="295">
        <f t="shared" si="1"/>
        <v>384.7</v>
      </c>
      <c r="H53" s="294"/>
      <c r="K53" s="676"/>
      <c r="N53" s="237"/>
    </row>
    <row r="54" spans="1:14">
      <c r="A54" s="236">
        <v>45111</v>
      </c>
      <c r="B54" s="317" t="s">
        <v>1130</v>
      </c>
      <c r="C54" s="677" t="s">
        <v>425</v>
      </c>
      <c r="D54" t="s">
        <v>400</v>
      </c>
      <c r="E54" s="237"/>
      <c r="F54" s="256">
        <v>230</v>
      </c>
      <c r="G54" s="295">
        <f t="shared" si="1"/>
        <v>154.69999999999999</v>
      </c>
      <c r="H54" s="294"/>
      <c r="K54" s="677"/>
      <c r="N54" s="237"/>
    </row>
    <row r="55" spans="1:14">
      <c r="A55" s="236">
        <v>45210</v>
      </c>
      <c r="B55" s="317" t="s">
        <v>1131</v>
      </c>
      <c r="C55" s="677" t="s">
        <v>425</v>
      </c>
      <c r="D55" t="s">
        <v>400</v>
      </c>
      <c r="E55" s="237"/>
      <c r="F55" s="256">
        <v>56.5</v>
      </c>
      <c r="G55" s="295">
        <f t="shared" si="1"/>
        <v>98.199999999999989</v>
      </c>
      <c r="H55" s="294"/>
      <c r="K55" s="677"/>
      <c r="N55" s="237"/>
    </row>
    <row r="56" spans="1:14">
      <c r="A56" s="236">
        <v>45210</v>
      </c>
      <c r="B56" s="317" t="s">
        <v>1129</v>
      </c>
      <c r="C56" s="677" t="s">
        <v>425</v>
      </c>
      <c r="D56" t="s">
        <v>19</v>
      </c>
      <c r="E56" s="237"/>
      <c r="F56" s="237">
        <v>32.700000000000003</v>
      </c>
      <c r="G56" s="295">
        <f t="shared" si="1"/>
        <v>65.499999999999986</v>
      </c>
      <c r="H56" s="294"/>
      <c r="K56" s="677"/>
      <c r="N56" s="237"/>
    </row>
    <row r="57" spans="1:14">
      <c r="A57" s="236">
        <v>45210</v>
      </c>
      <c r="B57" s="317" t="s">
        <v>1129</v>
      </c>
      <c r="C57" s="677" t="s">
        <v>425</v>
      </c>
      <c r="D57" t="s">
        <v>401</v>
      </c>
      <c r="E57" s="237"/>
      <c r="F57" s="237">
        <v>2</v>
      </c>
      <c r="G57" s="295">
        <f t="shared" si="1"/>
        <v>63.499999999999986</v>
      </c>
      <c r="H57" s="294"/>
      <c r="K57" s="677"/>
      <c r="N57" s="237"/>
    </row>
    <row r="58" spans="1:14">
      <c r="A58" s="236">
        <v>45245</v>
      </c>
      <c r="B58" s="317" t="s">
        <v>1132</v>
      </c>
      <c r="C58" s="677" t="s">
        <v>425</v>
      </c>
      <c r="D58" t="s">
        <v>400</v>
      </c>
      <c r="E58" s="237"/>
      <c r="F58" s="237">
        <v>63.5</v>
      </c>
      <c r="G58" s="295">
        <f t="shared" si="1"/>
        <v>0</v>
      </c>
      <c r="H58" s="294"/>
      <c r="K58" s="677"/>
      <c r="N58" s="237"/>
    </row>
    <row r="59" spans="1:14">
      <c r="A59" s="243">
        <v>45138</v>
      </c>
      <c r="B59" s="680" t="s">
        <v>397</v>
      </c>
      <c r="C59" s="676" t="s">
        <v>1133</v>
      </c>
      <c r="D59" t="s">
        <v>19</v>
      </c>
      <c r="E59" s="237">
        <v>30.8</v>
      </c>
      <c r="G59" s="295">
        <f t="shared" si="1"/>
        <v>30.8</v>
      </c>
      <c r="H59" s="294"/>
    </row>
    <row r="60" spans="1:14">
      <c r="C60" s="677"/>
      <c r="D60" t="s">
        <v>401</v>
      </c>
      <c r="E60" s="237">
        <v>2</v>
      </c>
      <c r="G60" s="295">
        <f t="shared" si="1"/>
        <v>32.799999999999997</v>
      </c>
      <c r="H60" s="294"/>
      <c r="K60" s="676"/>
    </row>
    <row r="61" spans="1:14">
      <c r="C61" s="677"/>
      <c r="D61" t="s">
        <v>400</v>
      </c>
      <c r="E61" s="237">
        <v>350</v>
      </c>
      <c r="G61" s="295">
        <f t="shared" si="1"/>
        <v>382.8</v>
      </c>
      <c r="H61" s="294"/>
      <c r="N61" s="256"/>
    </row>
    <row r="62" spans="1:14">
      <c r="A62" s="236">
        <v>45138</v>
      </c>
      <c r="B62" s="317" t="s">
        <v>1134</v>
      </c>
      <c r="C62" s="677" t="s">
        <v>1133</v>
      </c>
      <c r="D62" s="319" t="s">
        <v>400</v>
      </c>
      <c r="E62" s="237"/>
      <c r="F62" s="256">
        <v>220</v>
      </c>
      <c r="G62" s="295">
        <f t="shared" si="1"/>
        <v>162.80000000000001</v>
      </c>
      <c r="H62" s="294"/>
    </row>
    <row r="63" spans="1:14">
      <c r="A63" s="236">
        <v>45156</v>
      </c>
      <c r="B63" s="317" t="s">
        <v>1135</v>
      </c>
      <c r="C63" s="677" t="s">
        <v>1133</v>
      </c>
      <c r="D63" s="319" t="s">
        <v>400</v>
      </c>
      <c r="E63" s="237"/>
      <c r="F63" s="256">
        <v>130</v>
      </c>
      <c r="G63" s="295">
        <f t="shared" si="1"/>
        <v>32.800000000000011</v>
      </c>
      <c r="H63" s="294"/>
    </row>
    <row r="64" spans="1:14">
      <c r="A64" s="236">
        <v>45210</v>
      </c>
      <c r="B64" s="317" t="s">
        <v>1129</v>
      </c>
      <c r="C64" s="677" t="s">
        <v>1133</v>
      </c>
      <c r="D64" t="s">
        <v>19</v>
      </c>
      <c r="E64" s="237"/>
      <c r="F64" s="237">
        <v>30.8</v>
      </c>
      <c r="G64" s="295">
        <f t="shared" si="1"/>
        <v>2.0000000000000107</v>
      </c>
      <c r="H64" s="294"/>
    </row>
    <row r="65" spans="1:13">
      <c r="A65" s="236">
        <v>45210</v>
      </c>
      <c r="B65" s="317" t="s">
        <v>1129</v>
      </c>
      <c r="C65" s="677" t="s">
        <v>1133</v>
      </c>
      <c r="D65" t="s">
        <v>401</v>
      </c>
      <c r="E65" s="237"/>
      <c r="F65" s="237">
        <v>2</v>
      </c>
      <c r="G65" s="295">
        <f t="shared" si="1"/>
        <v>1.0658141036401503E-14</v>
      </c>
      <c r="H65" s="294"/>
    </row>
    <row r="66" spans="1:13">
      <c r="A66" s="243">
        <v>45169</v>
      </c>
      <c r="B66" s="680" t="s">
        <v>397</v>
      </c>
      <c r="C66" s="676" t="s">
        <v>429</v>
      </c>
      <c r="D66" t="s">
        <v>19</v>
      </c>
      <c r="E66" s="237">
        <v>29.5</v>
      </c>
      <c r="G66" s="295">
        <f t="shared" si="1"/>
        <v>29.500000000000011</v>
      </c>
      <c r="H66" s="294"/>
    </row>
    <row r="67" spans="1:13">
      <c r="C67" s="677"/>
      <c r="D67" t="s">
        <v>401</v>
      </c>
      <c r="E67" s="237">
        <v>2.2999999999999998</v>
      </c>
      <c r="G67" s="295">
        <f t="shared" si="1"/>
        <v>31.800000000000011</v>
      </c>
      <c r="H67" s="294"/>
    </row>
    <row r="68" spans="1:13">
      <c r="C68" s="677"/>
      <c r="D68" t="s">
        <v>400</v>
      </c>
      <c r="E68" s="237">
        <v>350</v>
      </c>
      <c r="G68" s="295">
        <f t="shared" si="1"/>
        <v>381.8</v>
      </c>
      <c r="H68" s="294"/>
    </row>
    <row r="69" spans="1:13">
      <c r="A69" s="236">
        <v>45169</v>
      </c>
      <c r="B69" s="317" t="s">
        <v>1136</v>
      </c>
      <c r="C69" s="677" t="s">
        <v>429</v>
      </c>
      <c r="D69" t="s">
        <v>400</v>
      </c>
      <c r="F69" s="256">
        <v>260</v>
      </c>
      <c r="G69" s="295">
        <f t="shared" si="1"/>
        <v>121.80000000000001</v>
      </c>
      <c r="H69" s="294"/>
      <c r="M69"/>
    </row>
    <row r="70" spans="1:13">
      <c r="A70" s="236">
        <v>45210</v>
      </c>
      <c r="B70" s="317" t="s">
        <v>1129</v>
      </c>
      <c r="C70" s="677" t="s">
        <v>429</v>
      </c>
      <c r="D70" t="s">
        <v>19</v>
      </c>
      <c r="F70" s="237">
        <v>29.5</v>
      </c>
      <c r="G70" s="295">
        <f t="shared" si="1"/>
        <v>92.300000000000011</v>
      </c>
      <c r="H70" s="294"/>
      <c r="K70" s="676"/>
    </row>
    <row r="71" spans="1:13">
      <c r="A71" s="236">
        <v>45210</v>
      </c>
      <c r="B71" s="317" t="s">
        <v>1129</v>
      </c>
      <c r="C71" s="677" t="s">
        <v>429</v>
      </c>
      <c r="D71" t="s">
        <v>401</v>
      </c>
      <c r="F71" s="237">
        <v>2.2999999999999998</v>
      </c>
      <c r="G71" s="295">
        <f t="shared" si="1"/>
        <v>90.000000000000014</v>
      </c>
      <c r="H71" s="294"/>
      <c r="K71" s="676"/>
    </row>
    <row r="72" spans="1:13">
      <c r="A72" s="236">
        <v>45245</v>
      </c>
      <c r="B72" s="317" t="s">
        <v>1132</v>
      </c>
      <c r="C72" s="677" t="s">
        <v>429</v>
      </c>
      <c r="D72" t="s">
        <v>400</v>
      </c>
      <c r="F72" s="237">
        <v>90</v>
      </c>
      <c r="G72" s="295">
        <f t="shared" si="1"/>
        <v>0</v>
      </c>
      <c r="H72" s="294"/>
      <c r="K72" s="676"/>
    </row>
    <row r="73" spans="1:13">
      <c r="A73" s="243">
        <v>45199</v>
      </c>
      <c r="B73" s="676" t="s">
        <v>397</v>
      </c>
      <c r="C73" s="676" t="s">
        <v>431</v>
      </c>
      <c r="D73" t="s">
        <v>19</v>
      </c>
      <c r="E73" s="218">
        <v>29.3</v>
      </c>
      <c r="G73" s="295">
        <f t="shared" si="1"/>
        <v>29.3</v>
      </c>
      <c r="H73" s="294"/>
      <c r="K73" s="676"/>
      <c r="M73" s="285"/>
    </row>
    <row r="74" spans="1:13">
      <c r="B74" s="677"/>
      <c r="C74" s="677"/>
      <c r="D74" t="s">
        <v>401</v>
      </c>
      <c r="E74" s="241">
        <v>2</v>
      </c>
      <c r="G74" s="295">
        <f t="shared" si="1"/>
        <v>31.3</v>
      </c>
      <c r="H74" s="294"/>
      <c r="K74" s="677"/>
      <c r="M74" s="290"/>
    </row>
    <row r="75" spans="1:13">
      <c r="B75" s="677"/>
      <c r="C75" s="677"/>
      <c r="D75" t="s">
        <v>400</v>
      </c>
      <c r="E75" s="241">
        <v>350</v>
      </c>
      <c r="G75" s="295">
        <f t="shared" si="1"/>
        <v>381.3</v>
      </c>
      <c r="H75" s="294"/>
      <c r="K75" s="677"/>
      <c r="M75" s="290"/>
    </row>
    <row r="76" spans="1:13">
      <c r="A76" s="236">
        <v>45199</v>
      </c>
      <c r="B76" s="317" t="s">
        <v>1137</v>
      </c>
      <c r="C76" s="677" t="s">
        <v>431</v>
      </c>
      <c r="D76" t="s">
        <v>400</v>
      </c>
      <c r="F76" s="256">
        <v>260</v>
      </c>
      <c r="G76" s="295">
        <f t="shared" si="1"/>
        <v>121.30000000000001</v>
      </c>
      <c r="H76" s="294"/>
      <c r="K76" s="676"/>
    </row>
    <row r="77" spans="1:13">
      <c r="A77" s="236">
        <v>45245</v>
      </c>
      <c r="B77" s="317" t="s">
        <v>1138</v>
      </c>
      <c r="C77" s="677" t="s">
        <v>431</v>
      </c>
      <c r="D77" t="s">
        <v>19</v>
      </c>
      <c r="F77" s="218">
        <v>29.3</v>
      </c>
      <c r="G77" s="295">
        <f t="shared" si="1"/>
        <v>92.000000000000014</v>
      </c>
      <c r="H77" s="294"/>
      <c r="K77" s="676"/>
    </row>
    <row r="78" spans="1:13">
      <c r="A78" s="236">
        <v>45245</v>
      </c>
      <c r="B78" s="317" t="s">
        <v>1138</v>
      </c>
      <c r="C78" s="677" t="s">
        <v>431</v>
      </c>
      <c r="D78" t="s">
        <v>401</v>
      </c>
      <c r="F78" s="241">
        <v>2</v>
      </c>
      <c r="G78" s="295">
        <f t="shared" si="1"/>
        <v>90.000000000000014</v>
      </c>
      <c r="H78" s="294"/>
      <c r="K78" s="676"/>
    </row>
    <row r="79" spans="1:13">
      <c r="A79" s="236">
        <v>45245</v>
      </c>
      <c r="B79" s="317" t="s">
        <v>1132</v>
      </c>
      <c r="C79" s="677" t="s">
        <v>431</v>
      </c>
      <c r="D79" t="s">
        <v>400</v>
      </c>
      <c r="F79" s="241">
        <v>90</v>
      </c>
      <c r="G79" s="295">
        <f t="shared" si="1"/>
        <v>0</v>
      </c>
      <c r="H79" s="294"/>
      <c r="K79" s="676"/>
    </row>
    <row r="80" spans="1:13">
      <c r="A80" s="243">
        <v>45230</v>
      </c>
      <c r="B80" s="676" t="s">
        <v>397</v>
      </c>
      <c r="C80" s="676" t="s">
        <v>398</v>
      </c>
      <c r="D80" t="s">
        <v>19</v>
      </c>
      <c r="E80" s="237">
        <v>28.5</v>
      </c>
      <c r="F80" s="355"/>
      <c r="G80" s="295">
        <f t="shared" si="1"/>
        <v>28.5</v>
      </c>
      <c r="H80" s="294"/>
    </row>
    <row r="81" spans="1:14">
      <c r="B81" s="677"/>
      <c r="C81" s="677"/>
      <c r="D81" t="s">
        <v>401</v>
      </c>
      <c r="E81" s="237">
        <v>2</v>
      </c>
      <c r="F81" s="355"/>
      <c r="G81" s="295">
        <f t="shared" si="1"/>
        <v>30.5</v>
      </c>
      <c r="H81" s="294"/>
    </row>
    <row r="82" spans="1:14">
      <c r="B82" s="677"/>
      <c r="C82" s="677"/>
      <c r="D82" t="s">
        <v>400</v>
      </c>
      <c r="E82" s="237">
        <v>350</v>
      </c>
      <c r="F82" s="355"/>
      <c r="G82" s="295">
        <f t="shared" si="1"/>
        <v>380.5</v>
      </c>
      <c r="H82" s="294"/>
    </row>
    <row r="83" spans="1:14">
      <c r="A83" s="236">
        <v>45230</v>
      </c>
      <c r="B83" s="677" t="s">
        <v>1139</v>
      </c>
      <c r="C83" s="677" t="s">
        <v>398</v>
      </c>
      <c r="D83" t="s">
        <v>400</v>
      </c>
      <c r="E83" s="237"/>
      <c r="F83" s="355">
        <v>260</v>
      </c>
      <c r="G83" s="295">
        <f t="shared" si="1"/>
        <v>120.5</v>
      </c>
      <c r="H83" s="294"/>
      <c r="N83" s="256"/>
    </row>
    <row r="84" spans="1:14">
      <c r="A84" s="236">
        <v>45245</v>
      </c>
      <c r="B84" s="317" t="s">
        <v>1138</v>
      </c>
      <c r="C84" s="677" t="s">
        <v>398</v>
      </c>
      <c r="D84" t="s">
        <v>19</v>
      </c>
      <c r="F84" s="237">
        <v>28.5</v>
      </c>
      <c r="G84" s="295">
        <f t="shared" si="1"/>
        <v>92</v>
      </c>
      <c r="H84" s="294"/>
    </row>
    <row r="85" spans="1:14">
      <c r="A85" s="236">
        <v>45245</v>
      </c>
      <c r="B85" s="317" t="s">
        <v>1138</v>
      </c>
      <c r="C85" s="677" t="s">
        <v>398</v>
      </c>
      <c r="D85" t="s">
        <v>401</v>
      </c>
      <c r="F85" s="237">
        <v>2</v>
      </c>
      <c r="G85" s="295">
        <f t="shared" si="1"/>
        <v>90</v>
      </c>
      <c r="H85" s="294"/>
      <c r="J85" s="692"/>
      <c r="K85" s="692"/>
      <c r="L85" s="692"/>
    </row>
    <row r="86" spans="1:14">
      <c r="A86" s="236">
        <v>45245</v>
      </c>
      <c r="B86" s="317" t="s">
        <v>1132</v>
      </c>
      <c r="C86" s="677" t="s">
        <v>398</v>
      </c>
      <c r="D86" t="s">
        <v>400</v>
      </c>
      <c r="F86" s="256">
        <v>90</v>
      </c>
      <c r="G86" s="295">
        <f t="shared" si="1"/>
        <v>0</v>
      </c>
      <c r="H86" s="294"/>
      <c r="I86">
        <v>2023</v>
      </c>
      <c r="J86" s="391"/>
      <c r="M86" s="237"/>
    </row>
    <row r="87" spans="1:14">
      <c r="A87" s="364">
        <v>45260</v>
      </c>
      <c r="B87" s="391" t="s">
        <v>397</v>
      </c>
      <c r="C87" s="391" t="s">
        <v>405</v>
      </c>
      <c r="D87" t="s">
        <v>19</v>
      </c>
      <c r="E87" s="237">
        <v>31</v>
      </c>
      <c r="F87" s="355"/>
      <c r="G87" s="295">
        <f t="shared" si="1"/>
        <v>31</v>
      </c>
      <c r="H87" s="294"/>
      <c r="J87" s="391"/>
      <c r="M87" s="237"/>
    </row>
    <row r="88" spans="1:14">
      <c r="A88" s="364"/>
      <c r="B88" s="391"/>
      <c r="C88" s="391"/>
      <c r="D88" t="s">
        <v>401</v>
      </c>
      <c r="E88" s="237">
        <v>10</v>
      </c>
      <c r="F88" s="355"/>
      <c r="G88" s="295">
        <f t="shared" si="1"/>
        <v>41</v>
      </c>
      <c r="H88" s="294"/>
      <c r="L88" s="237"/>
    </row>
    <row r="89" spans="1:14">
      <c r="A89" s="365"/>
      <c r="B89" s="366"/>
      <c r="C89" s="366"/>
      <c r="D89" t="s">
        <v>400</v>
      </c>
      <c r="E89" s="237">
        <v>350</v>
      </c>
      <c r="F89" s="355"/>
      <c r="G89" s="295">
        <f t="shared" si="1"/>
        <v>391</v>
      </c>
      <c r="H89" s="294"/>
      <c r="J89" s="676"/>
      <c r="M89" s="237"/>
    </row>
    <row r="90" spans="1:14">
      <c r="A90" s="365">
        <v>45260</v>
      </c>
      <c r="B90" s="366" t="s">
        <v>1140</v>
      </c>
      <c r="C90" s="366" t="s">
        <v>405</v>
      </c>
      <c r="D90" t="s">
        <v>400</v>
      </c>
      <c r="E90" s="237"/>
      <c r="F90" s="355">
        <v>268</v>
      </c>
      <c r="G90" s="295">
        <f t="shared" si="1"/>
        <v>123</v>
      </c>
      <c r="H90" s="294"/>
      <c r="J90" s="677"/>
      <c r="M90" s="237"/>
    </row>
    <row r="91" spans="1:14">
      <c r="A91" s="365">
        <v>45328</v>
      </c>
      <c r="B91" s="366" t="s">
        <v>1141</v>
      </c>
      <c r="C91" s="366" t="s">
        <v>405</v>
      </c>
      <c r="D91" t="s">
        <v>19</v>
      </c>
      <c r="E91" s="237"/>
      <c r="F91" s="237">
        <v>31</v>
      </c>
      <c r="G91" s="295">
        <f t="shared" si="1"/>
        <v>92</v>
      </c>
      <c r="H91" s="294"/>
      <c r="J91" s="677"/>
      <c r="M91" s="237"/>
    </row>
    <row r="92" spans="1:14">
      <c r="A92" s="365">
        <v>45328</v>
      </c>
      <c r="B92" s="366" t="s">
        <v>1141</v>
      </c>
      <c r="C92" s="366" t="s">
        <v>405</v>
      </c>
      <c r="D92" t="s">
        <v>401</v>
      </c>
      <c r="E92" s="237"/>
      <c r="F92" s="237">
        <v>10</v>
      </c>
      <c r="G92" s="295">
        <f t="shared" si="1"/>
        <v>82</v>
      </c>
      <c r="H92" s="294"/>
      <c r="J92" s="677"/>
      <c r="M92" s="237"/>
    </row>
    <row r="93" spans="1:14" s="396" customFormat="1">
      <c r="A93" s="451">
        <v>45328</v>
      </c>
      <c r="B93" s="452" t="s">
        <v>1142</v>
      </c>
      <c r="C93" s="452" t="s">
        <v>405</v>
      </c>
      <c r="D93" s="396" t="s">
        <v>400</v>
      </c>
      <c r="E93" s="416"/>
      <c r="F93" s="416">
        <v>82</v>
      </c>
      <c r="G93" s="528">
        <f t="shared" si="1"/>
        <v>0</v>
      </c>
      <c r="H93" s="434"/>
      <c r="I93" s="396" t="s">
        <v>1143</v>
      </c>
      <c r="J93" s="681"/>
      <c r="M93" s="416"/>
    </row>
    <row r="94" spans="1:14">
      <c r="A94" s="243">
        <v>45291</v>
      </c>
      <c r="B94" s="676" t="s">
        <v>397</v>
      </c>
      <c r="C94" s="676" t="s">
        <v>409</v>
      </c>
      <c r="D94" t="s">
        <v>19</v>
      </c>
      <c r="E94" s="237">
        <v>33.1</v>
      </c>
      <c r="F94" s="355"/>
      <c r="G94" s="295">
        <f t="shared" si="1"/>
        <v>33.1</v>
      </c>
      <c r="H94" s="294"/>
      <c r="L94" s="237"/>
    </row>
    <row r="95" spans="1:14">
      <c r="B95" s="677"/>
      <c r="C95" s="677"/>
      <c r="D95" t="s">
        <v>401</v>
      </c>
      <c r="E95" s="237">
        <v>5</v>
      </c>
      <c r="F95" s="355"/>
      <c r="G95" s="295">
        <f t="shared" si="1"/>
        <v>38.1</v>
      </c>
      <c r="H95" s="294"/>
      <c r="J95" s="676"/>
      <c r="L95" s="237"/>
    </row>
    <row r="96" spans="1:14">
      <c r="B96" s="677"/>
      <c r="C96" s="677"/>
      <c r="D96" t="s">
        <v>400</v>
      </c>
      <c r="E96" s="237">
        <v>350</v>
      </c>
      <c r="F96" s="355"/>
      <c r="G96" s="295">
        <f t="shared" si="1"/>
        <v>388.1</v>
      </c>
      <c r="H96" s="294"/>
      <c r="L96" s="256"/>
    </row>
    <row r="97" spans="1:13">
      <c r="A97" s="236">
        <v>45291</v>
      </c>
      <c r="B97" s="677" t="s">
        <v>1144</v>
      </c>
      <c r="C97" s="677" t="s">
        <v>409</v>
      </c>
      <c r="D97" t="s">
        <v>400</v>
      </c>
      <c r="E97" s="237"/>
      <c r="F97" s="355">
        <v>300</v>
      </c>
      <c r="G97" s="295">
        <f t="shared" si="1"/>
        <v>88.100000000000023</v>
      </c>
      <c r="H97" s="294"/>
    </row>
    <row r="98" spans="1:13">
      <c r="A98" s="365">
        <v>45328</v>
      </c>
      <c r="B98" s="366" t="s">
        <v>1141</v>
      </c>
      <c r="C98" s="677" t="s">
        <v>409</v>
      </c>
      <c r="D98" t="s">
        <v>19</v>
      </c>
      <c r="E98" s="237"/>
      <c r="F98" s="237">
        <v>33.1</v>
      </c>
      <c r="G98" s="295">
        <f t="shared" si="1"/>
        <v>55.000000000000021</v>
      </c>
      <c r="H98" s="294"/>
    </row>
    <row r="99" spans="1:13">
      <c r="A99" s="365">
        <v>45328</v>
      </c>
      <c r="B99" s="366" t="s">
        <v>1141</v>
      </c>
      <c r="C99" s="677" t="s">
        <v>409</v>
      </c>
      <c r="D99" t="s">
        <v>401</v>
      </c>
      <c r="E99" s="237"/>
      <c r="F99" s="237">
        <v>5</v>
      </c>
      <c r="G99" s="295">
        <f t="shared" si="1"/>
        <v>50.000000000000021</v>
      </c>
      <c r="H99" s="294"/>
    </row>
    <row r="100" spans="1:13" s="396" customFormat="1">
      <c r="A100" s="451">
        <v>45328</v>
      </c>
      <c r="B100" s="452" t="s">
        <v>1142</v>
      </c>
      <c r="C100" s="681" t="s">
        <v>409</v>
      </c>
      <c r="D100" s="396" t="s">
        <v>400</v>
      </c>
      <c r="E100" s="416"/>
      <c r="F100" s="416">
        <v>50</v>
      </c>
      <c r="G100" s="528">
        <f t="shared" si="1"/>
        <v>0</v>
      </c>
      <c r="H100" s="434"/>
      <c r="I100" s="396" t="s">
        <v>1143</v>
      </c>
      <c r="M100" s="397"/>
    </row>
    <row r="101" spans="1:13">
      <c r="A101" s="243">
        <v>45322</v>
      </c>
      <c r="B101" s="680" t="s">
        <v>397</v>
      </c>
      <c r="C101" s="676" t="s">
        <v>444</v>
      </c>
      <c r="D101" t="s">
        <v>19</v>
      </c>
      <c r="E101" s="237">
        <v>37</v>
      </c>
      <c r="G101" s="295">
        <f t="shared" si="1"/>
        <v>37</v>
      </c>
      <c r="H101" s="294"/>
    </row>
    <row r="102" spans="1:13">
      <c r="C102" s="677"/>
      <c r="D102" t="s">
        <v>401</v>
      </c>
      <c r="E102" s="237">
        <v>8.8000000000000007</v>
      </c>
      <c r="G102" s="295">
        <f t="shared" si="1"/>
        <v>45.8</v>
      </c>
      <c r="H102" s="294"/>
    </row>
    <row r="103" spans="1:13">
      <c r="C103" s="677"/>
      <c r="D103" t="s">
        <v>400</v>
      </c>
      <c r="E103" s="237">
        <v>350</v>
      </c>
      <c r="G103" s="295">
        <f t="shared" si="1"/>
        <v>395.8</v>
      </c>
      <c r="H103" s="294"/>
    </row>
    <row r="104" spans="1:13" s="396" customFormat="1">
      <c r="A104" s="395">
        <v>45322</v>
      </c>
      <c r="B104" s="410" t="s">
        <v>1145</v>
      </c>
      <c r="C104" s="681" t="s">
        <v>444</v>
      </c>
      <c r="D104" s="396" t="s">
        <v>400</v>
      </c>
      <c r="E104" s="397"/>
      <c r="F104" s="397">
        <v>312</v>
      </c>
      <c r="G104" s="528">
        <f t="shared" si="1"/>
        <v>83.800000000000011</v>
      </c>
      <c r="H104" s="434"/>
      <c r="I104" s="396" t="s">
        <v>1143</v>
      </c>
      <c r="M104" s="397"/>
    </row>
    <row r="105" spans="1:13" s="396" customFormat="1">
      <c r="A105" s="451">
        <v>45328</v>
      </c>
      <c r="B105" s="452" t="s">
        <v>1142</v>
      </c>
      <c r="C105" s="681" t="s">
        <v>444</v>
      </c>
      <c r="D105" s="396" t="s">
        <v>400</v>
      </c>
      <c r="E105" s="397"/>
      <c r="F105" s="397">
        <v>38</v>
      </c>
      <c r="G105" s="528">
        <f t="shared" si="1"/>
        <v>45.800000000000011</v>
      </c>
      <c r="H105" s="434"/>
      <c r="I105" s="396" t="s">
        <v>1143</v>
      </c>
      <c r="M105" s="397"/>
    </row>
    <row r="106" spans="1:13">
      <c r="A106" s="365">
        <v>45429</v>
      </c>
      <c r="B106" s="366" t="s">
        <v>1146</v>
      </c>
      <c r="C106" s="677" t="s">
        <v>444</v>
      </c>
      <c r="D106" t="s">
        <v>19</v>
      </c>
      <c r="F106" s="237">
        <v>37</v>
      </c>
      <c r="G106" s="295">
        <f t="shared" ref="G106:G175" si="2">G105+E106-F106</f>
        <v>8.8000000000000114</v>
      </c>
      <c r="H106" s="294"/>
    </row>
    <row r="107" spans="1:13">
      <c r="A107" s="365">
        <v>45429</v>
      </c>
      <c r="B107" s="366" t="s">
        <v>1146</v>
      </c>
      <c r="C107" s="677" t="s">
        <v>444</v>
      </c>
      <c r="D107" t="s">
        <v>401</v>
      </c>
      <c r="F107" s="237">
        <v>8.8000000000000007</v>
      </c>
      <c r="G107" s="295">
        <f t="shared" si="2"/>
        <v>0</v>
      </c>
      <c r="H107" s="294"/>
    </row>
    <row r="108" spans="1:13">
      <c r="A108" s="243">
        <v>45351</v>
      </c>
      <c r="B108" s="676" t="s">
        <v>397</v>
      </c>
      <c r="C108" s="676" t="s">
        <v>415</v>
      </c>
      <c r="D108" t="s">
        <v>19</v>
      </c>
      <c r="E108" s="237">
        <v>38.299999999999997</v>
      </c>
      <c r="F108" s="237"/>
      <c r="G108" s="295">
        <f t="shared" si="2"/>
        <v>38.299999999999997</v>
      </c>
      <c r="H108" s="294"/>
    </row>
    <row r="109" spans="1:13">
      <c r="A109"/>
      <c r="B109" s="677"/>
      <c r="C109" s="677"/>
      <c r="D109" t="s">
        <v>401</v>
      </c>
      <c r="E109" s="237">
        <v>5</v>
      </c>
      <c r="F109" s="237"/>
      <c r="G109" s="295">
        <f t="shared" si="2"/>
        <v>43.3</v>
      </c>
      <c r="H109" s="294"/>
    </row>
    <row r="110" spans="1:13">
      <c r="A110"/>
      <c r="B110" s="677"/>
      <c r="C110" s="677"/>
      <c r="D110" t="s">
        <v>400</v>
      </c>
      <c r="E110" s="237">
        <v>350</v>
      </c>
      <c r="F110" s="237"/>
      <c r="G110" s="295">
        <f t="shared" si="2"/>
        <v>393.3</v>
      </c>
      <c r="H110" s="294"/>
    </row>
    <row r="111" spans="1:13" s="396" customFormat="1">
      <c r="A111" s="395">
        <v>45351</v>
      </c>
      <c r="B111" s="681" t="s">
        <v>1147</v>
      </c>
      <c r="C111" s="681" t="s">
        <v>415</v>
      </c>
      <c r="D111" s="396" t="s">
        <v>400</v>
      </c>
      <c r="E111" s="421"/>
      <c r="F111" s="398">
        <v>300</v>
      </c>
      <c r="G111" s="528">
        <f t="shared" si="2"/>
        <v>93.300000000000011</v>
      </c>
      <c r="H111" s="434"/>
      <c r="I111" s="396" t="s">
        <v>1143</v>
      </c>
      <c r="M111" s="397"/>
    </row>
    <row r="112" spans="1:13" s="396" customFormat="1">
      <c r="A112" s="395">
        <v>45411</v>
      </c>
      <c r="B112" s="681" t="s">
        <v>1148</v>
      </c>
      <c r="C112" s="681" t="s">
        <v>415</v>
      </c>
      <c r="D112" s="396" t="s">
        <v>400</v>
      </c>
      <c r="E112" s="421"/>
      <c r="F112" s="398">
        <v>50</v>
      </c>
      <c r="G112" s="528">
        <f t="shared" si="2"/>
        <v>43.300000000000011</v>
      </c>
      <c r="H112" s="434"/>
      <c r="I112" s="396" t="s">
        <v>1143</v>
      </c>
      <c r="M112" s="397"/>
    </row>
    <row r="113" spans="1:13">
      <c r="A113" s="365">
        <v>45429</v>
      </c>
      <c r="B113" s="366" t="s">
        <v>1146</v>
      </c>
      <c r="C113" s="677" t="s">
        <v>415</v>
      </c>
      <c r="D113" t="s">
        <v>19</v>
      </c>
      <c r="E113" s="240"/>
      <c r="F113" s="319">
        <v>4.2</v>
      </c>
      <c r="G113" s="295">
        <f t="shared" si="2"/>
        <v>39.100000000000009</v>
      </c>
      <c r="H113" s="294"/>
    </row>
    <row r="114" spans="1:13">
      <c r="A114" s="365">
        <v>45482</v>
      </c>
      <c r="B114" s="366" t="s">
        <v>1149</v>
      </c>
      <c r="C114" s="677" t="s">
        <v>415</v>
      </c>
      <c r="D114" t="s">
        <v>19</v>
      </c>
      <c r="E114" s="240"/>
      <c r="F114" s="319">
        <v>34.1</v>
      </c>
      <c r="G114" s="295">
        <f t="shared" si="2"/>
        <v>5.0000000000000071</v>
      </c>
      <c r="H114" s="294"/>
    </row>
    <row r="115" spans="1:13">
      <c r="A115" s="365">
        <v>45482</v>
      </c>
      <c r="B115" s="366" t="s">
        <v>1149</v>
      </c>
      <c r="C115" s="677" t="s">
        <v>415</v>
      </c>
      <c r="D115" t="s">
        <v>401</v>
      </c>
      <c r="E115" s="240"/>
      <c r="F115" s="319">
        <v>5</v>
      </c>
      <c r="G115" s="295">
        <f t="shared" si="2"/>
        <v>7.1054273576010019E-15</v>
      </c>
      <c r="H115" s="294"/>
    </row>
    <row r="116" spans="1:13">
      <c r="A116" s="243">
        <v>45382</v>
      </c>
      <c r="B116" s="676" t="s">
        <v>397</v>
      </c>
      <c r="C116" s="676" t="s">
        <v>418</v>
      </c>
      <c r="D116" t="s">
        <v>19</v>
      </c>
      <c r="E116" s="256">
        <v>37.1</v>
      </c>
      <c r="F116" s="237"/>
      <c r="G116" s="295">
        <f t="shared" si="2"/>
        <v>37.100000000000009</v>
      </c>
      <c r="H116" s="294"/>
      <c r="I116" s="676"/>
      <c r="L116" s="237"/>
    </row>
    <row r="117" spans="1:13">
      <c r="B117" s="677"/>
      <c r="C117" s="677"/>
      <c r="D117" t="s">
        <v>401</v>
      </c>
      <c r="E117" s="256">
        <v>5</v>
      </c>
      <c r="F117" s="237"/>
      <c r="G117" s="295">
        <f t="shared" si="2"/>
        <v>42.100000000000009</v>
      </c>
      <c r="H117" s="294"/>
      <c r="L117" s="237"/>
    </row>
    <row r="118" spans="1:13">
      <c r="B118" s="677"/>
      <c r="C118" s="677"/>
      <c r="D118" t="s">
        <v>400</v>
      </c>
      <c r="E118" s="256">
        <v>350</v>
      </c>
      <c r="F118" s="237"/>
      <c r="G118" s="295">
        <f t="shared" si="2"/>
        <v>392.1</v>
      </c>
      <c r="H118" s="294"/>
      <c r="I118" s="676"/>
      <c r="L118" s="256"/>
    </row>
    <row r="119" spans="1:13" s="396" customFormat="1">
      <c r="A119" s="395">
        <v>45382</v>
      </c>
      <c r="B119" s="681" t="s">
        <v>1150</v>
      </c>
      <c r="C119" s="681" t="s">
        <v>418</v>
      </c>
      <c r="D119" s="396" t="s">
        <v>400</v>
      </c>
      <c r="E119" s="397"/>
      <c r="F119" s="416">
        <v>300</v>
      </c>
      <c r="G119" s="528">
        <f t="shared" si="2"/>
        <v>92.100000000000023</v>
      </c>
      <c r="H119" s="434"/>
      <c r="I119" s="396" t="s">
        <v>1143</v>
      </c>
      <c r="L119" s="397"/>
      <c r="M119" s="397"/>
    </row>
    <row r="120" spans="1:13" s="404" customFormat="1">
      <c r="A120" s="403">
        <v>45411</v>
      </c>
      <c r="B120" s="684" t="s">
        <v>1148</v>
      </c>
      <c r="C120" s="684" t="s">
        <v>418</v>
      </c>
      <c r="D120" s="404" t="s">
        <v>400</v>
      </c>
      <c r="E120" s="436"/>
      <c r="F120" s="503">
        <v>50</v>
      </c>
      <c r="G120" s="529">
        <f t="shared" si="2"/>
        <v>42.100000000000023</v>
      </c>
      <c r="H120" s="432">
        <v>50</v>
      </c>
      <c r="I120" s="418" t="s">
        <v>1151</v>
      </c>
      <c r="L120" s="407"/>
      <c r="M120" s="407"/>
    </row>
    <row r="121" spans="1:13">
      <c r="A121" s="365">
        <v>45482</v>
      </c>
      <c r="B121" s="366" t="s">
        <v>1149</v>
      </c>
      <c r="C121" s="677" t="s">
        <v>418</v>
      </c>
      <c r="D121" t="s">
        <v>19</v>
      </c>
      <c r="E121" s="240"/>
      <c r="F121" s="319">
        <v>37.1</v>
      </c>
      <c r="G121" s="295">
        <f t="shared" si="2"/>
        <v>5.0000000000000213</v>
      </c>
      <c r="H121" s="294"/>
      <c r="I121" s="676"/>
      <c r="L121" s="256"/>
    </row>
    <row r="122" spans="1:13">
      <c r="A122" s="365">
        <v>45482</v>
      </c>
      <c r="B122" s="366" t="s">
        <v>1149</v>
      </c>
      <c r="C122" s="677" t="s">
        <v>418</v>
      </c>
      <c r="D122" t="s">
        <v>401</v>
      </c>
      <c r="E122" s="240"/>
      <c r="F122" s="319">
        <v>5</v>
      </c>
      <c r="G122" s="295">
        <f t="shared" si="2"/>
        <v>2.1316282072803006E-14</v>
      </c>
      <c r="H122" s="294"/>
      <c r="I122" s="676"/>
      <c r="L122" s="256"/>
    </row>
    <row r="123" spans="1:13">
      <c r="A123" s="243">
        <v>45412</v>
      </c>
      <c r="B123" s="676" t="s">
        <v>397</v>
      </c>
      <c r="C123" s="676" t="s">
        <v>420</v>
      </c>
      <c r="D123" t="s">
        <v>19</v>
      </c>
      <c r="E123" s="256">
        <v>36.9</v>
      </c>
      <c r="F123" s="237"/>
      <c r="G123" s="295">
        <f t="shared" si="2"/>
        <v>36.90000000000002</v>
      </c>
      <c r="H123" s="294"/>
      <c r="I123" s="677"/>
      <c r="L123" s="256"/>
    </row>
    <row r="124" spans="1:13">
      <c r="B124" s="677"/>
      <c r="C124" s="677"/>
      <c r="D124" t="s">
        <v>401</v>
      </c>
      <c r="E124" s="256">
        <v>5</v>
      </c>
      <c r="F124" s="237"/>
      <c r="G124" s="295">
        <f t="shared" si="2"/>
        <v>41.90000000000002</v>
      </c>
      <c r="H124" s="294"/>
      <c r="I124" s="676"/>
      <c r="L124" s="256"/>
    </row>
    <row r="125" spans="1:13">
      <c r="B125" s="677"/>
      <c r="C125" s="677"/>
      <c r="D125" t="s">
        <v>400</v>
      </c>
      <c r="E125" s="256">
        <v>350</v>
      </c>
      <c r="F125" s="237"/>
      <c r="G125" s="295">
        <f t="shared" si="2"/>
        <v>391.90000000000003</v>
      </c>
      <c r="H125" s="294"/>
      <c r="I125" s="677"/>
      <c r="L125" s="256"/>
    </row>
    <row r="126" spans="1:13" s="396" customFormat="1">
      <c r="A126" s="395">
        <v>45412</v>
      </c>
      <c r="B126" s="681" t="s">
        <v>1152</v>
      </c>
      <c r="C126" s="681" t="s">
        <v>420</v>
      </c>
      <c r="D126" s="396" t="s">
        <v>400</v>
      </c>
      <c r="E126" s="397"/>
      <c r="F126" s="416">
        <v>300</v>
      </c>
      <c r="G126" s="528">
        <f t="shared" si="2"/>
        <v>91.900000000000034</v>
      </c>
      <c r="H126" s="434"/>
      <c r="I126" s="396" t="s">
        <v>1143</v>
      </c>
      <c r="L126" s="397"/>
      <c r="M126" s="397"/>
    </row>
    <row r="127" spans="1:13" s="396" customFormat="1">
      <c r="A127" s="395">
        <v>45429</v>
      </c>
      <c r="B127" s="410" t="s">
        <v>1153</v>
      </c>
      <c r="C127" s="681" t="s">
        <v>420</v>
      </c>
      <c r="D127" s="396" t="s">
        <v>400</v>
      </c>
      <c r="E127" s="397"/>
      <c r="F127" s="397">
        <v>50</v>
      </c>
      <c r="G127" s="528">
        <f t="shared" si="2"/>
        <v>41.900000000000034</v>
      </c>
      <c r="H127" s="434"/>
      <c r="I127" s="396" t="s">
        <v>1143</v>
      </c>
      <c r="K127" s="397"/>
      <c r="M127" s="397"/>
    </row>
    <row r="128" spans="1:13">
      <c r="A128" s="365">
        <v>45482</v>
      </c>
      <c r="B128" s="366" t="s">
        <v>1149</v>
      </c>
      <c r="C128" s="677" t="s">
        <v>420</v>
      </c>
      <c r="D128" t="s">
        <v>19</v>
      </c>
      <c r="F128" s="256">
        <v>36.9</v>
      </c>
      <c r="G128" s="295">
        <f t="shared" si="2"/>
        <v>5.0000000000000355</v>
      </c>
      <c r="H128" s="294"/>
      <c r="K128" s="256"/>
    </row>
    <row r="129" spans="1:13">
      <c r="A129" s="365">
        <v>45482</v>
      </c>
      <c r="B129" s="366" t="s">
        <v>1149</v>
      </c>
      <c r="C129" s="677" t="s">
        <v>420</v>
      </c>
      <c r="D129" t="s">
        <v>401</v>
      </c>
      <c r="F129" s="256">
        <v>5</v>
      </c>
      <c r="G129" s="295">
        <f t="shared" si="2"/>
        <v>3.5527136788005009E-14</v>
      </c>
      <c r="H129" s="294"/>
      <c r="K129" s="256"/>
    </row>
    <row r="130" spans="1:13">
      <c r="A130" s="243">
        <v>45443</v>
      </c>
      <c r="B130" s="676" t="s">
        <v>397</v>
      </c>
      <c r="C130" s="676" t="s">
        <v>422</v>
      </c>
      <c r="D130" t="s">
        <v>19</v>
      </c>
      <c r="E130" s="256">
        <v>33.5</v>
      </c>
      <c r="F130" s="334"/>
      <c r="G130" s="295">
        <f t="shared" si="2"/>
        <v>33.500000000000036</v>
      </c>
      <c r="H130" s="294"/>
      <c r="I130" s="676"/>
      <c r="K130" s="256"/>
    </row>
    <row r="131" spans="1:13">
      <c r="B131" s="677"/>
      <c r="C131" s="677"/>
      <c r="D131" t="s">
        <v>401</v>
      </c>
      <c r="E131" s="256">
        <v>5</v>
      </c>
      <c r="F131" s="334"/>
      <c r="G131" s="295">
        <f t="shared" si="2"/>
        <v>38.500000000000036</v>
      </c>
      <c r="H131" s="294"/>
      <c r="K131" s="237"/>
    </row>
    <row r="132" spans="1:13">
      <c r="B132" s="677"/>
      <c r="C132" s="677"/>
      <c r="D132" t="s">
        <v>1115</v>
      </c>
      <c r="E132" s="256">
        <v>350</v>
      </c>
      <c r="F132" s="334"/>
      <c r="G132" s="295">
        <f t="shared" si="2"/>
        <v>388.50000000000006</v>
      </c>
      <c r="H132" s="294"/>
    </row>
    <row r="133" spans="1:13">
      <c r="B133" s="677"/>
      <c r="C133" s="677"/>
      <c r="D133" t="s">
        <v>580</v>
      </c>
      <c r="E133" s="256">
        <v>10</v>
      </c>
      <c r="F133" s="334"/>
      <c r="G133" s="295">
        <f t="shared" si="2"/>
        <v>398.50000000000006</v>
      </c>
      <c r="H133" s="294"/>
    </row>
    <row r="134" spans="1:13" s="396" customFormat="1">
      <c r="A134" s="395">
        <v>45443</v>
      </c>
      <c r="B134" s="681" t="s">
        <v>1154</v>
      </c>
      <c r="C134" s="681" t="s">
        <v>422</v>
      </c>
      <c r="D134" s="396" t="s">
        <v>1115</v>
      </c>
      <c r="E134" s="397"/>
      <c r="F134" s="455">
        <v>324</v>
      </c>
      <c r="G134" s="528">
        <f t="shared" si="2"/>
        <v>74.500000000000057</v>
      </c>
      <c r="H134" s="434"/>
      <c r="I134" s="396" t="s">
        <v>1143</v>
      </c>
    </row>
    <row r="135" spans="1:13">
      <c r="A135" s="365">
        <v>45482</v>
      </c>
      <c r="B135" s="366" t="s">
        <v>1149</v>
      </c>
      <c r="C135" s="677" t="s">
        <v>422</v>
      </c>
      <c r="D135" t="s">
        <v>19</v>
      </c>
      <c r="F135" s="334">
        <v>33.5</v>
      </c>
      <c r="G135" s="295">
        <f t="shared" si="2"/>
        <v>41.000000000000057</v>
      </c>
      <c r="H135" s="294"/>
    </row>
    <row r="136" spans="1:13">
      <c r="A136" s="365">
        <v>45482</v>
      </c>
      <c r="B136" s="366" t="s">
        <v>1149</v>
      </c>
      <c r="C136" s="677" t="s">
        <v>422</v>
      </c>
      <c r="D136" t="s">
        <v>401</v>
      </c>
      <c r="F136" s="334">
        <v>5</v>
      </c>
      <c r="G136" s="295">
        <f t="shared" si="2"/>
        <v>36.000000000000057</v>
      </c>
      <c r="H136" s="294"/>
    </row>
    <row r="137" spans="1:13">
      <c r="A137" s="365">
        <v>45482</v>
      </c>
      <c r="B137" s="366" t="s">
        <v>1149</v>
      </c>
      <c r="C137" s="677" t="s">
        <v>422</v>
      </c>
      <c r="D137" t="s">
        <v>580</v>
      </c>
      <c r="F137" s="334">
        <v>10</v>
      </c>
      <c r="G137" s="295">
        <f t="shared" si="2"/>
        <v>26.000000000000057</v>
      </c>
      <c r="H137" s="294"/>
    </row>
    <row r="138" spans="1:13" s="396" customFormat="1">
      <c r="A138" s="451">
        <v>45503</v>
      </c>
      <c r="B138" s="452" t="s">
        <v>1155</v>
      </c>
      <c r="C138" s="681" t="s">
        <v>422</v>
      </c>
      <c r="D138" s="396" t="s">
        <v>400</v>
      </c>
      <c r="E138" s="397"/>
      <c r="F138" s="455">
        <v>26</v>
      </c>
      <c r="G138" s="528">
        <f t="shared" si="2"/>
        <v>5.6843418860808015E-14</v>
      </c>
      <c r="H138" s="434"/>
      <c r="I138" s="396" t="s">
        <v>1143</v>
      </c>
      <c r="M138" s="397"/>
    </row>
    <row r="139" spans="1:13">
      <c r="A139" s="243">
        <v>45473</v>
      </c>
      <c r="B139" s="676" t="s">
        <v>397</v>
      </c>
      <c r="C139" s="676" t="s">
        <v>425</v>
      </c>
      <c r="D139" t="s">
        <v>19</v>
      </c>
      <c r="E139" s="256">
        <v>32.6</v>
      </c>
      <c r="G139" s="295">
        <f t="shared" si="2"/>
        <v>32.600000000000058</v>
      </c>
      <c r="H139" s="294"/>
      <c r="M139"/>
    </row>
    <row r="140" spans="1:13">
      <c r="B140" s="677"/>
      <c r="C140" s="677"/>
      <c r="D140" t="s">
        <v>401</v>
      </c>
      <c r="E140" s="256">
        <v>7</v>
      </c>
      <c r="G140" s="295">
        <f t="shared" si="2"/>
        <v>39.600000000000058</v>
      </c>
      <c r="H140" s="294"/>
    </row>
    <row r="141" spans="1:13">
      <c r="B141" s="677"/>
      <c r="C141" s="677"/>
      <c r="D141" t="s">
        <v>400</v>
      </c>
      <c r="E141" s="256">
        <v>350</v>
      </c>
      <c r="G141" s="295">
        <f t="shared" si="2"/>
        <v>389.60000000000008</v>
      </c>
      <c r="H141" s="294"/>
    </row>
    <row r="142" spans="1:13" s="396" customFormat="1">
      <c r="A142" s="395">
        <v>45473</v>
      </c>
      <c r="B142" s="681" t="s">
        <v>1156</v>
      </c>
      <c r="C142" s="681" t="s">
        <v>425</v>
      </c>
      <c r="D142" s="396" t="s">
        <v>400</v>
      </c>
      <c r="E142" s="397"/>
      <c r="F142" s="455">
        <v>288</v>
      </c>
      <c r="G142" s="528">
        <f t="shared" si="2"/>
        <v>101.60000000000008</v>
      </c>
      <c r="H142" s="434"/>
      <c r="I142" s="396" t="s">
        <v>1157</v>
      </c>
    </row>
    <row r="143" spans="1:13" s="396" customFormat="1">
      <c r="A143" s="451">
        <v>45503</v>
      </c>
      <c r="B143" s="452" t="s">
        <v>1155</v>
      </c>
      <c r="C143" s="681" t="s">
        <v>425</v>
      </c>
      <c r="D143" s="396" t="s">
        <v>400</v>
      </c>
      <c r="E143" s="397"/>
      <c r="F143" s="397">
        <v>62</v>
      </c>
      <c r="G143" s="528">
        <f t="shared" si="2"/>
        <v>39.60000000000008</v>
      </c>
      <c r="H143" s="434"/>
      <c r="I143" s="396" t="s">
        <v>1143</v>
      </c>
      <c r="M143" s="397"/>
    </row>
    <row r="144" spans="1:13">
      <c r="A144" s="236">
        <v>45503</v>
      </c>
      <c r="B144" s="317" t="s">
        <v>1158</v>
      </c>
      <c r="C144" s="677" t="s">
        <v>425</v>
      </c>
      <c r="D144" t="s">
        <v>19</v>
      </c>
      <c r="F144" s="256">
        <v>32.6</v>
      </c>
      <c r="G144" s="295">
        <f t="shared" si="2"/>
        <v>7.0000000000000782</v>
      </c>
      <c r="H144" s="294"/>
    </row>
    <row r="145" spans="1:16">
      <c r="A145" s="236">
        <v>45503</v>
      </c>
      <c r="B145" s="317" t="s">
        <v>1158</v>
      </c>
      <c r="C145" s="677" t="s">
        <v>425</v>
      </c>
      <c r="D145" t="s">
        <v>401</v>
      </c>
      <c r="F145" s="256">
        <v>7</v>
      </c>
      <c r="G145" s="295">
        <f t="shared" si="2"/>
        <v>7.815970093361102E-14</v>
      </c>
      <c r="H145" s="294"/>
      <c r="M145" s="256" t="s">
        <v>1159</v>
      </c>
    </row>
    <row r="146" spans="1:16">
      <c r="A146" s="243">
        <v>45504</v>
      </c>
      <c r="B146" s="676" t="s">
        <v>397</v>
      </c>
      <c r="C146" s="676" t="s">
        <v>427</v>
      </c>
      <c r="D146" t="s">
        <v>19</v>
      </c>
      <c r="E146" s="237">
        <v>32</v>
      </c>
      <c r="F146" s="319"/>
      <c r="G146" s="295">
        <f t="shared" si="2"/>
        <v>32.000000000000078</v>
      </c>
      <c r="H146" s="294"/>
    </row>
    <row r="147" spans="1:16">
      <c r="B147" s="677"/>
      <c r="C147" s="677"/>
      <c r="D147" t="s">
        <v>401</v>
      </c>
      <c r="E147" s="237">
        <v>7</v>
      </c>
      <c r="F147" s="319"/>
      <c r="G147" s="295">
        <f t="shared" si="2"/>
        <v>39.000000000000078</v>
      </c>
      <c r="H147" s="294"/>
    </row>
    <row r="148" spans="1:16">
      <c r="B148" s="677"/>
      <c r="C148" s="677"/>
      <c r="D148" t="s">
        <v>400</v>
      </c>
      <c r="E148" s="237">
        <v>350</v>
      </c>
      <c r="F148" s="319"/>
      <c r="G148" s="295">
        <f t="shared" si="2"/>
        <v>389.00000000000006</v>
      </c>
      <c r="H148" s="294"/>
    </row>
    <row r="149" spans="1:16" s="396" customFormat="1">
      <c r="A149" s="395">
        <v>45504</v>
      </c>
      <c r="B149" s="681" t="s">
        <v>1160</v>
      </c>
      <c r="C149" s="681" t="s">
        <v>427</v>
      </c>
      <c r="D149" s="396" t="s">
        <v>400</v>
      </c>
      <c r="E149" s="398"/>
      <c r="F149" s="398">
        <v>300</v>
      </c>
      <c r="G149" s="528">
        <f t="shared" si="2"/>
        <v>89.000000000000057</v>
      </c>
      <c r="H149" s="434"/>
      <c r="I149" s="396" t="s">
        <v>1143</v>
      </c>
      <c r="M149" s="397"/>
    </row>
    <row r="150" spans="1:16" s="396" customFormat="1">
      <c r="A150" s="395">
        <v>45518</v>
      </c>
      <c r="B150" s="410" t="s">
        <v>1161</v>
      </c>
      <c r="C150" s="681" t="s">
        <v>427</v>
      </c>
      <c r="D150" s="396" t="s">
        <v>400</v>
      </c>
      <c r="E150" s="397"/>
      <c r="F150" s="397">
        <v>50</v>
      </c>
      <c r="G150" s="528">
        <f t="shared" si="2"/>
        <v>39.000000000000057</v>
      </c>
      <c r="H150" s="434"/>
      <c r="I150" s="396" t="s">
        <v>1143</v>
      </c>
      <c r="J150" s="421"/>
      <c r="M150" s="397"/>
    </row>
    <row r="151" spans="1:16">
      <c r="A151" s="236">
        <v>45553</v>
      </c>
      <c r="B151" s="317" t="s">
        <v>1162</v>
      </c>
      <c r="C151" s="677" t="s">
        <v>427</v>
      </c>
      <c r="D151" t="s">
        <v>19</v>
      </c>
      <c r="F151" s="237">
        <v>32</v>
      </c>
      <c r="G151" s="295">
        <f t="shared" si="2"/>
        <v>7.0000000000000568</v>
      </c>
      <c r="H151" s="294"/>
      <c r="J151" s="240"/>
    </row>
    <row r="152" spans="1:16">
      <c r="A152" s="236">
        <v>45553</v>
      </c>
      <c r="B152" s="317" t="s">
        <v>1162</v>
      </c>
      <c r="C152" s="677" t="s">
        <v>427</v>
      </c>
      <c r="D152" t="s">
        <v>401</v>
      </c>
      <c r="F152" s="237">
        <v>7</v>
      </c>
      <c r="G152" s="295">
        <f t="shared" si="2"/>
        <v>5.6843418860808015E-14</v>
      </c>
      <c r="H152" s="294"/>
      <c r="J152" s="240"/>
    </row>
    <row r="153" spans="1:16">
      <c r="A153" s="243">
        <v>45535</v>
      </c>
      <c r="B153" s="676" t="s">
        <v>397</v>
      </c>
      <c r="C153" s="676" t="s">
        <v>429</v>
      </c>
      <c r="D153" t="s">
        <v>19</v>
      </c>
      <c r="E153" s="237">
        <v>32.1</v>
      </c>
      <c r="F153" s="355"/>
      <c r="G153" s="295">
        <f t="shared" si="2"/>
        <v>32.100000000000058</v>
      </c>
      <c r="H153" s="294"/>
      <c r="I153" t="s">
        <v>597</v>
      </c>
      <c r="J153" s="386" t="s">
        <v>1163</v>
      </c>
    </row>
    <row r="154" spans="1:16">
      <c r="B154" s="677"/>
      <c r="C154" s="677"/>
      <c r="D154" t="s">
        <v>401</v>
      </c>
      <c r="E154" s="237">
        <v>7</v>
      </c>
      <c r="F154" s="355"/>
      <c r="G154" s="295">
        <f t="shared" si="2"/>
        <v>39.100000000000058</v>
      </c>
      <c r="H154" s="294"/>
    </row>
    <row r="155" spans="1:16">
      <c r="B155" s="677"/>
      <c r="C155" s="677"/>
      <c r="D155" t="s">
        <v>400</v>
      </c>
      <c r="E155" s="237">
        <v>350</v>
      </c>
      <c r="F155" s="355"/>
      <c r="G155" s="295">
        <f t="shared" si="2"/>
        <v>389.10000000000008</v>
      </c>
      <c r="H155" s="294"/>
      <c r="J155" s="692" t="s">
        <v>1164</v>
      </c>
      <c r="K155" s="692"/>
      <c r="L155" s="692"/>
    </row>
    <row r="156" spans="1:16" s="396" customFormat="1">
      <c r="A156" s="395">
        <v>45535</v>
      </c>
      <c r="B156" s="681" t="s">
        <v>1165</v>
      </c>
      <c r="C156" s="681" t="s">
        <v>429</v>
      </c>
      <c r="D156" s="396" t="s">
        <v>400</v>
      </c>
      <c r="E156" s="416"/>
      <c r="F156" s="417">
        <v>312</v>
      </c>
      <c r="G156" s="528">
        <f t="shared" si="2"/>
        <v>77.10000000000008</v>
      </c>
      <c r="H156" s="434"/>
      <c r="I156" s="396" t="s">
        <v>1143</v>
      </c>
      <c r="J156" s="682" t="s">
        <v>431</v>
      </c>
      <c r="K156" s="396" t="s">
        <v>19</v>
      </c>
      <c r="L156" s="416">
        <v>32.299999999999997</v>
      </c>
      <c r="M156" s="397"/>
    </row>
    <row r="157" spans="1:16" s="396" customFormat="1">
      <c r="A157" s="395">
        <v>45546</v>
      </c>
      <c r="B157" s="681" t="s">
        <v>1166</v>
      </c>
      <c r="C157" s="681" t="s">
        <v>429</v>
      </c>
      <c r="D157" s="396" t="s">
        <v>400</v>
      </c>
      <c r="E157" s="398"/>
      <c r="F157" s="398">
        <v>38</v>
      </c>
      <c r="G157" s="528">
        <f t="shared" si="2"/>
        <v>39.10000000000008</v>
      </c>
      <c r="H157" s="434"/>
      <c r="I157" s="396" t="s">
        <v>1143</v>
      </c>
      <c r="J157" s="681"/>
      <c r="K157" s="396" t="s">
        <v>401</v>
      </c>
      <c r="L157" s="416">
        <v>5</v>
      </c>
      <c r="M157" s="397"/>
    </row>
    <row r="158" spans="1:16">
      <c r="A158" s="236">
        <v>45553</v>
      </c>
      <c r="B158" s="317" t="s">
        <v>1162</v>
      </c>
      <c r="C158" s="677" t="s">
        <v>429</v>
      </c>
      <c r="D158" t="s">
        <v>19</v>
      </c>
      <c r="F158" s="237">
        <v>32.1</v>
      </c>
      <c r="G158" s="295">
        <f t="shared" si="2"/>
        <v>7.0000000000000782</v>
      </c>
      <c r="H158" s="294"/>
      <c r="J158" s="677"/>
      <c r="K158" t="s">
        <v>400</v>
      </c>
      <c r="M158" s="237">
        <v>62</v>
      </c>
      <c r="P158">
        <v>174</v>
      </c>
    </row>
    <row r="159" spans="1:16">
      <c r="A159" s="236">
        <v>45553</v>
      </c>
      <c r="B159" s="317" t="s">
        <v>1162</v>
      </c>
      <c r="C159" s="677" t="s">
        <v>429</v>
      </c>
      <c r="D159" t="s">
        <v>401</v>
      </c>
      <c r="F159" s="237">
        <v>7</v>
      </c>
      <c r="G159" s="295">
        <f t="shared" si="2"/>
        <v>7.815970093361102E-14</v>
      </c>
      <c r="H159" s="294"/>
      <c r="J159" s="676" t="s">
        <v>398</v>
      </c>
      <c r="K159" t="s">
        <v>19</v>
      </c>
      <c r="L159" s="237">
        <v>16.100000000000001</v>
      </c>
      <c r="P159">
        <v>60.4</v>
      </c>
    </row>
    <row r="160" spans="1:16">
      <c r="A160" s="243">
        <v>45565</v>
      </c>
      <c r="B160" s="676" t="s">
        <v>397</v>
      </c>
      <c r="C160" s="676" t="s">
        <v>431</v>
      </c>
      <c r="D160" t="s">
        <v>19</v>
      </c>
      <c r="E160" s="237">
        <v>32.299999999999997</v>
      </c>
      <c r="F160" s="355"/>
      <c r="G160" s="295">
        <f t="shared" si="2"/>
        <v>32.300000000000075</v>
      </c>
      <c r="H160" s="294"/>
      <c r="J160" s="677"/>
      <c r="K160" t="s">
        <v>401</v>
      </c>
      <c r="L160" s="237">
        <v>7</v>
      </c>
      <c r="P160">
        <v>32.4</v>
      </c>
    </row>
    <row r="161" spans="1:16">
      <c r="B161" s="677"/>
      <c r="C161" s="677"/>
      <c r="D161" t="s">
        <v>401</v>
      </c>
      <c r="E161" s="237">
        <v>5</v>
      </c>
      <c r="F161" s="355"/>
      <c r="G161" s="295">
        <f t="shared" si="2"/>
        <v>37.300000000000075</v>
      </c>
      <c r="H161" s="294"/>
      <c r="J161" s="677"/>
      <c r="K161" t="s">
        <v>400</v>
      </c>
      <c r="M161" s="237">
        <v>62</v>
      </c>
      <c r="P161">
        <v>60.5</v>
      </c>
    </row>
    <row r="162" spans="1:16">
      <c r="B162" s="677"/>
      <c r="C162" s="677"/>
      <c r="D162" t="s">
        <v>400</v>
      </c>
      <c r="E162" s="237">
        <v>350</v>
      </c>
      <c r="F162" s="355"/>
      <c r="G162" s="295">
        <f t="shared" si="2"/>
        <v>387.30000000000007</v>
      </c>
      <c r="H162" s="294"/>
      <c r="J162" t="s">
        <v>405</v>
      </c>
      <c r="K162" t="s">
        <v>400</v>
      </c>
      <c r="M162">
        <v>50</v>
      </c>
      <c r="P162">
        <f>SUM(P158:P161)</f>
        <v>327.3</v>
      </c>
    </row>
    <row r="163" spans="1:16" s="466" customFormat="1">
      <c r="A163" s="464">
        <v>45565</v>
      </c>
      <c r="B163" s="465" t="s">
        <v>1167</v>
      </c>
      <c r="C163" s="465" t="s">
        <v>431</v>
      </c>
      <c r="D163" s="466" t="s">
        <v>400</v>
      </c>
      <c r="E163" s="468"/>
      <c r="F163" s="487">
        <v>288</v>
      </c>
      <c r="G163" s="530">
        <f t="shared" si="2"/>
        <v>99.300000000000068</v>
      </c>
      <c r="H163" s="490"/>
      <c r="I163" s="396" t="s">
        <v>1143</v>
      </c>
      <c r="L163" s="468">
        <f>SUM(L156:L162)</f>
        <v>60.4</v>
      </c>
      <c r="M163" s="468">
        <f>SUM(M156:M162)</f>
        <v>174</v>
      </c>
    </row>
    <row r="164" spans="1:16" s="396" customFormat="1">
      <c r="A164" s="395">
        <v>45630</v>
      </c>
      <c r="B164" s="681" t="s">
        <v>1168</v>
      </c>
      <c r="C164" s="681" t="s">
        <v>431</v>
      </c>
      <c r="D164" s="396" t="s">
        <v>19</v>
      </c>
      <c r="E164" s="416"/>
      <c r="F164" s="417">
        <v>62</v>
      </c>
      <c r="G164" s="528">
        <f t="shared" si="2"/>
        <v>37.300000000000068</v>
      </c>
      <c r="H164" s="434"/>
      <c r="L164" s="416"/>
      <c r="M164" s="416"/>
    </row>
    <row r="165" spans="1:16">
      <c r="A165" s="236">
        <v>45630</v>
      </c>
      <c r="B165" s="677" t="s">
        <v>1169</v>
      </c>
      <c r="C165" s="677" t="s">
        <v>431</v>
      </c>
      <c r="D165" t="s">
        <v>19</v>
      </c>
      <c r="E165" s="237"/>
      <c r="F165" s="355">
        <v>32.299999999999997</v>
      </c>
      <c r="G165" s="295">
        <f t="shared" si="2"/>
        <v>5.0000000000000711</v>
      </c>
      <c r="H165" s="294"/>
      <c r="L165" s="237"/>
      <c r="M165" s="237"/>
    </row>
    <row r="166" spans="1:16">
      <c r="A166" s="236">
        <v>45630</v>
      </c>
      <c r="B166" s="677" t="s">
        <v>1169</v>
      </c>
      <c r="C166" s="677" t="s">
        <v>431</v>
      </c>
      <c r="D166" t="s">
        <v>401</v>
      </c>
      <c r="E166" s="237"/>
      <c r="F166" s="355">
        <v>5</v>
      </c>
      <c r="G166" s="295">
        <f t="shared" si="2"/>
        <v>7.1054273576010019E-14</v>
      </c>
      <c r="H166" s="294"/>
      <c r="L166" s="237"/>
      <c r="M166" s="237"/>
    </row>
    <row r="167" spans="1:16">
      <c r="A167" s="243">
        <v>45596</v>
      </c>
      <c r="B167" s="676" t="s">
        <v>397</v>
      </c>
      <c r="C167" s="676" t="s">
        <v>398</v>
      </c>
      <c r="D167" t="s">
        <v>19</v>
      </c>
      <c r="E167" s="237">
        <v>16.100000000000001</v>
      </c>
      <c r="G167" s="295">
        <f t="shared" si="2"/>
        <v>16.100000000000072</v>
      </c>
      <c r="H167" s="294"/>
    </row>
    <row r="168" spans="1:16">
      <c r="B168" s="677"/>
      <c r="C168" s="677"/>
      <c r="D168" t="s">
        <v>401</v>
      </c>
      <c r="E168" s="237">
        <v>7</v>
      </c>
      <c r="G168" s="295">
        <f t="shared" si="2"/>
        <v>23.100000000000072</v>
      </c>
      <c r="H168" s="294"/>
    </row>
    <row r="169" spans="1:16">
      <c r="B169" s="677"/>
      <c r="C169" s="677"/>
      <c r="D169" t="s">
        <v>400</v>
      </c>
      <c r="E169" s="237">
        <v>350</v>
      </c>
      <c r="G169" s="295">
        <f t="shared" si="2"/>
        <v>373.10000000000008</v>
      </c>
      <c r="H169" s="294"/>
    </row>
    <row r="170" spans="1:16" s="396" customFormat="1">
      <c r="A170" s="395">
        <v>45596</v>
      </c>
      <c r="B170" s="410" t="s">
        <v>1170</v>
      </c>
      <c r="C170" s="681" t="s">
        <v>398</v>
      </c>
      <c r="D170" s="396" t="s">
        <v>400</v>
      </c>
      <c r="E170" s="397"/>
      <c r="F170" s="397">
        <v>288</v>
      </c>
      <c r="G170" s="528">
        <f t="shared" si="2"/>
        <v>85.10000000000008</v>
      </c>
      <c r="H170" s="434"/>
      <c r="I170" s="396" t="s">
        <v>1143</v>
      </c>
      <c r="M170" s="397"/>
    </row>
    <row r="171" spans="1:16" s="396" customFormat="1">
      <c r="A171" s="395">
        <v>45630</v>
      </c>
      <c r="B171" s="681" t="s">
        <v>1168</v>
      </c>
      <c r="C171" s="681" t="s">
        <v>398</v>
      </c>
      <c r="D171" s="396" t="s">
        <v>19</v>
      </c>
      <c r="E171" s="397"/>
      <c r="F171" s="397">
        <v>62</v>
      </c>
      <c r="G171" s="528">
        <f t="shared" si="2"/>
        <v>23.10000000000008</v>
      </c>
      <c r="H171" s="434"/>
      <c r="M171" s="397"/>
    </row>
    <row r="172" spans="1:16">
      <c r="A172" s="236">
        <v>45630</v>
      </c>
      <c r="B172" s="677" t="s">
        <v>1169</v>
      </c>
      <c r="C172" s="677" t="s">
        <v>398</v>
      </c>
      <c r="D172" t="s">
        <v>19</v>
      </c>
      <c r="F172" s="256">
        <v>16.100000000000001</v>
      </c>
      <c r="G172" s="295">
        <f t="shared" si="2"/>
        <v>7.0000000000000782</v>
      </c>
      <c r="H172" s="294"/>
      <c r="J172" s="692" t="s">
        <v>1164</v>
      </c>
      <c r="K172" s="692"/>
      <c r="L172" s="692"/>
    </row>
    <row r="173" spans="1:16">
      <c r="A173" s="236">
        <v>45630</v>
      </c>
      <c r="B173" s="677" t="s">
        <v>1169</v>
      </c>
      <c r="C173" s="677" t="s">
        <v>398</v>
      </c>
      <c r="D173" t="s">
        <v>401</v>
      </c>
      <c r="F173" s="256">
        <v>7</v>
      </c>
      <c r="G173" s="295">
        <f t="shared" si="2"/>
        <v>7.815970093361102E-14</v>
      </c>
      <c r="H173" s="294"/>
      <c r="I173">
        <v>2024</v>
      </c>
      <c r="J173" s="676" t="s">
        <v>405</v>
      </c>
      <c r="K173" t="s">
        <v>19</v>
      </c>
      <c r="L173" s="237">
        <v>19</v>
      </c>
    </row>
    <row r="174" spans="1:16">
      <c r="A174" s="243">
        <v>45626</v>
      </c>
      <c r="B174" s="676" t="s">
        <v>397</v>
      </c>
      <c r="C174" s="676" t="s">
        <v>405</v>
      </c>
      <c r="D174" t="s">
        <v>19</v>
      </c>
      <c r="E174" s="237">
        <v>19</v>
      </c>
      <c r="F174" s="355"/>
      <c r="G174" s="295">
        <f t="shared" si="2"/>
        <v>19.000000000000078</v>
      </c>
      <c r="H174" s="294"/>
      <c r="K174" t="s">
        <v>401</v>
      </c>
      <c r="L174" s="237">
        <v>7</v>
      </c>
    </row>
    <row r="175" spans="1:16">
      <c r="B175" s="677"/>
      <c r="C175" s="677"/>
      <c r="D175" t="s">
        <v>401</v>
      </c>
      <c r="E175" s="237">
        <v>7</v>
      </c>
      <c r="F175" s="355"/>
      <c r="G175" s="295">
        <f t="shared" si="2"/>
        <v>26.000000000000078</v>
      </c>
      <c r="H175" s="294"/>
      <c r="J175" s="676" t="s">
        <v>409</v>
      </c>
      <c r="K175" t="s">
        <v>19</v>
      </c>
      <c r="L175" s="237">
        <v>25.8</v>
      </c>
    </row>
    <row r="176" spans="1:16">
      <c r="B176" s="677"/>
      <c r="C176" s="677"/>
      <c r="D176" t="s">
        <v>400</v>
      </c>
      <c r="E176" s="237">
        <v>350</v>
      </c>
      <c r="F176" s="355"/>
      <c r="G176" s="295">
        <f t="shared" ref="G176:G255" si="3">G175+E176-F176</f>
        <v>376.00000000000006</v>
      </c>
      <c r="H176" s="294"/>
      <c r="K176" t="s">
        <v>401</v>
      </c>
      <c r="L176" s="237">
        <v>3</v>
      </c>
    </row>
    <row r="177" spans="1:13" s="396" customFormat="1">
      <c r="A177" s="395">
        <v>45626</v>
      </c>
      <c r="B177" s="681" t="s">
        <v>1171</v>
      </c>
      <c r="C177" s="681" t="s">
        <v>405</v>
      </c>
      <c r="D177" s="396" t="s">
        <v>400</v>
      </c>
      <c r="E177" s="416"/>
      <c r="F177" s="417">
        <v>300</v>
      </c>
      <c r="G177" s="528">
        <f t="shared" si="3"/>
        <v>76.000000000000057</v>
      </c>
      <c r="H177" s="434"/>
      <c r="K177" s="396" t="s">
        <v>400</v>
      </c>
      <c r="L177" s="416">
        <f>E183-F184</f>
        <v>74</v>
      </c>
      <c r="M177" s="397"/>
    </row>
    <row r="178" spans="1:13" s="396" customFormat="1">
      <c r="A178" s="395">
        <v>45630</v>
      </c>
      <c r="B178" s="681" t="s">
        <v>1168</v>
      </c>
      <c r="C178" s="681" t="s">
        <v>405</v>
      </c>
      <c r="D178" s="396" t="s">
        <v>400</v>
      </c>
      <c r="E178" s="397"/>
      <c r="F178" s="397">
        <v>50</v>
      </c>
      <c r="G178" s="528">
        <f t="shared" si="3"/>
        <v>26.000000000000057</v>
      </c>
      <c r="H178" s="434"/>
      <c r="I178" s="396">
        <v>2025</v>
      </c>
      <c r="J178" s="682" t="s">
        <v>444</v>
      </c>
      <c r="K178" s="396" t="s">
        <v>400</v>
      </c>
      <c r="L178" s="421">
        <f>E190-F191</f>
        <v>38</v>
      </c>
      <c r="M178" s="397"/>
    </row>
    <row r="179" spans="1:13">
      <c r="A179" s="236">
        <v>45695</v>
      </c>
      <c r="B179" s="677" t="s">
        <v>1172</v>
      </c>
      <c r="C179" s="677" t="s">
        <v>405</v>
      </c>
      <c r="D179" t="s">
        <v>19</v>
      </c>
      <c r="F179" s="256">
        <v>19</v>
      </c>
      <c r="G179" s="295">
        <f t="shared" si="3"/>
        <v>7.0000000000000568</v>
      </c>
      <c r="H179" s="294"/>
      <c r="J179" s="676"/>
      <c r="L179" s="240"/>
    </row>
    <row r="180" spans="1:13">
      <c r="A180" s="236">
        <v>45695</v>
      </c>
      <c r="B180" s="677" t="s">
        <v>1172</v>
      </c>
      <c r="C180" s="677" t="s">
        <v>405</v>
      </c>
      <c r="D180" t="s">
        <v>401</v>
      </c>
      <c r="F180" s="256">
        <v>7</v>
      </c>
      <c r="G180" s="295">
        <f t="shared" si="3"/>
        <v>5.6843418860808015E-14</v>
      </c>
      <c r="H180" s="294"/>
      <c r="J180" s="676"/>
      <c r="L180" s="240"/>
    </row>
    <row r="181" spans="1:13">
      <c r="A181" s="243">
        <v>45657</v>
      </c>
      <c r="B181" s="676" t="s">
        <v>397</v>
      </c>
      <c r="C181" s="676" t="s">
        <v>409</v>
      </c>
      <c r="D181" t="s">
        <v>19</v>
      </c>
      <c r="E181" s="237">
        <v>25.8</v>
      </c>
      <c r="F181" s="355"/>
      <c r="G181" s="295">
        <f t="shared" si="3"/>
        <v>25.800000000000058</v>
      </c>
      <c r="H181" s="294"/>
      <c r="L181" s="237">
        <f>SUM(L173:L178)</f>
        <v>166.8</v>
      </c>
    </row>
    <row r="182" spans="1:13">
      <c r="B182" s="677"/>
      <c r="C182" s="677"/>
      <c r="D182" t="s">
        <v>401</v>
      </c>
      <c r="E182" s="237">
        <v>3</v>
      </c>
      <c r="F182" s="355"/>
      <c r="G182" s="295">
        <f t="shared" si="3"/>
        <v>28.800000000000058</v>
      </c>
      <c r="H182" s="294"/>
    </row>
    <row r="183" spans="1:13">
      <c r="B183" s="677"/>
      <c r="C183" s="677"/>
      <c r="D183" t="s">
        <v>400</v>
      </c>
      <c r="E183" s="237">
        <v>350</v>
      </c>
      <c r="F183" s="355"/>
      <c r="G183" s="295">
        <f t="shared" si="3"/>
        <v>378.80000000000007</v>
      </c>
      <c r="H183" s="294"/>
    </row>
    <row r="184" spans="1:13" s="396" customFormat="1">
      <c r="A184" s="395">
        <v>45657</v>
      </c>
      <c r="B184" s="681" t="s">
        <v>1173</v>
      </c>
      <c r="C184" s="681" t="s">
        <v>409</v>
      </c>
      <c r="D184" s="396" t="s">
        <v>400</v>
      </c>
      <c r="E184" s="416"/>
      <c r="F184" s="417">
        <v>276</v>
      </c>
      <c r="G184" s="528">
        <f t="shared" si="3"/>
        <v>102.80000000000007</v>
      </c>
      <c r="H184" s="434"/>
      <c r="M184" s="397"/>
    </row>
    <row r="185" spans="1:13">
      <c r="A185" s="236">
        <v>45695</v>
      </c>
      <c r="B185" s="677" t="s">
        <v>1172</v>
      </c>
      <c r="C185" s="677" t="s">
        <v>409</v>
      </c>
      <c r="D185" t="s">
        <v>19</v>
      </c>
      <c r="E185" s="237"/>
      <c r="F185" s="355">
        <v>25.8</v>
      </c>
      <c r="G185" s="295">
        <f t="shared" si="3"/>
        <v>77.000000000000071</v>
      </c>
      <c r="H185" s="294"/>
      <c r="I185" s="274" t="s">
        <v>1174</v>
      </c>
    </row>
    <row r="186" spans="1:13">
      <c r="A186" s="236">
        <v>45695</v>
      </c>
      <c r="B186" s="677" t="s">
        <v>1172</v>
      </c>
      <c r="C186" s="677" t="s">
        <v>409</v>
      </c>
      <c r="D186" t="s">
        <v>401</v>
      </c>
      <c r="E186" s="237"/>
      <c r="F186" s="355">
        <v>3</v>
      </c>
      <c r="G186" s="295">
        <f t="shared" si="3"/>
        <v>74.000000000000071</v>
      </c>
      <c r="H186" s="294"/>
    </row>
    <row r="187" spans="1:13" s="396" customFormat="1">
      <c r="A187" s="395">
        <v>45695</v>
      </c>
      <c r="B187" s="681" t="s">
        <v>1175</v>
      </c>
      <c r="C187" s="681" t="s">
        <v>409</v>
      </c>
      <c r="D187" s="396" t="s">
        <v>400</v>
      </c>
      <c r="E187" s="416"/>
      <c r="F187" s="417">
        <v>74</v>
      </c>
      <c r="G187" s="528">
        <f t="shared" si="3"/>
        <v>0</v>
      </c>
      <c r="H187" s="434"/>
      <c r="M187" s="397"/>
    </row>
    <row r="188" spans="1:13">
      <c r="A188" s="243">
        <v>45688</v>
      </c>
      <c r="B188" s="676" t="s">
        <v>397</v>
      </c>
      <c r="C188" s="676" t="s">
        <v>444</v>
      </c>
      <c r="D188" t="s">
        <v>19</v>
      </c>
      <c r="E188" s="319">
        <v>21.5</v>
      </c>
      <c r="F188" s="319"/>
      <c r="G188" s="295">
        <f t="shared" si="3"/>
        <v>21.5</v>
      </c>
      <c r="H188" s="294"/>
    </row>
    <row r="189" spans="1:13">
      <c r="B189" s="677"/>
      <c r="C189" s="677"/>
      <c r="D189" t="s">
        <v>401</v>
      </c>
      <c r="E189" s="319">
        <v>3</v>
      </c>
      <c r="F189" s="319"/>
      <c r="G189" s="295">
        <f t="shared" si="3"/>
        <v>24.5</v>
      </c>
      <c r="H189" s="294"/>
    </row>
    <row r="190" spans="1:13">
      <c r="B190" s="677"/>
      <c r="C190" s="677"/>
      <c r="D190" t="s">
        <v>400</v>
      </c>
      <c r="E190" s="319">
        <v>350</v>
      </c>
      <c r="F190" s="319"/>
      <c r="G190" s="295">
        <f t="shared" si="3"/>
        <v>374.5</v>
      </c>
      <c r="H190" s="294"/>
    </row>
    <row r="191" spans="1:13" s="396" customFormat="1">
      <c r="A191" s="395">
        <v>45688</v>
      </c>
      <c r="B191" s="681" t="s">
        <v>1176</v>
      </c>
      <c r="C191" s="681" t="s">
        <v>444</v>
      </c>
      <c r="D191" s="396" t="s">
        <v>400</v>
      </c>
      <c r="E191" s="398"/>
      <c r="F191" s="398">
        <v>312</v>
      </c>
      <c r="G191" s="528">
        <f t="shared" si="3"/>
        <v>62.5</v>
      </c>
      <c r="H191" s="434"/>
      <c r="M191" s="397"/>
    </row>
    <row r="192" spans="1:13" s="396" customFormat="1">
      <c r="A192" s="395">
        <v>45695</v>
      </c>
      <c r="B192" s="410" t="s">
        <v>1175</v>
      </c>
      <c r="C192" s="681" t="s">
        <v>444</v>
      </c>
      <c r="D192" s="396" t="s">
        <v>400</v>
      </c>
      <c r="E192" s="397"/>
      <c r="F192" s="397">
        <v>38</v>
      </c>
      <c r="G192" s="528">
        <f t="shared" si="3"/>
        <v>24.5</v>
      </c>
      <c r="H192" s="434"/>
      <c r="M192" s="397"/>
    </row>
    <row r="193" spans="1:13">
      <c r="A193" s="236">
        <v>45869</v>
      </c>
      <c r="B193" s="317" t="s">
        <v>1177</v>
      </c>
      <c r="C193" s="677" t="s">
        <v>444</v>
      </c>
      <c r="D193" t="s">
        <v>19</v>
      </c>
      <c r="F193" s="256">
        <v>21.5</v>
      </c>
      <c r="G193" s="295">
        <f t="shared" si="3"/>
        <v>3</v>
      </c>
      <c r="H193" s="294"/>
    </row>
    <row r="194" spans="1:13">
      <c r="A194" s="236">
        <v>45869</v>
      </c>
      <c r="B194" s="317" t="s">
        <v>1177</v>
      </c>
      <c r="C194" s="677" t="s">
        <v>444</v>
      </c>
      <c r="D194" t="s">
        <v>401</v>
      </c>
      <c r="F194" s="256">
        <v>3</v>
      </c>
      <c r="G194" s="295">
        <f t="shared" si="3"/>
        <v>0</v>
      </c>
      <c r="H194" s="294"/>
    </row>
    <row r="195" spans="1:13">
      <c r="A195" s="243">
        <v>45716</v>
      </c>
      <c r="B195" s="680" t="s">
        <v>397</v>
      </c>
      <c r="C195" s="676" t="s">
        <v>415</v>
      </c>
      <c r="D195" t="s">
        <v>19</v>
      </c>
      <c r="E195" s="256">
        <v>22.3</v>
      </c>
      <c r="G195" s="295">
        <f t="shared" si="3"/>
        <v>22.3</v>
      </c>
      <c r="H195" s="294"/>
      <c r="J195" s="676" t="s">
        <v>444</v>
      </c>
      <c r="K195" t="s">
        <v>19</v>
      </c>
      <c r="L195" s="319">
        <v>21.5</v>
      </c>
    </row>
    <row r="196" spans="1:13">
      <c r="C196" s="677"/>
      <c r="D196" t="s">
        <v>401</v>
      </c>
      <c r="E196" s="256">
        <v>3</v>
      </c>
      <c r="G196" s="295">
        <f t="shared" si="3"/>
        <v>25.3</v>
      </c>
      <c r="H196" s="294"/>
      <c r="J196" s="677"/>
      <c r="K196" t="s">
        <v>401</v>
      </c>
      <c r="L196" s="319">
        <v>3</v>
      </c>
      <c r="M196" s="256">
        <f>SUM(L195:L196)</f>
        <v>24.5</v>
      </c>
    </row>
    <row r="197" spans="1:13">
      <c r="C197" s="677"/>
      <c r="D197" t="s">
        <v>400</v>
      </c>
      <c r="E197" s="256">
        <v>350</v>
      </c>
      <c r="G197" s="295">
        <f t="shared" si="3"/>
        <v>375.3</v>
      </c>
      <c r="H197" s="294"/>
      <c r="J197" s="676" t="s">
        <v>415</v>
      </c>
      <c r="K197" t="s">
        <v>19</v>
      </c>
      <c r="L197" s="256">
        <v>22.3</v>
      </c>
    </row>
    <row r="198" spans="1:13" s="396" customFormat="1">
      <c r="A198" s="395">
        <v>45716</v>
      </c>
      <c r="B198" s="410" t="s">
        <v>1178</v>
      </c>
      <c r="C198" s="681" t="s">
        <v>415</v>
      </c>
      <c r="D198" s="396" t="s">
        <v>400</v>
      </c>
      <c r="E198" s="397"/>
      <c r="F198" s="397">
        <v>350</v>
      </c>
      <c r="G198" s="528">
        <f t="shared" si="3"/>
        <v>25.300000000000011</v>
      </c>
      <c r="H198" s="434"/>
      <c r="J198" s="681"/>
      <c r="K198" s="396" t="s">
        <v>401</v>
      </c>
      <c r="L198" s="397">
        <v>3</v>
      </c>
      <c r="M198" s="397">
        <v>15.5</v>
      </c>
    </row>
    <row r="199" spans="1:13">
      <c r="A199" s="236">
        <v>45869</v>
      </c>
      <c r="B199" s="317" t="s">
        <v>1177</v>
      </c>
      <c r="C199" s="677" t="s">
        <v>415</v>
      </c>
      <c r="D199" t="s">
        <v>19</v>
      </c>
      <c r="F199" s="256">
        <v>15.5</v>
      </c>
      <c r="G199" s="295">
        <f t="shared" si="3"/>
        <v>9.8000000000000114</v>
      </c>
      <c r="H199" s="294"/>
      <c r="J199" s="677"/>
      <c r="L199" s="256"/>
    </row>
    <row r="200" spans="1:13">
      <c r="A200" s="236">
        <v>45930</v>
      </c>
      <c r="B200" s="317" t="s">
        <v>1179</v>
      </c>
      <c r="C200" s="677" t="s">
        <v>415</v>
      </c>
      <c r="D200" t="s">
        <v>19</v>
      </c>
      <c r="F200" s="256">
        <v>6.8</v>
      </c>
      <c r="G200" s="295">
        <f t="shared" si="3"/>
        <v>3.0000000000000115</v>
      </c>
      <c r="H200" s="294"/>
      <c r="J200" s="677"/>
      <c r="L200" s="256"/>
    </row>
    <row r="201" spans="1:13">
      <c r="A201" s="236">
        <v>45930</v>
      </c>
      <c r="B201" s="317" t="s">
        <v>1179</v>
      </c>
      <c r="C201" s="677" t="s">
        <v>415</v>
      </c>
      <c r="D201" t="s">
        <v>401</v>
      </c>
      <c r="F201" s="256">
        <v>3</v>
      </c>
      <c r="G201" s="295">
        <f t="shared" si="3"/>
        <v>1.1546319456101628E-14</v>
      </c>
      <c r="H201" s="294"/>
      <c r="J201" s="677"/>
      <c r="L201" s="256"/>
    </row>
    <row r="202" spans="1:13">
      <c r="A202" s="243">
        <v>45747</v>
      </c>
      <c r="B202" s="680" t="s">
        <v>397</v>
      </c>
      <c r="C202" s="676" t="s">
        <v>418</v>
      </c>
      <c r="D202" t="s">
        <v>19</v>
      </c>
      <c r="G202" s="295">
        <f t="shared" si="3"/>
        <v>1.1546319456101628E-14</v>
      </c>
      <c r="H202" s="294"/>
      <c r="J202" s="676" t="s">
        <v>420</v>
      </c>
      <c r="K202" t="s">
        <v>19</v>
      </c>
      <c r="L202" s="256">
        <v>4</v>
      </c>
    </row>
    <row r="203" spans="1:13">
      <c r="C203" s="677"/>
      <c r="D203" t="s">
        <v>401</v>
      </c>
      <c r="G203" s="295">
        <f t="shared" si="3"/>
        <v>1.1546319456101628E-14</v>
      </c>
      <c r="H203" s="294"/>
      <c r="J203" s="677"/>
      <c r="K203" t="s">
        <v>401</v>
      </c>
      <c r="L203" s="256">
        <v>3</v>
      </c>
    </row>
    <row r="204" spans="1:13">
      <c r="C204" s="677"/>
      <c r="D204" t="s">
        <v>400</v>
      </c>
      <c r="E204" s="256">
        <v>350</v>
      </c>
      <c r="G204" s="295">
        <f t="shared" si="3"/>
        <v>350</v>
      </c>
      <c r="H204" s="294"/>
      <c r="L204" s="240">
        <f>SUM(L195:L203)</f>
        <v>56.8</v>
      </c>
      <c r="M204" s="256">
        <f>SUM(M196:M198)</f>
        <v>40</v>
      </c>
    </row>
    <row r="205" spans="1:13">
      <c r="C205" s="677"/>
      <c r="D205" t="s">
        <v>399</v>
      </c>
      <c r="E205" s="256">
        <v>1000</v>
      </c>
      <c r="G205" s="295">
        <f t="shared" si="3"/>
        <v>1350</v>
      </c>
      <c r="H205" s="294"/>
    </row>
    <row r="206" spans="1:13">
      <c r="C206" s="677"/>
      <c r="G206" s="295">
        <f t="shared" si="3"/>
        <v>1350</v>
      </c>
      <c r="H206" s="294"/>
    </row>
    <row r="207" spans="1:13" s="396" customFormat="1">
      <c r="A207" s="395">
        <v>45740</v>
      </c>
      <c r="B207" s="410" t="s">
        <v>1180</v>
      </c>
      <c r="C207" s="681" t="s">
        <v>418</v>
      </c>
      <c r="D207" s="396" t="s">
        <v>399</v>
      </c>
      <c r="E207" s="397"/>
      <c r="F207" s="397">
        <v>1000</v>
      </c>
      <c r="G207" s="295">
        <f t="shared" si="3"/>
        <v>350</v>
      </c>
      <c r="H207" s="434"/>
      <c r="M207" s="397"/>
    </row>
    <row r="208" spans="1:13">
      <c r="C208" s="677"/>
      <c r="G208" s="295">
        <f t="shared" si="3"/>
        <v>350</v>
      </c>
      <c r="H208" s="294"/>
    </row>
    <row r="209" spans="1:13" s="396" customFormat="1">
      <c r="A209" s="395">
        <v>45747</v>
      </c>
      <c r="B209" s="410" t="s">
        <v>1181</v>
      </c>
      <c r="C209" s="681" t="s">
        <v>418</v>
      </c>
      <c r="D209" s="396" t="s">
        <v>400</v>
      </c>
      <c r="E209" s="397"/>
      <c r="F209" s="397">
        <v>312</v>
      </c>
      <c r="G209" s="295">
        <f t="shared" si="3"/>
        <v>38</v>
      </c>
      <c r="H209" s="434"/>
      <c r="M209" s="397"/>
    </row>
    <row r="210" spans="1:13">
      <c r="C210" s="677" t="s">
        <v>418</v>
      </c>
      <c r="D210" t="s">
        <v>400</v>
      </c>
      <c r="F210" s="256">
        <v>38</v>
      </c>
      <c r="G210" s="295">
        <f t="shared" si="3"/>
        <v>0</v>
      </c>
      <c r="H210" s="294"/>
    </row>
    <row r="211" spans="1:13">
      <c r="A211" s="243">
        <v>45777</v>
      </c>
      <c r="B211" s="680" t="s">
        <v>397</v>
      </c>
      <c r="C211" s="676" t="s">
        <v>420</v>
      </c>
      <c r="D211" t="s">
        <v>19</v>
      </c>
      <c r="E211" s="256">
        <v>4</v>
      </c>
      <c r="G211" s="295">
        <f t="shared" si="3"/>
        <v>4</v>
      </c>
      <c r="H211" s="294"/>
    </row>
    <row r="212" spans="1:13">
      <c r="C212" s="677"/>
      <c r="D212" t="s">
        <v>401</v>
      </c>
      <c r="E212" s="256">
        <v>3</v>
      </c>
      <c r="G212" s="295">
        <f t="shared" si="3"/>
        <v>7</v>
      </c>
      <c r="H212" s="294"/>
    </row>
    <row r="213" spans="1:13">
      <c r="C213" s="677"/>
      <c r="D213" t="s">
        <v>400</v>
      </c>
      <c r="E213" s="256">
        <v>58.3</v>
      </c>
      <c r="G213" s="295">
        <f t="shared" si="3"/>
        <v>65.3</v>
      </c>
      <c r="H213" s="294"/>
    </row>
    <row r="214" spans="1:13" s="396" customFormat="1">
      <c r="A214" s="395">
        <v>45777</v>
      </c>
      <c r="B214" s="410" t="s">
        <v>1182</v>
      </c>
      <c r="C214" s="681" t="s">
        <v>420</v>
      </c>
      <c r="D214" s="396" t="s">
        <v>400</v>
      </c>
      <c r="E214" s="397"/>
      <c r="F214" s="397">
        <v>48</v>
      </c>
      <c r="G214" s="295">
        <f t="shared" si="3"/>
        <v>17.299999999999997</v>
      </c>
      <c r="H214" s="434"/>
      <c r="M214" s="397"/>
    </row>
    <row r="215" spans="1:13">
      <c r="A215" s="236">
        <v>45930</v>
      </c>
      <c r="B215" s="317" t="s">
        <v>1179</v>
      </c>
      <c r="C215" s="677" t="s">
        <v>420</v>
      </c>
      <c r="D215" t="s">
        <v>19</v>
      </c>
      <c r="F215" s="256">
        <v>4</v>
      </c>
      <c r="G215" s="295">
        <f t="shared" si="3"/>
        <v>13.299999999999997</v>
      </c>
      <c r="H215" s="361"/>
    </row>
    <row r="216" spans="1:13">
      <c r="A216" s="236">
        <v>45930</v>
      </c>
      <c r="B216" s="317" t="s">
        <v>1179</v>
      </c>
      <c r="C216" s="677" t="s">
        <v>420</v>
      </c>
      <c r="D216" t="s">
        <v>401</v>
      </c>
      <c r="F216" s="256">
        <v>3</v>
      </c>
      <c r="G216" s="295">
        <f t="shared" si="3"/>
        <v>10.299999999999997</v>
      </c>
      <c r="H216" s="361"/>
    </row>
    <row r="217" spans="1:13">
      <c r="A217" s="236">
        <v>45989</v>
      </c>
      <c r="B217" s="317" t="s">
        <v>1183</v>
      </c>
      <c r="C217" s="677" t="s">
        <v>420</v>
      </c>
      <c r="D217" t="s">
        <v>400</v>
      </c>
      <c r="F217" s="256">
        <v>10.3</v>
      </c>
      <c r="G217" s="295">
        <f t="shared" si="3"/>
        <v>0</v>
      </c>
      <c r="H217" s="361"/>
    </row>
    <row r="218" spans="1:13">
      <c r="A218" s="243">
        <v>45807</v>
      </c>
      <c r="B218" s="676" t="s">
        <v>397</v>
      </c>
      <c r="C218" s="676" t="s">
        <v>422</v>
      </c>
      <c r="D218" t="s">
        <v>19</v>
      </c>
      <c r="E218" s="256">
        <v>12.8</v>
      </c>
      <c r="G218" s="295">
        <f t="shared" si="3"/>
        <v>12.8</v>
      </c>
      <c r="H218" s="294"/>
    </row>
    <row r="219" spans="1:13">
      <c r="B219" s="677"/>
      <c r="C219" s="677"/>
      <c r="D219" t="s">
        <v>401</v>
      </c>
      <c r="E219" s="256">
        <v>5</v>
      </c>
      <c r="G219" s="295">
        <f t="shared" si="3"/>
        <v>17.8</v>
      </c>
      <c r="H219" s="294"/>
    </row>
    <row r="220" spans="1:13">
      <c r="B220" s="677"/>
      <c r="C220" s="677"/>
      <c r="D220" t="s">
        <v>400</v>
      </c>
      <c r="E220" s="256">
        <v>250</v>
      </c>
      <c r="G220" s="295">
        <f t="shared" si="3"/>
        <v>267.8</v>
      </c>
      <c r="H220" s="294"/>
    </row>
    <row r="221" spans="1:13" s="396" customFormat="1">
      <c r="A221" s="395">
        <v>45838</v>
      </c>
      <c r="B221" s="410" t="s">
        <v>1184</v>
      </c>
      <c r="C221" s="681" t="s">
        <v>422</v>
      </c>
      <c r="D221" s="396" t="s">
        <v>400</v>
      </c>
      <c r="E221" s="397"/>
      <c r="F221" s="397">
        <v>250</v>
      </c>
      <c r="G221" s="295">
        <f t="shared" si="3"/>
        <v>17.800000000000011</v>
      </c>
      <c r="H221" s="434"/>
      <c r="M221" s="397"/>
    </row>
    <row r="222" spans="1:13">
      <c r="A222" s="236">
        <v>45930</v>
      </c>
      <c r="B222" s="317" t="s">
        <v>1179</v>
      </c>
      <c r="C222" s="677" t="s">
        <v>422</v>
      </c>
      <c r="D222" t="s">
        <v>19</v>
      </c>
      <c r="F222" s="256">
        <v>12.8</v>
      </c>
      <c r="G222" s="295">
        <f t="shared" si="3"/>
        <v>5.0000000000000107</v>
      </c>
      <c r="H222" s="361"/>
    </row>
    <row r="223" spans="1:13">
      <c r="A223" s="236">
        <v>45930</v>
      </c>
      <c r="B223" s="317" t="s">
        <v>1179</v>
      </c>
      <c r="C223" s="677" t="s">
        <v>422</v>
      </c>
      <c r="D223" t="s">
        <v>401</v>
      </c>
      <c r="F223" s="256">
        <v>0.4</v>
      </c>
      <c r="G223" s="295">
        <f t="shared" si="3"/>
        <v>4.6000000000000103</v>
      </c>
      <c r="H223" s="361"/>
    </row>
    <row r="224" spans="1:13">
      <c r="A224" s="236">
        <v>45989</v>
      </c>
      <c r="B224" s="317" t="s">
        <v>1185</v>
      </c>
      <c r="C224" s="677" t="s">
        <v>422</v>
      </c>
      <c r="D224" t="s">
        <v>401</v>
      </c>
      <c r="F224" s="256">
        <v>4.5999999999999996</v>
      </c>
      <c r="G224" s="295">
        <f t="shared" si="3"/>
        <v>1.0658141036401503E-14</v>
      </c>
      <c r="H224" s="361"/>
    </row>
    <row r="225" spans="1:13">
      <c r="A225" s="243">
        <v>45838</v>
      </c>
      <c r="B225" s="680" t="s">
        <v>397</v>
      </c>
      <c r="C225" s="676" t="s">
        <v>425</v>
      </c>
      <c r="D225" t="s">
        <v>19</v>
      </c>
      <c r="E225" s="256">
        <v>6.5</v>
      </c>
      <c r="G225" s="295">
        <f t="shared" si="3"/>
        <v>6.5000000000000107</v>
      </c>
      <c r="H225" s="294"/>
      <c r="K225" s="690" t="s">
        <v>1164</v>
      </c>
      <c r="L225" s="690"/>
      <c r="M225" s="690"/>
    </row>
    <row r="226" spans="1:13">
      <c r="C226" s="677"/>
      <c r="D226" t="s">
        <v>401</v>
      </c>
      <c r="E226" s="256">
        <v>4</v>
      </c>
      <c r="G226" s="295">
        <f t="shared" si="3"/>
        <v>10.500000000000011</v>
      </c>
      <c r="H226" s="294"/>
      <c r="K226" s="676" t="s">
        <v>420</v>
      </c>
      <c r="L226" t="s">
        <v>400</v>
      </c>
      <c r="M226" s="256">
        <v>10.3</v>
      </c>
    </row>
    <row r="227" spans="1:13">
      <c r="C227" s="677"/>
      <c r="D227" t="s">
        <v>400</v>
      </c>
      <c r="E227" s="256">
        <v>500</v>
      </c>
      <c r="G227" s="295">
        <f t="shared" si="3"/>
        <v>510.5</v>
      </c>
      <c r="H227" s="294"/>
      <c r="K227" s="676" t="s">
        <v>422</v>
      </c>
      <c r="L227" t="s">
        <v>401</v>
      </c>
      <c r="M227" s="256">
        <f>E219-F223</f>
        <v>4.5999999999999996</v>
      </c>
    </row>
    <row r="228" spans="1:13" s="396" customFormat="1">
      <c r="A228" s="395">
        <v>45740</v>
      </c>
      <c r="B228" s="410" t="s">
        <v>1186</v>
      </c>
      <c r="C228" s="681" t="s">
        <v>425</v>
      </c>
      <c r="D228" s="396" t="s">
        <v>400</v>
      </c>
      <c r="E228" s="397"/>
      <c r="F228" s="397">
        <v>500</v>
      </c>
      <c r="G228" s="295">
        <f t="shared" si="3"/>
        <v>10.5</v>
      </c>
      <c r="H228" s="434"/>
      <c r="K228" s="676" t="s">
        <v>425</v>
      </c>
      <c r="L228" t="s">
        <v>19</v>
      </c>
      <c r="M228" s="256">
        <v>6.5</v>
      </c>
    </row>
    <row r="229" spans="1:13" s="251" customFormat="1">
      <c r="A229" s="236">
        <v>45989</v>
      </c>
      <c r="B229" s="317" t="s">
        <v>1185</v>
      </c>
      <c r="C229" s="305" t="s">
        <v>425</v>
      </c>
      <c r="D229" t="s">
        <v>19</v>
      </c>
      <c r="E229" s="341"/>
      <c r="F229" s="256">
        <v>6.5</v>
      </c>
      <c r="G229" s="295">
        <f t="shared" si="3"/>
        <v>4</v>
      </c>
      <c r="H229" s="580"/>
      <c r="K229" s="581"/>
      <c r="M229" s="341"/>
    </row>
    <row r="230" spans="1:13" s="251" customFormat="1">
      <c r="A230" s="236">
        <v>45989</v>
      </c>
      <c r="B230" s="317" t="s">
        <v>1185</v>
      </c>
      <c r="C230" s="681" t="s">
        <v>425</v>
      </c>
      <c r="D230" t="s">
        <v>401</v>
      </c>
      <c r="E230" s="341"/>
      <c r="F230" s="256">
        <v>4</v>
      </c>
      <c r="G230" s="295">
        <f t="shared" si="3"/>
        <v>0</v>
      </c>
      <c r="H230" s="580"/>
      <c r="K230" s="581"/>
      <c r="M230" s="341"/>
    </row>
    <row r="231" spans="1:13">
      <c r="A231" s="243">
        <v>45869</v>
      </c>
      <c r="B231" s="680" t="s">
        <v>397</v>
      </c>
      <c r="C231" s="676" t="s">
        <v>427</v>
      </c>
      <c r="D231" t="s">
        <v>19</v>
      </c>
      <c r="E231" s="256">
        <v>7.5</v>
      </c>
      <c r="G231" s="295">
        <f t="shared" si="3"/>
        <v>7.5</v>
      </c>
      <c r="H231" s="294"/>
      <c r="K231" s="677"/>
      <c r="L231" t="s">
        <v>401</v>
      </c>
      <c r="M231" s="256">
        <v>4</v>
      </c>
    </row>
    <row r="232" spans="1:13">
      <c r="C232" s="677"/>
      <c r="D232" t="s">
        <v>401</v>
      </c>
      <c r="E232" s="256">
        <v>4</v>
      </c>
      <c r="G232" s="295">
        <f t="shared" si="3"/>
        <v>11.5</v>
      </c>
      <c r="H232" s="294"/>
      <c r="K232" s="676" t="s">
        <v>427</v>
      </c>
      <c r="L232" t="s">
        <v>19</v>
      </c>
      <c r="M232" s="256">
        <v>7.5</v>
      </c>
    </row>
    <row r="233" spans="1:13">
      <c r="C233" s="677"/>
      <c r="D233" t="s">
        <v>400</v>
      </c>
      <c r="E233" s="256">
        <v>500</v>
      </c>
      <c r="G233" s="295">
        <f t="shared" si="3"/>
        <v>511.5</v>
      </c>
      <c r="H233" s="294"/>
      <c r="K233" s="677"/>
      <c r="L233" t="s">
        <v>401</v>
      </c>
      <c r="M233" s="256">
        <v>4</v>
      </c>
    </row>
    <row r="234" spans="1:13" s="396" customFormat="1">
      <c r="A234" s="395">
        <v>45869</v>
      </c>
      <c r="B234" s="410" t="s">
        <v>1187</v>
      </c>
      <c r="C234" s="681" t="s">
        <v>1188</v>
      </c>
      <c r="D234" s="396" t="s">
        <v>400</v>
      </c>
      <c r="E234" s="397"/>
      <c r="F234" s="397">
        <v>500</v>
      </c>
      <c r="G234" s="295">
        <f t="shared" si="3"/>
        <v>11.5</v>
      </c>
      <c r="H234" s="434"/>
      <c r="K234" s="676" t="s">
        <v>429</v>
      </c>
      <c r="L234" s="287" t="s">
        <v>19</v>
      </c>
      <c r="M234" s="256">
        <v>18.899999999999999</v>
      </c>
    </row>
    <row r="235" spans="1:13" s="251" customFormat="1">
      <c r="A235" s="236">
        <v>45989</v>
      </c>
      <c r="B235" s="317" t="s">
        <v>1185</v>
      </c>
      <c r="C235" s="305" t="s">
        <v>427</v>
      </c>
      <c r="D235" t="s">
        <v>19</v>
      </c>
      <c r="E235" s="341"/>
      <c r="F235" s="256">
        <v>7.5</v>
      </c>
      <c r="G235" s="295">
        <f t="shared" si="3"/>
        <v>4</v>
      </c>
      <c r="H235" s="580"/>
      <c r="K235" s="581"/>
      <c r="L235" s="582"/>
      <c r="M235" s="341"/>
    </row>
    <row r="236" spans="1:13" s="251" customFormat="1">
      <c r="A236" s="236">
        <v>45989</v>
      </c>
      <c r="B236" s="317" t="s">
        <v>1185</v>
      </c>
      <c r="C236" s="305" t="s">
        <v>427</v>
      </c>
      <c r="D236" t="s">
        <v>401</v>
      </c>
      <c r="E236" s="341"/>
      <c r="F236" s="256">
        <v>4</v>
      </c>
      <c r="G236" s="295">
        <f t="shared" si="3"/>
        <v>0</v>
      </c>
      <c r="H236" s="580"/>
      <c r="K236" s="581"/>
      <c r="L236" s="582"/>
      <c r="M236" s="341"/>
    </row>
    <row r="237" spans="1:13">
      <c r="A237" s="243">
        <v>45900</v>
      </c>
      <c r="B237" s="676" t="s">
        <v>397</v>
      </c>
      <c r="C237" s="676" t="s">
        <v>429</v>
      </c>
      <c r="D237" s="287" t="s">
        <v>19</v>
      </c>
      <c r="E237" s="256">
        <v>18.899999999999999</v>
      </c>
      <c r="G237" s="295">
        <f t="shared" si="3"/>
        <v>18.899999999999999</v>
      </c>
      <c r="H237" s="294"/>
      <c r="K237" s="677"/>
      <c r="L237" s="287" t="s">
        <v>401</v>
      </c>
      <c r="M237" s="256">
        <v>6</v>
      </c>
    </row>
    <row r="238" spans="1:13">
      <c r="B238" s="677"/>
      <c r="C238" s="677"/>
      <c r="D238" s="287" t="s">
        <v>401</v>
      </c>
      <c r="E238" s="256">
        <v>6</v>
      </c>
      <c r="G238" s="295">
        <f t="shared" si="3"/>
        <v>24.9</v>
      </c>
      <c r="H238" s="513">
        <f>SUM(H6:H237)</f>
        <v>50</v>
      </c>
      <c r="I238" s="511" t="s">
        <v>643</v>
      </c>
      <c r="K238" s="676" t="s">
        <v>431</v>
      </c>
      <c r="L238" t="s">
        <v>19</v>
      </c>
      <c r="M238" s="256">
        <v>15</v>
      </c>
    </row>
    <row r="239" spans="1:13">
      <c r="B239" s="677"/>
      <c r="C239" s="677"/>
      <c r="D239" s="287" t="s">
        <v>1115</v>
      </c>
      <c r="E239" s="256">
        <v>500</v>
      </c>
      <c r="G239" s="295">
        <f t="shared" si="3"/>
        <v>524.9</v>
      </c>
      <c r="K239" s="677"/>
      <c r="L239" t="s">
        <v>401</v>
      </c>
      <c r="M239" s="256">
        <v>4</v>
      </c>
    </row>
    <row r="240" spans="1:13">
      <c r="A240" s="236">
        <v>45900</v>
      </c>
      <c r="B240" s="677" t="s">
        <v>1189</v>
      </c>
      <c r="C240" s="677" t="s">
        <v>429</v>
      </c>
      <c r="D240" s="287" t="s">
        <v>1115</v>
      </c>
      <c r="F240" s="256">
        <v>500</v>
      </c>
      <c r="G240" s="295">
        <f t="shared" si="3"/>
        <v>24.899999999999977</v>
      </c>
      <c r="K240" s="676" t="s">
        <v>398</v>
      </c>
      <c r="L240" t="s">
        <v>19</v>
      </c>
      <c r="M240" s="218">
        <v>35</v>
      </c>
    </row>
    <row r="241" spans="1:13">
      <c r="A241" s="236">
        <v>45989</v>
      </c>
      <c r="B241" s="317" t="s">
        <v>1185</v>
      </c>
      <c r="C241" s="305" t="s">
        <v>429</v>
      </c>
      <c r="D241" t="s">
        <v>19</v>
      </c>
      <c r="F241" s="256">
        <v>18.899999999999999</v>
      </c>
      <c r="G241" s="295">
        <f t="shared" si="3"/>
        <v>5.9999999999999787</v>
      </c>
      <c r="K241" s="676"/>
      <c r="M241" s="218"/>
    </row>
    <row r="242" spans="1:13">
      <c r="A242" s="236">
        <v>45989</v>
      </c>
      <c r="B242" s="317" t="s">
        <v>1185</v>
      </c>
      <c r="C242" s="305" t="s">
        <v>429</v>
      </c>
      <c r="D242" t="s">
        <v>401</v>
      </c>
      <c r="F242" s="256">
        <v>6</v>
      </c>
      <c r="G242" s="295">
        <f t="shared" si="3"/>
        <v>-2.1316282072803006E-14</v>
      </c>
      <c r="K242" s="676"/>
      <c r="M242" s="218"/>
    </row>
    <row r="243" spans="1:13">
      <c r="A243" s="243">
        <v>45930</v>
      </c>
      <c r="B243" s="676" t="s">
        <v>397</v>
      </c>
      <c r="C243" s="676" t="s">
        <v>431</v>
      </c>
      <c r="D243" t="s">
        <v>19</v>
      </c>
      <c r="E243" s="256">
        <v>15</v>
      </c>
      <c r="G243" s="295">
        <f t="shared" si="3"/>
        <v>14.999999999999979</v>
      </c>
      <c r="K243" s="677"/>
      <c r="L243" t="s">
        <v>401</v>
      </c>
      <c r="M243" s="218">
        <v>6</v>
      </c>
    </row>
    <row r="244" spans="1:13">
      <c r="B244" s="677"/>
      <c r="C244" s="677"/>
      <c r="D244" t="s">
        <v>401</v>
      </c>
      <c r="E244" s="256">
        <v>4</v>
      </c>
      <c r="G244" s="295">
        <f t="shared" si="3"/>
        <v>18.999999999999979</v>
      </c>
      <c r="M244" s="256">
        <f>SUM(M226:M243)</f>
        <v>121.8</v>
      </c>
    </row>
    <row r="245" spans="1:13">
      <c r="B245" s="677"/>
      <c r="C245" s="677"/>
      <c r="D245" t="s">
        <v>400</v>
      </c>
      <c r="E245" s="256">
        <v>500</v>
      </c>
      <c r="G245" s="295">
        <f t="shared" si="3"/>
        <v>519</v>
      </c>
    </row>
    <row r="246" spans="1:13">
      <c r="A246" s="236">
        <v>45930</v>
      </c>
      <c r="B246" s="317" t="s">
        <v>1190</v>
      </c>
      <c r="C246" s="677" t="s">
        <v>431</v>
      </c>
      <c r="D246" t="s">
        <v>400</v>
      </c>
      <c r="F246" s="256">
        <v>500</v>
      </c>
      <c r="G246" s="295">
        <f t="shared" si="3"/>
        <v>19</v>
      </c>
    </row>
    <row r="247" spans="1:13">
      <c r="A247" s="236">
        <v>45989</v>
      </c>
      <c r="B247" s="317" t="s">
        <v>1191</v>
      </c>
      <c r="C247" s="677" t="s">
        <v>431</v>
      </c>
      <c r="D247" t="s">
        <v>19</v>
      </c>
      <c r="F247" s="256">
        <v>15</v>
      </c>
      <c r="G247" s="295">
        <f t="shared" si="3"/>
        <v>4</v>
      </c>
    </row>
    <row r="248" spans="1:13">
      <c r="A248" s="236">
        <v>45989</v>
      </c>
      <c r="B248" s="317" t="s">
        <v>1191</v>
      </c>
      <c r="C248" s="677" t="s">
        <v>431</v>
      </c>
      <c r="D248" t="s">
        <v>401</v>
      </c>
      <c r="F248" s="256">
        <v>4</v>
      </c>
      <c r="G248" s="295">
        <f t="shared" si="3"/>
        <v>0</v>
      </c>
    </row>
    <row r="249" spans="1:13">
      <c r="A249" s="243">
        <v>45961</v>
      </c>
      <c r="B249" s="676" t="s">
        <v>397</v>
      </c>
      <c r="C249" s="676" t="s">
        <v>398</v>
      </c>
      <c r="D249" t="s">
        <v>19</v>
      </c>
      <c r="E249" s="218">
        <v>35</v>
      </c>
      <c r="G249" s="295">
        <f t="shared" si="3"/>
        <v>35</v>
      </c>
    </row>
    <row r="250" spans="1:13">
      <c r="B250" s="677"/>
      <c r="C250" s="677"/>
      <c r="D250" t="s">
        <v>401</v>
      </c>
      <c r="E250" s="218">
        <v>6</v>
      </c>
      <c r="G250" s="295">
        <f t="shared" si="3"/>
        <v>41</v>
      </c>
      <c r="I250" t="s">
        <v>597</v>
      </c>
      <c r="J250" s="386" t="s">
        <v>1163</v>
      </c>
    </row>
    <row r="251" spans="1:13">
      <c r="B251" s="677"/>
      <c r="C251" s="677"/>
      <c r="D251" t="s">
        <v>400</v>
      </c>
      <c r="E251" s="256">
        <v>500</v>
      </c>
      <c r="G251" s="295">
        <f t="shared" si="3"/>
        <v>541</v>
      </c>
    </row>
    <row r="252" spans="1:13">
      <c r="A252" s="236">
        <v>45961</v>
      </c>
      <c r="B252" s="677" t="s">
        <v>1192</v>
      </c>
      <c r="C252" s="677" t="s">
        <v>398</v>
      </c>
      <c r="D252" t="s">
        <v>400</v>
      </c>
      <c r="E252" s="218"/>
      <c r="F252" s="256">
        <v>500</v>
      </c>
      <c r="G252" s="295">
        <f t="shared" si="3"/>
        <v>41</v>
      </c>
    </row>
    <row r="253" spans="1:13">
      <c r="A253" s="236">
        <v>45989</v>
      </c>
      <c r="B253" s="317" t="s">
        <v>1191</v>
      </c>
      <c r="C253" s="677" t="s">
        <v>398</v>
      </c>
      <c r="D253" t="s">
        <v>19</v>
      </c>
      <c r="F253" s="218">
        <v>35</v>
      </c>
      <c r="G253" s="295">
        <f t="shared" si="3"/>
        <v>6</v>
      </c>
    </row>
    <row r="254" spans="1:13">
      <c r="A254" s="236">
        <v>45989</v>
      </c>
      <c r="B254" s="317" t="s">
        <v>1191</v>
      </c>
      <c r="C254" s="677" t="s">
        <v>398</v>
      </c>
      <c r="D254" t="s">
        <v>401</v>
      </c>
      <c r="F254" s="218">
        <v>6</v>
      </c>
      <c r="G254" s="295">
        <f t="shared" si="3"/>
        <v>0</v>
      </c>
    </row>
    <row r="255" spans="1:13">
      <c r="A255" s="277">
        <v>45991</v>
      </c>
      <c r="B255" s="676" t="s">
        <v>397</v>
      </c>
      <c r="C255" s="676" t="s">
        <v>405</v>
      </c>
      <c r="D255" s="587" t="s">
        <v>19</v>
      </c>
      <c r="E255" s="237">
        <v>42.7</v>
      </c>
      <c r="G255" s="295">
        <f t="shared" si="3"/>
        <v>42.7</v>
      </c>
      <c r="I255" s="232">
        <v>2025</v>
      </c>
      <c r="J255" s="676" t="s">
        <v>405</v>
      </c>
      <c r="K255" s="587" t="s">
        <v>19</v>
      </c>
      <c r="L255" s="237">
        <v>42.7</v>
      </c>
    </row>
    <row r="256" spans="1:13">
      <c r="A256" s="257"/>
      <c r="B256" s="677"/>
      <c r="C256" s="677"/>
      <c r="D256" s="587" t="s">
        <v>401</v>
      </c>
      <c r="E256" s="237">
        <v>5</v>
      </c>
      <c r="G256" s="295">
        <f t="shared" ref="G256:G327" si="4">G255+E256-F256</f>
        <v>47.7</v>
      </c>
      <c r="J256" s="677"/>
      <c r="K256" s="587" t="s">
        <v>401</v>
      </c>
      <c r="L256" s="237">
        <v>5</v>
      </c>
    </row>
    <row r="257" spans="1:12">
      <c r="A257" s="257"/>
      <c r="B257" s="677"/>
      <c r="C257" s="677"/>
      <c r="D257" s="587" t="s">
        <v>400</v>
      </c>
      <c r="E257" s="237">
        <v>500</v>
      </c>
      <c r="G257" s="295">
        <f t="shared" si="4"/>
        <v>547.70000000000005</v>
      </c>
      <c r="J257" s="676" t="s">
        <v>409</v>
      </c>
      <c r="K257" t="s">
        <v>19</v>
      </c>
      <c r="L257" s="256">
        <v>42.9</v>
      </c>
    </row>
    <row r="258" spans="1:12">
      <c r="A258" s="276">
        <v>45991</v>
      </c>
      <c r="B258" s="677" t="s">
        <v>1193</v>
      </c>
      <c r="C258" s="677" t="s">
        <v>405</v>
      </c>
      <c r="D258" t="s">
        <v>400</v>
      </c>
      <c r="E258" s="237"/>
      <c r="F258" s="256">
        <v>500</v>
      </c>
      <c r="G258" s="295">
        <f t="shared" si="4"/>
        <v>47.700000000000045</v>
      </c>
      <c r="J258" s="676"/>
      <c r="K258" t="s">
        <v>401</v>
      </c>
      <c r="L258" s="256">
        <v>5</v>
      </c>
    </row>
    <row r="259" spans="1:12">
      <c r="A259" s="276">
        <v>46119</v>
      </c>
      <c r="B259" s="677" t="s">
        <v>1194</v>
      </c>
      <c r="C259" s="677" t="s">
        <v>405</v>
      </c>
      <c r="D259" t="s">
        <v>19</v>
      </c>
      <c r="E259" s="237"/>
      <c r="F259" s="256">
        <v>42.7</v>
      </c>
      <c r="G259" s="295">
        <f t="shared" si="4"/>
        <v>5.0000000000000426</v>
      </c>
      <c r="J259" s="676"/>
      <c r="L259" s="256"/>
    </row>
    <row r="260" spans="1:12">
      <c r="A260" s="276">
        <v>46119</v>
      </c>
      <c r="B260" s="677" t="s">
        <v>1194</v>
      </c>
      <c r="C260" s="677" t="s">
        <v>405</v>
      </c>
      <c r="D260" t="s">
        <v>401</v>
      </c>
      <c r="E260" s="237"/>
      <c r="F260" s="256">
        <v>5</v>
      </c>
      <c r="G260" s="295">
        <f t="shared" si="4"/>
        <v>4.2632564145606011E-14</v>
      </c>
      <c r="J260" s="676"/>
      <c r="L260" s="256"/>
    </row>
    <row r="261" spans="1:12">
      <c r="A261" s="243">
        <v>46022</v>
      </c>
      <c r="B261" s="676" t="s">
        <v>397</v>
      </c>
      <c r="C261" s="676" t="s">
        <v>409</v>
      </c>
      <c r="D261" t="s">
        <v>19</v>
      </c>
      <c r="E261" s="256">
        <v>42.9</v>
      </c>
      <c r="G261" s="295">
        <f t="shared" si="4"/>
        <v>42.900000000000041</v>
      </c>
      <c r="J261" s="676" t="s">
        <v>444</v>
      </c>
      <c r="K261" t="s">
        <v>19</v>
      </c>
      <c r="L261" s="285">
        <v>38.299999999999997</v>
      </c>
    </row>
    <row r="262" spans="1:12">
      <c r="A262" s="243"/>
      <c r="B262" s="676"/>
      <c r="C262" s="676"/>
      <c r="D262" t="s">
        <v>401</v>
      </c>
      <c r="E262" s="256">
        <v>5</v>
      </c>
      <c r="G262" s="295">
        <f t="shared" si="4"/>
        <v>47.900000000000041</v>
      </c>
      <c r="J262" s="677"/>
      <c r="K262" t="s">
        <v>401</v>
      </c>
      <c r="L262" s="285">
        <v>3</v>
      </c>
    </row>
    <row r="263" spans="1:12">
      <c r="B263" s="677"/>
      <c r="C263" s="677"/>
      <c r="D263" t="s">
        <v>400</v>
      </c>
      <c r="E263" s="256">
        <v>500</v>
      </c>
      <c r="G263" s="295">
        <f t="shared" si="4"/>
        <v>547.90000000000009</v>
      </c>
      <c r="J263" s="676" t="s">
        <v>415</v>
      </c>
      <c r="K263" t="s">
        <v>19</v>
      </c>
      <c r="L263" s="285">
        <v>37.9</v>
      </c>
    </row>
    <row r="264" spans="1:12">
      <c r="A264" s="236">
        <v>46021</v>
      </c>
      <c r="B264" s="677" t="s">
        <v>1195</v>
      </c>
      <c r="C264" s="677" t="s">
        <v>409</v>
      </c>
      <c r="D264" t="s">
        <v>400</v>
      </c>
      <c r="E264" s="237"/>
      <c r="F264" s="237">
        <v>500</v>
      </c>
      <c r="G264" s="295">
        <f t="shared" si="4"/>
        <v>47.900000000000091</v>
      </c>
      <c r="J264" s="677"/>
      <c r="K264" t="s">
        <v>401</v>
      </c>
      <c r="L264" s="285">
        <v>6</v>
      </c>
    </row>
    <row r="265" spans="1:12">
      <c r="A265" s="276">
        <v>46119</v>
      </c>
      <c r="B265" s="677" t="s">
        <v>1194</v>
      </c>
      <c r="C265" s="677" t="s">
        <v>409</v>
      </c>
      <c r="D265" t="s">
        <v>19</v>
      </c>
      <c r="E265" s="237"/>
      <c r="F265" s="237">
        <v>42.9</v>
      </c>
      <c r="G265" s="295">
        <f t="shared" si="4"/>
        <v>5.0000000000000924</v>
      </c>
      <c r="J265" s="677"/>
      <c r="L265" s="285"/>
    </row>
    <row r="266" spans="1:12">
      <c r="A266" s="276">
        <v>46119</v>
      </c>
      <c r="B266" s="677" t="s">
        <v>1194</v>
      </c>
      <c r="C266" s="677" t="s">
        <v>409</v>
      </c>
      <c r="D266" t="s">
        <v>401</v>
      </c>
      <c r="E266" s="237"/>
      <c r="F266" s="237">
        <v>5</v>
      </c>
      <c r="G266" s="295">
        <f t="shared" si="4"/>
        <v>9.2370555648813024E-14</v>
      </c>
      <c r="J266" s="677"/>
      <c r="L266" s="285"/>
    </row>
    <row r="267" spans="1:12">
      <c r="A267" s="243">
        <v>46053</v>
      </c>
      <c r="B267" s="676" t="s">
        <v>397</v>
      </c>
      <c r="C267" s="676" t="s">
        <v>444</v>
      </c>
      <c r="D267" t="s">
        <v>19</v>
      </c>
      <c r="E267" s="285">
        <v>38.299999999999997</v>
      </c>
      <c r="G267" s="295">
        <f t="shared" si="4"/>
        <v>38.30000000000009</v>
      </c>
      <c r="L267" s="237">
        <f>SUM(L255:L264)</f>
        <v>180.79999999999998</v>
      </c>
    </row>
    <row r="268" spans="1:12">
      <c r="B268" s="677"/>
      <c r="C268" s="677"/>
      <c r="D268" t="s">
        <v>401</v>
      </c>
      <c r="E268" s="285">
        <v>3</v>
      </c>
      <c r="G268" s="295">
        <f t="shared" si="4"/>
        <v>41.30000000000009</v>
      </c>
    </row>
    <row r="269" spans="1:12">
      <c r="B269" s="677"/>
      <c r="C269" s="677"/>
      <c r="D269" t="s">
        <v>400</v>
      </c>
      <c r="E269" s="285">
        <v>500</v>
      </c>
      <c r="G269" s="295">
        <f t="shared" si="4"/>
        <v>541.30000000000007</v>
      </c>
    </row>
    <row r="270" spans="1:12">
      <c r="A270" s="236">
        <v>46053</v>
      </c>
      <c r="B270" s="677" t="s">
        <v>1196</v>
      </c>
      <c r="C270" s="677" t="s">
        <v>444</v>
      </c>
      <c r="D270" t="s">
        <v>400</v>
      </c>
      <c r="E270" s="319"/>
      <c r="F270" s="237">
        <v>500</v>
      </c>
      <c r="G270" s="295">
        <f t="shared" si="4"/>
        <v>41.300000000000068</v>
      </c>
    </row>
    <row r="271" spans="1:12">
      <c r="A271" s="276">
        <v>46119</v>
      </c>
      <c r="B271" s="677" t="s">
        <v>1194</v>
      </c>
      <c r="C271" s="677" t="s">
        <v>444</v>
      </c>
      <c r="D271" t="s">
        <v>19</v>
      </c>
      <c r="E271" s="319"/>
      <c r="F271" s="237">
        <v>38.299999999999997</v>
      </c>
      <c r="G271" s="295">
        <f t="shared" si="4"/>
        <v>3.0000000000000711</v>
      </c>
    </row>
    <row r="272" spans="1:12">
      <c r="A272" s="276">
        <v>46119</v>
      </c>
      <c r="B272" s="677" t="s">
        <v>1194</v>
      </c>
      <c r="C272" s="677" t="s">
        <v>444</v>
      </c>
      <c r="D272" t="s">
        <v>401</v>
      </c>
      <c r="E272" s="319"/>
      <c r="F272" s="237">
        <v>3</v>
      </c>
      <c r="G272" s="295">
        <f t="shared" si="4"/>
        <v>7.1054273576010019E-14</v>
      </c>
    </row>
    <row r="273" spans="1:7">
      <c r="A273" s="243">
        <v>46081</v>
      </c>
      <c r="B273" s="676" t="s">
        <v>397</v>
      </c>
      <c r="C273" s="676" t="s">
        <v>415</v>
      </c>
      <c r="D273" t="s">
        <v>19</v>
      </c>
      <c r="E273" s="285">
        <v>37.9</v>
      </c>
      <c r="G273" s="295">
        <f t="shared" si="4"/>
        <v>37.90000000000007</v>
      </c>
    </row>
    <row r="274" spans="1:7">
      <c r="B274" s="677"/>
      <c r="C274" s="677"/>
      <c r="D274" t="s">
        <v>401</v>
      </c>
      <c r="E274" s="285">
        <v>6</v>
      </c>
      <c r="G274" s="295">
        <f t="shared" si="4"/>
        <v>43.90000000000007</v>
      </c>
    </row>
    <row r="275" spans="1:7">
      <c r="B275" s="677"/>
      <c r="C275" s="677"/>
      <c r="D275" t="s">
        <v>400</v>
      </c>
      <c r="E275" s="285">
        <v>500</v>
      </c>
      <c r="G275" s="295">
        <f t="shared" si="4"/>
        <v>543.90000000000009</v>
      </c>
    </row>
    <row r="276" spans="1:7">
      <c r="A276" s="236">
        <v>46081</v>
      </c>
      <c r="B276" s="677" t="s">
        <v>1197</v>
      </c>
      <c r="C276" s="677" t="s">
        <v>415</v>
      </c>
      <c r="D276" t="s">
        <v>400</v>
      </c>
      <c r="F276" s="256">
        <v>500</v>
      </c>
      <c r="G276" s="295">
        <f t="shared" si="4"/>
        <v>43.900000000000091</v>
      </c>
    </row>
    <row r="277" spans="1:7">
      <c r="A277" s="276">
        <v>46119</v>
      </c>
      <c r="B277" s="677" t="s">
        <v>1194</v>
      </c>
      <c r="C277" s="677" t="s">
        <v>415</v>
      </c>
      <c r="D277" t="s">
        <v>19</v>
      </c>
      <c r="F277" s="256">
        <v>37.9</v>
      </c>
      <c r="G277" s="295">
        <f t="shared" si="4"/>
        <v>6.0000000000000924</v>
      </c>
    </row>
    <row r="278" spans="1:7">
      <c r="A278" s="276">
        <v>46119</v>
      </c>
      <c r="B278" s="677" t="s">
        <v>1194</v>
      </c>
      <c r="C278" s="677" t="s">
        <v>415</v>
      </c>
      <c r="D278" t="s">
        <v>401</v>
      </c>
      <c r="F278" s="256">
        <v>6</v>
      </c>
      <c r="G278" s="295">
        <f t="shared" si="4"/>
        <v>9.2370555648813024E-14</v>
      </c>
    </row>
    <row r="279" spans="1:7">
      <c r="A279" s="243">
        <v>46112</v>
      </c>
      <c r="B279" s="676" t="s">
        <v>397</v>
      </c>
      <c r="C279" s="676" t="s">
        <v>418</v>
      </c>
      <c r="D279" t="s">
        <v>19</v>
      </c>
      <c r="E279" s="256">
        <v>33.1</v>
      </c>
      <c r="G279" s="295">
        <f t="shared" si="4"/>
        <v>33.100000000000094</v>
      </c>
    </row>
    <row r="280" spans="1:7">
      <c r="B280" s="677"/>
      <c r="C280" s="677"/>
      <c r="D280" t="s">
        <v>401</v>
      </c>
      <c r="E280" s="237">
        <v>6</v>
      </c>
      <c r="G280" s="295">
        <f t="shared" si="4"/>
        <v>39.100000000000094</v>
      </c>
    </row>
    <row r="281" spans="1:7">
      <c r="B281" s="677"/>
      <c r="C281" s="677"/>
      <c r="D281" t="s">
        <v>400</v>
      </c>
      <c r="E281" s="256">
        <v>500</v>
      </c>
      <c r="G281" s="295">
        <f t="shared" si="4"/>
        <v>539.10000000000014</v>
      </c>
    </row>
    <row r="282" spans="1:7">
      <c r="A282" s="236">
        <v>46111</v>
      </c>
      <c r="B282" s="317" t="s">
        <v>1198</v>
      </c>
      <c r="C282" s="677" t="s">
        <v>418</v>
      </c>
      <c r="D282" t="s">
        <v>400</v>
      </c>
      <c r="F282" s="256">
        <v>360</v>
      </c>
      <c r="G282" s="295">
        <f t="shared" si="4"/>
        <v>179.10000000000014</v>
      </c>
    </row>
    <row r="283" spans="1:7">
      <c r="A283" s="236">
        <v>46119</v>
      </c>
      <c r="B283" s="317" t="s">
        <v>1199</v>
      </c>
      <c r="C283" s="677" t="s">
        <v>418</v>
      </c>
      <c r="D283" t="s">
        <v>400</v>
      </c>
      <c r="F283" s="256">
        <v>140</v>
      </c>
      <c r="G283" s="295">
        <f t="shared" si="4"/>
        <v>39.100000000000136</v>
      </c>
    </row>
    <row r="284" spans="1:7">
      <c r="A284" s="243">
        <v>46142</v>
      </c>
      <c r="B284" s="676" t="s">
        <v>397</v>
      </c>
      <c r="C284" s="676" t="s">
        <v>473</v>
      </c>
      <c r="D284" t="s">
        <v>19</v>
      </c>
      <c r="G284" s="295">
        <f t="shared" si="4"/>
        <v>39.100000000000136</v>
      </c>
    </row>
    <row r="285" spans="1:7">
      <c r="B285" s="677"/>
      <c r="C285" s="677"/>
      <c r="D285" t="s">
        <v>401</v>
      </c>
      <c r="G285" s="295">
        <f t="shared" si="4"/>
        <v>39.100000000000136</v>
      </c>
    </row>
    <row r="286" spans="1:7">
      <c r="B286" s="677"/>
      <c r="C286" s="677"/>
      <c r="D286" t="s">
        <v>400</v>
      </c>
      <c r="E286" s="256">
        <v>500</v>
      </c>
      <c r="G286" s="295">
        <f t="shared" si="4"/>
        <v>539.10000000000014</v>
      </c>
    </row>
    <row r="287" spans="1:7">
      <c r="A287" s="236">
        <v>46142</v>
      </c>
      <c r="B287" s="317" t="s">
        <v>1200</v>
      </c>
      <c r="C287" s="677" t="s">
        <v>473</v>
      </c>
      <c r="D287" t="s">
        <v>400</v>
      </c>
      <c r="F287" s="256">
        <v>500</v>
      </c>
      <c r="G287" s="295">
        <f t="shared" si="4"/>
        <v>39.100000000000136</v>
      </c>
    </row>
    <row r="288" spans="1:7">
      <c r="C288" s="677"/>
      <c r="G288" s="295">
        <f t="shared" si="4"/>
        <v>39.100000000000136</v>
      </c>
    </row>
    <row r="289" spans="3:7">
      <c r="C289" s="677"/>
      <c r="G289" s="295">
        <f t="shared" si="4"/>
        <v>39.100000000000136</v>
      </c>
    </row>
    <row r="290" spans="3:7">
      <c r="C290" s="677"/>
      <c r="G290" s="295">
        <f t="shared" si="4"/>
        <v>39.100000000000136</v>
      </c>
    </row>
    <row r="291" spans="3:7">
      <c r="C291" s="677"/>
      <c r="G291" s="295">
        <f t="shared" si="4"/>
        <v>39.100000000000136</v>
      </c>
    </row>
    <row r="292" spans="3:7">
      <c r="C292" s="677"/>
      <c r="G292" s="295">
        <f t="shared" si="4"/>
        <v>39.100000000000136</v>
      </c>
    </row>
    <row r="293" spans="3:7">
      <c r="C293" s="677"/>
      <c r="G293" s="295">
        <f t="shared" si="4"/>
        <v>39.100000000000136</v>
      </c>
    </row>
    <row r="294" spans="3:7">
      <c r="C294" s="677"/>
      <c r="G294" s="295">
        <f t="shared" si="4"/>
        <v>39.100000000000136</v>
      </c>
    </row>
    <row r="295" spans="3:7">
      <c r="C295" s="677"/>
      <c r="G295" s="295">
        <f t="shared" si="4"/>
        <v>39.100000000000136</v>
      </c>
    </row>
    <row r="296" spans="3:7">
      <c r="C296" s="677"/>
      <c r="G296" s="295">
        <f t="shared" si="4"/>
        <v>39.100000000000136</v>
      </c>
    </row>
    <row r="297" spans="3:7">
      <c r="C297" s="677"/>
      <c r="G297" s="295">
        <f t="shared" si="4"/>
        <v>39.100000000000136</v>
      </c>
    </row>
    <row r="298" spans="3:7">
      <c r="C298" s="677"/>
      <c r="G298" s="295">
        <f t="shared" si="4"/>
        <v>39.100000000000136</v>
      </c>
    </row>
    <row r="299" spans="3:7">
      <c r="C299" s="677"/>
      <c r="G299" s="295">
        <f t="shared" si="4"/>
        <v>39.100000000000136</v>
      </c>
    </row>
    <row r="300" spans="3:7">
      <c r="C300" s="677"/>
      <c r="G300" s="295">
        <f t="shared" si="4"/>
        <v>39.100000000000136</v>
      </c>
    </row>
    <row r="301" spans="3:7">
      <c r="C301" s="677"/>
      <c r="G301" s="295">
        <f t="shared" si="4"/>
        <v>39.100000000000136</v>
      </c>
    </row>
    <row r="302" spans="3:7">
      <c r="C302" s="677"/>
      <c r="G302" s="295">
        <f t="shared" si="4"/>
        <v>39.100000000000136</v>
      </c>
    </row>
    <row r="303" spans="3:7">
      <c r="C303" s="677"/>
      <c r="G303" s="295">
        <f t="shared" si="4"/>
        <v>39.100000000000136</v>
      </c>
    </row>
    <row r="304" spans="3:7">
      <c r="C304" s="677"/>
      <c r="G304" s="295">
        <f t="shared" si="4"/>
        <v>39.100000000000136</v>
      </c>
    </row>
    <row r="305" spans="3:7">
      <c r="C305" s="677"/>
      <c r="G305" s="295">
        <f t="shared" si="4"/>
        <v>39.100000000000136</v>
      </c>
    </row>
    <row r="306" spans="3:7">
      <c r="C306" s="677"/>
      <c r="G306" s="295">
        <f t="shared" si="4"/>
        <v>39.100000000000136</v>
      </c>
    </row>
    <row r="307" spans="3:7">
      <c r="C307" s="677"/>
      <c r="G307" s="295">
        <f t="shared" si="4"/>
        <v>39.100000000000136</v>
      </c>
    </row>
    <row r="308" spans="3:7">
      <c r="C308" s="677"/>
      <c r="G308" s="295">
        <f t="shared" si="4"/>
        <v>39.100000000000136</v>
      </c>
    </row>
    <row r="309" spans="3:7">
      <c r="C309" s="677"/>
      <c r="G309" s="295">
        <f t="shared" si="4"/>
        <v>39.100000000000136</v>
      </c>
    </row>
    <row r="310" spans="3:7">
      <c r="C310" s="677"/>
      <c r="G310" s="295">
        <f t="shared" si="4"/>
        <v>39.100000000000136</v>
      </c>
    </row>
    <row r="311" spans="3:7">
      <c r="C311" s="677"/>
      <c r="G311" s="295">
        <f t="shared" si="4"/>
        <v>39.100000000000136</v>
      </c>
    </row>
    <row r="312" spans="3:7">
      <c r="C312" s="677"/>
      <c r="G312" s="295">
        <f t="shared" si="4"/>
        <v>39.100000000000136</v>
      </c>
    </row>
    <row r="313" spans="3:7">
      <c r="C313" s="677"/>
      <c r="G313" s="295">
        <f t="shared" si="4"/>
        <v>39.100000000000136</v>
      </c>
    </row>
    <row r="314" spans="3:7">
      <c r="C314" s="677"/>
      <c r="G314" s="295">
        <f t="shared" si="4"/>
        <v>39.100000000000136</v>
      </c>
    </row>
    <row r="315" spans="3:7">
      <c r="C315" s="677"/>
      <c r="G315" s="295">
        <f t="shared" si="4"/>
        <v>39.100000000000136</v>
      </c>
    </row>
    <row r="316" spans="3:7">
      <c r="C316" s="677"/>
      <c r="G316" s="295">
        <f t="shared" si="4"/>
        <v>39.100000000000136</v>
      </c>
    </row>
    <row r="317" spans="3:7">
      <c r="C317" s="677"/>
      <c r="G317" s="295">
        <f t="shared" si="4"/>
        <v>39.100000000000136</v>
      </c>
    </row>
    <row r="318" spans="3:7">
      <c r="C318" s="677"/>
      <c r="G318" s="295">
        <f t="shared" si="4"/>
        <v>39.100000000000136</v>
      </c>
    </row>
    <row r="319" spans="3:7">
      <c r="C319" s="677"/>
      <c r="G319" s="295">
        <f t="shared" si="4"/>
        <v>39.100000000000136</v>
      </c>
    </row>
    <row r="320" spans="3:7">
      <c r="C320" s="677"/>
      <c r="G320" s="295">
        <f t="shared" si="4"/>
        <v>39.100000000000136</v>
      </c>
    </row>
    <row r="321" spans="3:7">
      <c r="C321" s="677"/>
      <c r="G321" s="295">
        <f t="shared" si="4"/>
        <v>39.100000000000136</v>
      </c>
    </row>
    <row r="322" spans="3:7">
      <c r="C322" s="677"/>
      <c r="G322" s="295">
        <f t="shared" si="4"/>
        <v>39.100000000000136</v>
      </c>
    </row>
    <row r="323" spans="3:7">
      <c r="C323" s="677"/>
      <c r="G323" s="295">
        <f t="shared" si="4"/>
        <v>39.100000000000136</v>
      </c>
    </row>
    <row r="324" spans="3:7">
      <c r="C324" s="677"/>
      <c r="G324" s="295">
        <f t="shared" si="4"/>
        <v>39.100000000000136</v>
      </c>
    </row>
    <row r="325" spans="3:7">
      <c r="C325" s="677"/>
      <c r="G325" s="295">
        <f t="shared" si="4"/>
        <v>39.100000000000136</v>
      </c>
    </row>
    <row r="326" spans="3:7">
      <c r="C326" s="677"/>
      <c r="G326" s="295">
        <f t="shared" si="4"/>
        <v>39.100000000000136</v>
      </c>
    </row>
    <row r="327" spans="3:7">
      <c r="C327" s="677"/>
      <c r="G327" s="295">
        <f t="shared" si="4"/>
        <v>39.100000000000136</v>
      </c>
    </row>
    <row r="328" spans="3:7">
      <c r="C328" s="677"/>
      <c r="G328" s="295">
        <f t="shared" ref="G328:G391" si="5">G327+E328-F328</f>
        <v>39.100000000000136</v>
      </c>
    </row>
    <row r="329" spans="3:7">
      <c r="C329" s="677"/>
      <c r="G329" s="295">
        <f t="shared" si="5"/>
        <v>39.100000000000136</v>
      </c>
    </row>
    <row r="330" spans="3:7">
      <c r="C330" s="677"/>
      <c r="G330" s="295">
        <f t="shared" si="5"/>
        <v>39.100000000000136</v>
      </c>
    </row>
    <row r="331" spans="3:7">
      <c r="C331" s="677"/>
      <c r="G331" s="295">
        <f t="shared" si="5"/>
        <v>39.100000000000136</v>
      </c>
    </row>
    <row r="332" spans="3:7">
      <c r="C332" s="677"/>
      <c r="G332" s="295">
        <f t="shared" si="5"/>
        <v>39.100000000000136</v>
      </c>
    </row>
    <row r="333" spans="3:7">
      <c r="C333" s="677"/>
      <c r="G333" s="295">
        <f t="shared" si="5"/>
        <v>39.100000000000136</v>
      </c>
    </row>
    <row r="334" spans="3:7">
      <c r="C334" s="677"/>
      <c r="G334" s="295">
        <f t="shared" si="5"/>
        <v>39.100000000000136</v>
      </c>
    </row>
    <row r="335" spans="3:7">
      <c r="C335" s="677"/>
      <c r="G335" s="295">
        <f t="shared" si="5"/>
        <v>39.100000000000136</v>
      </c>
    </row>
    <row r="336" spans="3:7">
      <c r="C336" s="677"/>
      <c r="G336" s="295">
        <f t="shared" si="5"/>
        <v>39.100000000000136</v>
      </c>
    </row>
    <row r="337" spans="3:7">
      <c r="C337" s="677"/>
      <c r="G337" s="295">
        <f t="shared" si="5"/>
        <v>39.100000000000136</v>
      </c>
    </row>
    <row r="338" spans="3:7">
      <c r="C338" s="677"/>
      <c r="G338" s="295">
        <f t="shared" si="5"/>
        <v>39.100000000000136</v>
      </c>
    </row>
    <row r="339" spans="3:7">
      <c r="C339" s="677"/>
      <c r="G339" s="295">
        <f t="shared" si="5"/>
        <v>39.100000000000136</v>
      </c>
    </row>
    <row r="340" spans="3:7">
      <c r="C340" s="677"/>
      <c r="G340" s="295">
        <f t="shared" si="5"/>
        <v>39.100000000000136</v>
      </c>
    </row>
    <row r="341" spans="3:7">
      <c r="C341" s="677"/>
      <c r="G341" s="295">
        <f t="shared" si="5"/>
        <v>39.100000000000136</v>
      </c>
    </row>
    <row r="342" spans="3:7">
      <c r="C342" s="677"/>
      <c r="G342" s="295">
        <f t="shared" si="5"/>
        <v>39.100000000000136</v>
      </c>
    </row>
    <row r="343" spans="3:7">
      <c r="C343" s="677"/>
      <c r="G343" s="295">
        <f t="shared" si="5"/>
        <v>39.100000000000136</v>
      </c>
    </row>
    <row r="344" spans="3:7">
      <c r="C344" s="677"/>
      <c r="G344" s="295">
        <f t="shared" si="5"/>
        <v>39.100000000000136</v>
      </c>
    </row>
    <row r="345" spans="3:7">
      <c r="C345" s="677"/>
      <c r="G345" s="295">
        <f t="shared" si="5"/>
        <v>39.100000000000136</v>
      </c>
    </row>
    <row r="346" spans="3:7">
      <c r="C346" s="677"/>
      <c r="G346" s="295">
        <f t="shared" si="5"/>
        <v>39.100000000000136</v>
      </c>
    </row>
    <row r="347" spans="3:7">
      <c r="C347" s="677"/>
      <c r="G347" s="295">
        <f t="shared" si="5"/>
        <v>39.100000000000136</v>
      </c>
    </row>
    <row r="348" spans="3:7">
      <c r="C348" s="677"/>
      <c r="G348" s="295">
        <f t="shared" si="5"/>
        <v>39.100000000000136</v>
      </c>
    </row>
    <row r="349" spans="3:7">
      <c r="C349" s="677"/>
      <c r="G349" s="295">
        <f t="shared" si="5"/>
        <v>39.100000000000136</v>
      </c>
    </row>
    <row r="350" spans="3:7">
      <c r="C350" s="677"/>
      <c r="G350" s="295">
        <f t="shared" si="5"/>
        <v>39.100000000000136</v>
      </c>
    </row>
    <row r="351" spans="3:7">
      <c r="C351" s="677"/>
      <c r="G351" s="295">
        <f t="shared" si="5"/>
        <v>39.100000000000136</v>
      </c>
    </row>
    <row r="352" spans="3:7">
      <c r="C352" s="677"/>
      <c r="G352" s="295">
        <f t="shared" si="5"/>
        <v>39.100000000000136</v>
      </c>
    </row>
    <row r="353" spans="3:7">
      <c r="C353" s="677"/>
      <c r="G353" s="295">
        <f t="shared" si="5"/>
        <v>39.100000000000136</v>
      </c>
    </row>
    <row r="354" spans="3:7">
      <c r="C354" s="677"/>
      <c r="G354" s="295">
        <f t="shared" si="5"/>
        <v>39.100000000000136</v>
      </c>
    </row>
    <row r="355" spans="3:7">
      <c r="C355" s="677"/>
      <c r="G355" s="295">
        <f t="shared" si="5"/>
        <v>39.100000000000136</v>
      </c>
    </row>
    <row r="356" spans="3:7">
      <c r="C356" s="677"/>
      <c r="G356" s="295">
        <f t="shared" si="5"/>
        <v>39.100000000000136</v>
      </c>
    </row>
    <row r="357" spans="3:7">
      <c r="C357" s="677"/>
      <c r="G357" s="295">
        <f t="shared" si="5"/>
        <v>39.100000000000136</v>
      </c>
    </row>
    <row r="358" spans="3:7">
      <c r="C358" s="677"/>
      <c r="G358" s="295">
        <f t="shared" si="5"/>
        <v>39.100000000000136</v>
      </c>
    </row>
    <row r="359" spans="3:7">
      <c r="C359" s="677"/>
      <c r="G359" s="295">
        <f t="shared" si="5"/>
        <v>39.100000000000136</v>
      </c>
    </row>
    <row r="360" spans="3:7">
      <c r="C360" s="677"/>
      <c r="G360" s="295">
        <f t="shared" si="5"/>
        <v>39.100000000000136</v>
      </c>
    </row>
    <row r="361" spans="3:7">
      <c r="C361" s="677"/>
      <c r="G361" s="295">
        <f t="shared" si="5"/>
        <v>39.100000000000136</v>
      </c>
    </row>
    <row r="362" spans="3:7">
      <c r="C362" s="677"/>
      <c r="G362" s="295">
        <f t="shared" si="5"/>
        <v>39.100000000000136</v>
      </c>
    </row>
    <row r="363" spans="3:7">
      <c r="C363" s="677"/>
      <c r="G363" s="295">
        <f t="shared" si="5"/>
        <v>39.100000000000136</v>
      </c>
    </row>
    <row r="364" spans="3:7">
      <c r="C364" s="677"/>
      <c r="G364" s="295">
        <f t="shared" si="5"/>
        <v>39.100000000000136</v>
      </c>
    </row>
    <row r="365" spans="3:7">
      <c r="C365" s="677"/>
      <c r="G365" s="295">
        <f t="shared" si="5"/>
        <v>39.100000000000136</v>
      </c>
    </row>
    <row r="366" spans="3:7">
      <c r="C366" s="677"/>
      <c r="G366" s="295">
        <f t="shared" si="5"/>
        <v>39.100000000000136</v>
      </c>
    </row>
    <row r="367" spans="3:7">
      <c r="C367" s="677"/>
      <c r="G367" s="295">
        <f t="shared" si="5"/>
        <v>39.100000000000136</v>
      </c>
    </row>
    <row r="368" spans="3:7">
      <c r="C368" s="677"/>
      <c r="G368" s="295">
        <f t="shared" si="5"/>
        <v>39.100000000000136</v>
      </c>
    </row>
    <row r="369" spans="3:7">
      <c r="C369" s="677"/>
      <c r="G369" s="295">
        <f t="shared" si="5"/>
        <v>39.100000000000136</v>
      </c>
    </row>
    <row r="370" spans="3:7">
      <c r="C370" s="677"/>
      <c r="G370" s="295">
        <f t="shared" si="5"/>
        <v>39.100000000000136</v>
      </c>
    </row>
    <row r="371" spans="3:7">
      <c r="C371" s="677"/>
      <c r="G371" s="295">
        <f t="shared" si="5"/>
        <v>39.100000000000136</v>
      </c>
    </row>
    <row r="372" spans="3:7">
      <c r="C372" s="677"/>
      <c r="G372" s="295">
        <f t="shared" si="5"/>
        <v>39.100000000000136</v>
      </c>
    </row>
    <row r="373" spans="3:7">
      <c r="C373" s="677"/>
      <c r="G373" s="295">
        <f t="shared" si="5"/>
        <v>39.100000000000136</v>
      </c>
    </row>
    <row r="374" spans="3:7">
      <c r="C374" s="677"/>
      <c r="G374" s="295">
        <f t="shared" si="5"/>
        <v>39.100000000000136</v>
      </c>
    </row>
    <row r="375" spans="3:7">
      <c r="C375" s="677"/>
      <c r="G375" s="295">
        <f t="shared" si="5"/>
        <v>39.100000000000136</v>
      </c>
    </row>
    <row r="376" spans="3:7">
      <c r="C376" s="677"/>
      <c r="G376" s="295">
        <f t="shared" si="5"/>
        <v>39.100000000000136</v>
      </c>
    </row>
    <row r="377" spans="3:7">
      <c r="C377" s="677"/>
      <c r="G377" s="295">
        <f t="shared" si="5"/>
        <v>39.100000000000136</v>
      </c>
    </row>
    <row r="378" spans="3:7">
      <c r="C378" s="677"/>
      <c r="G378" s="295">
        <f t="shared" si="5"/>
        <v>39.100000000000136</v>
      </c>
    </row>
    <row r="379" spans="3:7">
      <c r="C379" s="677"/>
      <c r="G379" s="295">
        <f t="shared" si="5"/>
        <v>39.100000000000136</v>
      </c>
    </row>
    <row r="380" spans="3:7">
      <c r="C380" s="677"/>
      <c r="G380" s="295">
        <f t="shared" si="5"/>
        <v>39.100000000000136</v>
      </c>
    </row>
    <row r="381" spans="3:7">
      <c r="C381" s="677"/>
      <c r="G381" s="295">
        <f t="shared" si="5"/>
        <v>39.100000000000136</v>
      </c>
    </row>
    <row r="382" spans="3:7">
      <c r="C382" s="677"/>
      <c r="G382" s="295">
        <f t="shared" si="5"/>
        <v>39.100000000000136</v>
      </c>
    </row>
    <row r="383" spans="3:7">
      <c r="C383" s="677"/>
      <c r="G383" s="295">
        <f t="shared" si="5"/>
        <v>39.100000000000136</v>
      </c>
    </row>
    <row r="384" spans="3:7">
      <c r="C384" s="677"/>
      <c r="G384" s="295">
        <f t="shared" si="5"/>
        <v>39.100000000000136</v>
      </c>
    </row>
    <row r="385" spans="3:7">
      <c r="C385" s="677"/>
      <c r="G385" s="295">
        <f t="shared" si="5"/>
        <v>39.100000000000136</v>
      </c>
    </row>
    <row r="386" spans="3:7">
      <c r="C386" s="677"/>
      <c r="G386" s="295">
        <f t="shared" si="5"/>
        <v>39.100000000000136</v>
      </c>
    </row>
    <row r="387" spans="3:7">
      <c r="C387" s="677"/>
      <c r="G387" s="295">
        <f t="shared" si="5"/>
        <v>39.100000000000136</v>
      </c>
    </row>
    <row r="388" spans="3:7">
      <c r="C388" s="677"/>
      <c r="G388" s="295">
        <f t="shared" si="5"/>
        <v>39.100000000000136</v>
      </c>
    </row>
    <row r="389" spans="3:7">
      <c r="C389" s="677"/>
      <c r="G389" s="295">
        <f t="shared" si="5"/>
        <v>39.100000000000136</v>
      </c>
    </row>
    <row r="390" spans="3:7">
      <c r="C390" s="677"/>
      <c r="G390" s="295">
        <f t="shared" si="5"/>
        <v>39.100000000000136</v>
      </c>
    </row>
    <row r="391" spans="3:7">
      <c r="C391" s="677"/>
      <c r="G391" s="295">
        <f t="shared" si="5"/>
        <v>39.100000000000136</v>
      </c>
    </row>
    <row r="392" spans="3:7">
      <c r="C392" s="677"/>
      <c r="G392" s="295">
        <f t="shared" ref="G392:G455" si="6">G391+E392-F392</f>
        <v>39.100000000000136</v>
      </c>
    </row>
    <row r="393" spans="3:7">
      <c r="C393" s="677"/>
      <c r="G393" s="295">
        <f t="shared" si="6"/>
        <v>39.100000000000136</v>
      </c>
    </row>
    <row r="394" spans="3:7">
      <c r="C394" s="677"/>
      <c r="G394" s="295">
        <f t="shared" si="6"/>
        <v>39.100000000000136</v>
      </c>
    </row>
    <row r="395" spans="3:7">
      <c r="C395" s="677"/>
      <c r="G395" s="295">
        <f t="shared" si="6"/>
        <v>39.100000000000136</v>
      </c>
    </row>
    <row r="396" spans="3:7">
      <c r="C396" s="677"/>
      <c r="G396" s="295">
        <f t="shared" si="6"/>
        <v>39.100000000000136</v>
      </c>
    </row>
    <row r="397" spans="3:7">
      <c r="C397" s="677"/>
      <c r="G397" s="295">
        <f t="shared" si="6"/>
        <v>39.100000000000136</v>
      </c>
    </row>
    <row r="398" spans="3:7">
      <c r="C398" s="677"/>
      <c r="G398" s="295">
        <f t="shared" si="6"/>
        <v>39.100000000000136</v>
      </c>
    </row>
    <row r="399" spans="3:7">
      <c r="C399" s="677"/>
      <c r="G399" s="295">
        <f t="shared" si="6"/>
        <v>39.100000000000136</v>
      </c>
    </row>
    <row r="400" spans="3:7">
      <c r="C400" s="677"/>
      <c r="G400" s="295">
        <f t="shared" si="6"/>
        <v>39.100000000000136</v>
      </c>
    </row>
    <row r="401" spans="3:7">
      <c r="C401" s="677"/>
      <c r="G401" s="295">
        <f t="shared" si="6"/>
        <v>39.100000000000136</v>
      </c>
    </row>
    <row r="402" spans="3:7">
      <c r="C402" s="677"/>
      <c r="G402" s="295">
        <f t="shared" si="6"/>
        <v>39.100000000000136</v>
      </c>
    </row>
    <row r="403" spans="3:7">
      <c r="C403" s="677"/>
      <c r="G403" s="295">
        <f t="shared" si="6"/>
        <v>39.100000000000136</v>
      </c>
    </row>
    <row r="404" spans="3:7">
      <c r="C404" s="677"/>
      <c r="G404" s="295">
        <f t="shared" si="6"/>
        <v>39.100000000000136</v>
      </c>
    </row>
    <row r="405" spans="3:7">
      <c r="C405" s="677"/>
      <c r="G405" s="295">
        <f t="shared" si="6"/>
        <v>39.100000000000136</v>
      </c>
    </row>
    <row r="406" spans="3:7">
      <c r="C406" s="677"/>
      <c r="G406" s="295">
        <f t="shared" si="6"/>
        <v>39.100000000000136</v>
      </c>
    </row>
    <row r="407" spans="3:7">
      <c r="C407" s="677"/>
      <c r="G407" s="295">
        <f t="shared" si="6"/>
        <v>39.100000000000136</v>
      </c>
    </row>
    <row r="408" spans="3:7">
      <c r="C408" s="677"/>
      <c r="G408" s="295">
        <f t="shared" si="6"/>
        <v>39.100000000000136</v>
      </c>
    </row>
    <row r="409" spans="3:7">
      <c r="C409" s="677"/>
      <c r="G409" s="295">
        <f t="shared" si="6"/>
        <v>39.100000000000136</v>
      </c>
    </row>
    <row r="410" spans="3:7">
      <c r="C410" s="677"/>
      <c r="G410" s="295">
        <f t="shared" si="6"/>
        <v>39.100000000000136</v>
      </c>
    </row>
    <row r="411" spans="3:7">
      <c r="C411" s="677"/>
      <c r="G411" s="295">
        <f t="shared" si="6"/>
        <v>39.100000000000136</v>
      </c>
    </row>
    <row r="412" spans="3:7">
      <c r="C412" s="677"/>
      <c r="G412" s="295">
        <f t="shared" si="6"/>
        <v>39.100000000000136</v>
      </c>
    </row>
    <row r="413" spans="3:7">
      <c r="C413" s="677"/>
      <c r="G413" s="295">
        <f t="shared" si="6"/>
        <v>39.100000000000136</v>
      </c>
    </row>
    <row r="414" spans="3:7">
      <c r="C414" s="677"/>
      <c r="G414" s="295">
        <f t="shared" si="6"/>
        <v>39.100000000000136</v>
      </c>
    </row>
    <row r="415" spans="3:7">
      <c r="C415" s="677"/>
      <c r="G415" s="295">
        <f t="shared" si="6"/>
        <v>39.100000000000136</v>
      </c>
    </row>
    <row r="416" spans="3:7">
      <c r="C416" s="677"/>
      <c r="G416" s="295">
        <f t="shared" si="6"/>
        <v>39.100000000000136</v>
      </c>
    </row>
    <row r="417" spans="3:7">
      <c r="C417" s="677"/>
      <c r="G417" s="295">
        <f t="shared" si="6"/>
        <v>39.100000000000136</v>
      </c>
    </row>
    <row r="418" spans="3:7">
      <c r="C418" s="677"/>
      <c r="G418" s="295">
        <f t="shared" si="6"/>
        <v>39.100000000000136</v>
      </c>
    </row>
    <row r="419" spans="3:7">
      <c r="C419" s="677"/>
      <c r="G419" s="295">
        <f t="shared" si="6"/>
        <v>39.100000000000136</v>
      </c>
    </row>
    <row r="420" spans="3:7">
      <c r="C420" s="677"/>
      <c r="G420" s="295">
        <f t="shared" si="6"/>
        <v>39.100000000000136</v>
      </c>
    </row>
    <row r="421" spans="3:7">
      <c r="C421" s="677"/>
      <c r="G421" s="295">
        <f t="shared" si="6"/>
        <v>39.100000000000136</v>
      </c>
    </row>
    <row r="422" spans="3:7">
      <c r="C422" s="677"/>
      <c r="G422" s="295">
        <f t="shared" si="6"/>
        <v>39.100000000000136</v>
      </c>
    </row>
    <row r="423" spans="3:7">
      <c r="C423" s="677"/>
      <c r="G423" s="295">
        <f t="shared" si="6"/>
        <v>39.100000000000136</v>
      </c>
    </row>
    <row r="424" spans="3:7">
      <c r="C424" s="677"/>
      <c r="G424" s="295">
        <f t="shared" si="6"/>
        <v>39.100000000000136</v>
      </c>
    </row>
    <row r="425" spans="3:7">
      <c r="C425" s="677"/>
      <c r="G425" s="295">
        <f t="shared" si="6"/>
        <v>39.100000000000136</v>
      </c>
    </row>
    <row r="426" spans="3:7">
      <c r="C426" s="677"/>
      <c r="G426" s="295">
        <f t="shared" si="6"/>
        <v>39.100000000000136</v>
      </c>
    </row>
    <row r="427" spans="3:7">
      <c r="C427" s="677"/>
      <c r="G427" s="295">
        <f t="shared" si="6"/>
        <v>39.100000000000136</v>
      </c>
    </row>
    <row r="428" spans="3:7">
      <c r="C428" s="677"/>
      <c r="G428" s="295">
        <f t="shared" si="6"/>
        <v>39.100000000000136</v>
      </c>
    </row>
    <row r="429" spans="3:7">
      <c r="C429" s="677"/>
      <c r="G429" s="295">
        <f t="shared" si="6"/>
        <v>39.100000000000136</v>
      </c>
    </row>
    <row r="430" spans="3:7">
      <c r="C430" s="677"/>
      <c r="G430" s="295">
        <f t="shared" si="6"/>
        <v>39.100000000000136</v>
      </c>
    </row>
    <row r="431" spans="3:7">
      <c r="C431" s="677"/>
      <c r="G431" s="295">
        <f t="shared" si="6"/>
        <v>39.100000000000136</v>
      </c>
    </row>
    <row r="432" spans="3:7">
      <c r="C432" s="677"/>
      <c r="G432" s="295">
        <f t="shared" si="6"/>
        <v>39.100000000000136</v>
      </c>
    </row>
    <row r="433" spans="3:7">
      <c r="C433" s="677"/>
      <c r="G433" s="295">
        <f t="shared" si="6"/>
        <v>39.100000000000136</v>
      </c>
    </row>
    <row r="434" spans="3:7">
      <c r="C434" s="677"/>
      <c r="G434" s="295">
        <f t="shared" si="6"/>
        <v>39.100000000000136</v>
      </c>
    </row>
    <row r="435" spans="3:7">
      <c r="C435" s="677"/>
      <c r="G435" s="295">
        <f t="shared" si="6"/>
        <v>39.100000000000136</v>
      </c>
    </row>
    <row r="436" spans="3:7">
      <c r="C436" s="677"/>
      <c r="G436" s="295">
        <f t="shared" si="6"/>
        <v>39.100000000000136</v>
      </c>
    </row>
    <row r="437" spans="3:7">
      <c r="C437" s="677"/>
      <c r="G437" s="295">
        <f t="shared" si="6"/>
        <v>39.100000000000136</v>
      </c>
    </row>
    <row r="438" spans="3:7">
      <c r="C438" s="677"/>
      <c r="G438" s="295">
        <f t="shared" si="6"/>
        <v>39.100000000000136</v>
      </c>
    </row>
    <row r="439" spans="3:7">
      <c r="C439" s="677"/>
      <c r="G439" s="295">
        <f t="shared" si="6"/>
        <v>39.100000000000136</v>
      </c>
    </row>
    <row r="440" spans="3:7">
      <c r="C440" s="677"/>
      <c r="G440" s="295">
        <f t="shared" si="6"/>
        <v>39.100000000000136</v>
      </c>
    </row>
    <row r="441" spans="3:7">
      <c r="C441" s="677"/>
      <c r="G441" s="295">
        <f t="shared" si="6"/>
        <v>39.100000000000136</v>
      </c>
    </row>
    <row r="442" spans="3:7">
      <c r="C442" s="677"/>
      <c r="G442" s="295">
        <f t="shared" si="6"/>
        <v>39.100000000000136</v>
      </c>
    </row>
    <row r="443" spans="3:7">
      <c r="C443" s="677"/>
      <c r="G443" s="295">
        <f t="shared" si="6"/>
        <v>39.100000000000136</v>
      </c>
    </row>
    <row r="444" spans="3:7">
      <c r="C444" s="677"/>
      <c r="G444" s="295">
        <f t="shared" si="6"/>
        <v>39.100000000000136</v>
      </c>
    </row>
    <row r="445" spans="3:7">
      <c r="C445" s="677"/>
      <c r="G445" s="295">
        <f t="shared" si="6"/>
        <v>39.100000000000136</v>
      </c>
    </row>
    <row r="446" spans="3:7">
      <c r="C446" s="677"/>
      <c r="G446" s="295">
        <f t="shared" si="6"/>
        <v>39.100000000000136</v>
      </c>
    </row>
    <row r="447" spans="3:7">
      <c r="C447" s="677"/>
      <c r="G447" s="295">
        <f t="shared" si="6"/>
        <v>39.100000000000136</v>
      </c>
    </row>
    <row r="448" spans="3:7">
      <c r="C448" s="677"/>
      <c r="G448" s="295">
        <f t="shared" si="6"/>
        <v>39.100000000000136</v>
      </c>
    </row>
    <row r="449" spans="3:7">
      <c r="C449" s="677"/>
      <c r="G449" s="295">
        <f t="shared" si="6"/>
        <v>39.100000000000136</v>
      </c>
    </row>
    <row r="450" spans="3:7">
      <c r="C450" s="677"/>
      <c r="G450" s="295">
        <f t="shared" si="6"/>
        <v>39.100000000000136</v>
      </c>
    </row>
    <row r="451" spans="3:7">
      <c r="C451" s="677"/>
      <c r="G451" s="295">
        <f t="shared" si="6"/>
        <v>39.100000000000136</v>
      </c>
    </row>
    <row r="452" spans="3:7">
      <c r="C452" s="677"/>
      <c r="G452" s="295">
        <f t="shared" si="6"/>
        <v>39.100000000000136</v>
      </c>
    </row>
    <row r="453" spans="3:7">
      <c r="C453" s="677"/>
      <c r="G453" s="295">
        <f t="shared" si="6"/>
        <v>39.100000000000136</v>
      </c>
    </row>
    <row r="454" spans="3:7">
      <c r="C454" s="677"/>
      <c r="G454" s="295">
        <f t="shared" si="6"/>
        <v>39.100000000000136</v>
      </c>
    </row>
    <row r="455" spans="3:7">
      <c r="C455" s="677"/>
      <c r="G455" s="295">
        <f t="shared" si="6"/>
        <v>39.100000000000136</v>
      </c>
    </row>
    <row r="456" spans="3:7">
      <c r="C456" s="677"/>
      <c r="G456" s="295">
        <f t="shared" ref="G456:G519" si="7">G455+E456-F456</f>
        <v>39.100000000000136</v>
      </c>
    </row>
    <row r="457" spans="3:7">
      <c r="C457" s="677"/>
      <c r="G457" s="295">
        <f t="shared" si="7"/>
        <v>39.100000000000136</v>
      </c>
    </row>
    <row r="458" spans="3:7">
      <c r="C458" s="677"/>
      <c r="G458" s="295">
        <f t="shared" si="7"/>
        <v>39.100000000000136</v>
      </c>
    </row>
    <row r="459" spans="3:7">
      <c r="C459" s="677"/>
      <c r="G459" s="295">
        <f t="shared" si="7"/>
        <v>39.100000000000136</v>
      </c>
    </row>
    <row r="460" spans="3:7">
      <c r="C460" s="677"/>
      <c r="G460" s="295">
        <f t="shared" si="7"/>
        <v>39.100000000000136</v>
      </c>
    </row>
    <row r="461" spans="3:7">
      <c r="C461" s="677"/>
      <c r="G461" s="295">
        <f t="shared" si="7"/>
        <v>39.100000000000136</v>
      </c>
    </row>
    <row r="462" spans="3:7">
      <c r="C462" s="677"/>
      <c r="G462" s="295">
        <f t="shared" si="7"/>
        <v>39.100000000000136</v>
      </c>
    </row>
    <row r="463" spans="3:7">
      <c r="C463" s="677"/>
      <c r="G463" s="295">
        <f t="shared" si="7"/>
        <v>39.100000000000136</v>
      </c>
    </row>
    <row r="464" spans="3:7">
      <c r="C464" s="677"/>
      <c r="G464" s="295">
        <f t="shared" si="7"/>
        <v>39.100000000000136</v>
      </c>
    </row>
    <row r="465" spans="3:7">
      <c r="C465" s="677"/>
      <c r="G465" s="295">
        <f t="shared" si="7"/>
        <v>39.100000000000136</v>
      </c>
    </row>
    <row r="466" spans="3:7">
      <c r="C466" s="677"/>
      <c r="G466" s="295">
        <f t="shared" si="7"/>
        <v>39.100000000000136</v>
      </c>
    </row>
    <row r="467" spans="3:7">
      <c r="C467" s="677"/>
      <c r="G467" s="295">
        <f t="shared" si="7"/>
        <v>39.100000000000136</v>
      </c>
    </row>
    <row r="468" spans="3:7">
      <c r="C468" s="677"/>
      <c r="G468" s="295">
        <f t="shared" si="7"/>
        <v>39.100000000000136</v>
      </c>
    </row>
    <row r="469" spans="3:7">
      <c r="C469" s="677"/>
      <c r="G469" s="295">
        <f t="shared" si="7"/>
        <v>39.100000000000136</v>
      </c>
    </row>
    <row r="470" spans="3:7">
      <c r="C470" s="677"/>
      <c r="G470" s="295">
        <f t="shared" si="7"/>
        <v>39.100000000000136</v>
      </c>
    </row>
    <row r="471" spans="3:7">
      <c r="C471" s="677"/>
      <c r="G471" s="295">
        <f t="shared" si="7"/>
        <v>39.100000000000136</v>
      </c>
    </row>
    <row r="472" spans="3:7">
      <c r="C472" s="677"/>
      <c r="G472" s="295">
        <f t="shared" si="7"/>
        <v>39.100000000000136</v>
      </c>
    </row>
    <row r="473" spans="3:7">
      <c r="C473" s="677"/>
      <c r="G473" s="295">
        <f t="shared" si="7"/>
        <v>39.100000000000136</v>
      </c>
    </row>
    <row r="474" spans="3:7">
      <c r="C474" s="677"/>
      <c r="G474" s="295">
        <f t="shared" si="7"/>
        <v>39.100000000000136</v>
      </c>
    </row>
    <row r="475" spans="3:7">
      <c r="C475" s="677"/>
      <c r="G475" s="295">
        <f t="shared" si="7"/>
        <v>39.100000000000136</v>
      </c>
    </row>
    <row r="476" spans="3:7">
      <c r="C476" s="677"/>
      <c r="G476" s="295">
        <f t="shared" si="7"/>
        <v>39.100000000000136</v>
      </c>
    </row>
    <row r="477" spans="3:7">
      <c r="C477" s="677"/>
      <c r="G477" s="295">
        <f t="shared" si="7"/>
        <v>39.100000000000136</v>
      </c>
    </row>
    <row r="478" spans="3:7">
      <c r="C478" s="677"/>
      <c r="G478" s="295">
        <f t="shared" si="7"/>
        <v>39.100000000000136</v>
      </c>
    </row>
    <row r="479" spans="3:7">
      <c r="C479" s="677"/>
      <c r="G479" s="295">
        <f t="shared" si="7"/>
        <v>39.100000000000136</v>
      </c>
    </row>
    <row r="480" spans="3:7">
      <c r="C480" s="677"/>
      <c r="G480" s="295">
        <f t="shared" si="7"/>
        <v>39.100000000000136</v>
      </c>
    </row>
    <row r="481" spans="3:7">
      <c r="C481" s="677"/>
      <c r="G481" s="295">
        <f t="shared" si="7"/>
        <v>39.100000000000136</v>
      </c>
    </row>
    <row r="482" spans="3:7">
      <c r="C482" s="677"/>
      <c r="G482" s="295">
        <f t="shared" si="7"/>
        <v>39.100000000000136</v>
      </c>
    </row>
    <row r="483" spans="3:7">
      <c r="C483" s="677"/>
      <c r="G483" s="295">
        <f t="shared" si="7"/>
        <v>39.100000000000136</v>
      </c>
    </row>
    <row r="484" spans="3:7">
      <c r="C484" s="677"/>
      <c r="G484" s="295">
        <f t="shared" si="7"/>
        <v>39.100000000000136</v>
      </c>
    </row>
    <row r="485" spans="3:7">
      <c r="C485" s="677"/>
      <c r="G485" s="295">
        <f t="shared" si="7"/>
        <v>39.100000000000136</v>
      </c>
    </row>
    <row r="486" spans="3:7">
      <c r="C486" s="677"/>
      <c r="G486" s="295">
        <f t="shared" si="7"/>
        <v>39.100000000000136</v>
      </c>
    </row>
    <row r="487" spans="3:7">
      <c r="C487" s="677"/>
      <c r="G487" s="295">
        <f t="shared" si="7"/>
        <v>39.100000000000136</v>
      </c>
    </row>
    <row r="488" spans="3:7">
      <c r="C488" s="677"/>
      <c r="G488" s="295">
        <f t="shared" si="7"/>
        <v>39.100000000000136</v>
      </c>
    </row>
    <row r="489" spans="3:7">
      <c r="C489" s="677"/>
      <c r="G489" s="295">
        <f t="shared" si="7"/>
        <v>39.100000000000136</v>
      </c>
    </row>
    <row r="490" spans="3:7">
      <c r="C490" s="677"/>
      <c r="G490" s="295">
        <f t="shared" si="7"/>
        <v>39.100000000000136</v>
      </c>
    </row>
    <row r="491" spans="3:7">
      <c r="C491" s="677"/>
      <c r="G491" s="295">
        <f t="shared" si="7"/>
        <v>39.100000000000136</v>
      </c>
    </row>
    <row r="492" spans="3:7">
      <c r="C492" s="677"/>
      <c r="G492" s="295">
        <f t="shared" si="7"/>
        <v>39.100000000000136</v>
      </c>
    </row>
    <row r="493" spans="3:7">
      <c r="C493" s="677"/>
      <c r="G493" s="295">
        <f t="shared" si="7"/>
        <v>39.100000000000136</v>
      </c>
    </row>
    <row r="494" spans="3:7">
      <c r="C494" s="677"/>
      <c r="G494" s="295">
        <f t="shared" si="7"/>
        <v>39.100000000000136</v>
      </c>
    </row>
    <row r="495" spans="3:7">
      <c r="C495" s="677"/>
      <c r="G495" s="295">
        <f t="shared" si="7"/>
        <v>39.100000000000136</v>
      </c>
    </row>
    <row r="496" spans="3:7">
      <c r="C496" s="677"/>
      <c r="G496" s="295">
        <f t="shared" si="7"/>
        <v>39.100000000000136</v>
      </c>
    </row>
    <row r="497" spans="3:7">
      <c r="C497" s="677"/>
      <c r="G497" s="295">
        <f t="shared" si="7"/>
        <v>39.100000000000136</v>
      </c>
    </row>
    <row r="498" spans="3:7">
      <c r="C498" s="677"/>
      <c r="G498" s="295">
        <f t="shared" si="7"/>
        <v>39.100000000000136</v>
      </c>
    </row>
    <row r="499" spans="3:7">
      <c r="C499" s="677"/>
      <c r="G499" s="295">
        <f t="shared" si="7"/>
        <v>39.100000000000136</v>
      </c>
    </row>
    <row r="500" spans="3:7">
      <c r="C500" s="677"/>
      <c r="G500" s="295">
        <f t="shared" si="7"/>
        <v>39.100000000000136</v>
      </c>
    </row>
    <row r="501" spans="3:7">
      <c r="C501" s="677"/>
      <c r="G501" s="295">
        <f t="shared" si="7"/>
        <v>39.100000000000136</v>
      </c>
    </row>
    <row r="502" spans="3:7">
      <c r="C502" s="677"/>
      <c r="G502" s="295">
        <f t="shared" si="7"/>
        <v>39.100000000000136</v>
      </c>
    </row>
    <row r="503" spans="3:7">
      <c r="C503" s="677"/>
      <c r="G503" s="295">
        <f t="shared" si="7"/>
        <v>39.100000000000136</v>
      </c>
    </row>
    <row r="504" spans="3:7">
      <c r="C504" s="677"/>
      <c r="G504" s="295">
        <f t="shared" si="7"/>
        <v>39.100000000000136</v>
      </c>
    </row>
    <row r="505" spans="3:7">
      <c r="C505" s="677"/>
      <c r="G505" s="295">
        <f t="shared" si="7"/>
        <v>39.100000000000136</v>
      </c>
    </row>
    <row r="506" spans="3:7">
      <c r="C506" s="677"/>
      <c r="G506" s="295">
        <f t="shared" si="7"/>
        <v>39.100000000000136</v>
      </c>
    </row>
    <row r="507" spans="3:7">
      <c r="C507" s="677"/>
      <c r="G507" s="295">
        <f t="shared" si="7"/>
        <v>39.100000000000136</v>
      </c>
    </row>
    <row r="508" spans="3:7">
      <c r="C508" s="677"/>
      <c r="G508" s="295">
        <f t="shared" si="7"/>
        <v>39.100000000000136</v>
      </c>
    </row>
    <row r="509" spans="3:7">
      <c r="C509" s="677"/>
      <c r="G509" s="295">
        <f t="shared" si="7"/>
        <v>39.100000000000136</v>
      </c>
    </row>
    <row r="510" spans="3:7">
      <c r="C510" s="677"/>
      <c r="G510" s="295">
        <f t="shared" si="7"/>
        <v>39.100000000000136</v>
      </c>
    </row>
    <row r="511" spans="3:7">
      <c r="C511" s="677"/>
      <c r="G511" s="295">
        <f t="shared" si="7"/>
        <v>39.100000000000136</v>
      </c>
    </row>
    <row r="512" spans="3:7">
      <c r="C512" s="677"/>
      <c r="G512" s="295">
        <f t="shared" si="7"/>
        <v>39.100000000000136</v>
      </c>
    </row>
    <row r="513" spans="3:7">
      <c r="C513" s="677"/>
      <c r="G513" s="295">
        <f t="shared" si="7"/>
        <v>39.100000000000136</v>
      </c>
    </row>
    <row r="514" spans="3:7">
      <c r="C514" s="677"/>
      <c r="G514" s="295">
        <f t="shared" si="7"/>
        <v>39.100000000000136</v>
      </c>
    </row>
    <row r="515" spans="3:7">
      <c r="C515" s="677"/>
      <c r="G515" s="295">
        <f t="shared" si="7"/>
        <v>39.100000000000136</v>
      </c>
    </row>
    <row r="516" spans="3:7">
      <c r="C516" s="677"/>
      <c r="G516" s="295">
        <f t="shared" si="7"/>
        <v>39.100000000000136</v>
      </c>
    </row>
    <row r="517" spans="3:7">
      <c r="C517" s="677"/>
      <c r="G517" s="295">
        <f t="shared" si="7"/>
        <v>39.100000000000136</v>
      </c>
    </row>
    <row r="518" spans="3:7">
      <c r="C518" s="677"/>
      <c r="G518" s="295">
        <f t="shared" si="7"/>
        <v>39.100000000000136</v>
      </c>
    </row>
    <row r="519" spans="3:7">
      <c r="C519" s="677"/>
      <c r="G519" s="295">
        <f t="shared" si="7"/>
        <v>39.100000000000136</v>
      </c>
    </row>
    <row r="520" spans="3:7">
      <c r="C520" s="677"/>
      <c r="G520" s="295">
        <f t="shared" ref="G520:G522" si="8">G519+E520-F520</f>
        <v>39.100000000000136</v>
      </c>
    </row>
    <row r="521" spans="3:7">
      <c r="C521" s="677"/>
      <c r="G521" s="295">
        <f t="shared" si="8"/>
        <v>39.100000000000136</v>
      </c>
    </row>
    <row r="522" spans="3:7">
      <c r="C522" s="677"/>
      <c r="G522" s="295">
        <f t="shared" si="8"/>
        <v>39.100000000000136</v>
      </c>
    </row>
  </sheetData>
  <autoFilter ref="A5:P238" xr:uid="{DE23A6E6-A545-44D4-8F12-F1D08F348602}"/>
  <mergeCells count="5">
    <mergeCell ref="B2:F2"/>
    <mergeCell ref="J85:L85"/>
    <mergeCell ref="J155:L155"/>
    <mergeCell ref="J172:L172"/>
    <mergeCell ref="K225:M2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6D32-61DE-4FA4-AEE0-117EA8B07CD7}">
  <sheetPr>
    <tabColor rgb="FF00B0F0"/>
  </sheetPr>
  <dimension ref="A2:P524"/>
  <sheetViews>
    <sheetView topLeftCell="A310" workbookViewId="0">
      <selection activeCell="E328" sqref="E328"/>
    </sheetView>
  </sheetViews>
  <sheetFormatPr defaultColWidth="11.42578125" defaultRowHeight="15"/>
  <cols>
    <col min="1" max="1" width="11.42578125" style="236"/>
    <col min="2" max="2" width="15.42578125" style="217" customWidth="1"/>
    <col min="3" max="3" width="11.85546875" style="217" bestFit="1" customWidth="1"/>
    <col min="4" max="4" width="24.140625" customWidth="1"/>
    <col min="5" max="5" width="8.28515625" style="256" bestFit="1" customWidth="1"/>
    <col min="6" max="6" width="9.28515625" style="256" bestFit="1" customWidth="1"/>
    <col min="8" max="8" width="12.140625" customWidth="1"/>
    <col min="9" max="9" width="14" customWidth="1"/>
    <col min="10" max="10" width="13" customWidth="1"/>
    <col min="11" max="11" width="12.7109375" bestFit="1" customWidth="1"/>
    <col min="12" max="12" width="19.42578125" customWidth="1"/>
  </cols>
  <sheetData>
    <row r="2" spans="1:12">
      <c r="B2" s="690" t="s">
        <v>1201</v>
      </c>
      <c r="C2" s="690"/>
      <c r="D2" s="690"/>
      <c r="E2" s="690"/>
      <c r="F2" s="690"/>
      <c r="G2" s="690"/>
      <c r="H2" s="676"/>
      <c r="J2" s="736" t="s">
        <v>1202</v>
      </c>
      <c r="K2" s="736"/>
      <c r="L2" s="736"/>
    </row>
    <row r="3" spans="1:12" ht="30">
      <c r="A3" s="242" t="s">
        <v>390</v>
      </c>
      <c r="B3" s="233" t="s">
        <v>391</v>
      </c>
      <c r="C3" s="233" t="s">
        <v>392</v>
      </c>
      <c r="D3" s="288" t="s">
        <v>393</v>
      </c>
      <c r="E3" s="286" t="s">
        <v>394</v>
      </c>
      <c r="F3" s="286" t="s">
        <v>395</v>
      </c>
      <c r="G3" s="235" t="s">
        <v>396</v>
      </c>
      <c r="H3" s="235"/>
      <c r="J3">
        <v>44465773</v>
      </c>
    </row>
    <row r="4" spans="1:12">
      <c r="B4" s="676"/>
      <c r="C4" s="676"/>
    </row>
    <row r="5" spans="1:12">
      <c r="A5" s="243">
        <v>44196</v>
      </c>
      <c r="B5" s="676" t="s">
        <v>397</v>
      </c>
      <c r="C5" s="676" t="s">
        <v>409</v>
      </c>
      <c r="D5" t="s">
        <v>1115</v>
      </c>
      <c r="E5" s="285">
        <v>500</v>
      </c>
      <c r="F5" s="285"/>
      <c r="G5" s="218">
        <f t="shared" ref="G5:G36" si="0">+G4+E5-F5</f>
        <v>500</v>
      </c>
      <c r="H5" s="218"/>
    </row>
    <row r="6" spans="1:12">
      <c r="A6" s="243"/>
      <c r="B6" s="676"/>
      <c r="C6" s="676"/>
      <c r="D6" t="s">
        <v>19</v>
      </c>
      <c r="E6" s="285">
        <v>36.1</v>
      </c>
      <c r="F6" s="285"/>
      <c r="G6" s="218">
        <f t="shared" si="0"/>
        <v>536.1</v>
      </c>
      <c r="H6" s="218"/>
    </row>
    <row r="7" spans="1:12">
      <c r="A7" s="243"/>
      <c r="B7" s="676"/>
      <c r="C7" s="676"/>
      <c r="D7" t="s">
        <v>401</v>
      </c>
      <c r="E7" s="285">
        <v>4.4000000000000004</v>
      </c>
      <c r="F7" s="285"/>
      <c r="G7" s="218">
        <f t="shared" si="0"/>
        <v>540.5</v>
      </c>
      <c r="H7" s="218"/>
    </row>
    <row r="8" spans="1:12">
      <c r="A8" s="236">
        <v>44541</v>
      </c>
      <c r="B8" s="677" t="s">
        <v>1203</v>
      </c>
      <c r="C8" s="677" t="s">
        <v>409</v>
      </c>
      <c r="D8" s="287" t="s">
        <v>400</v>
      </c>
      <c r="E8" s="285"/>
      <c r="F8" s="285">
        <v>500</v>
      </c>
      <c r="G8" s="218">
        <f t="shared" si="0"/>
        <v>40.5</v>
      </c>
      <c r="H8" s="218"/>
    </row>
    <row r="9" spans="1:12">
      <c r="A9" s="236">
        <v>44590</v>
      </c>
      <c r="B9" s="677" t="s">
        <v>1204</v>
      </c>
      <c r="C9" s="677" t="s">
        <v>409</v>
      </c>
      <c r="D9" t="s">
        <v>19</v>
      </c>
      <c r="E9" s="285"/>
      <c r="F9" s="285">
        <v>36.1</v>
      </c>
      <c r="G9" s="218">
        <f t="shared" si="0"/>
        <v>4.3999999999999986</v>
      </c>
      <c r="H9" s="218"/>
    </row>
    <row r="10" spans="1:12">
      <c r="A10" s="236">
        <v>44590</v>
      </c>
      <c r="B10" s="677" t="s">
        <v>1204</v>
      </c>
      <c r="C10" s="677" t="s">
        <v>409</v>
      </c>
      <c r="D10" t="s">
        <v>401</v>
      </c>
      <c r="E10" s="285"/>
      <c r="F10" s="285">
        <v>4.4000000000000004</v>
      </c>
      <c r="G10" s="218">
        <f t="shared" si="0"/>
        <v>0</v>
      </c>
      <c r="H10" s="218"/>
    </row>
    <row r="11" spans="1:12">
      <c r="A11" s="243">
        <v>44592</v>
      </c>
      <c r="B11" s="676" t="s">
        <v>397</v>
      </c>
      <c r="C11" s="676" t="s">
        <v>444</v>
      </c>
      <c r="D11" t="s">
        <v>1115</v>
      </c>
      <c r="E11" s="285">
        <v>500</v>
      </c>
      <c r="F11" s="285"/>
      <c r="G11" s="218">
        <f t="shared" si="0"/>
        <v>500</v>
      </c>
      <c r="H11" s="218"/>
    </row>
    <row r="12" spans="1:12">
      <c r="A12" s="243"/>
      <c r="B12" s="676"/>
      <c r="C12" s="676"/>
      <c r="D12" t="s">
        <v>19</v>
      </c>
      <c r="E12" s="285">
        <v>89.9</v>
      </c>
      <c r="F12" s="285"/>
      <c r="G12" s="218">
        <f t="shared" si="0"/>
        <v>589.9</v>
      </c>
      <c r="H12" s="218"/>
    </row>
    <row r="13" spans="1:12">
      <c r="A13" s="243"/>
      <c r="B13" s="676"/>
      <c r="C13" s="676"/>
      <c r="D13" t="s">
        <v>401</v>
      </c>
      <c r="E13" s="285">
        <v>1.3</v>
      </c>
      <c r="F13" s="285"/>
      <c r="G13" s="218">
        <f t="shared" si="0"/>
        <v>591.19999999999993</v>
      </c>
      <c r="H13" s="218"/>
    </row>
    <row r="14" spans="1:12">
      <c r="A14" s="236">
        <v>44578</v>
      </c>
      <c r="B14" s="677" t="s">
        <v>1205</v>
      </c>
      <c r="C14" s="677" t="s">
        <v>444</v>
      </c>
      <c r="D14" s="287" t="s">
        <v>400</v>
      </c>
      <c r="E14" s="285"/>
      <c r="F14" s="285">
        <v>500</v>
      </c>
      <c r="G14" s="218">
        <f t="shared" si="0"/>
        <v>91.199999999999932</v>
      </c>
      <c r="H14" s="218"/>
    </row>
    <row r="15" spans="1:12">
      <c r="A15" s="236">
        <v>44617</v>
      </c>
      <c r="B15" s="677" t="s">
        <v>1206</v>
      </c>
      <c r="C15" s="677" t="s">
        <v>444</v>
      </c>
      <c r="D15" t="s">
        <v>19</v>
      </c>
      <c r="E15" s="285"/>
      <c r="F15" s="285">
        <v>89.9</v>
      </c>
      <c r="G15" s="218">
        <f t="shared" si="0"/>
        <v>1.2999999999999261</v>
      </c>
      <c r="H15" s="218"/>
    </row>
    <row r="16" spans="1:12">
      <c r="A16" s="236">
        <v>44617</v>
      </c>
      <c r="B16" s="677" t="s">
        <v>1206</v>
      </c>
      <c r="C16" s="677" t="s">
        <v>444</v>
      </c>
      <c r="D16" t="s">
        <v>401</v>
      </c>
      <c r="E16" s="285"/>
      <c r="F16" s="285">
        <v>1.3</v>
      </c>
      <c r="G16" s="218">
        <f t="shared" si="0"/>
        <v>-7.3940853440035426E-14</v>
      </c>
      <c r="H16" s="218"/>
    </row>
    <row r="17" spans="1:8">
      <c r="A17" s="243">
        <v>44620</v>
      </c>
      <c r="B17" s="676" t="s">
        <v>397</v>
      </c>
      <c r="C17" s="676" t="s">
        <v>415</v>
      </c>
      <c r="D17" t="s">
        <v>19</v>
      </c>
      <c r="E17" s="256">
        <v>58.5</v>
      </c>
      <c r="G17" s="218">
        <f t="shared" si="0"/>
        <v>58.499999999999929</v>
      </c>
      <c r="H17" s="218"/>
    </row>
    <row r="18" spans="1:8">
      <c r="B18" s="677"/>
      <c r="C18" s="677"/>
      <c r="D18" t="s">
        <v>401</v>
      </c>
      <c r="E18" s="256">
        <v>4.3</v>
      </c>
      <c r="G18" s="218">
        <f t="shared" si="0"/>
        <v>62.799999999999926</v>
      </c>
      <c r="H18" s="218"/>
    </row>
    <row r="19" spans="1:8">
      <c r="B19" s="677"/>
      <c r="C19" s="677"/>
      <c r="D19" t="s">
        <v>1115</v>
      </c>
      <c r="E19" s="285">
        <v>500</v>
      </c>
      <c r="F19" s="285"/>
      <c r="G19" s="218">
        <f t="shared" si="0"/>
        <v>562.79999999999995</v>
      </c>
      <c r="H19" s="218"/>
    </row>
    <row r="20" spans="1:8">
      <c r="A20" s="236">
        <v>44608</v>
      </c>
      <c r="B20" s="677" t="s">
        <v>1207</v>
      </c>
      <c r="C20" s="677" t="s">
        <v>415</v>
      </c>
      <c r="D20" t="s">
        <v>1115</v>
      </c>
      <c r="E20" s="285"/>
      <c r="F20" s="285">
        <v>500</v>
      </c>
      <c r="G20" s="218">
        <f t="shared" si="0"/>
        <v>62.799999999999955</v>
      </c>
      <c r="H20" s="218"/>
    </row>
    <row r="21" spans="1:8">
      <c r="A21" s="236">
        <v>44670</v>
      </c>
      <c r="B21" s="677" t="s">
        <v>1208</v>
      </c>
      <c r="C21" s="677" t="s">
        <v>415</v>
      </c>
      <c r="D21" t="s">
        <v>19</v>
      </c>
      <c r="E21" s="285"/>
      <c r="F21" s="256">
        <v>58.5</v>
      </c>
      <c r="G21" s="218">
        <f t="shared" si="0"/>
        <v>4.2999999999999545</v>
      </c>
      <c r="H21" s="218"/>
    </row>
    <row r="22" spans="1:8">
      <c r="A22" s="236">
        <v>44670</v>
      </c>
      <c r="B22" s="677" t="s">
        <v>1208</v>
      </c>
      <c r="C22" s="677" t="s">
        <v>415</v>
      </c>
      <c r="D22" t="s">
        <v>401</v>
      </c>
      <c r="E22" s="285"/>
      <c r="F22" s="256">
        <v>4.3</v>
      </c>
      <c r="G22" s="218">
        <f t="shared" si="0"/>
        <v>-4.5297099404706387E-14</v>
      </c>
      <c r="H22" s="218"/>
    </row>
    <row r="23" spans="1:8">
      <c r="A23" s="243">
        <v>44651</v>
      </c>
      <c r="B23" s="676" t="s">
        <v>397</v>
      </c>
      <c r="C23" s="676" t="s">
        <v>418</v>
      </c>
      <c r="D23" t="s">
        <v>19</v>
      </c>
      <c r="E23" s="285">
        <v>58.4</v>
      </c>
      <c r="F23" s="285"/>
      <c r="G23" s="218">
        <f t="shared" si="0"/>
        <v>58.399999999999956</v>
      </c>
      <c r="H23" s="218"/>
    </row>
    <row r="24" spans="1:8">
      <c r="B24" s="677"/>
      <c r="C24" s="677"/>
      <c r="D24" t="s">
        <v>401</v>
      </c>
      <c r="E24" s="285">
        <v>5.2</v>
      </c>
      <c r="F24" s="285"/>
      <c r="G24" s="218">
        <f t="shared" si="0"/>
        <v>63.599999999999959</v>
      </c>
      <c r="H24" s="218"/>
    </row>
    <row r="25" spans="1:8">
      <c r="B25" s="677"/>
      <c r="C25" s="677"/>
      <c r="D25" t="s">
        <v>1115</v>
      </c>
      <c r="E25" s="285">
        <v>500</v>
      </c>
      <c r="F25" s="285"/>
      <c r="G25" s="218">
        <f t="shared" si="0"/>
        <v>563.59999999999991</v>
      </c>
      <c r="H25" s="218"/>
    </row>
    <row r="26" spans="1:8">
      <c r="A26" s="236">
        <v>44636</v>
      </c>
      <c r="B26" s="677" t="s">
        <v>1209</v>
      </c>
      <c r="C26" s="677" t="s">
        <v>418</v>
      </c>
      <c r="D26" t="s">
        <v>1115</v>
      </c>
      <c r="F26" s="256">
        <v>500</v>
      </c>
      <c r="G26" s="218">
        <f t="shared" si="0"/>
        <v>63.599999999999909</v>
      </c>
      <c r="H26" s="218"/>
    </row>
    <row r="27" spans="1:8">
      <c r="A27" s="236">
        <v>44692</v>
      </c>
      <c r="B27" s="677" t="s">
        <v>1210</v>
      </c>
      <c r="C27" s="677" t="s">
        <v>418</v>
      </c>
      <c r="D27" t="s">
        <v>19</v>
      </c>
      <c r="F27" s="285">
        <v>58.4</v>
      </c>
      <c r="G27" s="218">
        <f t="shared" si="0"/>
        <v>5.1999999999999105</v>
      </c>
      <c r="H27" s="218"/>
    </row>
    <row r="28" spans="1:8">
      <c r="A28" s="236">
        <v>44692</v>
      </c>
      <c r="B28" s="677" t="s">
        <v>1210</v>
      </c>
      <c r="C28" s="677" t="s">
        <v>418</v>
      </c>
      <c r="D28" t="s">
        <v>401</v>
      </c>
      <c r="F28" s="285">
        <v>5.2</v>
      </c>
      <c r="G28" s="218">
        <f t="shared" si="0"/>
        <v>-8.9706020389712648E-14</v>
      </c>
      <c r="H28" s="218"/>
    </row>
    <row r="29" spans="1:8">
      <c r="A29" s="243">
        <v>44681</v>
      </c>
      <c r="B29" s="676" t="s">
        <v>397</v>
      </c>
      <c r="C29" s="676" t="s">
        <v>420</v>
      </c>
      <c r="D29" t="s">
        <v>19</v>
      </c>
      <c r="E29" s="256">
        <v>59.4</v>
      </c>
      <c r="G29" s="218">
        <f t="shared" si="0"/>
        <v>59.399999999999906</v>
      </c>
      <c r="H29" s="218"/>
    </row>
    <row r="30" spans="1:8">
      <c r="B30" s="677"/>
      <c r="C30" s="677"/>
      <c r="D30" t="s">
        <v>401</v>
      </c>
      <c r="E30" s="256">
        <v>2.8</v>
      </c>
      <c r="G30" s="218">
        <f t="shared" si="0"/>
        <v>62.199999999999903</v>
      </c>
      <c r="H30" s="218"/>
    </row>
    <row r="31" spans="1:8">
      <c r="B31" s="677"/>
      <c r="C31" s="677"/>
      <c r="D31" t="s">
        <v>1115</v>
      </c>
      <c r="E31" s="256">
        <v>500</v>
      </c>
      <c r="G31" s="218">
        <f t="shared" si="0"/>
        <v>562.19999999999993</v>
      </c>
      <c r="H31" s="218"/>
    </row>
    <row r="32" spans="1:8">
      <c r="A32" s="236">
        <v>44670</v>
      </c>
      <c r="B32" s="677" t="s">
        <v>1211</v>
      </c>
      <c r="C32" s="677" t="s">
        <v>420</v>
      </c>
      <c r="D32" t="s">
        <v>1115</v>
      </c>
      <c r="F32" s="256">
        <v>500</v>
      </c>
      <c r="G32" s="218">
        <f t="shared" si="0"/>
        <v>62.199999999999932</v>
      </c>
      <c r="H32" s="218"/>
    </row>
    <row r="33" spans="1:12">
      <c r="A33" s="236">
        <v>44712</v>
      </c>
      <c r="B33" s="677" t="s">
        <v>1212</v>
      </c>
      <c r="C33" s="677" t="s">
        <v>420</v>
      </c>
      <c r="D33" t="s">
        <v>19</v>
      </c>
      <c r="F33" s="256">
        <v>59.4</v>
      </c>
      <c r="G33" s="218">
        <f t="shared" si="0"/>
        <v>2.7999999999999332</v>
      </c>
      <c r="H33" s="218"/>
    </row>
    <row r="34" spans="1:12">
      <c r="A34" s="236">
        <v>44712</v>
      </c>
      <c r="B34" s="677" t="s">
        <v>1212</v>
      </c>
      <c r="C34" s="677" t="s">
        <v>420</v>
      </c>
      <c r="D34" t="s">
        <v>401</v>
      </c>
      <c r="F34" s="256">
        <v>2.8</v>
      </c>
      <c r="G34" s="218">
        <f t="shared" si="0"/>
        <v>-6.6613381477509392E-14</v>
      </c>
      <c r="H34" s="218"/>
    </row>
    <row r="35" spans="1:12">
      <c r="A35" s="243">
        <v>44712</v>
      </c>
      <c r="B35" s="676" t="s">
        <v>397</v>
      </c>
      <c r="C35" s="676" t="s">
        <v>422</v>
      </c>
      <c r="D35" t="s">
        <v>19</v>
      </c>
      <c r="E35" s="256">
        <v>56.8</v>
      </c>
      <c r="G35" s="218">
        <f t="shared" si="0"/>
        <v>56.799999999999933</v>
      </c>
      <c r="H35" s="218"/>
    </row>
    <row r="36" spans="1:12">
      <c r="B36" s="677"/>
      <c r="C36" s="677"/>
      <c r="D36" t="s">
        <v>401</v>
      </c>
      <c r="E36" s="256">
        <v>9.1</v>
      </c>
      <c r="G36" s="218">
        <f t="shared" si="0"/>
        <v>65.899999999999935</v>
      </c>
      <c r="H36" s="218"/>
      <c r="J36" s="676"/>
      <c r="L36" s="256"/>
    </row>
    <row r="37" spans="1:12">
      <c r="B37" s="677"/>
      <c r="C37" s="677"/>
      <c r="D37" t="s">
        <v>1115</v>
      </c>
      <c r="E37" s="256">
        <v>500</v>
      </c>
      <c r="G37" s="218">
        <f t="shared" ref="G37:G68" si="1">+G36+E37-F37</f>
        <v>565.9</v>
      </c>
      <c r="H37" s="218"/>
      <c r="J37" s="677"/>
      <c r="L37" s="256"/>
    </row>
    <row r="38" spans="1:12">
      <c r="B38" s="677"/>
      <c r="C38" s="677"/>
      <c r="D38" t="s">
        <v>482</v>
      </c>
      <c r="E38" s="256">
        <v>6</v>
      </c>
      <c r="G38" s="218">
        <f t="shared" si="1"/>
        <v>571.9</v>
      </c>
      <c r="H38" s="218"/>
      <c r="J38" s="677"/>
      <c r="L38" s="256"/>
    </row>
    <row r="39" spans="1:12">
      <c r="A39" s="236">
        <v>44699</v>
      </c>
      <c r="B39" s="677" t="s">
        <v>1213</v>
      </c>
      <c r="C39" s="677" t="s">
        <v>422</v>
      </c>
      <c r="D39" t="s">
        <v>1115</v>
      </c>
      <c r="F39" s="256">
        <v>500</v>
      </c>
      <c r="G39" s="218">
        <f t="shared" si="1"/>
        <v>71.899999999999977</v>
      </c>
      <c r="H39" s="218"/>
    </row>
    <row r="40" spans="1:12">
      <c r="A40" s="236">
        <v>44758</v>
      </c>
      <c r="B40" s="677" t="s">
        <v>1214</v>
      </c>
      <c r="C40" s="677" t="s">
        <v>422</v>
      </c>
      <c r="D40" t="s">
        <v>19</v>
      </c>
      <c r="F40" s="256">
        <v>56.8</v>
      </c>
      <c r="G40" s="218">
        <f t="shared" si="1"/>
        <v>15.09999999999998</v>
      </c>
      <c r="H40" s="218"/>
    </row>
    <row r="41" spans="1:12">
      <c r="A41" s="236">
        <v>44758</v>
      </c>
      <c r="B41" s="677" t="s">
        <v>1214</v>
      </c>
      <c r="C41" s="677" t="s">
        <v>422</v>
      </c>
      <c r="D41" t="s">
        <v>401</v>
      </c>
      <c r="F41" s="256">
        <v>9.1</v>
      </c>
      <c r="G41" s="218">
        <f t="shared" si="1"/>
        <v>5.9999999999999805</v>
      </c>
      <c r="H41" s="218"/>
    </row>
    <row r="42" spans="1:12">
      <c r="A42" s="279">
        <v>44900</v>
      </c>
      <c r="B42" s="280" t="s">
        <v>1215</v>
      </c>
      <c r="C42" s="677" t="s">
        <v>422</v>
      </c>
      <c r="D42" t="s">
        <v>482</v>
      </c>
      <c r="F42" s="256">
        <v>6</v>
      </c>
      <c r="G42" s="218">
        <f t="shared" si="1"/>
        <v>-1.9539925233402755E-14</v>
      </c>
      <c r="H42" s="218"/>
    </row>
    <row r="43" spans="1:12">
      <c r="A43" s="243">
        <v>44742</v>
      </c>
      <c r="B43" s="676" t="s">
        <v>397</v>
      </c>
      <c r="C43" s="676" t="s">
        <v>425</v>
      </c>
      <c r="D43" t="s">
        <v>19</v>
      </c>
      <c r="E43" s="256">
        <v>55</v>
      </c>
      <c r="G43" s="218">
        <f t="shared" si="1"/>
        <v>54.999999999999979</v>
      </c>
      <c r="H43" s="218"/>
    </row>
    <row r="44" spans="1:12">
      <c r="B44" s="677"/>
      <c r="C44" s="677"/>
      <c r="D44" t="s">
        <v>401</v>
      </c>
      <c r="E44" s="256">
        <v>6.9</v>
      </c>
      <c r="G44" s="218">
        <f t="shared" si="1"/>
        <v>61.899999999999977</v>
      </c>
      <c r="H44" s="218"/>
    </row>
    <row r="45" spans="1:12">
      <c r="B45" s="677"/>
      <c r="C45" s="677"/>
      <c r="D45" t="s">
        <v>1115</v>
      </c>
      <c r="E45" s="256">
        <v>500</v>
      </c>
      <c r="G45" s="218">
        <f t="shared" si="1"/>
        <v>561.9</v>
      </c>
      <c r="H45" s="218"/>
    </row>
    <row r="46" spans="1:12">
      <c r="A46" s="236">
        <v>44728</v>
      </c>
      <c r="B46" s="677" t="s">
        <v>1216</v>
      </c>
      <c r="C46" s="677" t="s">
        <v>425</v>
      </c>
      <c r="D46" t="s">
        <v>1115</v>
      </c>
      <c r="F46" s="256">
        <v>500</v>
      </c>
      <c r="G46" s="218">
        <f t="shared" si="1"/>
        <v>61.899999999999977</v>
      </c>
      <c r="H46" s="218"/>
    </row>
    <row r="47" spans="1:12">
      <c r="A47" s="236">
        <v>44789</v>
      </c>
      <c r="B47" s="677" t="s">
        <v>1217</v>
      </c>
      <c r="C47" s="677" t="s">
        <v>425</v>
      </c>
      <c r="D47" t="s">
        <v>19</v>
      </c>
      <c r="F47" s="256">
        <v>55</v>
      </c>
      <c r="G47" s="218">
        <f t="shared" si="1"/>
        <v>6.8999999999999773</v>
      </c>
      <c r="H47" s="218"/>
    </row>
    <row r="48" spans="1:12">
      <c r="A48" s="236">
        <v>44789</v>
      </c>
      <c r="B48" s="677" t="s">
        <v>1217</v>
      </c>
      <c r="C48" s="677" t="s">
        <v>425</v>
      </c>
      <c r="D48" t="s">
        <v>401</v>
      </c>
      <c r="F48" s="256">
        <v>6.9</v>
      </c>
      <c r="G48" s="218">
        <f t="shared" si="1"/>
        <v>-2.3092638912203256E-14</v>
      </c>
      <c r="H48" s="218"/>
    </row>
    <row r="49" spans="1:8">
      <c r="A49" s="243">
        <v>44773</v>
      </c>
      <c r="B49" s="676" t="s">
        <v>397</v>
      </c>
      <c r="C49" s="676" t="s">
        <v>427</v>
      </c>
      <c r="D49" t="s">
        <v>19</v>
      </c>
      <c r="E49" s="256">
        <v>54.8</v>
      </c>
      <c r="G49" s="218">
        <f t="shared" si="1"/>
        <v>54.799999999999976</v>
      </c>
      <c r="H49" s="218"/>
    </row>
    <row r="50" spans="1:8">
      <c r="B50" s="677"/>
      <c r="C50" s="677"/>
      <c r="D50" t="s">
        <v>401</v>
      </c>
      <c r="E50" s="256">
        <v>9.6999999999999993</v>
      </c>
      <c r="G50" s="218">
        <f t="shared" si="1"/>
        <v>64.499999999999972</v>
      </c>
      <c r="H50" s="218"/>
    </row>
    <row r="51" spans="1:8">
      <c r="B51" s="677"/>
      <c r="C51" s="677"/>
      <c r="D51" t="s">
        <v>1115</v>
      </c>
      <c r="E51" s="256">
        <v>500</v>
      </c>
      <c r="G51" s="218">
        <f t="shared" si="1"/>
        <v>564.5</v>
      </c>
      <c r="H51" s="218"/>
    </row>
    <row r="52" spans="1:8">
      <c r="A52" s="236">
        <v>44758</v>
      </c>
      <c r="B52" s="677" t="s">
        <v>1218</v>
      </c>
      <c r="C52" s="677" t="s">
        <v>427</v>
      </c>
      <c r="D52" t="s">
        <v>1115</v>
      </c>
      <c r="F52" s="256">
        <v>500</v>
      </c>
      <c r="G52" s="218">
        <f t="shared" si="1"/>
        <v>64.5</v>
      </c>
      <c r="H52" s="218"/>
    </row>
    <row r="53" spans="1:8">
      <c r="A53" s="236">
        <v>44821</v>
      </c>
      <c r="B53" s="677" t="s">
        <v>1219</v>
      </c>
      <c r="C53" s="677" t="s">
        <v>427</v>
      </c>
      <c r="D53" t="s">
        <v>19</v>
      </c>
      <c r="F53" s="256">
        <v>54.8</v>
      </c>
      <c r="G53" s="218">
        <f t="shared" si="1"/>
        <v>9.7000000000000028</v>
      </c>
      <c r="H53" s="218"/>
    </row>
    <row r="54" spans="1:8">
      <c r="A54" s="236">
        <v>44821</v>
      </c>
      <c r="B54" s="677" t="s">
        <v>1219</v>
      </c>
      <c r="C54" s="677" t="s">
        <v>427</v>
      </c>
      <c r="D54" t="s">
        <v>401</v>
      </c>
      <c r="F54" s="256">
        <v>9.6999999999999993</v>
      </c>
      <c r="G54" s="218">
        <f t="shared" si="1"/>
        <v>0</v>
      </c>
      <c r="H54" s="218"/>
    </row>
    <row r="55" spans="1:8">
      <c r="A55" s="243">
        <v>44804</v>
      </c>
      <c r="B55" s="676" t="s">
        <v>397</v>
      </c>
      <c r="C55" s="676" t="s">
        <v>429</v>
      </c>
      <c r="D55" t="s">
        <v>19</v>
      </c>
      <c r="E55" s="256">
        <v>55.1</v>
      </c>
      <c r="G55" s="218">
        <f t="shared" si="1"/>
        <v>55.1</v>
      </c>
      <c r="H55" s="218"/>
    </row>
    <row r="56" spans="1:8">
      <c r="B56" s="677"/>
      <c r="C56" s="677"/>
      <c r="D56" t="s">
        <v>401</v>
      </c>
      <c r="E56" s="256">
        <v>7</v>
      </c>
      <c r="G56" s="218">
        <f t="shared" si="1"/>
        <v>62.1</v>
      </c>
      <c r="H56" s="218"/>
    </row>
    <row r="57" spans="1:8">
      <c r="B57" s="677"/>
      <c r="C57" s="677"/>
      <c r="D57" t="s">
        <v>1115</v>
      </c>
      <c r="E57" s="256">
        <v>500</v>
      </c>
      <c r="G57" s="218">
        <f t="shared" si="1"/>
        <v>562.1</v>
      </c>
      <c r="H57" s="218"/>
    </row>
    <row r="58" spans="1:8">
      <c r="A58" s="236">
        <v>44789</v>
      </c>
      <c r="B58" s="677" t="s">
        <v>1220</v>
      </c>
      <c r="C58" s="677" t="s">
        <v>429</v>
      </c>
      <c r="D58" t="s">
        <v>1115</v>
      </c>
      <c r="F58" s="256">
        <v>500</v>
      </c>
      <c r="G58" s="218">
        <f t="shared" si="1"/>
        <v>62.100000000000023</v>
      </c>
      <c r="H58" s="218"/>
    </row>
    <row r="59" spans="1:8">
      <c r="A59" s="279">
        <v>44881</v>
      </c>
      <c r="B59" s="280" t="s">
        <v>1221</v>
      </c>
      <c r="C59" s="677" t="s">
        <v>429</v>
      </c>
      <c r="D59" s="274" t="s">
        <v>19</v>
      </c>
      <c r="E59" s="299"/>
      <c r="F59" s="299">
        <v>50</v>
      </c>
      <c r="G59" s="218">
        <f t="shared" si="1"/>
        <v>12.100000000000023</v>
      </c>
      <c r="H59" s="218"/>
    </row>
    <row r="60" spans="1:8">
      <c r="A60" s="279">
        <v>44900</v>
      </c>
      <c r="B60" s="280" t="s">
        <v>1215</v>
      </c>
      <c r="C60" s="677" t="s">
        <v>429</v>
      </c>
      <c r="D60" t="s">
        <v>19</v>
      </c>
      <c r="E60" s="299"/>
      <c r="F60" s="299">
        <v>5.0999999999999996</v>
      </c>
      <c r="G60" s="218">
        <f t="shared" si="1"/>
        <v>7.0000000000000231</v>
      </c>
      <c r="H60" s="218"/>
    </row>
    <row r="61" spans="1:8">
      <c r="A61" s="279">
        <v>44900</v>
      </c>
      <c r="B61" s="280" t="s">
        <v>1215</v>
      </c>
      <c r="C61" s="677" t="s">
        <v>429</v>
      </c>
      <c r="D61" t="s">
        <v>401</v>
      </c>
      <c r="E61" s="299"/>
      <c r="F61" s="299">
        <v>7</v>
      </c>
      <c r="G61" s="218">
        <f t="shared" si="1"/>
        <v>2.3092638912203256E-14</v>
      </c>
      <c r="H61" s="218"/>
    </row>
    <row r="62" spans="1:8">
      <c r="A62" s="243">
        <v>44834</v>
      </c>
      <c r="B62" s="676" t="s">
        <v>397</v>
      </c>
      <c r="C62" s="676" t="s">
        <v>431</v>
      </c>
      <c r="D62" t="s">
        <v>19</v>
      </c>
      <c r="E62" s="256">
        <v>48.9</v>
      </c>
      <c r="G62" s="218">
        <f t="shared" si="1"/>
        <v>48.90000000000002</v>
      </c>
      <c r="H62" s="218"/>
    </row>
    <row r="63" spans="1:8">
      <c r="A63" s="243"/>
      <c r="B63" s="676"/>
      <c r="C63" s="677"/>
      <c r="D63" t="s">
        <v>401</v>
      </c>
      <c r="E63" s="256">
        <v>8.1999999999999993</v>
      </c>
      <c r="G63" s="218">
        <f t="shared" si="1"/>
        <v>57.100000000000023</v>
      </c>
      <c r="H63" s="218"/>
    </row>
    <row r="64" spans="1:8">
      <c r="A64" s="243"/>
      <c r="B64" s="676"/>
      <c r="C64" s="677"/>
      <c r="D64" t="s">
        <v>1115</v>
      </c>
      <c r="E64" s="256">
        <v>500</v>
      </c>
      <c r="G64" s="218">
        <f t="shared" si="1"/>
        <v>557.1</v>
      </c>
      <c r="H64" s="218"/>
    </row>
    <row r="65" spans="1:15">
      <c r="A65" s="236">
        <v>44821</v>
      </c>
      <c r="B65" s="677" t="s">
        <v>1222</v>
      </c>
      <c r="C65" s="677" t="s">
        <v>431</v>
      </c>
      <c r="D65" t="s">
        <v>1115</v>
      </c>
      <c r="F65" s="256">
        <v>500</v>
      </c>
      <c r="G65" s="218">
        <f t="shared" si="1"/>
        <v>57.100000000000023</v>
      </c>
      <c r="H65" s="218"/>
      <c r="J65" s="676"/>
      <c r="L65" s="256"/>
    </row>
    <row r="66" spans="1:15">
      <c r="A66" s="236">
        <v>44867</v>
      </c>
      <c r="B66" s="677" t="s">
        <v>1223</v>
      </c>
      <c r="C66" s="677" t="s">
        <v>431</v>
      </c>
      <c r="D66" t="s">
        <v>19</v>
      </c>
      <c r="F66" s="256">
        <v>48.9</v>
      </c>
      <c r="G66" s="218">
        <f t="shared" si="1"/>
        <v>8.2000000000000242</v>
      </c>
      <c r="H66" s="218"/>
      <c r="J66" s="676"/>
      <c r="L66" s="256"/>
    </row>
    <row r="67" spans="1:15">
      <c r="A67" s="236">
        <v>44867</v>
      </c>
      <c r="B67" s="677" t="s">
        <v>1223</v>
      </c>
      <c r="C67" s="677" t="s">
        <v>431</v>
      </c>
      <c r="D67" t="s">
        <v>401</v>
      </c>
      <c r="F67" s="256">
        <v>8.1999999999999993</v>
      </c>
      <c r="G67" s="218">
        <f t="shared" si="1"/>
        <v>2.4868995751603507E-14</v>
      </c>
      <c r="H67" s="218"/>
      <c r="J67" s="676"/>
      <c r="L67" s="256"/>
    </row>
    <row r="68" spans="1:15">
      <c r="A68" s="243">
        <v>44865</v>
      </c>
      <c r="B68" s="676" t="s">
        <v>397</v>
      </c>
      <c r="C68" s="676" t="s">
        <v>398</v>
      </c>
      <c r="D68" t="s">
        <v>19</v>
      </c>
      <c r="E68" s="256">
        <v>48.7</v>
      </c>
      <c r="G68" s="218">
        <f t="shared" si="1"/>
        <v>48.700000000000031</v>
      </c>
      <c r="H68" s="218"/>
      <c r="J68" s="677"/>
      <c r="L68" s="256"/>
    </row>
    <row r="69" spans="1:15">
      <c r="B69" s="677"/>
      <c r="C69" s="677"/>
      <c r="D69" t="s">
        <v>401</v>
      </c>
      <c r="E69" s="256">
        <v>4.9000000000000004</v>
      </c>
      <c r="G69" s="218">
        <f t="shared" ref="G69:G96" si="2">+G68+E69-F69</f>
        <v>53.60000000000003</v>
      </c>
      <c r="H69" s="218"/>
      <c r="J69" s="676"/>
      <c r="L69" s="256"/>
      <c r="N69" s="296"/>
      <c r="O69" s="300"/>
    </row>
    <row r="70" spans="1:15">
      <c r="B70" s="677"/>
      <c r="C70" s="677"/>
      <c r="D70" t="s">
        <v>1115</v>
      </c>
      <c r="E70" s="256">
        <v>500</v>
      </c>
      <c r="G70" s="218">
        <f t="shared" si="2"/>
        <v>553.6</v>
      </c>
      <c r="H70" s="218"/>
      <c r="J70" s="677"/>
      <c r="L70" s="256"/>
    </row>
    <row r="71" spans="1:15">
      <c r="A71" s="236">
        <v>44852</v>
      </c>
      <c r="B71" s="677" t="s">
        <v>1224</v>
      </c>
      <c r="C71" s="677" t="s">
        <v>398</v>
      </c>
      <c r="D71" t="s">
        <v>1115</v>
      </c>
      <c r="F71" s="256">
        <v>500</v>
      </c>
      <c r="G71" s="218">
        <f t="shared" si="2"/>
        <v>53.600000000000023</v>
      </c>
      <c r="H71" s="218"/>
    </row>
    <row r="72" spans="1:15">
      <c r="A72" s="279">
        <v>44900</v>
      </c>
      <c r="B72" s="280" t="s">
        <v>1215</v>
      </c>
      <c r="C72" s="677" t="s">
        <v>398</v>
      </c>
      <c r="D72" t="s">
        <v>19</v>
      </c>
      <c r="F72" s="256">
        <v>48.7</v>
      </c>
      <c r="G72" s="218">
        <f t="shared" si="2"/>
        <v>4.9000000000000199</v>
      </c>
      <c r="H72" s="218"/>
    </row>
    <row r="73" spans="1:15">
      <c r="A73" s="279">
        <v>44900</v>
      </c>
      <c r="B73" s="280" t="s">
        <v>1215</v>
      </c>
      <c r="C73" s="677" t="s">
        <v>398</v>
      </c>
      <c r="D73" t="s">
        <v>401</v>
      </c>
      <c r="F73" s="256">
        <v>4.9000000000000004</v>
      </c>
      <c r="G73" s="218">
        <f t="shared" si="2"/>
        <v>1.9539925233402755E-14</v>
      </c>
      <c r="H73" s="218"/>
    </row>
    <row r="74" spans="1:15">
      <c r="A74" s="243">
        <v>44895</v>
      </c>
      <c r="B74" s="676" t="s">
        <v>397</v>
      </c>
      <c r="C74" s="676" t="s">
        <v>405</v>
      </c>
      <c r="D74" t="s">
        <v>19</v>
      </c>
      <c r="E74" s="256">
        <v>54.4</v>
      </c>
      <c r="G74" s="218">
        <f t="shared" si="2"/>
        <v>54.40000000000002</v>
      </c>
      <c r="H74" s="218"/>
    </row>
    <row r="75" spans="1:15">
      <c r="B75" s="677"/>
      <c r="C75" s="677"/>
      <c r="D75" t="s">
        <v>401</v>
      </c>
      <c r="E75" s="256">
        <v>6.3</v>
      </c>
      <c r="G75" s="218">
        <f t="shared" si="2"/>
        <v>60.700000000000017</v>
      </c>
      <c r="H75" s="218"/>
    </row>
    <row r="76" spans="1:15">
      <c r="B76" s="677"/>
      <c r="C76" s="677"/>
      <c r="D76" t="s">
        <v>1115</v>
      </c>
      <c r="E76" s="256">
        <v>500</v>
      </c>
      <c r="G76" s="218">
        <f t="shared" si="2"/>
        <v>560.70000000000005</v>
      </c>
      <c r="H76" s="218"/>
      <c r="L76" s="256"/>
    </row>
    <row r="77" spans="1:15">
      <c r="A77" s="236">
        <v>44881</v>
      </c>
      <c r="B77" s="677" t="s">
        <v>1225</v>
      </c>
      <c r="C77" s="677" t="s">
        <v>405</v>
      </c>
      <c r="D77" t="s">
        <v>1115</v>
      </c>
      <c r="F77" s="256">
        <v>500</v>
      </c>
      <c r="G77" s="218">
        <f t="shared" si="2"/>
        <v>60.700000000000045</v>
      </c>
      <c r="H77" s="218"/>
    </row>
    <row r="78" spans="1:15">
      <c r="A78" s="236">
        <v>44923</v>
      </c>
      <c r="B78" s="677" t="s">
        <v>1226</v>
      </c>
      <c r="C78" s="677" t="s">
        <v>405</v>
      </c>
      <c r="D78" t="s">
        <v>19</v>
      </c>
      <c r="F78" s="256">
        <v>54.4</v>
      </c>
      <c r="G78" s="218">
        <f t="shared" si="2"/>
        <v>6.3000000000000469</v>
      </c>
      <c r="H78" s="218"/>
    </row>
    <row r="79" spans="1:15">
      <c r="A79" s="236">
        <v>44923</v>
      </c>
      <c r="B79" s="677" t="s">
        <v>1226</v>
      </c>
      <c r="C79" s="677" t="s">
        <v>405</v>
      </c>
      <c r="D79" t="s">
        <v>401</v>
      </c>
      <c r="F79" s="256">
        <v>6.3</v>
      </c>
      <c r="G79" s="218">
        <f t="shared" si="2"/>
        <v>4.7073456244106637E-14</v>
      </c>
      <c r="H79" s="218"/>
    </row>
    <row r="80" spans="1:15">
      <c r="A80" s="243">
        <v>44926</v>
      </c>
      <c r="B80" s="676" t="s">
        <v>397</v>
      </c>
      <c r="C80" s="676" t="s">
        <v>409</v>
      </c>
      <c r="D80" t="s">
        <v>19</v>
      </c>
      <c r="E80" s="256">
        <v>62.2</v>
      </c>
      <c r="G80" s="218">
        <f t="shared" si="2"/>
        <v>62.200000000000053</v>
      </c>
      <c r="H80" s="218"/>
    </row>
    <row r="81" spans="1:14">
      <c r="B81" s="677"/>
      <c r="C81" s="677"/>
      <c r="D81" t="s">
        <v>401</v>
      </c>
      <c r="E81" s="256">
        <v>5.7</v>
      </c>
      <c r="G81" s="218">
        <f t="shared" si="2"/>
        <v>67.900000000000048</v>
      </c>
      <c r="H81" s="218"/>
    </row>
    <row r="82" spans="1:14">
      <c r="B82" s="677"/>
      <c r="C82" s="677"/>
      <c r="D82" t="s">
        <v>1115</v>
      </c>
      <c r="E82" s="256">
        <v>500</v>
      </c>
      <c r="G82" s="218">
        <f t="shared" si="2"/>
        <v>567.90000000000009</v>
      </c>
      <c r="H82" s="218"/>
    </row>
    <row r="83" spans="1:14">
      <c r="A83" s="236">
        <v>44915</v>
      </c>
      <c r="B83" s="677" t="s">
        <v>1227</v>
      </c>
      <c r="C83" s="677" t="s">
        <v>409</v>
      </c>
      <c r="D83" t="s">
        <v>1115</v>
      </c>
      <c r="F83" s="256">
        <v>500</v>
      </c>
      <c r="G83" s="218">
        <f t="shared" si="2"/>
        <v>67.900000000000091</v>
      </c>
      <c r="H83" s="218"/>
      <c r="M83" s="296"/>
      <c r="N83" s="309"/>
    </row>
    <row r="84" spans="1:14">
      <c r="A84" s="236">
        <v>44949</v>
      </c>
      <c r="B84" s="677" t="s">
        <v>1228</v>
      </c>
      <c r="C84" s="677" t="s">
        <v>409</v>
      </c>
      <c r="D84" t="s">
        <v>19</v>
      </c>
      <c r="F84" s="256">
        <v>62.2</v>
      </c>
      <c r="G84" s="218">
        <f t="shared" si="2"/>
        <v>5.7000000000000881</v>
      </c>
      <c r="H84" s="218"/>
      <c r="M84" s="256"/>
      <c r="N84" s="315"/>
    </row>
    <row r="85" spans="1:14">
      <c r="A85" s="236">
        <v>44949</v>
      </c>
      <c r="B85" s="677" t="s">
        <v>1228</v>
      </c>
      <c r="C85" s="677" t="s">
        <v>409</v>
      </c>
      <c r="D85" t="s">
        <v>401</v>
      </c>
      <c r="F85" s="256">
        <v>5.7</v>
      </c>
      <c r="G85" s="218">
        <f t="shared" si="2"/>
        <v>8.7929663550312398E-14</v>
      </c>
      <c r="H85" s="218"/>
      <c r="M85" s="256"/>
      <c r="N85" s="315"/>
    </row>
    <row r="86" spans="1:14">
      <c r="A86" s="243">
        <v>44957</v>
      </c>
      <c r="B86" s="676" t="s">
        <v>397</v>
      </c>
      <c r="C86" s="676" t="s">
        <v>444</v>
      </c>
      <c r="D86" t="s">
        <v>19</v>
      </c>
      <c r="E86" s="256">
        <v>62.5</v>
      </c>
      <c r="G86" s="218">
        <f t="shared" si="2"/>
        <v>62.500000000000085</v>
      </c>
      <c r="H86" s="218"/>
    </row>
    <row r="87" spans="1:14">
      <c r="B87" s="677"/>
      <c r="C87" s="677"/>
      <c r="D87" t="s">
        <v>401</v>
      </c>
      <c r="E87" s="256">
        <v>4.8</v>
      </c>
      <c r="G87" s="218">
        <f t="shared" si="2"/>
        <v>67.300000000000082</v>
      </c>
      <c r="H87" s="218"/>
    </row>
    <row r="88" spans="1:14">
      <c r="B88" s="677"/>
      <c r="C88" s="677"/>
      <c r="D88" t="s">
        <v>1115</v>
      </c>
      <c r="E88" s="256">
        <v>500</v>
      </c>
      <c r="G88" s="218">
        <f t="shared" si="2"/>
        <v>567.30000000000007</v>
      </c>
      <c r="H88" s="218"/>
    </row>
    <row r="89" spans="1:14">
      <c r="A89" s="236">
        <v>44949</v>
      </c>
      <c r="B89" s="677" t="s">
        <v>1229</v>
      </c>
      <c r="C89" s="677" t="s">
        <v>444</v>
      </c>
      <c r="D89" t="s">
        <v>1115</v>
      </c>
      <c r="F89" s="256">
        <v>500</v>
      </c>
      <c r="G89" s="218">
        <f t="shared" si="2"/>
        <v>67.300000000000068</v>
      </c>
      <c r="H89" s="218"/>
    </row>
    <row r="90" spans="1:14">
      <c r="A90" s="236">
        <v>44991</v>
      </c>
      <c r="B90" s="677" t="s">
        <v>1230</v>
      </c>
      <c r="C90" s="677" t="s">
        <v>444</v>
      </c>
      <c r="D90" t="s">
        <v>19</v>
      </c>
      <c r="F90" s="256">
        <v>62.5</v>
      </c>
      <c r="G90" s="218">
        <f t="shared" si="2"/>
        <v>4.8000000000000682</v>
      </c>
      <c r="H90" s="218"/>
    </row>
    <row r="91" spans="1:14">
      <c r="A91" s="236">
        <v>44991</v>
      </c>
      <c r="B91" s="677" t="s">
        <v>1230</v>
      </c>
      <c r="C91" s="677" t="s">
        <v>444</v>
      </c>
      <c r="D91" t="s">
        <v>401</v>
      </c>
      <c r="F91" s="256">
        <v>4.8</v>
      </c>
      <c r="G91" s="218">
        <f t="shared" si="2"/>
        <v>6.8389738316909643E-14</v>
      </c>
      <c r="H91" s="218"/>
    </row>
    <row r="92" spans="1:14">
      <c r="A92" s="243">
        <v>44985</v>
      </c>
      <c r="B92" s="676" t="s">
        <v>397</v>
      </c>
      <c r="C92" s="676" t="s">
        <v>415</v>
      </c>
      <c r="D92" t="s">
        <v>19</v>
      </c>
      <c r="E92" s="256">
        <v>68.099999999999994</v>
      </c>
      <c r="G92" s="218">
        <f t="shared" si="2"/>
        <v>68.100000000000065</v>
      </c>
      <c r="H92" s="218"/>
    </row>
    <row r="93" spans="1:14">
      <c r="B93" s="677"/>
      <c r="C93" s="677"/>
      <c r="D93" t="s">
        <v>401</v>
      </c>
      <c r="E93" s="256">
        <v>1.2</v>
      </c>
      <c r="G93" s="218">
        <f t="shared" si="2"/>
        <v>69.300000000000068</v>
      </c>
      <c r="H93" s="218"/>
    </row>
    <row r="94" spans="1:14">
      <c r="B94" s="677"/>
      <c r="C94" s="677"/>
      <c r="D94" t="s">
        <v>1115</v>
      </c>
      <c r="E94" s="256">
        <v>500</v>
      </c>
      <c r="G94" s="218">
        <f t="shared" si="2"/>
        <v>569.30000000000007</v>
      </c>
      <c r="H94" s="218"/>
    </row>
    <row r="95" spans="1:14">
      <c r="A95" s="236">
        <v>44979</v>
      </c>
      <c r="B95" s="677" t="s">
        <v>1231</v>
      </c>
      <c r="C95" s="677" t="s">
        <v>415</v>
      </c>
      <c r="D95" t="s">
        <v>1115</v>
      </c>
      <c r="F95" s="256">
        <v>500</v>
      </c>
      <c r="G95" s="218">
        <f t="shared" si="2"/>
        <v>69.300000000000068</v>
      </c>
      <c r="H95" s="218"/>
    </row>
    <row r="96" spans="1:14">
      <c r="A96" s="236">
        <v>45010</v>
      </c>
      <c r="B96" s="677" t="s">
        <v>1232</v>
      </c>
      <c r="C96" s="677" t="s">
        <v>415</v>
      </c>
      <c r="D96" t="s">
        <v>19</v>
      </c>
      <c r="F96" s="256">
        <v>68.099999999999994</v>
      </c>
      <c r="G96" s="218">
        <f t="shared" si="2"/>
        <v>1.2000000000000739</v>
      </c>
      <c r="H96" s="218"/>
    </row>
    <row r="97" spans="1:8">
      <c r="A97" s="236">
        <v>45010</v>
      </c>
      <c r="B97" s="677" t="s">
        <v>1232</v>
      </c>
      <c r="C97" s="677" t="s">
        <v>415</v>
      </c>
      <c r="D97" t="s">
        <v>401</v>
      </c>
      <c r="F97" s="256">
        <v>1.2</v>
      </c>
      <c r="G97" s="218">
        <f t="shared" ref="G97:G102" si="3">+G96+E97-F97</f>
        <v>7.3940853440035426E-14</v>
      </c>
      <c r="H97" s="218"/>
    </row>
    <row r="98" spans="1:8">
      <c r="A98" s="243">
        <v>45016</v>
      </c>
      <c r="B98" s="676" t="s">
        <v>397</v>
      </c>
      <c r="C98" s="676" t="s">
        <v>418</v>
      </c>
      <c r="D98" t="s">
        <v>19</v>
      </c>
      <c r="E98" s="256">
        <v>62.7</v>
      </c>
      <c r="G98" s="218">
        <f t="shared" si="3"/>
        <v>62.700000000000074</v>
      </c>
      <c r="H98" s="218"/>
    </row>
    <row r="99" spans="1:8">
      <c r="B99" s="677"/>
      <c r="C99" s="677"/>
      <c r="D99" t="s">
        <v>401</v>
      </c>
      <c r="E99" s="256">
        <v>1.3</v>
      </c>
      <c r="G99" s="218">
        <f t="shared" si="3"/>
        <v>64.000000000000071</v>
      </c>
      <c r="H99" s="218"/>
    </row>
    <row r="100" spans="1:8">
      <c r="B100" s="677"/>
      <c r="C100" s="677"/>
      <c r="D100" t="s">
        <v>1115</v>
      </c>
      <c r="E100" s="256">
        <v>500</v>
      </c>
      <c r="G100" s="218">
        <f t="shared" si="3"/>
        <v>564.00000000000011</v>
      </c>
      <c r="H100" s="218"/>
    </row>
    <row r="101" spans="1:8">
      <c r="A101" s="236">
        <v>45005</v>
      </c>
      <c r="B101" s="677" t="s">
        <v>1233</v>
      </c>
      <c r="C101" s="677" t="s">
        <v>418</v>
      </c>
      <c r="D101" t="s">
        <v>1115</v>
      </c>
      <c r="F101" s="256">
        <v>500</v>
      </c>
      <c r="G101" s="218">
        <f t="shared" si="3"/>
        <v>64.000000000000114</v>
      </c>
      <c r="H101" s="218"/>
    </row>
    <row r="102" spans="1:8">
      <c r="A102" s="236">
        <v>45044</v>
      </c>
      <c r="B102" s="677" t="s">
        <v>1234</v>
      </c>
      <c r="C102" s="677" t="s">
        <v>418</v>
      </c>
      <c r="D102" t="s">
        <v>19</v>
      </c>
      <c r="F102" s="256">
        <v>62.7</v>
      </c>
      <c r="G102" s="218">
        <f t="shared" si="3"/>
        <v>1.3000000000001108</v>
      </c>
      <c r="H102" s="218"/>
    </row>
    <row r="103" spans="1:8">
      <c r="A103" s="236">
        <v>45044</v>
      </c>
      <c r="B103" s="677" t="s">
        <v>1234</v>
      </c>
      <c r="C103" s="677" t="s">
        <v>418</v>
      </c>
      <c r="D103" t="s">
        <v>401</v>
      </c>
      <c r="F103" s="256">
        <v>1.3</v>
      </c>
      <c r="G103" s="218">
        <f t="shared" ref="G103:G125" si="4">+G102+E103-F103</f>
        <v>1.1080025785759062E-13</v>
      </c>
      <c r="H103" s="218"/>
    </row>
    <row r="104" spans="1:8">
      <c r="A104" s="243">
        <v>45046</v>
      </c>
      <c r="B104" s="676" t="s">
        <v>397</v>
      </c>
      <c r="C104" s="676" t="s">
        <v>420</v>
      </c>
      <c r="D104" t="s">
        <v>19</v>
      </c>
      <c r="E104" s="256">
        <v>65.599999999999994</v>
      </c>
      <c r="G104" s="218">
        <f t="shared" si="4"/>
        <v>65.600000000000108</v>
      </c>
      <c r="H104" s="218"/>
    </row>
    <row r="105" spans="1:8">
      <c r="B105" s="677"/>
      <c r="C105" s="677"/>
      <c r="D105" t="s">
        <v>401</v>
      </c>
      <c r="E105" s="256">
        <v>1.5</v>
      </c>
      <c r="G105" s="218">
        <f t="shared" si="4"/>
        <v>67.100000000000108</v>
      </c>
      <c r="H105" s="218"/>
    </row>
    <row r="106" spans="1:8">
      <c r="B106" s="677"/>
      <c r="C106" s="677"/>
      <c r="D106" t="s">
        <v>1115</v>
      </c>
      <c r="E106" s="256">
        <v>500</v>
      </c>
      <c r="G106" s="218">
        <f t="shared" si="4"/>
        <v>567.10000000000014</v>
      </c>
      <c r="H106" s="218"/>
    </row>
    <row r="107" spans="1:8">
      <c r="A107" s="236">
        <v>45034</v>
      </c>
      <c r="B107" s="677" t="s">
        <v>1235</v>
      </c>
      <c r="C107" s="677" t="s">
        <v>420</v>
      </c>
      <c r="D107" t="s">
        <v>1115</v>
      </c>
      <c r="F107" s="256">
        <v>500</v>
      </c>
      <c r="G107" s="218">
        <f t="shared" si="4"/>
        <v>67.100000000000136</v>
      </c>
      <c r="H107" s="218"/>
    </row>
    <row r="108" spans="1:8">
      <c r="A108" s="236">
        <v>45084</v>
      </c>
      <c r="B108" s="677" t="s">
        <v>1236</v>
      </c>
      <c r="C108" s="677" t="s">
        <v>420</v>
      </c>
      <c r="D108" t="s">
        <v>19</v>
      </c>
      <c r="F108" s="256">
        <v>65.599999999999994</v>
      </c>
      <c r="G108" s="218">
        <f t="shared" si="4"/>
        <v>1.5000000000001421</v>
      </c>
      <c r="H108" s="218"/>
    </row>
    <row r="109" spans="1:8">
      <c r="A109" s="236">
        <v>45084</v>
      </c>
      <c r="B109" s="677" t="s">
        <v>1236</v>
      </c>
      <c r="C109" s="677" t="s">
        <v>420</v>
      </c>
      <c r="D109" t="s">
        <v>401</v>
      </c>
      <c r="F109" s="256">
        <v>1.5</v>
      </c>
      <c r="G109" s="218">
        <f t="shared" si="4"/>
        <v>1.4210854715202004E-13</v>
      </c>
      <c r="H109" s="218"/>
    </row>
    <row r="110" spans="1:8">
      <c r="A110" s="243">
        <v>45046</v>
      </c>
      <c r="B110" s="676" t="s">
        <v>397</v>
      </c>
      <c r="C110" s="676" t="s">
        <v>422</v>
      </c>
      <c r="D110" t="s">
        <v>19</v>
      </c>
      <c r="E110" s="256">
        <v>60.6</v>
      </c>
      <c r="G110" s="218">
        <f t="shared" si="4"/>
        <v>60.600000000000144</v>
      </c>
      <c r="H110" s="218"/>
    </row>
    <row r="111" spans="1:8">
      <c r="B111" s="677"/>
      <c r="C111" s="677"/>
      <c r="D111" t="s">
        <v>401</v>
      </c>
      <c r="E111" s="256">
        <v>2.1</v>
      </c>
      <c r="G111" s="218">
        <f t="shared" si="4"/>
        <v>62.700000000000145</v>
      </c>
      <c r="H111" s="218"/>
    </row>
    <row r="112" spans="1:8">
      <c r="B112" s="677"/>
      <c r="C112" s="677"/>
      <c r="D112" t="s">
        <v>1115</v>
      </c>
      <c r="E112" s="256">
        <v>500</v>
      </c>
      <c r="G112" s="218">
        <f t="shared" si="4"/>
        <v>562.70000000000016</v>
      </c>
      <c r="H112" s="218"/>
    </row>
    <row r="113" spans="1:12">
      <c r="A113" s="236">
        <v>45063</v>
      </c>
      <c r="B113" s="677" t="s">
        <v>1237</v>
      </c>
      <c r="C113" s="677" t="s">
        <v>422</v>
      </c>
      <c r="D113" t="s">
        <v>1115</v>
      </c>
      <c r="F113" s="256">
        <v>500</v>
      </c>
      <c r="G113" s="218">
        <f t="shared" si="4"/>
        <v>62.700000000000159</v>
      </c>
      <c r="H113" s="218"/>
    </row>
    <row r="114" spans="1:12">
      <c r="B114" s="677"/>
      <c r="C114" s="677"/>
      <c r="D114" s="319" t="s">
        <v>551</v>
      </c>
      <c r="E114" s="237">
        <v>10</v>
      </c>
      <c r="G114" s="218">
        <f t="shared" si="4"/>
        <v>72.700000000000159</v>
      </c>
      <c r="H114" s="218"/>
    </row>
    <row r="115" spans="1:12">
      <c r="A115" s="236">
        <v>45111</v>
      </c>
      <c r="B115" s="677" t="s">
        <v>1238</v>
      </c>
      <c r="C115" s="677" t="s">
        <v>422</v>
      </c>
      <c r="D115" t="s">
        <v>19</v>
      </c>
      <c r="E115" s="237"/>
      <c r="F115" s="256">
        <v>60.6</v>
      </c>
      <c r="G115" s="218">
        <f t="shared" si="4"/>
        <v>12.100000000000158</v>
      </c>
      <c r="H115" s="218"/>
    </row>
    <row r="116" spans="1:12">
      <c r="A116" s="236">
        <v>45111</v>
      </c>
      <c r="B116" s="677" t="s">
        <v>1238</v>
      </c>
      <c r="C116" s="677" t="s">
        <v>422</v>
      </c>
      <c r="D116" t="s">
        <v>401</v>
      </c>
      <c r="E116" s="237"/>
      <c r="F116" s="256">
        <v>2.1</v>
      </c>
      <c r="G116" s="218">
        <f t="shared" si="4"/>
        <v>10.000000000000158</v>
      </c>
      <c r="H116" s="218"/>
    </row>
    <row r="117" spans="1:12">
      <c r="A117" s="236">
        <v>45546</v>
      </c>
      <c r="B117" s="677" t="s">
        <v>1239</v>
      </c>
      <c r="C117" s="677" t="s">
        <v>422</v>
      </c>
      <c r="D117" s="319" t="s">
        <v>551</v>
      </c>
      <c r="E117" s="237"/>
      <c r="F117" s="256">
        <v>10</v>
      </c>
      <c r="G117" s="218">
        <f t="shared" si="4"/>
        <v>1.5809575870662229E-13</v>
      </c>
      <c r="H117" s="218"/>
    </row>
    <row r="118" spans="1:12">
      <c r="A118" s="243">
        <v>45107</v>
      </c>
      <c r="B118" s="676" t="s">
        <v>397</v>
      </c>
      <c r="C118" s="676" t="s">
        <v>425</v>
      </c>
      <c r="D118" t="s">
        <v>19</v>
      </c>
      <c r="E118" s="256">
        <v>61.8</v>
      </c>
      <c r="G118" s="218">
        <f t="shared" si="4"/>
        <v>61.800000000000153</v>
      </c>
      <c r="H118" s="218"/>
      <c r="J118" s="676" t="s">
        <v>425</v>
      </c>
      <c r="K118" t="s">
        <v>19</v>
      </c>
      <c r="L118" s="256">
        <v>61.8</v>
      </c>
    </row>
    <row r="119" spans="1:12">
      <c r="B119" s="677"/>
      <c r="C119" s="677"/>
      <c r="D119" t="s">
        <v>401</v>
      </c>
      <c r="E119" s="256">
        <v>2</v>
      </c>
      <c r="G119" s="218">
        <f t="shared" si="4"/>
        <v>63.800000000000153</v>
      </c>
      <c r="H119" s="218"/>
      <c r="J119" s="677"/>
      <c r="K119" t="s">
        <v>401</v>
      </c>
      <c r="L119" s="256">
        <v>2</v>
      </c>
    </row>
    <row r="120" spans="1:12">
      <c r="B120" s="677"/>
      <c r="C120" s="677"/>
      <c r="D120" t="s">
        <v>1115</v>
      </c>
      <c r="E120" s="256">
        <v>500</v>
      </c>
      <c r="G120" s="218">
        <f t="shared" si="4"/>
        <v>563.80000000000018</v>
      </c>
      <c r="H120" s="218"/>
      <c r="L120" s="256">
        <f>SUM(L118:L119)</f>
        <v>63.8</v>
      </c>
    </row>
    <row r="121" spans="1:12">
      <c r="A121" s="236">
        <v>45094</v>
      </c>
      <c r="B121" s="677" t="s">
        <v>1240</v>
      </c>
      <c r="C121" s="677" t="s">
        <v>425</v>
      </c>
      <c r="D121" t="s">
        <v>1115</v>
      </c>
      <c r="F121" s="256">
        <v>500</v>
      </c>
      <c r="G121" s="218">
        <f t="shared" si="4"/>
        <v>63.800000000000182</v>
      </c>
      <c r="H121" s="218"/>
    </row>
    <row r="122" spans="1:12">
      <c r="A122" s="236">
        <v>45139</v>
      </c>
      <c r="B122" s="677" t="s">
        <v>1241</v>
      </c>
      <c r="C122" s="677" t="s">
        <v>425</v>
      </c>
      <c r="D122" t="s">
        <v>19</v>
      </c>
      <c r="F122" s="256">
        <v>61.8</v>
      </c>
      <c r="G122" s="218">
        <f t="shared" si="4"/>
        <v>2.0000000000001847</v>
      </c>
      <c r="H122" s="218"/>
    </row>
    <row r="123" spans="1:12">
      <c r="A123" s="236">
        <v>45139</v>
      </c>
      <c r="B123" s="677" t="s">
        <v>1241</v>
      </c>
      <c r="C123" s="677" t="s">
        <v>425</v>
      </c>
      <c r="D123" t="s">
        <v>401</v>
      </c>
      <c r="F123" s="256">
        <v>2</v>
      </c>
      <c r="G123" s="218">
        <f t="shared" si="4"/>
        <v>1.8474111129762605E-13</v>
      </c>
      <c r="H123" s="218"/>
    </row>
    <row r="124" spans="1:12">
      <c r="A124" s="243">
        <v>45138</v>
      </c>
      <c r="B124" s="676" t="s">
        <v>397</v>
      </c>
      <c r="C124" s="676" t="s">
        <v>427</v>
      </c>
      <c r="D124" t="s">
        <v>19</v>
      </c>
      <c r="E124" s="256">
        <v>58.2</v>
      </c>
      <c r="G124" s="218">
        <f t="shared" si="4"/>
        <v>58.200000000000188</v>
      </c>
      <c r="H124" s="218"/>
    </row>
    <row r="125" spans="1:12">
      <c r="B125" s="677"/>
      <c r="C125" s="677"/>
      <c r="D125" t="s">
        <v>401</v>
      </c>
      <c r="E125" s="256">
        <v>2</v>
      </c>
      <c r="G125" s="218">
        <f t="shared" si="4"/>
        <v>60.200000000000188</v>
      </c>
      <c r="H125" s="218"/>
    </row>
    <row r="126" spans="1:12">
      <c r="B126" s="677"/>
      <c r="C126" s="677"/>
      <c r="D126" t="s">
        <v>1115</v>
      </c>
      <c r="E126" s="256">
        <v>500</v>
      </c>
      <c r="G126" s="218">
        <f t="shared" ref="G126:G153" si="5">+G125+E126-F126</f>
        <v>560.20000000000016</v>
      </c>
      <c r="H126" s="218"/>
    </row>
    <row r="127" spans="1:12">
      <c r="A127" s="236">
        <v>45125</v>
      </c>
      <c r="B127" s="677" t="s">
        <v>1242</v>
      </c>
      <c r="C127" s="677" t="s">
        <v>427</v>
      </c>
      <c r="D127" t="s">
        <v>1115</v>
      </c>
      <c r="F127" s="256">
        <v>500</v>
      </c>
      <c r="G127" s="218">
        <f t="shared" si="5"/>
        <v>60.200000000000159</v>
      </c>
      <c r="H127" s="218"/>
    </row>
    <row r="128" spans="1:12">
      <c r="A128" s="236">
        <v>45176</v>
      </c>
      <c r="B128" s="677" t="s">
        <v>1243</v>
      </c>
      <c r="C128" s="677" t="s">
        <v>427</v>
      </c>
      <c r="D128" t="s">
        <v>19</v>
      </c>
      <c r="F128" s="256">
        <v>58.2</v>
      </c>
      <c r="G128" s="218">
        <f t="shared" si="5"/>
        <v>2.0000000000001563</v>
      </c>
      <c r="H128" s="218"/>
    </row>
    <row r="129" spans="1:12">
      <c r="A129" s="236">
        <v>45176</v>
      </c>
      <c r="B129" s="677" t="s">
        <v>1243</v>
      </c>
      <c r="C129" s="677" t="s">
        <v>427</v>
      </c>
      <c r="D129" t="s">
        <v>401</v>
      </c>
      <c r="F129" s="256">
        <v>2</v>
      </c>
      <c r="G129" s="218">
        <f t="shared" si="5"/>
        <v>1.5631940186722204E-13</v>
      </c>
      <c r="H129" s="218"/>
    </row>
    <row r="130" spans="1:12">
      <c r="A130" s="243">
        <v>45169</v>
      </c>
      <c r="B130" s="676" t="s">
        <v>397</v>
      </c>
      <c r="C130" s="676" t="s">
        <v>429</v>
      </c>
      <c r="D130" t="s">
        <v>19</v>
      </c>
      <c r="E130" s="256">
        <v>55.6</v>
      </c>
      <c r="G130" s="218">
        <f t="shared" si="5"/>
        <v>55.600000000000158</v>
      </c>
      <c r="H130" s="218"/>
    </row>
    <row r="131" spans="1:12">
      <c r="B131" s="677"/>
      <c r="C131" s="677"/>
      <c r="D131" t="s">
        <v>401</v>
      </c>
      <c r="E131" s="256">
        <v>2.2999999999999998</v>
      </c>
      <c r="G131" s="218">
        <f t="shared" si="5"/>
        <v>57.900000000000155</v>
      </c>
      <c r="H131" s="218"/>
    </row>
    <row r="132" spans="1:12">
      <c r="B132" s="677"/>
      <c r="C132" s="677"/>
      <c r="D132" t="s">
        <v>1115</v>
      </c>
      <c r="E132" s="256">
        <v>500</v>
      </c>
      <c r="G132" s="218">
        <f t="shared" si="5"/>
        <v>557.9000000000002</v>
      </c>
      <c r="H132" s="218"/>
      <c r="J132" s="676"/>
      <c r="L132" s="256"/>
    </row>
    <row r="133" spans="1:12">
      <c r="A133" s="236">
        <v>45161</v>
      </c>
      <c r="B133" s="677" t="s">
        <v>1244</v>
      </c>
      <c r="C133" s="677" t="s">
        <v>429</v>
      </c>
      <c r="D133" t="s">
        <v>1115</v>
      </c>
      <c r="F133" s="256">
        <v>500</v>
      </c>
      <c r="G133" s="218">
        <f t="shared" si="5"/>
        <v>57.900000000000205</v>
      </c>
      <c r="H133" s="218"/>
      <c r="J133" s="677"/>
      <c r="L133" s="256"/>
    </row>
    <row r="134" spans="1:12">
      <c r="A134" s="236">
        <v>45239</v>
      </c>
      <c r="B134" s="677" t="s">
        <v>1245</v>
      </c>
      <c r="C134" s="677" t="s">
        <v>429</v>
      </c>
      <c r="D134" t="s">
        <v>19</v>
      </c>
      <c r="F134" s="256">
        <v>55.6</v>
      </c>
      <c r="G134" s="218">
        <f t="shared" si="5"/>
        <v>2.3000000000002032</v>
      </c>
      <c r="H134" s="218"/>
      <c r="J134" s="677"/>
      <c r="L134" s="256"/>
    </row>
    <row r="135" spans="1:12">
      <c r="A135" s="236">
        <v>45239</v>
      </c>
      <c r="B135" s="677" t="s">
        <v>1245</v>
      </c>
      <c r="C135" s="677" t="s">
        <v>429</v>
      </c>
      <c r="D135" t="s">
        <v>401</v>
      </c>
      <c r="F135" s="256">
        <v>2.2999999999999998</v>
      </c>
      <c r="G135" s="218">
        <f t="shared" si="5"/>
        <v>2.0339285811132868E-13</v>
      </c>
      <c r="H135" s="218"/>
      <c r="J135" s="677"/>
      <c r="L135" s="256"/>
    </row>
    <row r="136" spans="1:12">
      <c r="A136" s="243">
        <v>45199</v>
      </c>
      <c r="B136" s="676" t="s">
        <v>397</v>
      </c>
      <c r="C136" s="676" t="s">
        <v>431</v>
      </c>
      <c r="D136" t="s">
        <v>19</v>
      </c>
      <c r="E136" s="256">
        <v>55.4</v>
      </c>
      <c r="G136" s="218">
        <f t="shared" si="5"/>
        <v>55.400000000000205</v>
      </c>
      <c r="H136" s="218"/>
      <c r="J136" s="676"/>
      <c r="L136" s="256"/>
    </row>
    <row r="137" spans="1:12">
      <c r="B137" s="677"/>
      <c r="C137" s="677"/>
      <c r="D137" t="s">
        <v>401</v>
      </c>
      <c r="E137" s="256">
        <v>2</v>
      </c>
      <c r="G137" s="218">
        <f t="shared" si="5"/>
        <v>57.400000000000205</v>
      </c>
      <c r="H137" s="218"/>
      <c r="J137" s="677"/>
      <c r="L137" s="256"/>
    </row>
    <row r="138" spans="1:12">
      <c r="B138" s="677"/>
      <c r="C138" s="677"/>
      <c r="D138" t="s">
        <v>1115</v>
      </c>
      <c r="E138" s="256">
        <v>500</v>
      </c>
      <c r="G138" s="218">
        <f t="shared" si="5"/>
        <v>557.4000000000002</v>
      </c>
      <c r="H138" s="218"/>
    </row>
    <row r="139" spans="1:12">
      <c r="A139" s="236">
        <v>45188</v>
      </c>
      <c r="B139" s="677" t="s">
        <v>1246</v>
      </c>
      <c r="C139" s="677" t="s">
        <v>431</v>
      </c>
      <c r="D139" t="s">
        <v>1115</v>
      </c>
      <c r="F139" s="256">
        <v>500</v>
      </c>
      <c r="G139" s="218">
        <f t="shared" si="5"/>
        <v>57.400000000000205</v>
      </c>
      <c r="H139" s="218"/>
    </row>
    <row r="140" spans="1:12">
      <c r="A140" s="236">
        <v>45239</v>
      </c>
      <c r="B140" s="677" t="s">
        <v>1245</v>
      </c>
      <c r="C140" s="677" t="s">
        <v>431</v>
      </c>
      <c r="D140" t="s">
        <v>19</v>
      </c>
      <c r="F140" s="256">
        <v>55.4</v>
      </c>
      <c r="G140" s="218">
        <f t="shared" si="5"/>
        <v>2.0000000000002061</v>
      </c>
      <c r="H140" s="218"/>
    </row>
    <row r="141" spans="1:12">
      <c r="A141" s="236">
        <v>45239</v>
      </c>
      <c r="B141" s="677" t="s">
        <v>1245</v>
      </c>
      <c r="C141" s="677" t="s">
        <v>431</v>
      </c>
      <c r="D141" t="s">
        <v>401</v>
      </c>
      <c r="F141" s="256">
        <v>2</v>
      </c>
      <c r="G141" s="218">
        <f t="shared" si="5"/>
        <v>2.0605739337042905E-13</v>
      </c>
      <c r="H141" s="218"/>
    </row>
    <row r="142" spans="1:12">
      <c r="A142" s="243">
        <v>45230</v>
      </c>
      <c r="B142" s="676" t="s">
        <v>397</v>
      </c>
      <c r="C142" s="676" t="s">
        <v>398</v>
      </c>
      <c r="D142" t="s">
        <v>19</v>
      </c>
      <c r="E142" s="256">
        <v>53.9</v>
      </c>
      <c r="G142" s="218">
        <f t="shared" si="5"/>
        <v>53.900000000000205</v>
      </c>
      <c r="H142" s="218"/>
    </row>
    <row r="143" spans="1:12">
      <c r="B143" s="677"/>
      <c r="C143" s="677"/>
      <c r="D143" t="s">
        <v>401</v>
      </c>
      <c r="E143" s="256">
        <v>2</v>
      </c>
      <c r="G143" s="218">
        <f t="shared" si="5"/>
        <v>55.900000000000205</v>
      </c>
      <c r="H143" s="218"/>
    </row>
    <row r="144" spans="1:12">
      <c r="B144" s="677"/>
      <c r="C144" s="677"/>
      <c r="D144" t="s">
        <v>1115</v>
      </c>
      <c r="E144" s="256">
        <v>500</v>
      </c>
      <c r="G144" s="218">
        <f t="shared" si="5"/>
        <v>555.9000000000002</v>
      </c>
      <c r="H144" s="218"/>
      <c r="J144" s="256"/>
    </row>
    <row r="145" spans="1:11">
      <c r="A145" s="236">
        <v>45218</v>
      </c>
      <c r="B145" s="677" t="s">
        <v>1247</v>
      </c>
      <c r="C145" s="677" t="s">
        <v>398</v>
      </c>
      <c r="D145" t="s">
        <v>1115</v>
      </c>
      <c r="F145" s="256">
        <v>500</v>
      </c>
      <c r="G145" s="218">
        <f t="shared" si="5"/>
        <v>55.900000000000205</v>
      </c>
      <c r="H145" s="218"/>
      <c r="J145" s="256"/>
    </row>
    <row r="146" spans="1:11">
      <c r="A146" s="236">
        <v>45299</v>
      </c>
      <c r="B146" s="677" t="s">
        <v>1248</v>
      </c>
      <c r="C146" s="677" t="s">
        <v>398</v>
      </c>
      <c r="D146" t="s">
        <v>19</v>
      </c>
      <c r="F146" s="256">
        <v>53.9</v>
      </c>
      <c r="G146" s="218">
        <f t="shared" si="5"/>
        <v>2.0000000000002061</v>
      </c>
      <c r="H146" s="218"/>
      <c r="J146" s="256"/>
    </row>
    <row r="147" spans="1:11">
      <c r="A147" s="236">
        <v>45299</v>
      </c>
      <c r="B147" s="677" t="s">
        <v>1248</v>
      </c>
      <c r="C147" s="677" t="s">
        <v>398</v>
      </c>
      <c r="D147" t="s">
        <v>401</v>
      </c>
      <c r="F147" s="256">
        <v>2</v>
      </c>
      <c r="G147" s="218">
        <f t="shared" si="5"/>
        <v>2.0605739337042905E-13</v>
      </c>
      <c r="H147" s="218"/>
      <c r="J147" s="256"/>
    </row>
    <row r="148" spans="1:11">
      <c r="A148" s="243">
        <v>45260</v>
      </c>
      <c r="B148" s="676" t="s">
        <v>397</v>
      </c>
      <c r="C148" s="676" t="s">
        <v>405</v>
      </c>
      <c r="D148" t="s">
        <v>19</v>
      </c>
      <c r="E148" s="256">
        <v>58.5</v>
      </c>
      <c r="G148" s="218">
        <f t="shared" si="5"/>
        <v>58.500000000000206</v>
      </c>
      <c r="H148" s="218"/>
      <c r="J148" s="256"/>
    </row>
    <row r="149" spans="1:11">
      <c r="B149" s="677"/>
      <c r="C149" s="677"/>
      <c r="D149" t="s">
        <v>401</v>
      </c>
      <c r="E149" s="256">
        <v>5</v>
      </c>
      <c r="G149" s="218">
        <f t="shared" si="5"/>
        <v>63.500000000000206</v>
      </c>
      <c r="H149" s="218"/>
      <c r="J149" s="256"/>
    </row>
    <row r="150" spans="1:11">
      <c r="B150" s="677"/>
      <c r="C150" s="677"/>
      <c r="D150" t="s">
        <v>1115</v>
      </c>
      <c r="E150" s="256">
        <v>500</v>
      </c>
      <c r="G150" s="218">
        <f t="shared" si="5"/>
        <v>563.50000000000023</v>
      </c>
      <c r="H150" s="218"/>
      <c r="J150" s="256"/>
    </row>
    <row r="151" spans="1:11">
      <c r="A151" s="236">
        <v>45251</v>
      </c>
      <c r="B151" s="677" t="s">
        <v>1249</v>
      </c>
      <c r="C151" s="677" t="s">
        <v>405</v>
      </c>
      <c r="D151" t="s">
        <v>1115</v>
      </c>
      <c r="F151" s="256">
        <v>500</v>
      </c>
      <c r="G151" s="218">
        <f t="shared" si="5"/>
        <v>63.500000000000227</v>
      </c>
      <c r="H151" s="218"/>
    </row>
    <row r="152" spans="1:11">
      <c r="A152" s="236">
        <v>45299</v>
      </c>
      <c r="B152" s="677" t="s">
        <v>1248</v>
      </c>
      <c r="C152" s="677" t="s">
        <v>405</v>
      </c>
      <c r="D152" t="s">
        <v>19</v>
      </c>
      <c r="F152" s="256">
        <v>58.5</v>
      </c>
      <c r="G152" s="218">
        <f t="shared" si="5"/>
        <v>5.0000000000002274</v>
      </c>
      <c r="H152" s="218"/>
    </row>
    <row r="153" spans="1:11">
      <c r="A153" s="236">
        <v>45299</v>
      </c>
      <c r="B153" s="677" t="s">
        <v>1248</v>
      </c>
      <c r="C153" s="677" t="s">
        <v>405</v>
      </c>
      <c r="D153" t="s">
        <v>401</v>
      </c>
      <c r="F153" s="256">
        <v>5</v>
      </c>
      <c r="G153" s="218">
        <f t="shared" si="5"/>
        <v>2.2737367544323206E-13</v>
      </c>
      <c r="H153" s="218"/>
    </row>
    <row r="154" spans="1:11">
      <c r="A154" s="243">
        <v>45291</v>
      </c>
      <c r="B154" s="676" t="s">
        <v>397</v>
      </c>
      <c r="C154" s="676" t="s">
        <v>409</v>
      </c>
      <c r="D154" t="s">
        <v>19</v>
      </c>
      <c r="E154" s="256">
        <v>62.5</v>
      </c>
      <c r="G154" s="218">
        <f>+G153+E154-F154</f>
        <v>62.500000000000227</v>
      </c>
      <c r="H154" s="218"/>
    </row>
    <row r="155" spans="1:11">
      <c r="B155" s="677"/>
      <c r="C155" s="677"/>
      <c r="D155" t="s">
        <v>401</v>
      </c>
      <c r="E155" s="256">
        <v>5</v>
      </c>
      <c r="G155" s="218">
        <f>+G154+E155-F155</f>
        <v>67.500000000000227</v>
      </c>
      <c r="H155" s="218"/>
      <c r="J155" s="256">
        <v>62.5</v>
      </c>
    </row>
    <row r="156" spans="1:11">
      <c r="B156" s="677"/>
      <c r="C156" s="677"/>
      <c r="D156" t="s">
        <v>1115</v>
      </c>
      <c r="E156" s="256">
        <v>500</v>
      </c>
      <c r="G156" s="218">
        <f>+G155+E156-F156</f>
        <v>567.50000000000023</v>
      </c>
      <c r="H156" s="218"/>
      <c r="J156" s="256">
        <v>5</v>
      </c>
    </row>
    <row r="157" spans="1:11">
      <c r="A157" s="236">
        <v>45279</v>
      </c>
      <c r="B157" s="677" t="s">
        <v>1250</v>
      </c>
      <c r="C157" s="677" t="s">
        <v>409</v>
      </c>
      <c r="D157" t="s">
        <v>1115</v>
      </c>
      <c r="F157" s="256">
        <v>500</v>
      </c>
      <c r="G157" s="218">
        <f>+G156+E157-F157</f>
        <v>67.500000000000227</v>
      </c>
      <c r="H157" s="218"/>
      <c r="J157" s="256">
        <f>SUM(J155:J156)</f>
        <v>67.5</v>
      </c>
      <c r="K157" s="256">
        <f>70-J157</f>
        <v>2.5</v>
      </c>
    </row>
    <row r="158" spans="1:11">
      <c r="A158" s="236">
        <v>45324</v>
      </c>
      <c r="B158" s="677" t="s">
        <v>1251</v>
      </c>
      <c r="C158" s="677" t="s">
        <v>409</v>
      </c>
      <c r="D158" t="s">
        <v>19</v>
      </c>
      <c r="F158" s="256">
        <v>62.5</v>
      </c>
      <c r="G158" s="218">
        <f>+G157+E158-F158</f>
        <v>5.0000000000002274</v>
      </c>
      <c r="H158" s="218"/>
      <c r="J158" s="256"/>
      <c r="K158" s="256"/>
    </row>
    <row r="159" spans="1:11">
      <c r="A159" s="236">
        <v>45324</v>
      </c>
      <c r="B159" s="677" t="s">
        <v>1251</v>
      </c>
      <c r="C159" s="677" t="s">
        <v>409</v>
      </c>
      <c r="D159" t="s">
        <v>401</v>
      </c>
      <c r="F159" s="256">
        <v>5</v>
      </c>
      <c r="G159" s="218">
        <f t="shared" ref="G159:G228" si="6">+G158+E159-F159</f>
        <v>2.2737367544323206E-13</v>
      </c>
      <c r="H159" s="218"/>
      <c r="J159" s="256"/>
      <c r="K159" s="256"/>
    </row>
    <row r="160" spans="1:11">
      <c r="A160" s="243">
        <v>45322</v>
      </c>
      <c r="B160" s="676" t="s">
        <v>397</v>
      </c>
      <c r="C160" s="676" t="s">
        <v>444</v>
      </c>
      <c r="D160" t="s">
        <v>19</v>
      </c>
      <c r="E160" s="256">
        <v>69.8</v>
      </c>
      <c r="G160" s="218">
        <f t="shared" si="6"/>
        <v>69.800000000000225</v>
      </c>
      <c r="H160" s="218"/>
    </row>
    <row r="161" spans="1:16">
      <c r="B161" s="677"/>
      <c r="C161" s="677"/>
      <c r="D161" t="s">
        <v>401</v>
      </c>
      <c r="E161" s="256">
        <v>8.8000000000000007</v>
      </c>
      <c r="G161" s="218">
        <f t="shared" si="6"/>
        <v>78.600000000000222</v>
      </c>
      <c r="H161" s="218"/>
    </row>
    <row r="162" spans="1:16">
      <c r="B162" s="677"/>
      <c r="C162" s="677"/>
      <c r="D162" t="s">
        <v>1115</v>
      </c>
      <c r="E162" s="256">
        <v>500</v>
      </c>
      <c r="G162" s="218">
        <f t="shared" si="6"/>
        <v>578.60000000000025</v>
      </c>
      <c r="H162" s="218"/>
    </row>
    <row r="163" spans="1:16" s="396" customFormat="1">
      <c r="A163" s="395">
        <v>45311</v>
      </c>
      <c r="B163" s="681" t="s">
        <v>1252</v>
      </c>
      <c r="C163" s="681" t="s">
        <v>444</v>
      </c>
      <c r="D163" s="396" t="s">
        <v>1115</v>
      </c>
      <c r="E163" s="397"/>
      <c r="F163" s="397">
        <v>500</v>
      </c>
      <c r="G163" s="399">
        <f t="shared" si="6"/>
        <v>78.60000000000025</v>
      </c>
      <c r="H163" s="399"/>
    </row>
    <row r="164" spans="1:16">
      <c r="A164" s="236">
        <v>45360</v>
      </c>
      <c r="B164" s="677" t="s">
        <v>1253</v>
      </c>
      <c r="C164" s="677" t="s">
        <v>444</v>
      </c>
      <c r="D164" t="s">
        <v>19</v>
      </c>
      <c r="F164" s="256">
        <v>69.8</v>
      </c>
      <c r="G164" s="218">
        <f t="shared" si="6"/>
        <v>8.800000000000253</v>
      </c>
      <c r="H164" s="218"/>
    </row>
    <row r="165" spans="1:16">
      <c r="A165" s="236">
        <v>45360</v>
      </c>
      <c r="B165" s="677" t="s">
        <v>1253</v>
      </c>
      <c r="C165" s="677" t="s">
        <v>444</v>
      </c>
      <c r="D165" t="s">
        <v>401</v>
      </c>
      <c r="F165" s="256">
        <v>8.8000000000000007</v>
      </c>
      <c r="G165" s="218">
        <f t="shared" si="6"/>
        <v>2.5224267119483557E-13</v>
      </c>
      <c r="H165" s="218"/>
    </row>
    <row r="166" spans="1:16">
      <c r="A166" s="243">
        <v>45351</v>
      </c>
      <c r="B166" s="676" t="s">
        <v>397</v>
      </c>
      <c r="C166" s="676" t="s">
        <v>415</v>
      </c>
      <c r="D166" t="s">
        <v>19</v>
      </c>
      <c r="E166" s="256">
        <v>72.3</v>
      </c>
      <c r="G166" s="218">
        <f t="shared" si="6"/>
        <v>72.300000000000253</v>
      </c>
      <c r="H166" s="218"/>
    </row>
    <row r="167" spans="1:16">
      <c r="B167" s="677"/>
      <c r="C167" s="677"/>
      <c r="D167" t="s">
        <v>401</v>
      </c>
      <c r="E167" s="256">
        <v>5</v>
      </c>
      <c r="G167" s="218">
        <f t="shared" si="6"/>
        <v>77.300000000000253</v>
      </c>
      <c r="H167" s="218"/>
    </row>
    <row r="168" spans="1:16">
      <c r="B168" s="677"/>
      <c r="C168" s="677"/>
      <c r="D168" t="s">
        <v>1115</v>
      </c>
      <c r="E168" s="256">
        <v>500</v>
      </c>
      <c r="G168" s="218">
        <f t="shared" si="6"/>
        <v>577.3000000000003</v>
      </c>
      <c r="H168" s="218"/>
    </row>
    <row r="169" spans="1:16" s="396" customFormat="1">
      <c r="A169" s="395">
        <v>45342</v>
      </c>
      <c r="B169" s="681" t="s">
        <v>1254</v>
      </c>
      <c r="C169" s="681" t="s">
        <v>415</v>
      </c>
      <c r="D169" s="396" t="s">
        <v>1115</v>
      </c>
      <c r="E169" s="397"/>
      <c r="F169" s="397">
        <v>500</v>
      </c>
      <c r="G169" s="399">
        <f t="shared" si="6"/>
        <v>77.300000000000296</v>
      </c>
      <c r="H169" s="399"/>
    </row>
    <row r="170" spans="1:16">
      <c r="A170" s="236">
        <v>45386</v>
      </c>
      <c r="B170" s="677" t="s">
        <v>1255</v>
      </c>
      <c r="C170" s="677" t="s">
        <v>415</v>
      </c>
      <c r="D170" t="s">
        <v>19</v>
      </c>
      <c r="F170" s="256">
        <v>72.3</v>
      </c>
      <c r="G170" s="218">
        <f t="shared" si="6"/>
        <v>5.0000000000002984</v>
      </c>
      <c r="H170" s="218"/>
    </row>
    <row r="171" spans="1:16">
      <c r="A171" s="236">
        <v>45386</v>
      </c>
      <c r="B171" s="677" t="s">
        <v>1255</v>
      </c>
      <c r="C171" s="677" t="s">
        <v>415</v>
      </c>
      <c r="D171" t="s">
        <v>401</v>
      </c>
      <c r="F171" s="256">
        <v>5</v>
      </c>
      <c r="G171" s="218">
        <f t="shared" si="6"/>
        <v>2.9842794901924208E-13</v>
      </c>
      <c r="H171" s="218"/>
    </row>
    <row r="172" spans="1:16">
      <c r="A172" s="243">
        <v>45382</v>
      </c>
      <c r="B172" s="676" t="s">
        <v>397</v>
      </c>
      <c r="C172" s="676" t="s">
        <v>418</v>
      </c>
      <c r="D172" t="s">
        <v>19</v>
      </c>
      <c r="E172" s="256">
        <v>70</v>
      </c>
      <c r="G172" s="218">
        <f t="shared" si="6"/>
        <v>70.000000000000298</v>
      </c>
      <c r="H172" s="218"/>
    </row>
    <row r="173" spans="1:16">
      <c r="B173" s="677"/>
      <c r="C173" s="677"/>
      <c r="D173" t="s">
        <v>401</v>
      </c>
      <c r="E173" s="256">
        <v>5</v>
      </c>
      <c r="G173" s="218">
        <f t="shared" si="6"/>
        <v>75.000000000000298</v>
      </c>
      <c r="H173" s="218"/>
    </row>
    <row r="174" spans="1:16">
      <c r="B174" s="677"/>
      <c r="C174" s="677"/>
      <c r="D174" t="s">
        <v>1115</v>
      </c>
      <c r="E174" s="256">
        <v>500</v>
      </c>
      <c r="G174" s="218">
        <f t="shared" si="6"/>
        <v>575.00000000000034</v>
      </c>
      <c r="H174" s="218"/>
      <c r="P174" s="369">
        <v>44465773</v>
      </c>
    </row>
    <row r="175" spans="1:16" s="396" customFormat="1">
      <c r="A175" s="395">
        <v>45372</v>
      </c>
      <c r="B175" s="681" t="s">
        <v>1256</v>
      </c>
      <c r="C175" s="681" t="s">
        <v>418</v>
      </c>
      <c r="D175" s="396" t="s">
        <v>1115</v>
      </c>
      <c r="E175" s="397"/>
      <c r="F175" s="397">
        <v>500</v>
      </c>
      <c r="G175" s="399">
        <f t="shared" si="6"/>
        <v>75.000000000000341</v>
      </c>
      <c r="H175" s="399"/>
    </row>
    <row r="176" spans="1:16">
      <c r="A176" s="236">
        <v>45420</v>
      </c>
      <c r="B176" s="677" t="s">
        <v>1257</v>
      </c>
      <c r="C176" s="677" t="s">
        <v>418</v>
      </c>
      <c r="D176" t="s">
        <v>19</v>
      </c>
      <c r="F176" s="256">
        <v>70</v>
      </c>
      <c r="G176" s="218">
        <f t="shared" si="6"/>
        <v>5.0000000000003411</v>
      </c>
      <c r="H176" s="218"/>
    </row>
    <row r="177" spans="1:14">
      <c r="A177" s="236">
        <v>45420</v>
      </c>
      <c r="B177" s="677" t="s">
        <v>1257</v>
      </c>
      <c r="C177" s="677" t="s">
        <v>418</v>
      </c>
      <c r="D177" t="s">
        <v>401</v>
      </c>
      <c r="F177" s="256">
        <v>5</v>
      </c>
      <c r="G177" s="218">
        <f t="shared" si="6"/>
        <v>3.4106051316484809E-13</v>
      </c>
      <c r="H177" s="218"/>
    </row>
    <row r="178" spans="1:14">
      <c r="A178" s="243">
        <v>45412</v>
      </c>
      <c r="B178" s="676" t="s">
        <v>397</v>
      </c>
      <c r="C178" s="676" t="s">
        <v>420</v>
      </c>
      <c r="D178" t="s">
        <v>19</v>
      </c>
      <c r="E178" s="256">
        <v>69.599999999999994</v>
      </c>
      <c r="G178" s="218">
        <f t="shared" si="6"/>
        <v>69.600000000000335</v>
      </c>
      <c r="H178" s="218"/>
    </row>
    <row r="179" spans="1:14">
      <c r="B179" s="677"/>
      <c r="C179" s="677"/>
      <c r="D179" t="s">
        <v>401</v>
      </c>
      <c r="E179" s="256">
        <v>5</v>
      </c>
      <c r="G179" s="218">
        <f t="shared" si="6"/>
        <v>74.600000000000335</v>
      </c>
      <c r="H179" s="218"/>
    </row>
    <row r="180" spans="1:14">
      <c r="B180" s="677"/>
      <c r="C180" s="677"/>
      <c r="D180" t="s">
        <v>1115</v>
      </c>
      <c r="E180" s="256">
        <v>500</v>
      </c>
      <c r="G180" s="218">
        <f t="shared" si="6"/>
        <v>574.60000000000036</v>
      </c>
      <c r="H180" s="218"/>
      <c r="N180">
        <v>3545.9</v>
      </c>
    </row>
    <row r="181" spans="1:14" s="396" customFormat="1">
      <c r="A181" s="395">
        <v>45408</v>
      </c>
      <c r="B181" s="681" t="s">
        <v>1258</v>
      </c>
      <c r="C181" s="681" t="s">
        <v>420</v>
      </c>
      <c r="D181" s="396" t="s">
        <v>1115</v>
      </c>
      <c r="E181" s="397"/>
      <c r="F181" s="397">
        <v>500</v>
      </c>
      <c r="G181" s="399">
        <f t="shared" si="6"/>
        <v>74.600000000000364</v>
      </c>
      <c r="H181" s="399"/>
      <c r="N181" s="396">
        <v>2076.8000000000002</v>
      </c>
    </row>
    <row r="182" spans="1:14">
      <c r="A182" s="236">
        <v>45447</v>
      </c>
      <c r="B182" s="677" t="s">
        <v>1259</v>
      </c>
      <c r="C182" s="677" t="s">
        <v>420</v>
      </c>
      <c r="D182" t="s">
        <v>19</v>
      </c>
      <c r="F182" s="256">
        <v>69.599999999999994</v>
      </c>
      <c r="G182" s="218">
        <f t="shared" si="6"/>
        <v>5.0000000000003695</v>
      </c>
      <c r="H182" s="218"/>
    </row>
    <row r="183" spans="1:14">
      <c r="A183" s="236">
        <v>45447</v>
      </c>
      <c r="B183" s="677" t="s">
        <v>1259</v>
      </c>
      <c r="C183" s="677" t="s">
        <v>420</v>
      </c>
      <c r="D183" t="s">
        <v>401</v>
      </c>
      <c r="F183" s="256">
        <v>5</v>
      </c>
      <c r="G183" s="218">
        <f t="shared" si="6"/>
        <v>3.694822225952521E-13</v>
      </c>
      <c r="H183" s="218"/>
    </row>
    <row r="184" spans="1:14">
      <c r="A184" s="243">
        <v>45443</v>
      </c>
      <c r="B184" s="676" t="s">
        <v>397</v>
      </c>
      <c r="C184" s="676" t="s">
        <v>422</v>
      </c>
      <c r="D184" t="s">
        <v>19</v>
      </c>
      <c r="E184" s="256">
        <v>63.3</v>
      </c>
      <c r="G184" s="218">
        <f t="shared" si="6"/>
        <v>63.300000000000367</v>
      </c>
      <c r="H184" s="218"/>
      <c r="N184">
        <v>1404.2</v>
      </c>
    </row>
    <row r="185" spans="1:14">
      <c r="B185" s="677"/>
      <c r="C185" s="677"/>
      <c r="D185" t="s">
        <v>401</v>
      </c>
      <c r="E185" s="256">
        <v>5</v>
      </c>
      <c r="G185" s="218">
        <f t="shared" si="6"/>
        <v>68.300000000000367</v>
      </c>
      <c r="H185" s="218"/>
      <c r="N185">
        <v>2898.08</v>
      </c>
    </row>
    <row r="186" spans="1:14">
      <c r="B186" s="677"/>
      <c r="C186" s="677"/>
      <c r="D186" t="s">
        <v>1115</v>
      </c>
      <c r="E186" s="256">
        <v>500</v>
      </c>
      <c r="G186" s="218">
        <f t="shared" si="6"/>
        <v>568.30000000000041</v>
      </c>
      <c r="H186" s="218"/>
      <c r="N186">
        <f>SUM(N180:N185)</f>
        <v>9924.98</v>
      </c>
    </row>
    <row r="187" spans="1:14" s="396" customFormat="1">
      <c r="A187" s="395">
        <v>45429</v>
      </c>
      <c r="B187" s="681" t="s">
        <v>1260</v>
      </c>
      <c r="C187" s="681" t="s">
        <v>422</v>
      </c>
      <c r="D187" s="396" t="s">
        <v>1115</v>
      </c>
      <c r="E187" s="397"/>
      <c r="F187" s="397">
        <v>500</v>
      </c>
      <c r="G187" s="399">
        <f t="shared" si="6"/>
        <v>68.300000000000409</v>
      </c>
      <c r="H187" s="399"/>
      <c r="N187" s="396">
        <f>N186-10.56</f>
        <v>9914.42</v>
      </c>
    </row>
    <row r="188" spans="1:14">
      <c r="B188" s="677" t="s">
        <v>1261</v>
      </c>
      <c r="C188" s="677" t="s">
        <v>422</v>
      </c>
      <c r="D188" t="s">
        <v>19</v>
      </c>
      <c r="F188" s="256">
        <v>63.3</v>
      </c>
      <c r="G188" s="218">
        <f t="shared" si="6"/>
        <v>5.0000000000004121</v>
      </c>
      <c r="H188" s="218"/>
    </row>
    <row r="189" spans="1:14">
      <c r="A189" s="236">
        <v>45476</v>
      </c>
      <c r="B189" s="677" t="s">
        <v>1261</v>
      </c>
      <c r="C189" s="677" t="s">
        <v>422</v>
      </c>
      <c r="D189" t="s">
        <v>401</v>
      </c>
      <c r="F189" s="256">
        <v>5</v>
      </c>
      <c r="G189" s="218">
        <f t="shared" si="6"/>
        <v>4.1211478674085811E-13</v>
      </c>
      <c r="H189" s="218"/>
    </row>
    <row r="190" spans="1:14">
      <c r="A190" s="243">
        <v>45473</v>
      </c>
      <c r="B190" s="676" t="s">
        <v>397</v>
      </c>
      <c r="C190" s="676" t="s">
        <v>425</v>
      </c>
      <c r="D190" t="s">
        <v>19</v>
      </c>
      <c r="E190" s="256">
        <v>61.5</v>
      </c>
      <c r="G190" s="218">
        <f t="shared" si="6"/>
        <v>61.500000000000412</v>
      </c>
      <c r="H190" s="218"/>
    </row>
    <row r="191" spans="1:14">
      <c r="B191" s="677"/>
      <c r="C191" s="677"/>
      <c r="D191" t="s">
        <v>401</v>
      </c>
      <c r="E191" s="256">
        <v>7</v>
      </c>
      <c r="G191" s="218">
        <f t="shared" si="6"/>
        <v>68.500000000000412</v>
      </c>
      <c r="H191" s="218"/>
    </row>
    <row r="192" spans="1:14">
      <c r="B192" s="677"/>
      <c r="C192" s="677"/>
      <c r="D192" t="s">
        <v>1115</v>
      </c>
      <c r="E192" s="256">
        <v>500</v>
      </c>
      <c r="G192" s="218">
        <f t="shared" si="6"/>
        <v>568.50000000000045</v>
      </c>
      <c r="H192" s="218"/>
    </row>
    <row r="193" spans="1:8" s="396" customFormat="1">
      <c r="A193" s="395">
        <v>45465</v>
      </c>
      <c r="B193" s="681" t="s">
        <v>1262</v>
      </c>
      <c r="C193" s="681" t="s">
        <v>425</v>
      </c>
      <c r="D193" s="396" t="s">
        <v>1115</v>
      </c>
      <c r="E193" s="397"/>
      <c r="F193" s="397">
        <v>500</v>
      </c>
      <c r="G193" s="399">
        <f t="shared" si="6"/>
        <v>68.500000000000455</v>
      </c>
      <c r="H193" s="399"/>
    </row>
    <row r="194" spans="1:8">
      <c r="A194" s="236">
        <v>45539</v>
      </c>
      <c r="B194" s="677" t="s">
        <v>1263</v>
      </c>
      <c r="C194" s="677" t="s">
        <v>425</v>
      </c>
      <c r="D194" t="s">
        <v>19</v>
      </c>
      <c r="F194" s="256">
        <v>61.5</v>
      </c>
      <c r="G194" s="218">
        <f t="shared" si="6"/>
        <v>7.0000000000004547</v>
      </c>
      <c r="H194" s="218"/>
    </row>
    <row r="195" spans="1:8">
      <c r="A195" s="236">
        <v>45539</v>
      </c>
      <c r="B195" s="677" t="s">
        <v>1263</v>
      </c>
      <c r="C195" s="677" t="s">
        <v>425</v>
      </c>
      <c r="D195" t="s">
        <v>401</v>
      </c>
      <c r="F195" s="256">
        <v>7</v>
      </c>
      <c r="G195" s="218">
        <f t="shared" si="6"/>
        <v>4.5474735088646412E-13</v>
      </c>
      <c r="H195" s="218"/>
    </row>
    <row r="196" spans="1:8">
      <c r="A196" s="243">
        <v>45504</v>
      </c>
      <c r="B196" s="676" t="s">
        <v>397</v>
      </c>
      <c r="C196" s="676" t="s">
        <v>427</v>
      </c>
      <c r="D196" t="s">
        <v>19</v>
      </c>
      <c r="E196" s="256">
        <v>60.4</v>
      </c>
      <c r="G196" s="218">
        <f t="shared" si="6"/>
        <v>60.400000000000453</v>
      </c>
      <c r="H196" s="218"/>
    </row>
    <row r="197" spans="1:8">
      <c r="B197" s="677"/>
      <c r="C197" s="677"/>
      <c r="D197" t="s">
        <v>401</v>
      </c>
      <c r="E197" s="256">
        <v>7</v>
      </c>
      <c r="G197" s="218">
        <f t="shared" si="6"/>
        <v>67.40000000000046</v>
      </c>
      <c r="H197" s="218"/>
    </row>
    <row r="198" spans="1:8">
      <c r="B198" s="677"/>
      <c r="C198" s="677"/>
      <c r="D198" t="s">
        <v>1115</v>
      </c>
      <c r="E198" s="256">
        <v>500</v>
      </c>
      <c r="G198" s="218">
        <f t="shared" si="6"/>
        <v>567.40000000000043</v>
      </c>
      <c r="H198" s="218"/>
    </row>
    <row r="199" spans="1:8" s="396" customFormat="1">
      <c r="A199" s="395">
        <v>45492</v>
      </c>
      <c r="B199" s="681" t="s">
        <v>1264</v>
      </c>
      <c r="C199" s="681" t="s">
        <v>427</v>
      </c>
      <c r="D199" s="396" t="s">
        <v>1115</v>
      </c>
      <c r="E199" s="397"/>
      <c r="F199" s="397">
        <v>500</v>
      </c>
      <c r="G199" s="399">
        <f t="shared" si="6"/>
        <v>67.400000000000432</v>
      </c>
      <c r="H199" s="399"/>
    </row>
    <row r="200" spans="1:8">
      <c r="A200" s="236">
        <v>45539</v>
      </c>
      <c r="B200" s="677" t="s">
        <v>1263</v>
      </c>
      <c r="C200" s="677" t="s">
        <v>427</v>
      </c>
      <c r="D200" t="s">
        <v>19</v>
      </c>
      <c r="F200" s="256">
        <v>60.4</v>
      </c>
      <c r="G200" s="218">
        <f t="shared" si="6"/>
        <v>7.0000000000004334</v>
      </c>
      <c r="H200" s="218"/>
    </row>
    <row r="201" spans="1:8">
      <c r="A201" s="236">
        <v>45539</v>
      </c>
      <c r="B201" s="677" t="s">
        <v>1263</v>
      </c>
      <c r="C201" s="677" t="s">
        <v>427</v>
      </c>
      <c r="D201" t="s">
        <v>401</v>
      </c>
      <c r="F201" s="256">
        <v>7</v>
      </c>
      <c r="G201" s="218">
        <f t="shared" si="6"/>
        <v>4.3343106881366111E-13</v>
      </c>
      <c r="H201" s="218"/>
    </row>
    <row r="202" spans="1:8">
      <c r="A202" s="243">
        <v>45535</v>
      </c>
      <c r="B202" s="676" t="s">
        <v>397</v>
      </c>
      <c r="C202" s="676" t="s">
        <v>429</v>
      </c>
      <c r="D202" t="s">
        <v>19</v>
      </c>
      <c r="E202" s="256">
        <v>60.6</v>
      </c>
      <c r="G202" s="218">
        <f t="shared" si="6"/>
        <v>60.600000000000435</v>
      </c>
      <c r="H202" s="218"/>
    </row>
    <row r="203" spans="1:8">
      <c r="B203" s="677"/>
      <c r="C203" s="677"/>
      <c r="D203" t="s">
        <v>401</v>
      </c>
      <c r="E203" s="256">
        <v>7</v>
      </c>
      <c r="G203" s="218">
        <f t="shared" si="6"/>
        <v>67.600000000000435</v>
      </c>
      <c r="H203" s="218"/>
    </row>
    <row r="204" spans="1:8">
      <c r="B204" s="677"/>
      <c r="C204" s="677"/>
      <c r="D204" t="s">
        <v>1115</v>
      </c>
      <c r="E204" s="256">
        <v>500</v>
      </c>
      <c r="G204" s="218">
        <f t="shared" si="6"/>
        <v>567.60000000000048</v>
      </c>
      <c r="H204" s="218"/>
    </row>
    <row r="205" spans="1:8" s="396" customFormat="1">
      <c r="A205" s="395">
        <v>45520</v>
      </c>
      <c r="B205" s="681" t="s">
        <v>1265</v>
      </c>
      <c r="C205" s="681" t="s">
        <v>429</v>
      </c>
      <c r="D205" s="396" t="s">
        <v>1115</v>
      </c>
      <c r="E205" s="397"/>
      <c r="F205" s="397">
        <v>500</v>
      </c>
      <c r="G205" s="399">
        <f t="shared" si="6"/>
        <v>67.600000000000477</v>
      </c>
      <c r="H205" s="399"/>
    </row>
    <row r="206" spans="1:8">
      <c r="A206" s="236">
        <v>45584</v>
      </c>
      <c r="B206" s="677" t="s">
        <v>1266</v>
      </c>
      <c r="C206" s="677" t="s">
        <v>429</v>
      </c>
      <c r="D206" t="s">
        <v>19</v>
      </c>
      <c r="F206" s="256">
        <v>60.6</v>
      </c>
      <c r="G206" s="218">
        <f t="shared" si="6"/>
        <v>7.0000000000004761</v>
      </c>
      <c r="H206" s="218"/>
    </row>
    <row r="207" spans="1:8">
      <c r="A207" s="236">
        <v>45584</v>
      </c>
      <c r="B207" s="677" t="s">
        <v>1266</v>
      </c>
      <c r="C207" s="677" t="s">
        <v>429</v>
      </c>
      <c r="D207" t="s">
        <v>401</v>
      </c>
      <c r="F207" s="256">
        <v>7</v>
      </c>
      <c r="G207" s="218">
        <f t="shared" si="6"/>
        <v>4.7606363295926712E-13</v>
      </c>
      <c r="H207" s="218"/>
    </row>
    <row r="208" spans="1:8">
      <c r="A208" s="243">
        <v>45565</v>
      </c>
      <c r="B208" s="676" t="s">
        <v>397</v>
      </c>
      <c r="C208" s="676" t="s">
        <v>431</v>
      </c>
      <c r="D208" t="s">
        <v>19</v>
      </c>
      <c r="E208" s="256">
        <v>60.9</v>
      </c>
      <c r="G208" s="218">
        <f t="shared" si="6"/>
        <v>60.900000000000475</v>
      </c>
      <c r="H208" s="218"/>
    </row>
    <row r="209" spans="1:14">
      <c r="B209" s="677"/>
      <c r="C209" s="677"/>
      <c r="D209" t="s">
        <v>401</v>
      </c>
      <c r="E209" s="256">
        <v>5</v>
      </c>
      <c r="G209" s="218">
        <f t="shared" si="6"/>
        <v>65.900000000000475</v>
      </c>
      <c r="H209" s="218"/>
      <c r="N209">
        <f>12*6</f>
        <v>72</v>
      </c>
    </row>
    <row r="210" spans="1:14">
      <c r="B210" s="677"/>
      <c r="C210" s="677"/>
      <c r="D210" t="s">
        <v>1115</v>
      </c>
      <c r="E210" s="256">
        <v>500</v>
      </c>
      <c r="G210" s="218">
        <f t="shared" si="6"/>
        <v>565.90000000000043</v>
      </c>
      <c r="H210" s="218"/>
      <c r="N210">
        <f>N209-4</f>
        <v>68</v>
      </c>
    </row>
    <row r="211" spans="1:14" s="396" customFormat="1">
      <c r="A211" s="395">
        <v>45553</v>
      </c>
      <c r="B211" s="681" t="s">
        <v>1267</v>
      </c>
      <c r="C211" s="681" t="s">
        <v>431</v>
      </c>
      <c r="D211" s="396" t="s">
        <v>1115</v>
      </c>
      <c r="E211" s="397"/>
      <c r="F211" s="397">
        <v>500</v>
      </c>
      <c r="G211" s="399">
        <f t="shared" si="6"/>
        <v>65.900000000000432</v>
      </c>
      <c r="H211" s="399"/>
      <c r="N211" s="396">
        <v>6</v>
      </c>
    </row>
    <row r="212" spans="1:14">
      <c r="A212" s="236">
        <v>45610</v>
      </c>
      <c r="B212" s="677" t="s">
        <v>1268</v>
      </c>
      <c r="C212" s="677" t="s">
        <v>431</v>
      </c>
      <c r="D212" t="s">
        <v>19</v>
      </c>
      <c r="F212" s="256">
        <v>60.9</v>
      </c>
      <c r="G212" s="218">
        <f t="shared" si="6"/>
        <v>5.0000000000004334</v>
      </c>
      <c r="H212" s="218"/>
    </row>
    <row r="213" spans="1:14">
      <c r="A213" s="236">
        <v>45610</v>
      </c>
      <c r="B213" s="677" t="s">
        <v>1268</v>
      </c>
      <c r="C213" s="677" t="s">
        <v>431</v>
      </c>
      <c r="D213" t="s">
        <v>401</v>
      </c>
      <c r="F213" s="256">
        <v>5</v>
      </c>
      <c r="G213" s="218">
        <f t="shared" si="6"/>
        <v>4.3343106881366111E-13</v>
      </c>
      <c r="H213" s="218"/>
    </row>
    <row r="214" spans="1:14">
      <c r="A214" s="243">
        <v>45596</v>
      </c>
      <c r="B214" s="676" t="s">
        <v>397</v>
      </c>
      <c r="C214" s="676" t="s">
        <v>398</v>
      </c>
      <c r="D214" t="s">
        <v>19</v>
      </c>
      <c r="E214" s="256">
        <v>13</v>
      </c>
      <c r="G214" s="218">
        <f t="shared" si="6"/>
        <v>13.000000000000433</v>
      </c>
      <c r="H214" s="218"/>
    </row>
    <row r="215" spans="1:14">
      <c r="B215" s="677"/>
      <c r="C215" s="677"/>
      <c r="D215" t="s">
        <v>401</v>
      </c>
      <c r="E215" s="256">
        <v>7</v>
      </c>
      <c r="G215" s="218">
        <f t="shared" si="6"/>
        <v>20.000000000000433</v>
      </c>
      <c r="H215" s="218"/>
    </row>
    <row r="216" spans="1:14">
      <c r="B216" s="677"/>
      <c r="C216" s="677"/>
      <c r="D216" t="s">
        <v>1115</v>
      </c>
      <c r="E216" s="256">
        <v>500</v>
      </c>
      <c r="G216" s="218">
        <f t="shared" si="6"/>
        <v>520.00000000000045</v>
      </c>
      <c r="H216" s="218"/>
    </row>
    <row r="217" spans="1:14" s="396" customFormat="1">
      <c r="A217" s="395">
        <v>45583</v>
      </c>
      <c r="B217" s="681" t="s">
        <v>1269</v>
      </c>
      <c r="C217" s="681" t="s">
        <v>398</v>
      </c>
      <c r="D217" s="396" t="s">
        <v>1115</v>
      </c>
      <c r="E217" s="397"/>
      <c r="F217" s="397">
        <v>500</v>
      </c>
      <c r="G217" s="399">
        <f t="shared" si="6"/>
        <v>20.000000000000455</v>
      </c>
      <c r="H217" s="399"/>
    </row>
    <row r="218" spans="1:14">
      <c r="A218" s="236">
        <v>45639</v>
      </c>
      <c r="B218" s="677" t="s">
        <v>1270</v>
      </c>
      <c r="C218" s="677" t="s">
        <v>398</v>
      </c>
      <c r="D218" t="s">
        <v>19</v>
      </c>
      <c r="F218" s="256">
        <v>13</v>
      </c>
      <c r="G218" s="218">
        <f t="shared" si="6"/>
        <v>7.0000000000004547</v>
      </c>
      <c r="H218" s="218"/>
    </row>
    <row r="219" spans="1:14">
      <c r="A219" s="236">
        <v>45639</v>
      </c>
      <c r="B219" s="677" t="s">
        <v>1270</v>
      </c>
      <c r="C219" s="677" t="s">
        <v>398</v>
      </c>
      <c r="D219" t="s">
        <v>401</v>
      </c>
      <c r="F219" s="256">
        <v>7</v>
      </c>
      <c r="G219" s="218">
        <f t="shared" si="6"/>
        <v>4.5474735088646412E-13</v>
      </c>
      <c r="H219" s="218"/>
    </row>
    <row r="220" spans="1:14">
      <c r="A220" s="243">
        <v>45626</v>
      </c>
      <c r="B220" s="676" t="s">
        <v>397</v>
      </c>
      <c r="C220" s="676" t="s">
        <v>405</v>
      </c>
      <c r="D220" t="s">
        <v>19</v>
      </c>
      <c r="E220" s="256">
        <v>14.5</v>
      </c>
      <c r="G220" s="218">
        <f t="shared" si="6"/>
        <v>14.500000000000455</v>
      </c>
      <c r="H220" s="218"/>
    </row>
    <row r="221" spans="1:14">
      <c r="B221" s="677"/>
      <c r="C221" s="677"/>
      <c r="D221" t="s">
        <v>401</v>
      </c>
      <c r="E221" s="256">
        <v>7</v>
      </c>
      <c r="G221" s="218">
        <f t="shared" si="6"/>
        <v>21.500000000000455</v>
      </c>
      <c r="H221" s="218"/>
    </row>
    <row r="222" spans="1:14">
      <c r="B222" s="677"/>
      <c r="C222" s="677"/>
      <c r="D222" t="s">
        <v>1115</v>
      </c>
      <c r="E222" s="256">
        <v>500</v>
      </c>
      <c r="G222" s="218">
        <f t="shared" si="6"/>
        <v>521.50000000000045</v>
      </c>
      <c r="H222" s="218"/>
    </row>
    <row r="223" spans="1:14" s="396" customFormat="1">
      <c r="A223" s="395">
        <v>45614</v>
      </c>
      <c r="B223" s="681" t="s">
        <v>1271</v>
      </c>
      <c r="C223" s="681" t="s">
        <v>405</v>
      </c>
      <c r="D223" s="396" t="s">
        <v>1115</v>
      </c>
      <c r="E223" s="397"/>
      <c r="F223" s="397">
        <v>500</v>
      </c>
      <c r="G223" s="399">
        <f t="shared" si="6"/>
        <v>21.500000000000455</v>
      </c>
      <c r="H223" s="399"/>
    </row>
    <row r="224" spans="1:14">
      <c r="A224" s="236">
        <v>45692</v>
      </c>
      <c r="B224" s="677" t="s">
        <v>1272</v>
      </c>
      <c r="C224" s="677" t="s">
        <v>405</v>
      </c>
      <c r="D224" t="s">
        <v>19</v>
      </c>
      <c r="F224" s="256">
        <v>14.5</v>
      </c>
      <c r="G224" s="218">
        <f t="shared" si="6"/>
        <v>7.0000000000004547</v>
      </c>
      <c r="H224" s="218"/>
    </row>
    <row r="225" spans="1:12">
      <c r="A225" s="236">
        <v>45692</v>
      </c>
      <c r="B225" s="677" t="s">
        <v>1272</v>
      </c>
      <c r="C225" s="677" t="s">
        <v>405</v>
      </c>
      <c r="D225" t="s">
        <v>401</v>
      </c>
      <c r="F225" s="256">
        <v>7</v>
      </c>
      <c r="G225" s="218">
        <f t="shared" si="6"/>
        <v>4.5474735088646412E-13</v>
      </c>
      <c r="H225" s="218"/>
    </row>
    <row r="226" spans="1:12">
      <c r="A226" s="243">
        <v>45657</v>
      </c>
      <c r="B226" s="676" t="s">
        <v>397</v>
      </c>
      <c r="C226" s="676" t="s">
        <v>409</v>
      </c>
      <c r="D226" t="s">
        <v>19</v>
      </c>
      <c r="E226" s="256">
        <v>20.9</v>
      </c>
      <c r="G226" s="218">
        <f t="shared" si="6"/>
        <v>20.900000000000453</v>
      </c>
      <c r="H226" s="218"/>
    </row>
    <row r="227" spans="1:12">
      <c r="B227" s="677"/>
      <c r="C227" s="677"/>
      <c r="D227" t="s">
        <v>401</v>
      </c>
      <c r="E227" s="256">
        <v>3</v>
      </c>
      <c r="G227" s="218">
        <f t="shared" si="6"/>
        <v>23.900000000000453</v>
      </c>
      <c r="H227" s="218"/>
    </row>
    <row r="228" spans="1:12">
      <c r="B228" s="677"/>
      <c r="C228" s="677"/>
      <c r="D228" t="s">
        <v>1115</v>
      </c>
      <c r="E228" s="256">
        <v>500</v>
      </c>
      <c r="G228" s="218">
        <f t="shared" si="6"/>
        <v>523.90000000000043</v>
      </c>
      <c r="H228" s="218"/>
    </row>
    <row r="229" spans="1:12" s="396" customFormat="1">
      <c r="A229" s="395">
        <v>45643</v>
      </c>
      <c r="B229" s="681" t="s">
        <v>1273</v>
      </c>
      <c r="C229" s="681" t="s">
        <v>409</v>
      </c>
      <c r="D229" s="396" t="s">
        <v>1115</v>
      </c>
      <c r="E229" s="397"/>
      <c r="F229" s="397">
        <v>500</v>
      </c>
      <c r="G229" s="399">
        <f t="shared" ref="G229:G235" si="7">+G228+E229-F229</f>
        <v>23.900000000000432</v>
      </c>
      <c r="H229" s="399"/>
    </row>
    <row r="230" spans="1:12">
      <c r="A230" s="236">
        <v>45692</v>
      </c>
      <c r="B230" s="677" t="s">
        <v>1272</v>
      </c>
      <c r="C230" s="677" t="s">
        <v>409</v>
      </c>
      <c r="D230" t="s">
        <v>19</v>
      </c>
      <c r="F230" s="256">
        <v>20.9</v>
      </c>
      <c r="G230" s="218">
        <f t="shared" si="7"/>
        <v>3.0000000000004334</v>
      </c>
      <c r="H230" s="218"/>
    </row>
    <row r="231" spans="1:12">
      <c r="A231" s="236">
        <v>45692</v>
      </c>
      <c r="B231" s="677" t="s">
        <v>1272</v>
      </c>
      <c r="C231" s="677" t="s">
        <v>409</v>
      </c>
      <c r="D231" t="s">
        <v>401</v>
      </c>
      <c r="F231" s="256">
        <v>3</v>
      </c>
      <c r="G231" s="218">
        <f t="shared" si="7"/>
        <v>4.3343106881366111E-13</v>
      </c>
      <c r="H231" s="218"/>
    </row>
    <row r="232" spans="1:12">
      <c r="A232" s="243">
        <v>45688</v>
      </c>
      <c r="B232" s="676" t="s">
        <v>397</v>
      </c>
      <c r="C232" s="676" t="s">
        <v>444</v>
      </c>
      <c r="D232" t="s">
        <v>19</v>
      </c>
      <c r="E232" s="256">
        <v>17.399999999999999</v>
      </c>
      <c r="G232" s="218">
        <f t="shared" si="7"/>
        <v>17.400000000000432</v>
      </c>
      <c r="H232" s="218"/>
    </row>
    <row r="233" spans="1:12">
      <c r="B233" s="677"/>
      <c r="C233" s="677"/>
      <c r="D233" t="s">
        <v>401</v>
      </c>
      <c r="E233" s="256">
        <v>3</v>
      </c>
      <c r="G233" s="218">
        <f t="shared" si="7"/>
        <v>20.400000000000432</v>
      </c>
      <c r="H233" s="218"/>
    </row>
    <row r="234" spans="1:12">
      <c r="B234" s="677"/>
      <c r="C234" s="677"/>
      <c r="D234" t="s">
        <v>1115</v>
      </c>
      <c r="E234" s="256">
        <v>500</v>
      </c>
      <c r="G234" s="218">
        <f t="shared" si="7"/>
        <v>520.40000000000043</v>
      </c>
      <c r="H234" s="218"/>
    </row>
    <row r="235" spans="1:12" s="404" customFormat="1">
      <c r="A235" s="403">
        <v>45675</v>
      </c>
      <c r="B235" s="684" t="s">
        <v>1274</v>
      </c>
      <c r="C235" s="684" t="s">
        <v>444</v>
      </c>
      <c r="D235" s="404" t="s">
        <v>1115</v>
      </c>
      <c r="E235" s="407"/>
      <c r="F235" s="407">
        <v>500</v>
      </c>
      <c r="G235" s="405">
        <f t="shared" si="7"/>
        <v>20.400000000000432</v>
      </c>
      <c r="H235" s="405">
        <v>500</v>
      </c>
      <c r="I235" s="404" t="s">
        <v>1275</v>
      </c>
    </row>
    <row r="236" spans="1:12">
      <c r="A236" s="243">
        <v>45716</v>
      </c>
      <c r="B236" s="676" t="s">
        <v>397</v>
      </c>
      <c r="C236" s="676" t="s">
        <v>415</v>
      </c>
      <c r="D236" t="s">
        <v>19</v>
      </c>
      <c r="E236" s="256">
        <v>24.3</v>
      </c>
      <c r="G236" s="218">
        <f t="shared" ref="G236:G307" si="8">+G235+E236-F236</f>
        <v>44.700000000000429</v>
      </c>
      <c r="H236" s="218"/>
    </row>
    <row r="237" spans="1:12">
      <c r="B237" s="677"/>
      <c r="C237" s="677"/>
      <c r="D237" t="s">
        <v>401</v>
      </c>
      <c r="E237" s="256">
        <v>3</v>
      </c>
      <c r="G237" s="218">
        <f t="shared" si="8"/>
        <v>47.700000000000429</v>
      </c>
      <c r="H237" s="218"/>
    </row>
    <row r="238" spans="1:12">
      <c r="B238" s="677"/>
      <c r="C238" s="677"/>
      <c r="D238" t="s">
        <v>1115</v>
      </c>
      <c r="E238" s="256">
        <v>500</v>
      </c>
      <c r="G238" s="218">
        <f t="shared" si="8"/>
        <v>547.70000000000039</v>
      </c>
      <c r="H238" s="218"/>
    </row>
    <row r="239" spans="1:12" s="404" customFormat="1">
      <c r="A239" s="403">
        <v>45707</v>
      </c>
      <c r="B239" s="684" t="s">
        <v>1276</v>
      </c>
      <c r="C239" s="684" t="s">
        <v>415</v>
      </c>
      <c r="D239" s="404" t="s">
        <v>1115</v>
      </c>
      <c r="E239" s="407"/>
      <c r="F239" s="407">
        <v>500</v>
      </c>
      <c r="G239" s="405">
        <f t="shared" si="8"/>
        <v>47.700000000000387</v>
      </c>
      <c r="H239" s="405">
        <v>500</v>
      </c>
      <c r="I239" s="404" t="s">
        <v>621</v>
      </c>
      <c r="J239" s="418"/>
      <c r="L239" s="407"/>
    </row>
    <row r="240" spans="1:12">
      <c r="A240" s="236">
        <v>45763</v>
      </c>
      <c r="B240" s="677" t="s">
        <v>1277</v>
      </c>
      <c r="C240" s="677" t="s">
        <v>415</v>
      </c>
      <c r="D240" t="s">
        <v>19</v>
      </c>
      <c r="F240" s="256">
        <v>24.3</v>
      </c>
      <c r="G240" s="218">
        <f t="shared" si="8"/>
        <v>23.400000000000386</v>
      </c>
      <c r="H240" s="218"/>
      <c r="J240" s="676"/>
      <c r="L240" s="256"/>
    </row>
    <row r="241" spans="1:14">
      <c r="A241" s="236">
        <v>45763</v>
      </c>
      <c r="B241" s="677" t="s">
        <v>1277</v>
      </c>
      <c r="C241" s="677" t="s">
        <v>415</v>
      </c>
      <c r="D241" t="s">
        <v>401</v>
      </c>
      <c r="F241" s="256">
        <v>3</v>
      </c>
      <c r="G241" s="218">
        <f t="shared" si="8"/>
        <v>20.400000000000386</v>
      </c>
      <c r="H241" s="218"/>
      <c r="J241" s="676"/>
      <c r="L241" s="256"/>
    </row>
    <row r="242" spans="1:14">
      <c r="A242" s="243">
        <v>45747</v>
      </c>
      <c r="B242" s="676" t="s">
        <v>397</v>
      </c>
      <c r="C242" s="676" t="s">
        <v>418</v>
      </c>
      <c r="D242" t="s">
        <v>19</v>
      </c>
      <c r="E242" s="256">
        <v>23.7</v>
      </c>
      <c r="G242" s="218">
        <f t="shared" si="8"/>
        <v>44.100000000000385</v>
      </c>
      <c r="H242" s="218"/>
      <c r="I242" s="240"/>
      <c r="J242" s="677"/>
      <c r="L242" s="256"/>
    </row>
    <row r="243" spans="1:14">
      <c r="B243" s="677"/>
      <c r="C243" s="677"/>
      <c r="D243" t="s">
        <v>401</v>
      </c>
      <c r="E243" s="256">
        <v>3</v>
      </c>
      <c r="G243" s="218">
        <f t="shared" si="8"/>
        <v>47.100000000000385</v>
      </c>
      <c r="H243" s="218"/>
      <c r="J243" s="676"/>
      <c r="L243" s="256"/>
    </row>
    <row r="244" spans="1:14">
      <c r="B244" s="677"/>
      <c r="C244" s="677"/>
      <c r="D244" t="s">
        <v>1115</v>
      </c>
      <c r="E244" s="256">
        <v>500</v>
      </c>
      <c r="G244" s="218">
        <f t="shared" si="8"/>
        <v>547.10000000000036</v>
      </c>
      <c r="H244" s="218"/>
      <c r="J244" s="677"/>
      <c r="L244" s="256"/>
    </row>
    <row r="245" spans="1:14" s="404" customFormat="1">
      <c r="A245" s="403">
        <v>45740</v>
      </c>
      <c r="B245" s="684" t="s">
        <v>1278</v>
      </c>
      <c r="C245" s="684" t="s">
        <v>418</v>
      </c>
      <c r="D245" s="404" t="s">
        <v>1115</v>
      </c>
      <c r="E245" s="407"/>
      <c r="F245" s="407">
        <v>500</v>
      </c>
      <c r="G245" s="405">
        <f t="shared" si="8"/>
        <v>47.100000000000364</v>
      </c>
      <c r="H245" s="405">
        <v>500</v>
      </c>
      <c r="I245" s="404" t="s">
        <v>1275</v>
      </c>
      <c r="L245" s="407"/>
    </row>
    <row r="246" spans="1:14">
      <c r="A246" s="236">
        <v>45825</v>
      </c>
      <c r="B246" s="677" t="s">
        <v>1279</v>
      </c>
      <c r="C246" s="677" t="s">
        <v>418</v>
      </c>
      <c r="D246" t="s">
        <v>19</v>
      </c>
      <c r="F246" s="256">
        <v>23.7</v>
      </c>
      <c r="G246" s="218">
        <f t="shared" si="8"/>
        <v>23.400000000000365</v>
      </c>
      <c r="H246" s="218"/>
      <c r="L246" s="256"/>
    </row>
    <row r="247" spans="1:14">
      <c r="A247" s="236">
        <v>45825</v>
      </c>
      <c r="B247" s="677" t="s">
        <v>1279</v>
      </c>
      <c r="C247" s="677" t="s">
        <v>418</v>
      </c>
      <c r="D247" t="s">
        <v>401</v>
      </c>
      <c r="F247" s="256">
        <v>3</v>
      </c>
      <c r="G247" s="218">
        <f t="shared" si="8"/>
        <v>20.400000000000365</v>
      </c>
      <c r="H247" s="218"/>
      <c r="L247" s="256"/>
    </row>
    <row r="248" spans="1:14">
      <c r="A248" s="243">
        <v>45777</v>
      </c>
      <c r="B248" s="676" t="s">
        <v>397</v>
      </c>
      <c r="C248" s="676" t="s">
        <v>420</v>
      </c>
      <c r="D248" t="s">
        <v>19</v>
      </c>
      <c r="E248" s="256">
        <v>19.7</v>
      </c>
      <c r="G248" s="218">
        <f t="shared" si="8"/>
        <v>40.100000000000364</v>
      </c>
      <c r="H248" s="218"/>
    </row>
    <row r="249" spans="1:14">
      <c r="B249" s="677"/>
      <c r="C249" s="677"/>
      <c r="D249" t="s">
        <v>401</v>
      </c>
      <c r="E249" s="256">
        <v>3</v>
      </c>
      <c r="G249" s="218">
        <f t="shared" si="8"/>
        <v>43.100000000000364</v>
      </c>
      <c r="H249" s="218"/>
    </row>
    <row r="250" spans="1:14">
      <c r="B250" s="677"/>
      <c r="C250" s="677"/>
      <c r="D250" t="s">
        <v>400</v>
      </c>
      <c r="E250" s="256">
        <v>500</v>
      </c>
      <c r="G250" s="218">
        <f t="shared" si="8"/>
        <v>543.10000000000036</v>
      </c>
      <c r="H250" s="218"/>
      <c r="K250" s="676"/>
      <c r="M250" s="256"/>
    </row>
    <row r="251" spans="1:14" s="404" customFormat="1">
      <c r="A251" s="403">
        <v>45786</v>
      </c>
      <c r="B251" s="684" t="s">
        <v>1280</v>
      </c>
      <c r="C251" s="684" t="s">
        <v>420</v>
      </c>
      <c r="D251" s="404" t="s">
        <v>400</v>
      </c>
      <c r="E251" s="407"/>
      <c r="F251" s="407">
        <v>500</v>
      </c>
      <c r="G251" s="405">
        <f t="shared" si="8"/>
        <v>43.100000000000364</v>
      </c>
      <c r="H251" s="405">
        <v>500</v>
      </c>
      <c r="I251" s="404" t="s">
        <v>621</v>
      </c>
      <c r="K251" s="684"/>
      <c r="M251" s="407"/>
    </row>
    <row r="252" spans="1:14">
      <c r="A252" s="236">
        <v>45825</v>
      </c>
      <c r="B252" s="677" t="s">
        <v>1279</v>
      </c>
      <c r="C252" s="677" t="s">
        <v>420</v>
      </c>
      <c r="D252" t="s">
        <v>19</v>
      </c>
      <c r="F252" s="256">
        <v>19.7</v>
      </c>
      <c r="G252" s="218">
        <f t="shared" si="8"/>
        <v>23.400000000000365</v>
      </c>
      <c r="H252" s="218"/>
      <c r="K252" s="677"/>
      <c r="M252" s="256"/>
    </row>
    <row r="253" spans="1:14">
      <c r="A253" s="236">
        <v>45825</v>
      </c>
      <c r="B253" s="677" t="s">
        <v>1279</v>
      </c>
      <c r="C253" s="677" t="s">
        <v>420</v>
      </c>
      <c r="D253" t="s">
        <v>401</v>
      </c>
      <c r="F253" s="256">
        <v>3</v>
      </c>
      <c r="G253" s="218">
        <f t="shared" si="8"/>
        <v>20.400000000000365</v>
      </c>
      <c r="H253" s="218"/>
      <c r="K253" s="677"/>
      <c r="M253" s="256"/>
    </row>
    <row r="254" spans="1:14">
      <c r="A254" s="243">
        <v>45808</v>
      </c>
      <c r="B254" s="676" t="s">
        <v>397</v>
      </c>
      <c r="C254" s="676" t="s">
        <v>422</v>
      </c>
      <c r="D254" t="s">
        <v>19</v>
      </c>
      <c r="E254" s="256">
        <v>20</v>
      </c>
      <c r="G254" s="218">
        <f t="shared" si="8"/>
        <v>40.400000000000361</v>
      </c>
      <c r="H254" s="218"/>
      <c r="K254" s="676"/>
      <c r="M254" s="256"/>
    </row>
    <row r="255" spans="1:14">
      <c r="B255" s="677"/>
      <c r="C255" s="677"/>
      <c r="D255" t="s">
        <v>401</v>
      </c>
      <c r="E255" s="256">
        <v>5</v>
      </c>
      <c r="G255" s="218">
        <f t="shared" si="8"/>
        <v>45.400000000000361</v>
      </c>
      <c r="H255" s="218"/>
      <c r="K255" s="677"/>
      <c r="M255" s="256"/>
    </row>
    <row r="256" spans="1:14">
      <c r="B256" s="677"/>
      <c r="C256" s="677"/>
      <c r="D256" t="s">
        <v>400</v>
      </c>
      <c r="E256" s="256">
        <v>500</v>
      </c>
      <c r="G256" s="218">
        <f t="shared" si="8"/>
        <v>545.40000000000032</v>
      </c>
      <c r="H256" s="218"/>
      <c r="M256" s="256"/>
      <c r="N256" s="256"/>
    </row>
    <row r="257" spans="1:13" s="404" customFormat="1">
      <c r="A257" s="403">
        <v>45787</v>
      </c>
      <c r="B257" s="684" t="s">
        <v>1281</v>
      </c>
      <c r="C257" s="684" t="s">
        <v>422</v>
      </c>
      <c r="D257" s="404" t="s">
        <v>400</v>
      </c>
      <c r="E257" s="407"/>
      <c r="F257" s="407">
        <v>500</v>
      </c>
      <c r="G257" s="405">
        <f t="shared" si="8"/>
        <v>45.400000000000318</v>
      </c>
      <c r="H257" s="405">
        <v>500</v>
      </c>
      <c r="I257" s="419" t="s">
        <v>621</v>
      </c>
      <c r="J257" s="418" t="s">
        <v>422</v>
      </c>
      <c r="K257" s="404" t="s">
        <v>19</v>
      </c>
      <c r="L257" s="407">
        <v>20</v>
      </c>
    </row>
    <row r="258" spans="1:13">
      <c r="A258" s="236">
        <v>45884</v>
      </c>
      <c r="B258" s="677" t="s">
        <v>1282</v>
      </c>
      <c r="C258" s="677" t="s">
        <v>422</v>
      </c>
      <c r="D258" t="s">
        <v>19</v>
      </c>
      <c r="F258" s="256">
        <v>20</v>
      </c>
      <c r="G258" s="218">
        <f t="shared" si="8"/>
        <v>25.400000000000318</v>
      </c>
      <c r="H258" s="218"/>
      <c r="I258" s="228"/>
      <c r="J258" s="676"/>
      <c r="L258" s="256"/>
    </row>
    <row r="259" spans="1:13">
      <c r="A259" s="236">
        <v>45884</v>
      </c>
      <c r="B259" s="677" t="s">
        <v>1282</v>
      </c>
      <c r="C259" s="677" t="s">
        <v>422</v>
      </c>
      <c r="D259" t="s">
        <v>401</v>
      </c>
      <c r="F259" s="256">
        <v>5</v>
      </c>
      <c r="G259" s="218">
        <f t="shared" si="8"/>
        <v>20.400000000000318</v>
      </c>
      <c r="H259" s="218"/>
      <c r="I259" s="228"/>
      <c r="J259" s="676"/>
      <c r="L259" s="256"/>
    </row>
    <row r="260" spans="1:13">
      <c r="A260" s="243">
        <v>45838</v>
      </c>
      <c r="B260" s="676" t="s">
        <v>397</v>
      </c>
      <c r="C260" s="676" t="s">
        <v>425</v>
      </c>
      <c r="D260" t="s">
        <v>19</v>
      </c>
      <c r="E260" s="256">
        <v>14.8</v>
      </c>
      <c r="G260" s="218">
        <f t="shared" si="8"/>
        <v>35.200000000000315</v>
      </c>
      <c r="H260" s="218"/>
      <c r="J260" s="677"/>
      <c r="K260" t="s">
        <v>401</v>
      </c>
      <c r="L260" s="256">
        <v>5</v>
      </c>
    </row>
    <row r="261" spans="1:13">
      <c r="B261" s="677"/>
      <c r="C261" s="677"/>
      <c r="D261" t="s">
        <v>401</v>
      </c>
      <c r="E261" s="256">
        <v>4</v>
      </c>
      <c r="G261" s="218">
        <f t="shared" si="8"/>
        <v>39.200000000000315</v>
      </c>
      <c r="H261" s="218"/>
      <c r="J261" s="676" t="s">
        <v>425</v>
      </c>
      <c r="K261" t="s">
        <v>19</v>
      </c>
      <c r="L261" s="256">
        <v>14.8</v>
      </c>
    </row>
    <row r="262" spans="1:13">
      <c r="B262" s="677"/>
      <c r="C262" s="677"/>
      <c r="D262" t="s">
        <v>400</v>
      </c>
      <c r="E262" s="256">
        <v>500</v>
      </c>
      <c r="G262" s="218">
        <f t="shared" si="8"/>
        <v>539.20000000000027</v>
      </c>
      <c r="H262" s="218"/>
      <c r="J262" s="677"/>
      <c r="K262" t="s">
        <v>401</v>
      </c>
      <c r="L262" s="256">
        <v>4</v>
      </c>
    </row>
    <row r="263" spans="1:13" s="404" customFormat="1">
      <c r="A263" s="403">
        <v>45825</v>
      </c>
      <c r="B263" s="404" t="s">
        <v>1283</v>
      </c>
      <c r="C263" s="684" t="s">
        <v>425</v>
      </c>
      <c r="D263" s="404" t="s">
        <v>400</v>
      </c>
      <c r="E263" s="407"/>
      <c r="F263" s="407">
        <v>500</v>
      </c>
      <c r="G263" s="405">
        <f t="shared" si="8"/>
        <v>39.200000000000273</v>
      </c>
      <c r="H263" s="405">
        <v>500</v>
      </c>
      <c r="I263" s="404" t="s">
        <v>1284</v>
      </c>
      <c r="J263" s="418" t="s">
        <v>427</v>
      </c>
      <c r="K263" s="404" t="s">
        <v>19</v>
      </c>
      <c r="L263" s="407">
        <v>16.2</v>
      </c>
    </row>
    <row r="264" spans="1:13">
      <c r="A264" s="236">
        <v>45884</v>
      </c>
      <c r="B264" s="677" t="s">
        <v>1282</v>
      </c>
      <c r="C264" s="677" t="s">
        <v>425</v>
      </c>
      <c r="D264" t="s">
        <v>19</v>
      </c>
      <c r="F264" s="256">
        <v>14.8</v>
      </c>
      <c r="G264" s="218">
        <f t="shared" si="8"/>
        <v>24.400000000000272</v>
      </c>
      <c r="H264" s="218"/>
      <c r="J264" s="676"/>
      <c r="L264" s="256"/>
    </row>
    <row r="265" spans="1:13">
      <c r="A265" s="236">
        <v>45884</v>
      </c>
      <c r="B265" s="677" t="s">
        <v>1282</v>
      </c>
      <c r="C265" s="677" t="s">
        <v>425</v>
      </c>
      <c r="D265" t="s">
        <v>401</v>
      </c>
      <c r="F265" s="256">
        <v>4</v>
      </c>
      <c r="G265" s="218">
        <f t="shared" si="8"/>
        <v>20.400000000000272</v>
      </c>
      <c r="H265" s="218"/>
      <c r="J265" s="676"/>
      <c r="L265" s="256"/>
    </row>
    <row r="266" spans="1:13">
      <c r="A266" s="243">
        <v>45869</v>
      </c>
      <c r="B266" s="676" t="s">
        <v>397</v>
      </c>
      <c r="C266" s="676" t="s">
        <v>427</v>
      </c>
      <c r="D266" t="s">
        <v>19</v>
      </c>
      <c r="E266" s="256">
        <v>16.2</v>
      </c>
      <c r="G266" s="218">
        <f t="shared" si="8"/>
        <v>36.600000000000271</v>
      </c>
      <c r="H266" s="218"/>
      <c r="K266" t="s">
        <v>401</v>
      </c>
      <c r="L266" s="256">
        <v>4</v>
      </c>
    </row>
    <row r="267" spans="1:13">
      <c r="B267" s="677"/>
      <c r="C267" s="677"/>
      <c r="D267" t="s">
        <v>401</v>
      </c>
      <c r="E267" s="256">
        <v>4</v>
      </c>
      <c r="G267" s="218">
        <f t="shared" si="8"/>
        <v>40.600000000000271</v>
      </c>
      <c r="H267" s="218"/>
      <c r="L267" s="256">
        <f>SUM(L257:L266)</f>
        <v>64</v>
      </c>
      <c r="M267" s="256">
        <f>100-L267</f>
        <v>36</v>
      </c>
    </row>
    <row r="268" spans="1:13">
      <c r="B268" s="677"/>
      <c r="C268" s="677"/>
      <c r="D268" t="s">
        <v>400</v>
      </c>
      <c r="E268" s="256">
        <v>500</v>
      </c>
      <c r="G268" s="218">
        <f t="shared" si="8"/>
        <v>540.60000000000025</v>
      </c>
      <c r="H268" s="218"/>
    </row>
    <row r="269" spans="1:13" s="396" customFormat="1">
      <c r="A269" s="395">
        <v>45854</v>
      </c>
      <c r="B269" s="681" t="s">
        <v>1285</v>
      </c>
      <c r="C269" s="681" t="s">
        <v>427</v>
      </c>
      <c r="D269" s="396" t="s">
        <v>400</v>
      </c>
      <c r="E269" s="397"/>
      <c r="F269" s="397">
        <v>500</v>
      </c>
      <c r="G269" s="399">
        <f t="shared" si="8"/>
        <v>40.60000000000025</v>
      </c>
      <c r="H269" s="399"/>
    </row>
    <row r="270" spans="1:13">
      <c r="A270" s="236">
        <v>45884</v>
      </c>
      <c r="B270" s="677" t="s">
        <v>1282</v>
      </c>
      <c r="C270" s="677" t="s">
        <v>427</v>
      </c>
      <c r="D270" t="s">
        <v>19</v>
      </c>
      <c r="F270" s="256">
        <v>16.2</v>
      </c>
      <c r="G270" s="218">
        <f t="shared" si="8"/>
        <v>24.400000000000251</v>
      </c>
      <c r="H270" s="218"/>
    </row>
    <row r="271" spans="1:13">
      <c r="A271" s="236">
        <v>45884</v>
      </c>
      <c r="B271" s="677" t="s">
        <v>1282</v>
      </c>
      <c r="C271" s="677" t="s">
        <v>427</v>
      </c>
      <c r="D271" t="s">
        <v>401</v>
      </c>
      <c r="F271" s="256">
        <v>4</v>
      </c>
      <c r="G271" s="218">
        <f t="shared" si="8"/>
        <v>20.400000000000251</v>
      </c>
      <c r="H271" s="218"/>
    </row>
    <row r="272" spans="1:13">
      <c r="A272" s="243">
        <v>45900</v>
      </c>
      <c r="B272" s="676" t="s">
        <v>397</v>
      </c>
      <c r="C272" s="676" t="s">
        <v>429</v>
      </c>
      <c r="D272" t="s">
        <v>19</v>
      </c>
      <c r="E272" s="256">
        <v>14.6</v>
      </c>
      <c r="G272" s="218">
        <f t="shared" si="8"/>
        <v>35.000000000000249</v>
      </c>
      <c r="H272" s="218"/>
    </row>
    <row r="273" spans="1:12">
      <c r="B273" s="677"/>
      <c r="C273" s="677"/>
      <c r="D273" t="s">
        <v>401</v>
      </c>
      <c r="E273" s="256">
        <v>6</v>
      </c>
      <c r="G273" s="218">
        <f t="shared" si="8"/>
        <v>41.000000000000249</v>
      </c>
      <c r="H273" s="218"/>
    </row>
    <row r="274" spans="1:12">
      <c r="B274" s="677"/>
      <c r="C274" s="677"/>
      <c r="D274" t="s">
        <v>400</v>
      </c>
      <c r="E274" s="256">
        <v>500</v>
      </c>
      <c r="G274" s="218">
        <f t="shared" si="8"/>
        <v>541.00000000000023</v>
      </c>
      <c r="H274" s="218"/>
    </row>
    <row r="275" spans="1:12" s="396" customFormat="1">
      <c r="A275" s="395">
        <v>45884</v>
      </c>
      <c r="B275" s="681" t="s">
        <v>1286</v>
      </c>
      <c r="C275" s="681" t="s">
        <v>429</v>
      </c>
      <c r="D275" s="396" t="s">
        <v>400</v>
      </c>
      <c r="E275" s="397"/>
      <c r="F275" s="397">
        <v>500</v>
      </c>
      <c r="G275" s="218">
        <f t="shared" si="8"/>
        <v>41.000000000000227</v>
      </c>
      <c r="H275" s="399"/>
    </row>
    <row r="276" spans="1:12">
      <c r="A276" s="236">
        <v>45945</v>
      </c>
      <c r="B276" s="677" t="s">
        <v>1287</v>
      </c>
      <c r="C276" s="677" t="s">
        <v>429</v>
      </c>
      <c r="D276" t="s">
        <v>19</v>
      </c>
      <c r="F276" s="256">
        <v>14.6</v>
      </c>
      <c r="G276" s="218">
        <f t="shared" si="8"/>
        <v>26.400000000000226</v>
      </c>
      <c r="H276" s="241"/>
    </row>
    <row r="277" spans="1:12">
      <c r="A277" s="236">
        <v>45945</v>
      </c>
      <c r="B277" s="677" t="s">
        <v>1287</v>
      </c>
      <c r="C277" s="677" t="s">
        <v>429</v>
      </c>
      <c r="D277" t="s">
        <v>401</v>
      </c>
      <c r="F277" s="256">
        <v>6</v>
      </c>
      <c r="G277" s="218">
        <f t="shared" si="8"/>
        <v>20.400000000000226</v>
      </c>
      <c r="H277" s="241"/>
    </row>
    <row r="278" spans="1:12">
      <c r="A278" s="243">
        <v>45930</v>
      </c>
      <c r="B278" s="676" t="s">
        <v>397</v>
      </c>
      <c r="C278" s="676" t="s">
        <v>431</v>
      </c>
      <c r="D278" t="s">
        <v>19</v>
      </c>
      <c r="E278" s="256">
        <v>18.100000000000001</v>
      </c>
      <c r="G278" s="218">
        <f t="shared" si="8"/>
        <v>38.500000000000227</v>
      </c>
      <c r="H278" s="218"/>
    </row>
    <row r="279" spans="1:12">
      <c r="B279" s="677"/>
      <c r="C279" s="677"/>
      <c r="D279" t="s">
        <v>401</v>
      </c>
      <c r="E279" s="256">
        <v>4</v>
      </c>
      <c r="G279" s="218">
        <f t="shared" si="8"/>
        <v>42.500000000000227</v>
      </c>
      <c r="H279" s="218"/>
    </row>
    <row r="280" spans="1:12">
      <c r="B280" s="677"/>
      <c r="C280" s="677"/>
      <c r="D280" t="s">
        <v>400</v>
      </c>
      <c r="E280" s="256">
        <v>500</v>
      </c>
      <c r="G280" s="218">
        <f t="shared" si="8"/>
        <v>542.50000000000023</v>
      </c>
      <c r="H280" s="218"/>
      <c r="J280" s="676" t="s">
        <v>431</v>
      </c>
      <c r="K280" t="s">
        <v>19</v>
      </c>
      <c r="L280" s="256">
        <v>14.6</v>
      </c>
    </row>
    <row r="281" spans="1:12">
      <c r="A281" s="236">
        <v>45916</v>
      </c>
      <c r="B281" s="677" t="s">
        <v>1288</v>
      </c>
      <c r="C281" s="677" t="s">
        <v>431</v>
      </c>
      <c r="D281" t="s">
        <v>400</v>
      </c>
      <c r="F281" s="256">
        <v>500</v>
      </c>
      <c r="G281" s="218">
        <f t="shared" si="8"/>
        <v>42.500000000000227</v>
      </c>
      <c r="H281" s="218"/>
      <c r="J281" s="677"/>
      <c r="K281" t="s">
        <v>401</v>
      </c>
      <c r="L281" s="256">
        <v>6</v>
      </c>
    </row>
    <row r="282" spans="1:12">
      <c r="A282" s="236">
        <v>45979</v>
      </c>
      <c r="B282" s="677" t="s">
        <v>1289</v>
      </c>
      <c r="C282" s="677" t="s">
        <v>431</v>
      </c>
      <c r="D282" t="s">
        <v>19</v>
      </c>
      <c r="F282" s="256">
        <v>16.600000000000001</v>
      </c>
      <c r="G282" s="218">
        <f t="shared" si="8"/>
        <v>25.900000000000226</v>
      </c>
      <c r="H282" s="218"/>
      <c r="J282" s="677"/>
      <c r="L282" s="256"/>
    </row>
    <row r="283" spans="1:12">
      <c r="A283" s="236">
        <v>45979</v>
      </c>
      <c r="B283" s="677" t="s">
        <v>1289</v>
      </c>
      <c r="C283" s="677" t="s">
        <v>431</v>
      </c>
      <c r="D283" t="s">
        <v>401</v>
      </c>
      <c r="F283" s="256">
        <v>4</v>
      </c>
      <c r="G283" s="218">
        <f t="shared" si="8"/>
        <v>21.900000000000226</v>
      </c>
      <c r="H283" s="218"/>
      <c r="J283" s="677"/>
      <c r="L283" s="256"/>
    </row>
    <row r="284" spans="1:12">
      <c r="A284" s="236">
        <v>45979</v>
      </c>
      <c r="B284" s="677" t="s">
        <v>1290</v>
      </c>
      <c r="C284" s="677" t="s">
        <v>431</v>
      </c>
      <c r="D284" t="s">
        <v>19</v>
      </c>
      <c r="F284" s="256">
        <v>1.5</v>
      </c>
      <c r="G284" s="218">
        <f t="shared" si="8"/>
        <v>20.400000000000226</v>
      </c>
      <c r="H284" s="218"/>
      <c r="J284" s="677"/>
      <c r="L284" s="256"/>
    </row>
    <row r="285" spans="1:12">
      <c r="A285" s="243">
        <v>45961</v>
      </c>
      <c r="B285" s="676" t="s">
        <v>397</v>
      </c>
      <c r="C285" s="676" t="s">
        <v>398</v>
      </c>
      <c r="D285" t="s">
        <v>19</v>
      </c>
      <c r="E285" s="256">
        <v>13.9</v>
      </c>
      <c r="G285" s="218">
        <f t="shared" si="8"/>
        <v>34.300000000000225</v>
      </c>
      <c r="H285" s="218"/>
      <c r="J285" s="676" t="s">
        <v>398</v>
      </c>
      <c r="K285" t="s">
        <v>19</v>
      </c>
      <c r="L285" s="256">
        <v>13.9</v>
      </c>
    </row>
    <row r="286" spans="1:12">
      <c r="B286" s="677"/>
      <c r="C286" s="677"/>
      <c r="D286" t="s">
        <v>401</v>
      </c>
      <c r="E286" s="256">
        <v>6</v>
      </c>
      <c r="G286" s="218">
        <f t="shared" si="8"/>
        <v>40.300000000000225</v>
      </c>
      <c r="H286" s="218"/>
      <c r="J286" s="677"/>
      <c r="K286" t="s">
        <v>401</v>
      </c>
      <c r="L286" s="256">
        <v>6</v>
      </c>
    </row>
    <row r="287" spans="1:12">
      <c r="B287" s="677"/>
      <c r="C287" s="677"/>
      <c r="D287" t="s">
        <v>400</v>
      </c>
      <c r="E287" s="256">
        <v>500</v>
      </c>
      <c r="G287" s="218">
        <f t="shared" si="8"/>
        <v>540.30000000000018</v>
      </c>
      <c r="H287" s="218"/>
      <c r="L287" s="256">
        <f>SUM(L280:L286)</f>
        <v>40.5</v>
      </c>
    </row>
    <row r="288" spans="1:12">
      <c r="A288" s="236">
        <v>45945</v>
      </c>
      <c r="B288" s="677" t="s">
        <v>1291</v>
      </c>
      <c r="C288" s="677" t="s">
        <v>398</v>
      </c>
      <c r="D288" t="s">
        <v>400</v>
      </c>
      <c r="F288" s="256">
        <v>500</v>
      </c>
      <c r="G288" s="218">
        <f t="shared" si="8"/>
        <v>40.300000000000182</v>
      </c>
      <c r="H288" s="218"/>
    </row>
    <row r="289" spans="1:15">
      <c r="A289" s="236">
        <v>45979</v>
      </c>
      <c r="B289" s="677" t="s">
        <v>1289</v>
      </c>
      <c r="C289" s="677" t="s">
        <v>398</v>
      </c>
      <c r="D289" t="s">
        <v>19</v>
      </c>
      <c r="F289" s="256">
        <v>9.4</v>
      </c>
      <c r="G289" s="218">
        <f t="shared" si="8"/>
        <v>30.900000000000183</v>
      </c>
      <c r="H289" s="218"/>
    </row>
    <row r="290" spans="1:15">
      <c r="A290" s="236">
        <v>45979</v>
      </c>
      <c r="B290" s="677" t="s">
        <v>1292</v>
      </c>
      <c r="C290" s="677" t="s">
        <v>398</v>
      </c>
      <c r="D290" t="s">
        <v>19</v>
      </c>
      <c r="F290" s="256">
        <v>4.5</v>
      </c>
      <c r="G290" s="218">
        <f t="shared" si="8"/>
        <v>26.400000000000183</v>
      </c>
      <c r="H290" s="510">
        <f>SUM(H5:H289)</f>
        <v>3000</v>
      </c>
      <c r="I290" s="511" t="s">
        <v>643</v>
      </c>
      <c r="K290" s="676" t="s">
        <v>431</v>
      </c>
      <c r="L290" t="s">
        <v>19</v>
      </c>
      <c r="M290" s="256">
        <v>14.6</v>
      </c>
    </row>
    <row r="291" spans="1:15">
      <c r="A291" s="236">
        <v>45979</v>
      </c>
      <c r="B291" s="677" t="s">
        <v>1292</v>
      </c>
      <c r="C291" s="677" t="s">
        <v>398</v>
      </c>
      <c r="D291" t="s">
        <v>401</v>
      </c>
      <c r="F291" s="256">
        <v>6</v>
      </c>
      <c r="G291" s="218">
        <f t="shared" si="8"/>
        <v>20.400000000000183</v>
      </c>
      <c r="K291" s="677"/>
      <c r="L291" t="s">
        <v>401</v>
      </c>
      <c r="M291" s="256">
        <v>6</v>
      </c>
    </row>
    <row r="292" spans="1:15">
      <c r="A292" s="243">
        <v>45991</v>
      </c>
      <c r="B292" s="676" t="s">
        <v>397</v>
      </c>
      <c r="C292" s="676" t="s">
        <v>405</v>
      </c>
      <c r="D292" t="s">
        <v>19</v>
      </c>
      <c r="E292" s="256">
        <v>17.600000000000001</v>
      </c>
      <c r="G292" s="218">
        <f t="shared" si="8"/>
        <v>38.000000000000185</v>
      </c>
      <c r="K292" s="676" t="s">
        <v>398</v>
      </c>
      <c r="L292" t="s">
        <v>19</v>
      </c>
      <c r="M292" s="256">
        <v>9.4</v>
      </c>
    </row>
    <row r="293" spans="1:15">
      <c r="B293" s="677"/>
      <c r="C293" s="677"/>
      <c r="D293" t="s">
        <v>401</v>
      </c>
      <c r="E293" s="256">
        <v>5</v>
      </c>
      <c r="G293" s="218">
        <f t="shared" si="8"/>
        <v>43.000000000000185</v>
      </c>
      <c r="M293" s="256">
        <f>SUM(M290:M292)</f>
        <v>30</v>
      </c>
    </row>
    <row r="294" spans="1:15">
      <c r="B294" s="677"/>
      <c r="C294" s="677"/>
      <c r="D294" t="s">
        <v>400</v>
      </c>
      <c r="E294" s="256">
        <v>500</v>
      </c>
      <c r="G294" s="218">
        <f t="shared" si="8"/>
        <v>543.00000000000023</v>
      </c>
    </row>
    <row r="295" spans="1:15">
      <c r="A295" s="236">
        <v>45979</v>
      </c>
      <c r="B295" s="677" t="s">
        <v>1293</v>
      </c>
      <c r="C295" s="677" t="s">
        <v>405</v>
      </c>
      <c r="D295" t="s">
        <v>400</v>
      </c>
      <c r="F295" s="256">
        <v>500</v>
      </c>
      <c r="G295" s="218">
        <f t="shared" si="8"/>
        <v>43.000000000000227</v>
      </c>
    </row>
    <row r="296" spans="1:15">
      <c r="A296" s="236">
        <v>46031</v>
      </c>
      <c r="B296" s="677" t="s">
        <v>1294</v>
      </c>
      <c r="C296" s="677" t="s">
        <v>405</v>
      </c>
      <c r="D296" t="s">
        <v>19</v>
      </c>
      <c r="F296" s="256">
        <v>17.600000000000001</v>
      </c>
      <c r="G296" s="218">
        <f t="shared" si="8"/>
        <v>25.400000000000226</v>
      </c>
    </row>
    <row r="297" spans="1:15">
      <c r="A297" s="236">
        <v>46031</v>
      </c>
      <c r="B297" s="677" t="s">
        <v>1294</v>
      </c>
      <c r="C297" s="677" t="s">
        <v>405</v>
      </c>
      <c r="D297" t="s">
        <v>401</v>
      </c>
      <c r="F297" s="256">
        <v>5</v>
      </c>
      <c r="G297" s="218">
        <f t="shared" si="8"/>
        <v>20.400000000000226</v>
      </c>
      <c r="K297" s="232">
        <v>2025</v>
      </c>
      <c r="L297" s="676" t="s">
        <v>444</v>
      </c>
      <c r="M297" t="s">
        <v>19</v>
      </c>
      <c r="N297" s="256">
        <v>17.399999999999999</v>
      </c>
      <c r="O297" s="737" t="s">
        <v>1295</v>
      </c>
    </row>
    <row r="298" spans="1:15">
      <c r="A298" s="243">
        <v>46022</v>
      </c>
      <c r="B298" s="676" t="s">
        <v>397</v>
      </c>
      <c r="C298" s="676" t="s">
        <v>409</v>
      </c>
      <c r="D298" t="s">
        <v>19</v>
      </c>
      <c r="E298" s="256">
        <v>20.100000000000001</v>
      </c>
      <c r="G298" s="218">
        <f t="shared" si="8"/>
        <v>40.500000000000227</v>
      </c>
      <c r="L298" s="677"/>
      <c r="M298" t="s">
        <v>401</v>
      </c>
      <c r="N298" s="256">
        <v>3</v>
      </c>
      <c r="O298" s="737"/>
    </row>
    <row r="299" spans="1:15">
      <c r="B299" s="677"/>
      <c r="C299" s="677"/>
      <c r="D299" t="s">
        <v>401</v>
      </c>
      <c r="E299" s="256">
        <v>5</v>
      </c>
      <c r="G299" s="218">
        <f t="shared" si="8"/>
        <v>45.500000000000227</v>
      </c>
      <c r="K299" s="232"/>
      <c r="L299" s="676" t="s">
        <v>409</v>
      </c>
      <c r="M299" t="s">
        <v>19</v>
      </c>
      <c r="N299" s="256">
        <v>20.100000000000001</v>
      </c>
      <c r="O299" s="642"/>
    </row>
    <row r="300" spans="1:15">
      <c r="B300" s="677"/>
      <c r="C300" s="677"/>
      <c r="D300" t="s">
        <v>400</v>
      </c>
      <c r="E300" s="256">
        <v>500</v>
      </c>
      <c r="G300" s="218">
        <f t="shared" si="8"/>
        <v>545.50000000000023</v>
      </c>
      <c r="L300" s="677"/>
      <c r="M300" t="s">
        <v>401</v>
      </c>
      <c r="N300" s="256">
        <v>5</v>
      </c>
      <c r="O300" s="642"/>
    </row>
    <row r="301" spans="1:15">
      <c r="A301" s="236">
        <v>46006</v>
      </c>
      <c r="B301" s="677" t="s">
        <v>1296</v>
      </c>
      <c r="C301" s="677" t="s">
        <v>409</v>
      </c>
      <c r="D301" t="s">
        <v>400</v>
      </c>
      <c r="F301" s="256">
        <v>500</v>
      </c>
      <c r="G301" s="218">
        <f t="shared" si="8"/>
        <v>45.500000000000227</v>
      </c>
      <c r="I301" s="622" t="s">
        <v>1297</v>
      </c>
      <c r="J301" s="622">
        <v>44465773</v>
      </c>
      <c r="K301" s="232">
        <v>2026</v>
      </c>
      <c r="L301" s="676" t="s">
        <v>444</v>
      </c>
      <c r="M301" t="s">
        <v>19</v>
      </c>
      <c r="N301" s="256">
        <v>19</v>
      </c>
    </row>
    <row r="302" spans="1:15">
      <c r="A302" s="236">
        <v>46074</v>
      </c>
      <c r="B302" s="677" t="s">
        <v>1298</v>
      </c>
      <c r="C302" s="677" t="s">
        <v>409</v>
      </c>
      <c r="D302" t="s">
        <v>19</v>
      </c>
      <c r="F302" s="256">
        <v>20.100000000000001</v>
      </c>
      <c r="G302" s="218">
        <f t="shared" si="8"/>
        <v>25.400000000000226</v>
      </c>
      <c r="I302" s="641"/>
      <c r="J302" s="641"/>
      <c r="M302" t="s">
        <v>401</v>
      </c>
      <c r="N302" s="256">
        <v>3</v>
      </c>
    </row>
    <row r="303" spans="1:15">
      <c r="A303" s="236">
        <v>46074</v>
      </c>
      <c r="B303" s="677" t="s">
        <v>1298</v>
      </c>
      <c r="C303" s="677" t="s">
        <v>409</v>
      </c>
      <c r="D303" t="s">
        <v>401</v>
      </c>
      <c r="F303" s="256">
        <v>5</v>
      </c>
      <c r="G303" s="218">
        <f t="shared" si="8"/>
        <v>20.400000000000226</v>
      </c>
      <c r="I303" s="641"/>
      <c r="J303" s="641"/>
      <c r="L303" s="676" t="s">
        <v>415</v>
      </c>
      <c r="M303" t="s">
        <v>400</v>
      </c>
      <c r="N303" s="256">
        <v>650</v>
      </c>
    </row>
    <row r="304" spans="1:15">
      <c r="A304" s="243">
        <v>46053</v>
      </c>
      <c r="B304" s="676" t="s">
        <v>397</v>
      </c>
      <c r="C304" s="676" t="s">
        <v>444</v>
      </c>
      <c r="D304" t="s">
        <v>19</v>
      </c>
      <c r="E304" s="256">
        <v>19</v>
      </c>
      <c r="G304" s="218">
        <f t="shared" si="8"/>
        <v>39.400000000000226</v>
      </c>
      <c r="M304" s="627" t="s">
        <v>640</v>
      </c>
      <c r="N304" s="628">
        <v>28.3</v>
      </c>
    </row>
    <row r="305" spans="1:15">
      <c r="A305" s="243"/>
      <c r="B305" s="676"/>
      <c r="C305" s="676"/>
      <c r="D305" t="s">
        <v>401</v>
      </c>
      <c r="E305" s="256">
        <v>3</v>
      </c>
      <c r="G305" s="218">
        <f t="shared" si="8"/>
        <v>42.400000000000226</v>
      </c>
      <c r="N305" s="299">
        <f>SUM(N297:N304)</f>
        <v>745.8</v>
      </c>
    </row>
    <row r="306" spans="1:15">
      <c r="B306" s="677"/>
      <c r="C306" s="677"/>
      <c r="D306" t="s">
        <v>400</v>
      </c>
      <c r="E306" s="256">
        <v>500</v>
      </c>
      <c r="G306" s="218">
        <f t="shared" si="8"/>
        <v>542.4000000000002</v>
      </c>
    </row>
    <row r="307" spans="1:15">
      <c r="B307" s="677"/>
      <c r="C307" s="677"/>
      <c r="D307" s="627" t="s">
        <v>640</v>
      </c>
      <c r="E307" s="628">
        <v>28.3</v>
      </c>
      <c r="G307" s="218">
        <f t="shared" si="8"/>
        <v>570.70000000000016</v>
      </c>
    </row>
    <row r="308" spans="1:15">
      <c r="A308" s="236">
        <v>46031</v>
      </c>
      <c r="B308" s="677" t="s">
        <v>1299</v>
      </c>
      <c r="C308" s="677" t="s">
        <v>444</v>
      </c>
      <c r="D308" t="s">
        <v>400</v>
      </c>
      <c r="F308" s="256">
        <v>500</v>
      </c>
      <c r="G308" s="218">
        <f t="shared" ref="G308:G324" si="9">+G307+E308-F308</f>
        <v>70.700000000000159</v>
      </c>
      <c r="I308" s="236"/>
      <c r="J308" s="677"/>
      <c r="K308" s="677"/>
      <c r="M308" s="256"/>
      <c r="N308" s="256"/>
      <c r="O308" s="218"/>
    </row>
    <row r="309" spans="1:15">
      <c r="A309" s="236">
        <v>46074</v>
      </c>
      <c r="B309" s="677" t="s">
        <v>1298</v>
      </c>
      <c r="C309" s="677" t="s">
        <v>444</v>
      </c>
      <c r="D309" t="s">
        <v>19</v>
      </c>
      <c r="F309" s="256">
        <v>19</v>
      </c>
      <c r="G309" s="218">
        <f t="shared" si="9"/>
        <v>51.700000000000159</v>
      </c>
    </row>
    <row r="310" spans="1:15">
      <c r="A310" s="236">
        <v>46074</v>
      </c>
      <c r="B310" s="677" t="s">
        <v>1298</v>
      </c>
      <c r="C310" s="677" t="s">
        <v>444</v>
      </c>
      <c r="D310" t="s">
        <v>401</v>
      </c>
      <c r="F310" s="256">
        <v>3</v>
      </c>
      <c r="G310" s="218">
        <f t="shared" si="9"/>
        <v>48.700000000000159</v>
      </c>
    </row>
    <row r="311" spans="1:15">
      <c r="A311" s="243">
        <v>46081</v>
      </c>
      <c r="B311" s="676" t="s">
        <v>397</v>
      </c>
      <c r="C311" s="676" t="s">
        <v>415</v>
      </c>
      <c r="D311" t="s">
        <v>19</v>
      </c>
      <c r="E311" s="256">
        <v>21.4</v>
      </c>
      <c r="G311" s="218">
        <f t="shared" si="9"/>
        <v>70.100000000000165</v>
      </c>
    </row>
    <row r="312" spans="1:15">
      <c r="B312" s="677"/>
      <c r="C312" s="677"/>
      <c r="D312" t="s">
        <v>401</v>
      </c>
      <c r="E312" s="256">
        <v>6</v>
      </c>
      <c r="G312" s="218">
        <f t="shared" si="9"/>
        <v>76.100000000000165</v>
      </c>
      <c r="H312" s="554"/>
    </row>
    <row r="313" spans="1:15" ht="15" customHeight="1">
      <c r="B313" s="677"/>
      <c r="C313" s="677"/>
      <c r="D313" t="s">
        <v>400</v>
      </c>
      <c r="E313" s="256">
        <v>650</v>
      </c>
      <c r="G313" s="218">
        <f t="shared" si="9"/>
        <v>726.10000000000014</v>
      </c>
      <c r="H313" s="554"/>
      <c r="K313" s="676"/>
      <c r="M313" s="256"/>
    </row>
    <row r="314" spans="1:15">
      <c r="A314" s="236">
        <v>46074</v>
      </c>
      <c r="B314" s="569" t="s">
        <v>1300</v>
      </c>
      <c r="C314" s="677" t="s">
        <v>415</v>
      </c>
      <c r="D314" t="s">
        <v>400</v>
      </c>
      <c r="F314" s="256">
        <v>650</v>
      </c>
      <c r="G314" s="218">
        <f t="shared" si="9"/>
        <v>76.100000000000136</v>
      </c>
      <c r="H314" s="554"/>
      <c r="K314" s="676"/>
      <c r="M314" s="256"/>
    </row>
    <row r="315" spans="1:15">
      <c r="A315" s="236">
        <v>46127</v>
      </c>
      <c r="B315" s="569" t="s">
        <v>1301</v>
      </c>
      <c r="C315" s="677" t="s">
        <v>415</v>
      </c>
      <c r="D315" t="s">
        <v>19</v>
      </c>
      <c r="F315" s="256">
        <v>21.4</v>
      </c>
      <c r="G315" s="218">
        <f t="shared" si="9"/>
        <v>54.700000000000138</v>
      </c>
      <c r="H315" s="554"/>
      <c r="K315" s="676"/>
      <c r="M315" s="256"/>
    </row>
    <row r="316" spans="1:15">
      <c r="A316" s="236">
        <v>46127</v>
      </c>
      <c r="B316" s="569" t="s">
        <v>1301</v>
      </c>
      <c r="C316" s="677" t="s">
        <v>415</v>
      </c>
      <c r="D316" t="s">
        <v>401</v>
      </c>
      <c r="F316" s="256">
        <v>6</v>
      </c>
      <c r="G316" s="218">
        <f t="shared" si="9"/>
        <v>48.700000000000138</v>
      </c>
      <c r="H316" s="554"/>
      <c r="K316" s="676"/>
      <c r="M316" s="256"/>
    </row>
    <row r="317" spans="1:15">
      <c r="A317" s="243">
        <v>46112</v>
      </c>
      <c r="B317" s="676" t="s">
        <v>397</v>
      </c>
      <c r="C317" s="676" t="s">
        <v>1302</v>
      </c>
      <c r="D317" t="s">
        <v>19</v>
      </c>
      <c r="E317" s="256">
        <v>23</v>
      </c>
      <c r="G317" s="218">
        <f t="shared" si="9"/>
        <v>71.700000000000131</v>
      </c>
      <c r="H317" s="556"/>
      <c r="K317" s="677"/>
      <c r="M317" s="256"/>
    </row>
    <row r="318" spans="1:15">
      <c r="B318" s="677"/>
      <c r="C318" s="677"/>
      <c r="D318" t="s">
        <v>401</v>
      </c>
      <c r="E318" s="256">
        <v>15</v>
      </c>
      <c r="G318" s="218">
        <f t="shared" si="9"/>
        <v>86.700000000000131</v>
      </c>
      <c r="H318" s="554"/>
      <c r="M318" s="256"/>
      <c r="N318" s="256"/>
    </row>
    <row r="319" spans="1:15">
      <c r="B319" s="677"/>
      <c r="C319" s="677"/>
      <c r="D319" t="s">
        <v>400</v>
      </c>
      <c r="E319" s="256">
        <v>650</v>
      </c>
      <c r="G319" s="218">
        <f t="shared" si="9"/>
        <v>736.70000000000016</v>
      </c>
      <c r="H319" s="554"/>
    </row>
    <row r="320" spans="1:15">
      <c r="A320" s="236">
        <v>46098</v>
      </c>
      <c r="B320" s="569" t="s">
        <v>1303</v>
      </c>
      <c r="C320" s="677" t="s">
        <v>1302</v>
      </c>
      <c r="D320" t="s">
        <v>400</v>
      </c>
      <c r="F320" s="256">
        <v>650</v>
      </c>
      <c r="G320" s="218">
        <f t="shared" si="9"/>
        <v>86.700000000000159</v>
      </c>
      <c r="H320" s="554"/>
    </row>
    <row r="321" spans="1:13">
      <c r="A321" s="243">
        <v>46142</v>
      </c>
      <c r="B321" s="676" t="s">
        <v>397</v>
      </c>
      <c r="C321" s="676" t="s">
        <v>420</v>
      </c>
      <c r="D321" t="s">
        <v>19</v>
      </c>
      <c r="G321" s="218">
        <f t="shared" si="9"/>
        <v>86.700000000000159</v>
      </c>
      <c r="H321" s="554"/>
      <c r="J321" s="734" t="s">
        <v>1304</v>
      </c>
      <c r="K321" s="734"/>
      <c r="L321" s="734"/>
    </row>
    <row r="322" spans="1:13">
      <c r="B322" s="677"/>
      <c r="C322" s="677"/>
      <c r="D322" t="s">
        <v>401</v>
      </c>
      <c r="G322" s="218">
        <f t="shared" si="9"/>
        <v>86.700000000000159</v>
      </c>
      <c r="H322" s="554"/>
      <c r="I322" s="232">
        <v>2025</v>
      </c>
      <c r="J322" s="668" t="s">
        <v>444</v>
      </c>
      <c r="K322" s="669" t="s">
        <v>19</v>
      </c>
      <c r="L322" s="670">
        <v>17.399999999999999</v>
      </c>
      <c r="M322" s="738" t="s">
        <v>1295</v>
      </c>
    </row>
    <row r="323" spans="1:13">
      <c r="B323" s="677"/>
      <c r="C323" s="677"/>
      <c r="D323" t="s">
        <v>400</v>
      </c>
      <c r="E323" s="256">
        <v>650</v>
      </c>
      <c r="G323" s="218">
        <f t="shared" si="9"/>
        <v>736.70000000000016</v>
      </c>
      <c r="H323" s="554"/>
      <c r="J323" s="671"/>
      <c r="K323" s="669" t="s">
        <v>401</v>
      </c>
      <c r="L323" s="670">
        <v>3</v>
      </c>
      <c r="M323" s="738"/>
    </row>
    <row r="324" spans="1:13">
      <c r="A324" s="236">
        <v>46127</v>
      </c>
      <c r="B324" s="677" t="s">
        <v>1305</v>
      </c>
      <c r="C324" s="677" t="s">
        <v>420</v>
      </c>
      <c r="D324" t="s">
        <v>400</v>
      </c>
      <c r="F324" s="256">
        <v>650</v>
      </c>
      <c r="G324" s="218">
        <f t="shared" si="9"/>
        <v>86.700000000000159</v>
      </c>
      <c r="H324" s="554"/>
      <c r="I324" s="232">
        <v>2026</v>
      </c>
      <c r="J324" s="676" t="s">
        <v>444</v>
      </c>
      <c r="K324" s="627" t="s">
        <v>640</v>
      </c>
      <c r="L324" s="628">
        <v>28.3</v>
      </c>
    </row>
    <row r="325" spans="1:13">
      <c r="A325" s="243">
        <v>46142</v>
      </c>
      <c r="B325" s="676" t="s">
        <v>397</v>
      </c>
      <c r="C325" s="676" t="s">
        <v>473</v>
      </c>
      <c r="D325" t="s">
        <v>19</v>
      </c>
      <c r="G325" s="218">
        <f t="shared" ref="G324:G375" si="10">+G324+E325-F325</f>
        <v>86.700000000000159</v>
      </c>
      <c r="H325" s="554"/>
      <c r="L325" s="299">
        <f>SUM(L322:L324)</f>
        <v>48.7</v>
      </c>
    </row>
    <row r="326" spans="1:13">
      <c r="B326" s="677"/>
      <c r="C326" s="677"/>
      <c r="D326" t="s">
        <v>401</v>
      </c>
      <c r="G326" s="218">
        <f t="shared" si="10"/>
        <v>86.700000000000159</v>
      </c>
      <c r="H326" s="554"/>
    </row>
    <row r="327" spans="1:13">
      <c r="B327" s="677"/>
      <c r="C327" s="677"/>
      <c r="D327" t="s">
        <v>400</v>
      </c>
      <c r="E327" s="256">
        <v>650</v>
      </c>
      <c r="G327" s="218">
        <f t="shared" si="10"/>
        <v>736.70000000000016</v>
      </c>
    </row>
    <row r="328" spans="1:13">
      <c r="B328" s="677"/>
      <c r="C328" s="677"/>
      <c r="G328" s="218">
        <f t="shared" si="10"/>
        <v>736.70000000000016</v>
      </c>
    </row>
    <row r="329" spans="1:13">
      <c r="B329" s="677"/>
      <c r="C329" s="677"/>
      <c r="G329" s="218">
        <f t="shared" si="10"/>
        <v>736.70000000000016</v>
      </c>
    </row>
    <row r="330" spans="1:13">
      <c r="B330" s="677"/>
      <c r="C330" s="677"/>
      <c r="G330" s="218">
        <f t="shared" si="10"/>
        <v>736.70000000000016</v>
      </c>
    </row>
    <row r="331" spans="1:13">
      <c r="B331" s="677"/>
      <c r="C331" s="677"/>
      <c r="G331" s="218">
        <f t="shared" si="10"/>
        <v>736.70000000000016</v>
      </c>
    </row>
    <row r="332" spans="1:13">
      <c r="B332" s="677"/>
      <c r="C332" s="677"/>
      <c r="G332" s="218">
        <f t="shared" si="10"/>
        <v>736.70000000000016</v>
      </c>
    </row>
    <row r="333" spans="1:13">
      <c r="B333" s="677"/>
      <c r="C333" s="677"/>
      <c r="G333" s="218">
        <f t="shared" si="10"/>
        <v>736.70000000000016</v>
      </c>
    </row>
    <row r="334" spans="1:13">
      <c r="B334" s="677"/>
      <c r="C334" s="677"/>
      <c r="G334" s="218">
        <f t="shared" si="10"/>
        <v>736.70000000000016</v>
      </c>
    </row>
    <row r="335" spans="1:13">
      <c r="B335" s="677"/>
      <c r="C335" s="677"/>
      <c r="G335" s="218">
        <f t="shared" si="10"/>
        <v>736.70000000000016</v>
      </c>
    </row>
    <row r="336" spans="1:13">
      <c r="B336" s="677"/>
      <c r="C336" s="677"/>
      <c r="G336" s="218">
        <f t="shared" si="10"/>
        <v>736.70000000000016</v>
      </c>
    </row>
    <row r="337" spans="2:7">
      <c r="B337" s="677"/>
      <c r="C337" s="677"/>
      <c r="G337" s="218">
        <f t="shared" si="10"/>
        <v>736.70000000000016</v>
      </c>
    </row>
    <row r="338" spans="2:7">
      <c r="B338" s="677"/>
      <c r="C338" s="677"/>
      <c r="G338" s="218">
        <f t="shared" si="10"/>
        <v>736.70000000000016</v>
      </c>
    </row>
    <row r="339" spans="2:7">
      <c r="B339" s="677"/>
      <c r="C339" s="677"/>
      <c r="G339" s="218">
        <f t="shared" si="10"/>
        <v>736.70000000000016</v>
      </c>
    </row>
    <row r="340" spans="2:7">
      <c r="B340" s="677"/>
      <c r="C340" s="677"/>
      <c r="G340" s="218">
        <f t="shared" si="10"/>
        <v>736.70000000000016</v>
      </c>
    </row>
    <row r="341" spans="2:7">
      <c r="B341" s="677"/>
      <c r="C341" s="677"/>
      <c r="G341" s="218">
        <f t="shared" si="10"/>
        <v>736.70000000000016</v>
      </c>
    </row>
    <row r="342" spans="2:7">
      <c r="B342" s="677"/>
      <c r="C342" s="677"/>
      <c r="G342" s="218">
        <f t="shared" si="10"/>
        <v>736.70000000000016</v>
      </c>
    </row>
    <row r="343" spans="2:7">
      <c r="B343" s="677"/>
      <c r="C343" s="677"/>
      <c r="G343" s="218">
        <f t="shared" si="10"/>
        <v>736.70000000000016</v>
      </c>
    </row>
    <row r="344" spans="2:7">
      <c r="B344" s="677"/>
      <c r="C344" s="677"/>
      <c r="G344" s="218">
        <f t="shared" si="10"/>
        <v>736.70000000000016</v>
      </c>
    </row>
    <row r="345" spans="2:7">
      <c r="B345" s="677"/>
      <c r="C345" s="677"/>
      <c r="G345" s="218">
        <f t="shared" si="10"/>
        <v>736.70000000000016</v>
      </c>
    </row>
    <row r="346" spans="2:7">
      <c r="B346" s="677"/>
      <c r="C346" s="677"/>
      <c r="G346" s="218">
        <f t="shared" si="10"/>
        <v>736.70000000000016</v>
      </c>
    </row>
    <row r="347" spans="2:7">
      <c r="B347" s="677"/>
      <c r="C347" s="677"/>
      <c r="G347" s="218">
        <f t="shared" si="10"/>
        <v>736.70000000000016</v>
      </c>
    </row>
    <row r="348" spans="2:7">
      <c r="B348" s="677"/>
      <c r="C348" s="677"/>
      <c r="G348" s="218">
        <f t="shared" si="10"/>
        <v>736.70000000000016</v>
      </c>
    </row>
    <row r="349" spans="2:7">
      <c r="B349" s="677"/>
      <c r="C349" s="677"/>
      <c r="G349" s="218">
        <f t="shared" si="10"/>
        <v>736.70000000000016</v>
      </c>
    </row>
    <row r="350" spans="2:7">
      <c r="B350" s="677"/>
      <c r="C350" s="677"/>
      <c r="G350" s="218">
        <f t="shared" si="10"/>
        <v>736.70000000000016</v>
      </c>
    </row>
    <row r="351" spans="2:7">
      <c r="B351" s="677"/>
      <c r="C351" s="677"/>
      <c r="G351" s="218">
        <f t="shared" si="10"/>
        <v>736.70000000000016</v>
      </c>
    </row>
    <row r="352" spans="2:7">
      <c r="B352" s="677"/>
      <c r="C352" s="677"/>
      <c r="G352" s="218">
        <f t="shared" si="10"/>
        <v>736.70000000000016</v>
      </c>
    </row>
    <row r="353" spans="2:7">
      <c r="B353" s="677"/>
      <c r="C353" s="677"/>
      <c r="G353" s="218">
        <f t="shared" si="10"/>
        <v>736.70000000000016</v>
      </c>
    </row>
    <row r="354" spans="2:7">
      <c r="B354" s="677"/>
      <c r="C354" s="677"/>
      <c r="G354" s="218">
        <f t="shared" si="10"/>
        <v>736.70000000000016</v>
      </c>
    </row>
    <row r="355" spans="2:7">
      <c r="B355" s="677"/>
      <c r="C355" s="677"/>
      <c r="G355" s="218">
        <f t="shared" si="10"/>
        <v>736.70000000000016</v>
      </c>
    </row>
    <row r="356" spans="2:7">
      <c r="B356" s="677"/>
      <c r="C356" s="677"/>
      <c r="G356" s="218">
        <f t="shared" si="10"/>
        <v>736.70000000000016</v>
      </c>
    </row>
    <row r="357" spans="2:7">
      <c r="B357" s="677"/>
      <c r="C357" s="677"/>
      <c r="G357" s="218">
        <f t="shared" si="10"/>
        <v>736.70000000000016</v>
      </c>
    </row>
    <row r="358" spans="2:7">
      <c r="B358" s="677"/>
      <c r="C358" s="677"/>
      <c r="G358" s="218">
        <f t="shared" si="10"/>
        <v>736.70000000000016</v>
      </c>
    </row>
    <row r="359" spans="2:7">
      <c r="B359" s="677"/>
      <c r="C359" s="677"/>
      <c r="G359" s="218">
        <f t="shared" si="10"/>
        <v>736.70000000000016</v>
      </c>
    </row>
    <row r="360" spans="2:7">
      <c r="B360" s="677"/>
      <c r="C360" s="677"/>
      <c r="G360" s="218">
        <f t="shared" si="10"/>
        <v>736.70000000000016</v>
      </c>
    </row>
    <row r="361" spans="2:7">
      <c r="B361" s="677"/>
      <c r="C361" s="677"/>
      <c r="G361" s="218">
        <f t="shared" si="10"/>
        <v>736.70000000000016</v>
      </c>
    </row>
    <row r="362" spans="2:7">
      <c r="B362" s="677"/>
      <c r="C362" s="677"/>
      <c r="G362" s="218">
        <f t="shared" si="10"/>
        <v>736.70000000000016</v>
      </c>
    </row>
    <row r="363" spans="2:7">
      <c r="B363" s="677"/>
      <c r="C363" s="677"/>
      <c r="G363" s="218">
        <f t="shared" si="10"/>
        <v>736.70000000000016</v>
      </c>
    </row>
    <row r="364" spans="2:7">
      <c r="B364" s="677"/>
      <c r="C364" s="677"/>
      <c r="G364" s="218">
        <f t="shared" si="10"/>
        <v>736.70000000000016</v>
      </c>
    </row>
    <row r="365" spans="2:7">
      <c r="B365" s="677"/>
      <c r="C365" s="677"/>
      <c r="G365" s="218">
        <f t="shared" si="10"/>
        <v>736.70000000000016</v>
      </c>
    </row>
    <row r="366" spans="2:7">
      <c r="B366" s="677"/>
      <c r="C366" s="677"/>
      <c r="G366" s="218">
        <f t="shared" si="10"/>
        <v>736.70000000000016</v>
      </c>
    </row>
    <row r="367" spans="2:7">
      <c r="B367" s="677"/>
      <c r="C367" s="677"/>
      <c r="G367" s="218">
        <f t="shared" si="10"/>
        <v>736.70000000000016</v>
      </c>
    </row>
    <row r="368" spans="2:7">
      <c r="B368" s="677"/>
      <c r="C368" s="677"/>
      <c r="G368" s="218">
        <f t="shared" si="10"/>
        <v>736.70000000000016</v>
      </c>
    </row>
    <row r="369" spans="2:7">
      <c r="B369" s="677"/>
      <c r="C369" s="677"/>
      <c r="G369" s="218">
        <f t="shared" si="10"/>
        <v>736.70000000000016</v>
      </c>
    </row>
    <row r="370" spans="2:7">
      <c r="B370" s="677"/>
      <c r="C370" s="677"/>
      <c r="G370" s="218">
        <f t="shared" si="10"/>
        <v>736.70000000000016</v>
      </c>
    </row>
    <row r="371" spans="2:7">
      <c r="B371" s="677"/>
      <c r="C371" s="677"/>
      <c r="G371" s="218">
        <f t="shared" si="10"/>
        <v>736.70000000000016</v>
      </c>
    </row>
    <row r="372" spans="2:7">
      <c r="B372" s="677"/>
      <c r="C372" s="677"/>
      <c r="G372" s="218">
        <f t="shared" si="10"/>
        <v>736.70000000000016</v>
      </c>
    </row>
    <row r="373" spans="2:7">
      <c r="B373" s="677"/>
      <c r="C373" s="677"/>
      <c r="G373" s="218">
        <f t="shared" si="10"/>
        <v>736.70000000000016</v>
      </c>
    </row>
    <row r="374" spans="2:7">
      <c r="B374" s="677"/>
      <c r="C374" s="677"/>
      <c r="G374" s="218">
        <f t="shared" si="10"/>
        <v>736.70000000000016</v>
      </c>
    </row>
    <row r="375" spans="2:7">
      <c r="B375" s="677"/>
      <c r="C375" s="677"/>
      <c r="G375" s="218">
        <f t="shared" si="10"/>
        <v>736.70000000000016</v>
      </c>
    </row>
    <row r="376" spans="2:7">
      <c r="B376" s="677"/>
      <c r="C376" s="677"/>
      <c r="G376" s="218">
        <f t="shared" ref="G376:G439" si="11">+G375+E376-F376</f>
        <v>736.70000000000016</v>
      </c>
    </row>
    <row r="377" spans="2:7">
      <c r="B377" s="677"/>
      <c r="C377" s="677"/>
      <c r="G377" s="218">
        <f t="shared" si="11"/>
        <v>736.70000000000016</v>
      </c>
    </row>
    <row r="378" spans="2:7">
      <c r="B378" s="677"/>
      <c r="C378" s="677"/>
      <c r="G378" s="218">
        <f t="shared" si="11"/>
        <v>736.70000000000016</v>
      </c>
    </row>
    <row r="379" spans="2:7">
      <c r="B379" s="677"/>
      <c r="C379" s="677"/>
      <c r="G379" s="218">
        <f t="shared" si="11"/>
        <v>736.70000000000016</v>
      </c>
    </row>
    <row r="380" spans="2:7">
      <c r="B380" s="677"/>
      <c r="C380" s="677"/>
      <c r="G380" s="218">
        <f t="shared" si="11"/>
        <v>736.70000000000016</v>
      </c>
    </row>
    <row r="381" spans="2:7">
      <c r="B381" s="677"/>
      <c r="C381" s="677"/>
      <c r="G381" s="218">
        <f t="shared" si="11"/>
        <v>736.70000000000016</v>
      </c>
    </row>
    <row r="382" spans="2:7">
      <c r="B382" s="677"/>
      <c r="C382" s="677"/>
      <c r="G382" s="218">
        <f t="shared" si="11"/>
        <v>736.70000000000016</v>
      </c>
    </row>
    <row r="383" spans="2:7">
      <c r="B383" s="677"/>
      <c r="C383" s="677"/>
      <c r="G383" s="218">
        <f t="shared" si="11"/>
        <v>736.70000000000016</v>
      </c>
    </row>
    <row r="384" spans="2:7">
      <c r="B384" s="677"/>
      <c r="C384" s="677"/>
      <c r="G384" s="218">
        <f t="shared" si="11"/>
        <v>736.70000000000016</v>
      </c>
    </row>
    <row r="385" spans="2:7">
      <c r="B385" s="677"/>
      <c r="C385" s="677"/>
      <c r="G385" s="218">
        <f t="shared" si="11"/>
        <v>736.70000000000016</v>
      </c>
    </row>
    <row r="386" spans="2:7">
      <c r="B386" s="677"/>
      <c r="C386" s="677"/>
      <c r="G386" s="218">
        <f t="shared" si="11"/>
        <v>736.70000000000016</v>
      </c>
    </row>
    <row r="387" spans="2:7">
      <c r="B387" s="677"/>
      <c r="C387" s="677"/>
      <c r="G387" s="218">
        <f t="shared" si="11"/>
        <v>736.70000000000016</v>
      </c>
    </row>
    <row r="388" spans="2:7">
      <c r="B388" s="677"/>
      <c r="C388" s="677"/>
      <c r="G388" s="218">
        <f t="shared" si="11"/>
        <v>736.70000000000016</v>
      </c>
    </row>
    <row r="389" spans="2:7">
      <c r="B389" s="677"/>
      <c r="C389" s="677"/>
      <c r="G389" s="218">
        <f t="shared" si="11"/>
        <v>736.70000000000016</v>
      </c>
    </row>
    <row r="390" spans="2:7">
      <c r="B390" s="677"/>
      <c r="C390" s="677"/>
      <c r="G390" s="218">
        <f t="shared" si="11"/>
        <v>736.70000000000016</v>
      </c>
    </row>
    <row r="391" spans="2:7">
      <c r="B391" s="677"/>
      <c r="C391" s="677"/>
      <c r="G391" s="218">
        <f t="shared" si="11"/>
        <v>736.70000000000016</v>
      </c>
    </row>
    <row r="392" spans="2:7">
      <c r="B392" s="677"/>
      <c r="C392" s="677"/>
      <c r="G392" s="218">
        <f t="shared" si="11"/>
        <v>736.70000000000016</v>
      </c>
    </row>
    <row r="393" spans="2:7">
      <c r="B393" s="677"/>
      <c r="C393" s="677"/>
      <c r="G393" s="218">
        <f t="shared" si="11"/>
        <v>736.70000000000016</v>
      </c>
    </row>
    <row r="394" spans="2:7">
      <c r="B394" s="677"/>
      <c r="C394" s="677"/>
      <c r="G394" s="218">
        <f t="shared" si="11"/>
        <v>736.70000000000016</v>
      </c>
    </row>
    <row r="395" spans="2:7">
      <c r="B395" s="677"/>
      <c r="C395" s="677"/>
      <c r="G395" s="218">
        <f t="shared" si="11"/>
        <v>736.70000000000016</v>
      </c>
    </row>
    <row r="396" spans="2:7">
      <c r="B396" s="677"/>
      <c r="C396" s="677"/>
      <c r="G396" s="218">
        <f t="shared" si="11"/>
        <v>736.70000000000016</v>
      </c>
    </row>
    <row r="397" spans="2:7">
      <c r="B397" s="677"/>
      <c r="C397" s="677"/>
      <c r="G397" s="218">
        <f t="shared" si="11"/>
        <v>736.70000000000016</v>
      </c>
    </row>
    <row r="398" spans="2:7">
      <c r="B398" s="677"/>
      <c r="C398" s="677"/>
      <c r="G398" s="218">
        <f t="shared" si="11"/>
        <v>736.70000000000016</v>
      </c>
    </row>
    <row r="399" spans="2:7">
      <c r="B399" s="677"/>
      <c r="C399" s="677"/>
      <c r="G399" s="218">
        <f t="shared" si="11"/>
        <v>736.70000000000016</v>
      </c>
    </row>
    <row r="400" spans="2:7">
      <c r="B400" s="677"/>
      <c r="C400" s="677"/>
      <c r="G400" s="218">
        <f t="shared" si="11"/>
        <v>736.70000000000016</v>
      </c>
    </row>
    <row r="401" spans="2:7">
      <c r="B401" s="677"/>
      <c r="C401" s="677"/>
      <c r="G401" s="218">
        <f t="shared" si="11"/>
        <v>736.70000000000016</v>
      </c>
    </row>
    <row r="402" spans="2:7">
      <c r="B402" s="677"/>
      <c r="C402" s="677"/>
      <c r="G402" s="218">
        <f t="shared" si="11"/>
        <v>736.70000000000016</v>
      </c>
    </row>
    <row r="403" spans="2:7">
      <c r="B403" s="677"/>
      <c r="C403" s="677"/>
      <c r="G403" s="218">
        <f t="shared" si="11"/>
        <v>736.70000000000016</v>
      </c>
    </row>
    <row r="404" spans="2:7">
      <c r="B404" s="677"/>
      <c r="C404" s="677"/>
      <c r="G404" s="218">
        <f t="shared" si="11"/>
        <v>736.70000000000016</v>
      </c>
    </row>
    <row r="405" spans="2:7">
      <c r="B405" s="677"/>
      <c r="C405" s="677"/>
      <c r="G405" s="218">
        <f t="shared" si="11"/>
        <v>736.70000000000016</v>
      </c>
    </row>
    <row r="406" spans="2:7">
      <c r="B406" s="677"/>
      <c r="C406" s="677"/>
      <c r="G406" s="218">
        <f t="shared" si="11"/>
        <v>736.70000000000016</v>
      </c>
    </row>
    <row r="407" spans="2:7">
      <c r="B407" s="677"/>
      <c r="C407" s="677"/>
      <c r="G407" s="218">
        <f t="shared" si="11"/>
        <v>736.70000000000016</v>
      </c>
    </row>
    <row r="408" spans="2:7">
      <c r="B408" s="677"/>
      <c r="C408" s="677"/>
      <c r="G408" s="218">
        <f t="shared" si="11"/>
        <v>736.70000000000016</v>
      </c>
    </row>
    <row r="409" spans="2:7">
      <c r="B409" s="677"/>
      <c r="C409" s="677"/>
      <c r="G409" s="218">
        <f t="shared" si="11"/>
        <v>736.70000000000016</v>
      </c>
    </row>
    <row r="410" spans="2:7">
      <c r="B410" s="677"/>
      <c r="C410" s="677"/>
      <c r="G410" s="218">
        <f t="shared" si="11"/>
        <v>736.70000000000016</v>
      </c>
    </row>
    <row r="411" spans="2:7">
      <c r="B411" s="677"/>
      <c r="C411" s="677"/>
      <c r="G411" s="218">
        <f t="shared" si="11"/>
        <v>736.70000000000016</v>
      </c>
    </row>
    <row r="412" spans="2:7">
      <c r="B412" s="677"/>
      <c r="C412" s="677"/>
      <c r="G412" s="218">
        <f t="shared" si="11"/>
        <v>736.70000000000016</v>
      </c>
    </row>
    <row r="413" spans="2:7">
      <c r="B413" s="677"/>
      <c r="C413" s="677"/>
      <c r="G413" s="218">
        <f t="shared" si="11"/>
        <v>736.70000000000016</v>
      </c>
    </row>
    <row r="414" spans="2:7">
      <c r="B414" s="677"/>
      <c r="C414" s="677"/>
      <c r="G414" s="218">
        <f t="shared" si="11"/>
        <v>736.70000000000016</v>
      </c>
    </row>
    <row r="415" spans="2:7">
      <c r="B415" s="677"/>
      <c r="C415" s="677"/>
      <c r="G415" s="218">
        <f t="shared" si="11"/>
        <v>736.70000000000016</v>
      </c>
    </row>
    <row r="416" spans="2:7">
      <c r="B416" s="677"/>
      <c r="C416" s="677"/>
      <c r="G416" s="218">
        <f t="shared" si="11"/>
        <v>736.70000000000016</v>
      </c>
    </row>
    <row r="417" spans="2:7">
      <c r="B417" s="677"/>
      <c r="C417" s="677"/>
      <c r="G417" s="218">
        <f t="shared" si="11"/>
        <v>736.70000000000016</v>
      </c>
    </row>
    <row r="418" spans="2:7">
      <c r="B418" s="677"/>
      <c r="C418" s="677"/>
      <c r="G418" s="218">
        <f t="shared" si="11"/>
        <v>736.70000000000016</v>
      </c>
    </row>
    <row r="419" spans="2:7">
      <c r="B419" s="677"/>
      <c r="C419" s="677"/>
      <c r="G419" s="218">
        <f t="shared" si="11"/>
        <v>736.70000000000016</v>
      </c>
    </row>
    <row r="420" spans="2:7">
      <c r="B420" s="677"/>
      <c r="C420" s="677"/>
      <c r="G420" s="218">
        <f t="shared" si="11"/>
        <v>736.70000000000016</v>
      </c>
    </row>
    <row r="421" spans="2:7">
      <c r="B421" s="677"/>
      <c r="C421" s="677"/>
      <c r="G421" s="218">
        <f t="shared" si="11"/>
        <v>736.70000000000016</v>
      </c>
    </row>
    <row r="422" spans="2:7">
      <c r="B422" s="677"/>
      <c r="C422" s="677"/>
      <c r="G422" s="218">
        <f t="shared" si="11"/>
        <v>736.70000000000016</v>
      </c>
    </row>
    <row r="423" spans="2:7">
      <c r="B423" s="677"/>
      <c r="C423" s="677"/>
      <c r="G423" s="218">
        <f t="shared" si="11"/>
        <v>736.70000000000016</v>
      </c>
    </row>
    <row r="424" spans="2:7">
      <c r="B424" s="677"/>
      <c r="C424" s="677"/>
      <c r="G424" s="218">
        <f t="shared" si="11"/>
        <v>736.70000000000016</v>
      </c>
    </row>
    <row r="425" spans="2:7">
      <c r="B425" s="677"/>
      <c r="C425" s="677"/>
      <c r="G425" s="218">
        <f t="shared" si="11"/>
        <v>736.70000000000016</v>
      </c>
    </row>
    <row r="426" spans="2:7">
      <c r="B426" s="677"/>
      <c r="C426" s="677"/>
      <c r="G426" s="218">
        <f t="shared" si="11"/>
        <v>736.70000000000016</v>
      </c>
    </row>
    <row r="427" spans="2:7">
      <c r="B427" s="677"/>
      <c r="C427" s="677"/>
      <c r="G427" s="218">
        <f t="shared" si="11"/>
        <v>736.70000000000016</v>
      </c>
    </row>
    <row r="428" spans="2:7">
      <c r="B428" s="677"/>
      <c r="C428" s="677"/>
      <c r="G428" s="218">
        <f t="shared" si="11"/>
        <v>736.70000000000016</v>
      </c>
    </row>
    <row r="429" spans="2:7">
      <c r="B429" s="677"/>
      <c r="C429" s="677"/>
      <c r="G429" s="218">
        <f t="shared" si="11"/>
        <v>736.70000000000016</v>
      </c>
    </row>
    <row r="430" spans="2:7">
      <c r="B430" s="677"/>
      <c r="C430" s="677"/>
      <c r="G430" s="218">
        <f t="shared" si="11"/>
        <v>736.70000000000016</v>
      </c>
    </row>
    <row r="431" spans="2:7">
      <c r="B431" s="677"/>
      <c r="C431" s="677"/>
      <c r="G431" s="218">
        <f t="shared" si="11"/>
        <v>736.70000000000016</v>
      </c>
    </row>
    <row r="432" spans="2:7">
      <c r="B432" s="677"/>
      <c r="C432" s="677"/>
      <c r="G432" s="218">
        <f t="shared" si="11"/>
        <v>736.70000000000016</v>
      </c>
    </row>
    <row r="433" spans="2:7">
      <c r="B433" s="677"/>
      <c r="C433" s="677"/>
      <c r="G433" s="218">
        <f t="shared" si="11"/>
        <v>736.70000000000016</v>
      </c>
    </row>
    <row r="434" spans="2:7">
      <c r="B434" s="677"/>
      <c r="C434" s="677"/>
      <c r="G434" s="218">
        <f t="shared" si="11"/>
        <v>736.70000000000016</v>
      </c>
    </row>
    <row r="435" spans="2:7">
      <c r="B435" s="677"/>
      <c r="C435" s="677"/>
      <c r="G435" s="218">
        <f t="shared" si="11"/>
        <v>736.70000000000016</v>
      </c>
    </row>
    <row r="436" spans="2:7">
      <c r="B436" s="677"/>
      <c r="C436" s="677"/>
      <c r="G436" s="218">
        <f t="shared" si="11"/>
        <v>736.70000000000016</v>
      </c>
    </row>
    <row r="437" spans="2:7">
      <c r="B437" s="677"/>
      <c r="C437" s="677"/>
      <c r="G437" s="218">
        <f t="shared" si="11"/>
        <v>736.70000000000016</v>
      </c>
    </row>
    <row r="438" spans="2:7">
      <c r="B438" s="677"/>
      <c r="C438" s="677"/>
      <c r="G438" s="218">
        <f t="shared" si="11"/>
        <v>736.70000000000016</v>
      </c>
    </row>
    <row r="439" spans="2:7">
      <c r="B439" s="677"/>
      <c r="C439" s="677"/>
      <c r="G439" s="218">
        <f t="shared" si="11"/>
        <v>736.70000000000016</v>
      </c>
    </row>
    <row r="440" spans="2:7">
      <c r="B440" s="677"/>
      <c r="C440" s="677"/>
      <c r="G440" s="218">
        <f t="shared" ref="G440:G503" si="12">+G439+E440-F440</f>
        <v>736.70000000000016</v>
      </c>
    </row>
    <row r="441" spans="2:7">
      <c r="B441" s="677"/>
      <c r="C441" s="677"/>
      <c r="G441" s="218">
        <f t="shared" si="12"/>
        <v>736.70000000000016</v>
      </c>
    </row>
    <row r="442" spans="2:7">
      <c r="B442" s="677"/>
      <c r="C442" s="677"/>
      <c r="G442" s="218">
        <f t="shared" si="12"/>
        <v>736.70000000000016</v>
      </c>
    </row>
    <row r="443" spans="2:7">
      <c r="B443" s="677"/>
      <c r="C443" s="677"/>
      <c r="G443" s="218">
        <f t="shared" si="12"/>
        <v>736.70000000000016</v>
      </c>
    </row>
    <row r="444" spans="2:7">
      <c r="B444" s="677"/>
      <c r="C444" s="677"/>
      <c r="G444" s="218">
        <f t="shared" si="12"/>
        <v>736.70000000000016</v>
      </c>
    </row>
    <row r="445" spans="2:7">
      <c r="B445" s="677"/>
      <c r="C445" s="677"/>
      <c r="G445" s="218">
        <f t="shared" si="12"/>
        <v>736.70000000000016</v>
      </c>
    </row>
    <row r="446" spans="2:7">
      <c r="B446" s="677"/>
      <c r="C446" s="677"/>
      <c r="G446" s="218">
        <f t="shared" si="12"/>
        <v>736.70000000000016</v>
      </c>
    </row>
    <row r="447" spans="2:7">
      <c r="B447" s="677"/>
      <c r="C447" s="677"/>
      <c r="G447" s="218">
        <f t="shared" si="12"/>
        <v>736.70000000000016</v>
      </c>
    </row>
    <row r="448" spans="2:7">
      <c r="B448" s="677"/>
      <c r="C448" s="677"/>
      <c r="G448" s="218">
        <f t="shared" si="12"/>
        <v>736.70000000000016</v>
      </c>
    </row>
    <row r="449" spans="2:7">
      <c r="B449" s="677"/>
      <c r="C449" s="677"/>
      <c r="G449" s="218">
        <f t="shared" si="12"/>
        <v>736.70000000000016</v>
      </c>
    </row>
    <row r="450" spans="2:7">
      <c r="B450" s="677"/>
      <c r="C450" s="677"/>
      <c r="G450" s="218">
        <f t="shared" si="12"/>
        <v>736.70000000000016</v>
      </c>
    </row>
    <row r="451" spans="2:7">
      <c r="B451" s="677"/>
      <c r="C451" s="677"/>
      <c r="G451" s="218">
        <f t="shared" si="12"/>
        <v>736.70000000000016</v>
      </c>
    </row>
    <row r="452" spans="2:7">
      <c r="B452" s="677"/>
      <c r="C452" s="677"/>
      <c r="G452" s="218">
        <f t="shared" si="12"/>
        <v>736.70000000000016</v>
      </c>
    </row>
    <row r="453" spans="2:7">
      <c r="B453" s="677"/>
      <c r="C453" s="677"/>
      <c r="G453" s="218">
        <f t="shared" si="12"/>
        <v>736.70000000000016</v>
      </c>
    </row>
    <row r="454" spans="2:7">
      <c r="B454" s="677"/>
      <c r="C454" s="677"/>
      <c r="G454" s="218">
        <f t="shared" si="12"/>
        <v>736.70000000000016</v>
      </c>
    </row>
    <row r="455" spans="2:7">
      <c r="B455" s="677"/>
      <c r="C455" s="677"/>
      <c r="G455" s="218">
        <f t="shared" si="12"/>
        <v>736.70000000000016</v>
      </c>
    </row>
    <row r="456" spans="2:7">
      <c r="B456" s="677"/>
      <c r="C456" s="677"/>
      <c r="G456" s="218">
        <f t="shared" si="12"/>
        <v>736.70000000000016</v>
      </c>
    </row>
    <row r="457" spans="2:7">
      <c r="B457" s="677"/>
      <c r="C457" s="677"/>
      <c r="G457" s="218">
        <f t="shared" si="12"/>
        <v>736.70000000000016</v>
      </c>
    </row>
    <row r="458" spans="2:7">
      <c r="B458" s="677"/>
      <c r="C458" s="677"/>
      <c r="G458" s="218">
        <f t="shared" si="12"/>
        <v>736.70000000000016</v>
      </c>
    </row>
    <row r="459" spans="2:7">
      <c r="B459" s="677"/>
      <c r="C459" s="677"/>
      <c r="G459" s="218">
        <f t="shared" si="12"/>
        <v>736.70000000000016</v>
      </c>
    </row>
    <row r="460" spans="2:7">
      <c r="B460" s="677"/>
      <c r="C460" s="677"/>
      <c r="G460" s="218">
        <f t="shared" si="12"/>
        <v>736.70000000000016</v>
      </c>
    </row>
    <row r="461" spans="2:7">
      <c r="B461" s="677"/>
      <c r="C461" s="677"/>
      <c r="G461" s="218">
        <f t="shared" si="12"/>
        <v>736.70000000000016</v>
      </c>
    </row>
    <row r="462" spans="2:7">
      <c r="B462" s="677"/>
      <c r="C462" s="677"/>
      <c r="G462" s="218">
        <f t="shared" si="12"/>
        <v>736.70000000000016</v>
      </c>
    </row>
    <row r="463" spans="2:7">
      <c r="B463" s="677"/>
      <c r="C463" s="677"/>
      <c r="G463" s="218">
        <f t="shared" si="12"/>
        <v>736.70000000000016</v>
      </c>
    </row>
    <row r="464" spans="2:7">
      <c r="B464" s="677"/>
      <c r="C464" s="677"/>
      <c r="G464" s="218">
        <f t="shared" si="12"/>
        <v>736.70000000000016</v>
      </c>
    </row>
    <row r="465" spans="2:7">
      <c r="B465" s="677"/>
      <c r="C465" s="677"/>
      <c r="G465" s="218">
        <f t="shared" si="12"/>
        <v>736.70000000000016</v>
      </c>
    </row>
    <row r="466" spans="2:7">
      <c r="B466" s="677"/>
      <c r="C466" s="677"/>
      <c r="G466" s="218">
        <f t="shared" si="12"/>
        <v>736.70000000000016</v>
      </c>
    </row>
    <row r="467" spans="2:7">
      <c r="B467" s="677"/>
      <c r="C467" s="677"/>
      <c r="G467" s="218">
        <f t="shared" si="12"/>
        <v>736.70000000000016</v>
      </c>
    </row>
    <row r="468" spans="2:7">
      <c r="B468" s="677"/>
      <c r="C468" s="677"/>
      <c r="G468" s="218">
        <f t="shared" si="12"/>
        <v>736.70000000000016</v>
      </c>
    </row>
    <row r="469" spans="2:7">
      <c r="B469" s="677"/>
      <c r="C469" s="677"/>
      <c r="G469" s="218">
        <f t="shared" si="12"/>
        <v>736.70000000000016</v>
      </c>
    </row>
    <row r="470" spans="2:7">
      <c r="B470" s="677"/>
      <c r="C470" s="677"/>
      <c r="G470" s="218">
        <f t="shared" si="12"/>
        <v>736.70000000000016</v>
      </c>
    </row>
    <row r="471" spans="2:7">
      <c r="B471" s="677"/>
      <c r="C471" s="677"/>
      <c r="G471" s="218">
        <f t="shared" si="12"/>
        <v>736.70000000000016</v>
      </c>
    </row>
    <row r="472" spans="2:7">
      <c r="B472" s="677"/>
      <c r="C472" s="677"/>
      <c r="G472" s="218">
        <f t="shared" si="12"/>
        <v>736.70000000000016</v>
      </c>
    </row>
    <row r="473" spans="2:7">
      <c r="B473" s="677"/>
      <c r="C473" s="677"/>
      <c r="G473" s="218">
        <f t="shared" si="12"/>
        <v>736.70000000000016</v>
      </c>
    </row>
    <row r="474" spans="2:7">
      <c r="B474" s="677"/>
      <c r="C474" s="677"/>
      <c r="G474" s="218">
        <f t="shared" si="12"/>
        <v>736.70000000000016</v>
      </c>
    </row>
    <row r="475" spans="2:7">
      <c r="B475" s="677"/>
      <c r="C475" s="677"/>
      <c r="G475" s="218">
        <f t="shared" si="12"/>
        <v>736.70000000000016</v>
      </c>
    </row>
    <row r="476" spans="2:7">
      <c r="B476" s="677"/>
      <c r="C476" s="677"/>
      <c r="G476" s="218">
        <f t="shared" si="12"/>
        <v>736.70000000000016</v>
      </c>
    </row>
    <row r="477" spans="2:7">
      <c r="B477" s="677"/>
      <c r="C477" s="677"/>
      <c r="G477" s="218">
        <f t="shared" si="12"/>
        <v>736.70000000000016</v>
      </c>
    </row>
    <row r="478" spans="2:7">
      <c r="B478" s="677"/>
      <c r="C478" s="677"/>
      <c r="G478" s="218">
        <f t="shared" si="12"/>
        <v>736.70000000000016</v>
      </c>
    </row>
    <row r="479" spans="2:7">
      <c r="B479" s="677"/>
      <c r="C479" s="677"/>
      <c r="G479" s="218">
        <f t="shared" si="12"/>
        <v>736.70000000000016</v>
      </c>
    </row>
    <row r="480" spans="2:7">
      <c r="B480" s="677"/>
      <c r="C480" s="677"/>
      <c r="G480" s="218">
        <f t="shared" si="12"/>
        <v>736.70000000000016</v>
      </c>
    </row>
    <row r="481" spans="2:7">
      <c r="B481" s="677"/>
      <c r="C481" s="677"/>
      <c r="G481" s="218">
        <f t="shared" si="12"/>
        <v>736.70000000000016</v>
      </c>
    </row>
    <row r="482" spans="2:7">
      <c r="B482" s="677"/>
      <c r="C482" s="677"/>
      <c r="G482" s="218">
        <f t="shared" si="12"/>
        <v>736.70000000000016</v>
      </c>
    </row>
    <row r="483" spans="2:7">
      <c r="B483" s="677"/>
      <c r="C483" s="677"/>
      <c r="G483" s="218">
        <f t="shared" si="12"/>
        <v>736.70000000000016</v>
      </c>
    </row>
    <row r="484" spans="2:7">
      <c r="B484" s="677"/>
      <c r="C484" s="677"/>
      <c r="G484" s="218">
        <f t="shared" si="12"/>
        <v>736.70000000000016</v>
      </c>
    </row>
    <row r="485" spans="2:7">
      <c r="B485" s="677"/>
      <c r="C485" s="677"/>
      <c r="G485" s="218">
        <f t="shared" si="12"/>
        <v>736.70000000000016</v>
      </c>
    </row>
    <row r="486" spans="2:7">
      <c r="B486" s="677"/>
      <c r="C486" s="677"/>
      <c r="G486" s="218">
        <f t="shared" si="12"/>
        <v>736.70000000000016</v>
      </c>
    </row>
    <row r="487" spans="2:7">
      <c r="B487" s="677"/>
      <c r="C487" s="677"/>
      <c r="G487" s="218">
        <f t="shared" si="12"/>
        <v>736.70000000000016</v>
      </c>
    </row>
    <row r="488" spans="2:7">
      <c r="B488" s="677"/>
      <c r="C488" s="677"/>
      <c r="G488" s="218">
        <f t="shared" si="12"/>
        <v>736.70000000000016</v>
      </c>
    </row>
    <row r="489" spans="2:7">
      <c r="B489" s="677"/>
      <c r="C489" s="677"/>
      <c r="G489" s="218">
        <f t="shared" si="12"/>
        <v>736.70000000000016</v>
      </c>
    </row>
    <row r="490" spans="2:7">
      <c r="B490" s="677"/>
      <c r="C490" s="677"/>
      <c r="G490" s="218">
        <f t="shared" si="12"/>
        <v>736.70000000000016</v>
      </c>
    </row>
    <row r="491" spans="2:7">
      <c r="B491" s="677"/>
      <c r="C491" s="677"/>
      <c r="G491" s="218">
        <f t="shared" si="12"/>
        <v>736.70000000000016</v>
      </c>
    </row>
    <row r="492" spans="2:7">
      <c r="B492" s="677"/>
      <c r="C492" s="677"/>
      <c r="G492" s="218">
        <f t="shared" si="12"/>
        <v>736.70000000000016</v>
      </c>
    </row>
    <row r="493" spans="2:7">
      <c r="B493" s="677"/>
      <c r="C493" s="677"/>
      <c r="G493" s="218">
        <f t="shared" si="12"/>
        <v>736.70000000000016</v>
      </c>
    </row>
    <row r="494" spans="2:7">
      <c r="B494" s="677"/>
      <c r="C494" s="677"/>
      <c r="G494" s="218">
        <f t="shared" si="12"/>
        <v>736.70000000000016</v>
      </c>
    </row>
    <row r="495" spans="2:7">
      <c r="B495" s="677"/>
      <c r="C495" s="677"/>
      <c r="G495" s="218">
        <f t="shared" si="12"/>
        <v>736.70000000000016</v>
      </c>
    </row>
    <row r="496" spans="2:7">
      <c r="B496" s="677"/>
      <c r="C496" s="677"/>
      <c r="G496" s="218">
        <f t="shared" si="12"/>
        <v>736.70000000000016</v>
      </c>
    </row>
    <row r="497" spans="2:7">
      <c r="B497" s="677"/>
      <c r="C497" s="677"/>
      <c r="G497" s="218">
        <f t="shared" si="12"/>
        <v>736.70000000000016</v>
      </c>
    </row>
    <row r="498" spans="2:7">
      <c r="B498" s="677"/>
      <c r="C498" s="677"/>
      <c r="G498" s="218">
        <f t="shared" si="12"/>
        <v>736.70000000000016</v>
      </c>
    </row>
    <row r="499" spans="2:7">
      <c r="B499" s="677"/>
      <c r="C499" s="677"/>
      <c r="G499" s="218">
        <f t="shared" si="12"/>
        <v>736.70000000000016</v>
      </c>
    </row>
    <row r="500" spans="2:7">
      <c r="B500" s="677"/>
      <c r="C500" s="677"/>
      <c r="G500" s="218">
        <f t="shared" si="12"/>
        <v>736.70000000000016</v>
      </c>
    </row>
    <row r="501" spans="2:7">
      <c r="B501" s="677"/>
      <c r="C501" s="677"/>
      <c r="G501" s="218">
        <f t="shared" si="12"/>
        <v>736.70000000000016</v>
      </c>
    </row>
    <row r="502" spans="2:7">
      <c r="B502" s="677"/>
      <c r="C502" s="677"/>
      <c r="G502" s="218">
        <f t="shared" si="12"/>
        <v>736.70000000000016</v>
      </c>
    </row>
    <row r="503" spans="2:7">
      <c r="B503" s="677"/>
      <c r="C503" s="677"/>
      <c r="G503" s="218">
        <f t="shared" si="12"/>
        <v>736.70000000000016</v>
      </c>
    </row>
    <row r="504" spans="2:7">
      <c r="B504" s="677"/>
      <c r="C504" s="677"/>
      <c r="G504" s="218">
        <f t="shared" ref="G504:G524" si="13">+G503+E504-F504</f>
        <v>736.70000000000016</v>
      </c>
    </row>
    <row r="505" spans="2:7">
      <c r="B505" s="677"/>
      <c r="C505" s="677"/>
      <c r="G505" s="218">
        <f t="shared" si="13"/>
        <v>736.70000000000016</v>
      </c>
    </row>
    <row r="506" spans="2:7">
      <c r="B506" s="677"/>
      <c r="C506" s="677"/>
      <c r="G506" s="218">
        <f t="shared" si="13"/>
        <v>736.70000000000016</v>
      </c>
    </row>
    <row r="507" spans="2:7">
      <c r="B507" s="677"/>
      <c r="C507" s="677"/>
      <c r="G507" s="218">
        <f t="shared" si="13"/>
        <v>736.70000000000016</v>
      </c>
    </row>
    <row r="508" spans="2:7">
      <c r="B508" s="677"/>
      <c r="C508" s="677"/>
      <c r="G508" s="218">
        <f t="shared" si="13"/>
        <v>736.70000000000016</v>
      </c>
    </row>
    <row r="509" spans="2:7">
      <c r="B509" s="677"/>
      <c r="C509" s="677"/>
      <c r="G509" s="218">
        <f t="shared" si="13"/>
        <v>736.70000000000016</v>
      </c>
    </row>
    <row r="510" spans="2:7">
      <c r="B510" s="677"/>
      <c r="C510" s="677"/>
      <c r="G510" s="218">
        <f t="shared" si="13"/>
        <v>736.70000000000016</v>
      </c>
    </row>
    <row r="511" spans="2:7">
      <c r="B511" s="677"/>
      <c r="C511" s="677"/>
      <c r="G511" s="218">
        <f t="shared" si="13"/>
        <v>736.70000000000016</v>
      </c>
    </row>
    <row r="512" spans="2:7">
      <c r="B512" s="677"/>
      <c r="C512" s="677"/>
      <c r="G512" s="218">
        <f t="shared" si="13"/>
        <v>736.70000000000016</v>
      </c>
    </row>
    <row r="513" spans="2:7">
      <c r="B513" s="677"/>
      <c r="C513" s="677"/>
      <c r="G513" s="218">
        <f t="shared" si="13"/>
        <v>736.70000000000016</v>
      </c>
    </row>
    <row r="514" spans="2:7">
      <c r="B514" s="677"/>
      <c r="C514" s="677"/>
      <c r="G514" s="218">
        <f t="shared" si="13"/>
        <v>736.70000000000016</v>
      </c>
    </row>
    <row r="515" spans="2:7">
      <c r="B515" s="677"/>
      <c r="C515" s="677"/>
      <c r="G515" s="218">
        <f t="shared" si="13"/>
        <v>736.70000000000016</v>
      </c>
    </row>
    <row r="516" spans="2:7">
      <c r="B516" s="677"/>
      <c r="C516" s="677"/>
      <c r="G516" s="218">
        <f t="shared" si="13"/>
        <v>736.70000000000016</v>
      </c>
    </row>
    <row r="517" spans="2:7">
      <c r="B517" s="677"/>
      <c r="C517" s="677"/>
      <c r="G517" s="218">
        <f t="shared" si="13"/>
        <v>736.70000000000016</v>
      </c>
    </row>
    <row r="518" spans="2:7">
      <c r="B518" s="677"/>
      <c r="C518" s="677"/>
      <c r="G518" s="218">
        <f t="shared" si="13"/>
        <v>736.70000000000016</v>
      </c>
    </row>
    <row r="519" spans="2:7">
      <c r="B519" s="677"/>
      <c r="C519" s="677"/>
      <c r="G519" s="218">
        <f t="shared" si="13"/>
        <v>736.70000000000016</v>
      </c>
    </row>
    <row r="520" spans="2:7">
      <c r="B520" s="677"/>
      <c r="C520" s="677"/>
      <c r="G520" s="218">
        <f t="shared" si="13"/>
        <v>736.70000000000016</v>
      </c>
    </row>
    <row r="521" spans="2:7">
      <c r="B521" s="677"/>
      <c r="C521" s="677"/>
      <c r="G521" s="218">
        <f t="shared" si="13"/>
        <v>736.70000000000016</v>
      </c>
    </row>
    <row r="522" spans="2:7">
      <c r="B522" s="677"/>
      <c r="C522" s="677"/>
      <c r="G522" s="218">
        <f t="shared" si="13"/>
        <v>736.70000000000016</v>
      </c>
    </row>
    <row r="523" spans="2:7">
      <c r="B523" s="677"/>
      <c r="C523" s="677"/>
      <c r="G523" s="218">
        <f t="shared" si="13"/>
        <v>736.70000000000016</v>
      </c>
    </row>
    <row r="524" spans="2:7">
      <c r="B524" s="677"/>
      <c r="C524" s="677"/>
      <c r="G524" s="218">
        <f t="shared" si="13"/>
        <v>736.70000000000016</v>
      </c>
    </row>
  </sheetData>
  <autoFilter ref="A4:P290" xr:uid="{74A56D32-61DE-4FA4-AEE0-117EA8B07CD7}"/>
  <mergeCells count="5">
    <mergeCell ref="B2:G2"/>
    <mergeCell ref="J2:L2"/>
    <mergeCell ref="J321:L321"/>
    <mergeCell ref="O297:O298"/>
    <mergeCell ref="M322:M32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tabColor rgb="FF00B0F0"/>
  </sheetPr>
  <dimension ref="A3:R1015"/>
  <sheetViews>
    <sheetView topLeftCell="A694" workbookViewId="0">
      <selection activeCell="E711" sqref="E711"/>
    </sheetView>
  </sheetViews>
  <sheetFormatPr defaultColWidth="11.42578125" defaultRowHeight="15"/>
  <cols>
    <col min="1" max="1" width="11.42578125" style="257"/>
    <col min="2" max="2" width="13.85546875" style="217" bestFit="1" customWidth="1"/>
    <col min="3" max="3" width="17.5703125" style="217" bestFit="1" customWidth="1"/>
    <col min="4" max="4" width="19.7109375" bestFit="1" customWidth="1"/>
    <col min="5" max="5" width="11.42578125" style="256"/>
    <col min="6" max="6" width="11.42578125" style="285"/>
    <col min="7" max="7" width="12.42578125" bestFit="1" customWidth="1"/>
    <col min="8" max="8" width="12.42578125" customWidth="1"/>
    <col min="10" max="10" width="12.5703125" bestFit="1" customWidth="1"/>
    <col min="11" max="11" width="14.28515625" bestFit="1" customWidth="1"/>
    <col min="12" max="12" width="14.28515625" style="256" bestFit="1" customWidth="1"/>
  </cols>
  <sheetData>
    <row r="3" spans="1:12">
      <c r="B3" s="690" t="s">
        <v>1306</v>
      </c>
      <c r="C3" s="690"/>
      <c r="D3" s="690"/>
      <c r="E3" s="690"/>
      <c r="F3" s="690"/>
      <c r="G3" s="690"/>
      <c r="H3" s="676"/>
    </row>
    <row r="5" spans="1:12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86" t="s">
        <v>394</v>
      </c>
      <c r="F5" s="286" t="s">
        <v>395</v>
      </c>
      <c r="G5" s="235" t="s">
        <v>396</v>
      </c>
      <c r="H5" s="235"/>
      <c r="I5" s="676"/>
      <c r="J5" s="676"/>
      <c r="K5" s="676"/>
      <c r="L5" s="685"/>
    </row>
    <row r="6" spans="1:12">
      <c r="A6" s="257">
        <v>42736</v>
      </c>
      <c r="B6" s="677" t="s">
        <v>476</v>
      </c>
      <c r="C6" s="677"/>
      <c r="E6" s="285"/>
      <c r="G6" s="218">
        <v>235.3</v>
      </c>
      <c r="H6" s="218"/>
    </row>
    <row r="7" spans="1:12">
      <c r="A7" s="257">
        <v>42737</v>
      </c>
      <c r="B7" s="677">
        <v>11993</v>
      </c>
      <c r="C7" s="677" t="s">
        <v>1307</v>
      </c>
      <c r="E7" s="285"/>
      <c r="F7" s="285">
        <v>210</v>
      </c>
      <c r="G7" s="218">
        <f>+G6+E7-F7</f>
        <v>25.300000000000011</v>
      </c>
      <c r="H7" s="218"/>
    </row>
    <row r="8" spans="1:12">
      <c r="A8" s="257">
        <v>42754</v>
      </c>
      <c r="B8" s="677">
        <v>12119</v>
      </c>
      <c r="C8" s="677" t="s">
        <v>1307</v>
      </c>
      <c r="E8" s="285"/>
      <c r="F8" s="285">
        <v>25.3</v>
      </c>
      <c r="G8" s="218">
        <f t="shared" ref="G8:G71" si="0">+G7+E8-F8</f>
        <v>0</v>
      </c>
      <c r="H8" s="218"/>
    </row>
    <row r="9" spans="1:12">
      <c r="A9" s="257">
        <v>42766</v>
      </c>
      <c r="B9" s="677" t="s">
        <v>397</v>
      </c>
      <c r="C9" s="677" t="s">
        <v>444</v>
      </c>
      <c r="D9" t="s">
        <v>19</v>
      </c>
      <c r="E9" s="285">
        <v>22.8</v>
      </c>
      <c r="G9" s="218">
        <f t="shared" si="0"/>
        <v>22.8</v>
      </c>
      <c r="H9" s="218"/>
    </row>
    <row r="10" spans="1:12">
      <c r="A10" s="257">
        <v>42766</v>
      </c>
      <c r="B10" s="677"/>
      <c r="C10" s="677"/>
      <c r="D10" t="s">
        <v>401</v>
      </c>
      <c r="E10" s="285">
        <v>2.8</v>
      </c>
      <c r="G10" s="218">
        <f t="shared" si="0"/>
        <v>25.6</v>
      </c>
      <c r="H10" s="218"/>
    </row>
    <row r="11" spans="1:12">
      <c r="A11" s="257">
        <v>42766</v>
      </c>
      <c r="B11" s="677"/>
      <c r="C11" s="677"/>
      <c r="D11" t="s">
        <v>400</v>
      </c>
      <c r="E11" s="285">
        <v>210</v>
      </c>
      <c r="G11" s="218">
        <f t="shared" si="0"/>
        <v>235.6</v>
      </c>
      <c r="H11" s="218"/>
    </row>
    <row r="12" spans="1:12">
      <c r="A12" s="257">
        <v>42800</v>
      </c>
      <c r="B12" s="677">
        <v>12336</v>
      </c>
      <c r="C12" s="677" t="s">
        <v>444</v>
      </c>
      <c r="D12" t="s">
        <v>401</v>
      </c>
      <c r="E12" s="285"/>
      <c r="F12" s="285">
        <v>2.8</v>
      </c>
      <c r="G12" s="218">
        <f t="shared" si="0"/>
        <v>232.79999999999998</v>
      </c>
      <c r="H12" s="218"/>
    </row>
    <row r="13" spans="1:12">
      <c r="A13" s="257">
        <v>42800</v>
      </c>
      <c r="B13" s="677">
        <v>12336</v>
      </c>
      <c r="C13" s="677" t="s">
        <v>444</v>
      </c>
      <c r="D13" t="s">
        <v>19</v>
      </c>
      <c r="E13" s="285"/>
      <c r="F13" s="285">
        <v>22.8</v>
      </c>
      <c r="G13" s="218">
        <f t="shared" si="0"/>
        <v>209.99999999999997</v>
      </c>
      <c r="H13" s="218"/>
    </row>
    <row r="14" spans="1:12">
      <c r="A14" s="257">
        <v>42772</v>
      </c>
      <c r="B14" s="677">
        <v>12217</v>
      </c>
      <c r="C14" s="677" t="s">
        <v>444</v>
      </c>
      <c r="D14" t="s">
        <v>400</v>
      </c>
      <c r="E14" s="285"/>
      <c r="F14" s="285">
        <v>210</v>
      </c>
      <c r="G14" s="218">
        <f t="shared" si="0"/>
        <v>0</v>
      </c>
      <c r="H14" s="218"/>
    </row>
    <row r="15" spans="1:12">
      <c r="A15" s="257">
        <v>42794</v>
      </c>
      <c r="B15" s="677" t="s">
        <v>397</v>
      </c>
      <c r="C15" s="677" t="s">
        <v>415</v>
      </c>
      <c r="D15" t="s">
        <v>19</v>
      </c>
      <c r="E15" s="285">
        <v>21.8</v>
      </c>
      <c r="G15" s="218">
        <f t="shared" si="0"/>
        <v>21.8</v>
      </c>
      <c r="H15" s="218"/>
    </row>
    <row r="16" spans="1:12">
      <c r="B16" s="677"/>
      <c r="C16" s="677"/>
      <c r="D16" t="s">
        <v>401</v>
      </c>
      <c r="E16" s="285">
        <v>2</v>
      </c>
      <c r="G16" s="218">
        <f t="shared" si="0"/>
        <v>23.8</v>
      </c>
      <c r="H16" s="218"/>
    </row>
    <row r="17" spans="1:8">
      <c r="B17" s="677"/>
      <c r="C17" s="677"/>
      <c r="D17" t="s">
        <v>400</v>
      </c>
      <c r="E17" s="285">
        <v>210</v>
      </c>
      <c r="G17" s="218">
        <f t="shared" si="0"/>
        <v>233.8</v>
      </c>
      <c r="H17" s="218"/>
    </row>
    <row r="18" spans="1:8">
      <c r="A18" s="257">
        <v>42800</v>
      </c>
      <c r="B18" s="677">
        <v>12336</v>
      </c>
      <c r="C18" s="677" t="s">
        <v>415</v>
      </c>
      <c r="D18" t="s">
        <v>400</v>
      </c>
      <c r="E18" s="285"/>
      <c r="F18" s="285">
        <v>210</v>
      </c>
      <c r="G18" s="218">
        <f t="shared" si="0"/>
        <v>23.800000000000011</v>
      </c>
      <c r="H18" s="218"/>
    </row>
    <row r="19" spans="1:8">
      <c r="A19" s="257">
        <v>42830</v>
      </c>
      <c r="B19" s="677">
        <v>12486</v>
      </c>
      <c r="C19" s="677" t="s">
        <v>415</v>
      </c>
      <c r="D19" t="s">
        <v>19</v>
      </c>
      <c r="E19" s="285"/>
      <c r="F19" s="285">
        <v>21.8</v>
      </c>
      <c r="G19" s="218">
        <f t="shared" si="0"/>
        <v>2.0000000000000107</v>
      </c>
      <c r="H19" s="218"/>
    </row>
    <row r="20" spans="1:8">
      <c r="A20" s="257">
        <v>42830</v>
      </c>
      <c r="B20" s="677">
        <v>12486</v>
      </c>
      <c r="C20" s="677" t="s">
        <v>415</v>
      </c>
      <c r="D20" t="s">
        <v>401</v>
      </c>
      <c r="E20" s="285"/>
      <c r="F20" s="285">
        <v>2</v>
      </c>
      <c r="G20" s="218">
        <f t="shared" si="0"/>
        <v>1.0658141036401503E-14</v>
      </c>
      <c r="H20" s="218"/>
    </row>
    <row r="21" spans="1:8">
      <c r="A21" s="257">
        <v>42825</v>
      </c>
      <c r="B21" s="677" t="s">
        <v>397</v>
      </c>
      <c r="C21" s="677" t="s">
        <v>418</v>
      </c>
      <c r="D21" t="s">
        <v>19</v>
      </c>
      <c r="E21" s="285">
        <v>21.6</v>
      </c>
      <c r="G21" s="218">
        <f t="shared" si="0"/>
        <v>21.600000000000012</v>
      </c>
      <c r="H21" s="218"/>
    </row>
    <row r="22" spans="1:8" ht="18" customHeight="1">
      <c r="B22" s="677"/>
      <c r="C22" s="677"/>
      <c r="D22" t="s">
        <v>401</v>
      </c>
      <c r="E22" s="285">
        <v>2</v>
      </c>
      <c r="G22" s="218">
        <f t="shared" si="0"/>
        <v>23.600000000000012</v>
      </c>
      <c r="H22" s="218"/>
    </row>
    <row r="23" spans="1:8">
      <c r="B23" s="677"/>
      <c r="C23" s="677"/>
      <c r="D23" t="s">
        <v>400</v>
      </c>
      <c r="E23" s="285">
        <v>210</v>
      </c>
      <c r="G23" s="218">
        <f t="shared" si="0"/>
        <v>233.60000000000002</v>
      </c>
      <c r="H23" s="218"/>
    </row>
    <row r="24" spans="1:8">
      <c r="A24" s="257">
        <v>42830</v>
      </c>
      <c r="B24" s="677">
        <v>12486</v>
      </c>
      <c r="C24" s="677" t="s">
        <v>418</v>
      </c>
      <c r="D24" t="s">
        <v>400</v>
      </c>
      <c r="E24" s="285"/>
      <c r="F24" s="285">
        <v>210</v>
      </c>
      <c r="G24" s="218">
        <f t="shared" si="0"/>
        <v>23.600000000000023</v>
      </c>
      <c r="H24" s="218"/>
    </row>
    <row r="25" spans="1:8">
      <c r="A25" s="257">
        <v>42870</v>
      </c>
      <c r="B25" s="677">
        <v>12681</v>
      </c>
      <c r="C25" s="677" t="s">
        <v>418</v>
      </c>
      <c r="D25" t="s">
        <v>19</v>
      </c>
      <c r="E25" s="285"/>
      <c r="F25" s="285">
        <v>21.6</v>
      </c>
      <c r="G25" s="218">
        <f t="shared" si="0"/>
        <v>2.0000000000000213</v>
      </c>
      <c r="H25" s="218"/>
    </row>
    <row r="26" spans="1:8">
      <c r="A26" s="257">
        <v>42870</v>
      </c>
      <c r="B26" s="677">
        <v>12681</v>
      </c>
      <c r="C26" s="677" t="s">
        <v>418</v>
      </c>
      <c r="D26" t="s">
        <v>401</v>
      </c>
      <c r="E26" s="285"/>
      <c r="F26" s="285">
        <v>2</v>
      </c>
      <c r="G26" s="218">
        <f t="shared" si="0"/>
        <v>2.1316282072803006E-14</v>
      </c>
      <c r="H26" s="218"/>
    </row>
    <row r="27" spans="1:8">
      <c r="A27" s="257">
        <v>42855</v>
      </c>
      <c r="B27" s="677" t="s">
        <v>397</v>
      </c>
      <c r="C27" s="677" t="s">
        <v>420</v>
      </c>
      <c r="D27" t="s">
        <v>19</v>
      </c>
      <c r="E27" s="285">
        <v>20.6</v>
      </c>
      <c r="G27" s="218">
        <f t="shared" si="0"/>
        <v>20.600000000000023</v>
      </c>
      <c r="H27" s="218"/>
    </row>
    <row r="28" spans="1:8">
      <c r="B28" s="677"/>
      <c r="C28" s="677"/>
      <c r="D28" t="s">
        <v>401</v>
      </c>
      <c r="E28" s="285">
        <v>2</v>
      </c>
      <c r="G28" s="218">
        <f t="shared" si="0"/>
        <v>22.600000000000023</v>
      </c>
      <c r="H28" s="218"/>
    </row>
    <row r="29" spans="1:8">
      <c r="B29" s="677"/>
      <c r="C29" s="677"/>
      <c r="D29" t="s">
        <v>400</v>
      </c>
      <c r="E29" s="285">
        <v>210</v>
      </c>
      <c r="G29" s="218">
        <f t="shared" si="0"/>
        <v>232.60000000000002</v>
      </c>
      <c r="H29" s="218"/>
    </row>
    <row r="30" spans="1:8">
      <c r="A30" s="257">
        <v>42870</v>
      </c>
      <c r="B30" s="677">
        <v>12681</v>
      </c>
      <c r="C30" s="677" t="s">
        <v>420</v>
      </c>
      <c r="D30" t="s">
        <v>400</v>
      </c>
      <c r="E30" s="285"/>
      <c r="F30" s="285">
        <v>210</v>
      </c>
      <c r="G30" s="218">
        <f t="shared" si="0"/>
        <v>22.600000000000023</v>
      </c>
      <c r="H30" s="218"/>
    </row>
    <row r="31" spans="1:8">
      <c r="A31" s="257">
        <v>42908</v>
      </c>
      <c r="B31" s="677">
        <v>12872</v>
      </c>
      <c r="C31" s="677" t="s">
        <v>420</v>
      </c>
      <c r="D31" t="s">
        <v>19</v>
      </c>
      <c r="E31" s="285"/>
      <c r="F31" s="285">
        <v>20.6</v>
      </c>
      <c r="G31" s="218">
        <f t="shared" si="0"/>
        <v>2.0000000000000213</v>
      </c>
      <c r="H31" s="218"/>
    </row>
    <row r="32" spans="1:8">
      <c r="A32" s="257">
        <v>42908</v>
      </c>
      <c r="B32" s="677">
        <v>12872</v>
      </c>
      <c r="C32" s="677" t="s">
        <v>420</v>
      </c>
      <c r="D32" t="s">
        <v>401</v>
      </c>
      <c r="E32" s="285"/>
      <c r="F32" s="285">
        <v>2</v>
      </c>
      <c r="G32" s="218">
        <f t="shared" si="0"/>
        <v>2.1316282072803006E-14</v>
      </c>
      <c r="H32" s="218"/>
    </row>
    <row r="33" spans="1:8">
      <c r="A33" s="257">
        <v>42886</v>
      </c>
      <c r="B33" s="677" t="s">
        <v>397</v>
      </c>
      <c r="C33" s="677" t="s">
        <v>422</v>
      </c>
      <c r="D33" t="s">
        <v>19</v>
      </c>
      <c r="E33" s="285">
        <v>20.9</v>
      </c>
      <c r="G33" s="218">
        <f t="shared" si="0"/>
        <v>20.90000000000002</v>
      </c>
      <c r="H33" s="218"/>
    </row>
    <row r="34" spans="1:8">
      <c r="B34" s="677"/>
      <c r="C34" s="677"/>
      <c r="D34" t="s">
        <v>401</v>
      </c>
      <c r="E34" s="285">
        <v>2</v>
      </c>
      <c r="G34" s="218">
        <f t="shared" si="0"/>
        <v>22.90000000000002</v>
      </c>
      <c r="H34" s="218"/>
    </row>
    <row r="35" spans="1:8">
      <c r="B35" s="677"/>
      <c r="C35" s="677"/>
      <c r="D35" t="s">
        <v>400</v>
      </c>
      <c r="E35" s="285">
        <v>210</v>
      </c>
      <c r="G35" s="218">
        <f t="shared" si="0"/>
        <v>232.90000000000003</v>
      </c>
      <c r="H35" s="218"/>
    </row>
    <row r="36" spans="1:8">
      <c r="A36" s="257">
        <v>42908</v>
      </c>
      <c r="B36" s="677">
        <v>12872</v>
      </c>
      <c r="C36" s="677" t="s">
        <v>422</v>
      </c>
      <c r="D36" t="s">
        <v>400</v>
      </c>
      <c r="E36" s="285"/>
      <c r="F36" s="285">
        <v>210</v>
      </c>
      <c r="G36" s="218">
        <f t="shared" si="0"/>
        <v>22.900000000000034</v>
      </c>
      <c r="H36" s="218"/>
    </row>
    <row r="37" spans="1:8">
      <c r="A37" s="257">
        <v>42908</v>
      </c>
      <c r="B37" s="677">
        <v>12872</v>
      </c>
      <c r="C37" s="677" t="s">
        <v>422</v>
      </c>
      <c r="D37" t="s">
        <v>19</v>
      </c>
      <c r="E37" s="285"/>
      <c r="F37" s="285">
        <v>20.9</v>
      </c>
      <c r="G37" s="218">
        <f t="shared" si="0"/>
        <v>2.0000000000000355</v>
      </c>
      <c r="H37" s="218"/>
    </row>
    <row r="38" spans="1:8">
      <c r="A38" s="257">
        <v>42908</v>
      </c>
      <c r="B38" s="677">
        <v>12872</v>
      </c>
      <c r="C38" s="677" t="s">
        <v>422</v>
      </c>
      <c r="D38" t="s">
        <v>401</v>
      </c>
      <c r="E38" s="285"/>
      <c r="F38" s="285">
        <v>2</v>
      </c>
      <c r="G38" s="218">
        <f t="shared" si="0"/>
        <v>3.5527136788005009E-14</v>
      </c>
      <c r="H38" s="218"/>
    </row>
    <row r="39" spans="1:8">
      <c r="A39" s="257">
        <v>42916</v>
      </c>
      <c r="B39" s="677" t="s">
        <v>397</v>
      </c>
      <c r="C39" s="677" t="s">
        <v>425</v>
      </c>
      <c r="D39" t="s">
        <v>19</v>
      </c>
      <c r="E39" s="285">
        <v>20.3</v>
      </c>
      <c r="G39" s="218">
        <f t="shared" si="0"/>
        <v>20.300000000000036</v>
      </c>
      <c r="H39" s="218"/>
    </row>
    <row r="40" spans="1:8">
      <c r="B40" s="677"/>
      <c r="C40" s="677"/>
      <c r="D40" t="s">
        <v>401</v>
      </c>
      <c r="E40" s="285">
        <v>2</v>
      </c>
      <c r="G40" s="218">
        <f t="shared" si="0"/>
        <v>22.300000000000036</v>
      </c>
      <c r="H40" s="218"/>
    </row>
    <row r="41" spans="1:8">
      <c r="B41" s="677"/>
      <c r="C41" s="677"/>
      <c r="D41" t="s">
        <v>400</v>
      </c>
      <c r="E41" s="285">
        <v>210</v>
      </c>
      <c r="G41" s="218">
        <f t="shared" si="0"/>
        <v>232.30000000000004</v>
      </c>
      <c r="H41" s="218"/>
    </row>
    <row r="42" spans="1:8">
      <c r="A42" s="257">
        <v>42936</v>
      </c>
      <c r="B42" s="677">
        <v>13037</v>
      </c>
      <c r="C42" s="677" t="s">
        <v>425</v>
      </c>
      <c r="D42" t="s">
        <v>400</v>
      </c>
      <c r="E42" s="285"/>
      <c r="F42" s="285">
        <v>210</v>
      </c>
      <c r="G42" s="218">
        <f t="shared" si="0"/>
        <v>22.30000000000004</v>
      </c>
      <c r="H42" s="218"/>
    </row>
    <row r="43" spans="1:8">
      <c r="A43" s="257">
        <v>42936</v>
      </c>
      <c r="B43" s="677">
        <v>13038</v>
      </c>
      <c r="C43" s="677" t="s">
        <v>425</v>
      </c>
      <c r="D43" t="s">
        <v>19</v>
      </c>
      <c r="E43" s="285"/>
      <c r="F43" s="285">
        <v>20.3</v>
      </c>
      <c r="G43" s="218">
        <f t="shared" si="0"/>
        <v>2.0000000000000391</v>
      </c>
      <c r="H43" s="218"/>
    </row>
    <row r="44" spans="1:8">
      <c r="A44" s="257">
        <v>42936</v>
      </c>
      <c r="B44" s="677">
        <v>13038</v>
      </c>
      <c r="C44" s="677" t="s">
        <v>425</v>
      </c>
      <c r="D44" t="s">
        <v>401</v>
      </c>
      <c r="E44" s="285"/>
      <c r="F44" s="285">
        <v>2</v>
      </c>
      <c r="G44" s="218">
        <f t="shared" si="0"/>
        <v>3.907985046680551E-14</v>
      </c>
      <c r="H44" s="218"/>
    </row>
    <row r="45" spans="1:8">
      <c r="A45" s="257">
        <v>42947</v>
      </c>
      <c r="B45" s="677" t="s">
        <v>397</v>
      </c>
      <c r="C45" s="677" t="s">
        <v>427</v>
      </c>
      <c r="D45" t="s">
        <v>19</v>
      </c>
      <c r="E45" s="285">
        <v>19.8</v>
      </c>
      <c r="G45" s="218">
        <f t="shared" si="0"/>
        <v>19.80000000000004</v>
      </c>
      <c r="H45" s="218"/>
    </row>
    <row r="46" spans="1:8">
      <c r="B46" s="677"/>
      <c r="C46" s="677"/>
      <c r="D46" t="s">
        <v>401</v>
      </c>
      <c r="E46" s="285">
        <v>2</v>
      </c>
      <c r="G46" s="218">
        <f t="shared" si="0"/>
        <v>21.80000000000004</v>
      </c>
      <c r="H46" s="218"/>
    </row>
    <row r="47" spans="1:8">
      <c r="B47" s="677"/>
      <c r="C47" s="677"/>
      <c r="D47" t="s">
        <v>400</v>
      </c>
      <c r="E47" s="285">
        <v>210</v>
      </c>
      <c r="G47" s="218">
        <f t="shared" si="0"/>
        <v>231.80000000000004</v>
      </c>
      <c r="H47" s="218"/>
    </row>
    <row r="48" spans="1:8">
      <c r="A48" s="257">
        <v>42965</v>
      </c>
      <c r="B48" s="677">
        <v>13275</v>
      </c>
      <c r="C48" s="677" t="s">
        <v>427</v>
      </c>
      <c r="D48" t="s">
        <v>400</v>
      </c>
      <c r="E48" s="285"/>
      <c r="F48" s="285">
        <v>210</v>
      </c>
      <c r="G48" s="218">
        <f t="shared" si="0"/>
        <v>21.80000000000004</v>
      </c>
      <c r="H48" s="218"/>
    </row>
    <row r="49" spans="1:8">
      <c r="A49" s="257">
        <v>42986</v>
      </c>
      <c r="B49" s="677">
        <v>13426</v>
      </c>
      <c r="C49" s="677" t="s">
        <v>427</v>
      </c>
      <c r="D49" t="s">
        <v>19</v>
      </c>
      <c r="E49" s="285"/>
      <c r="F49" s="285">
        <v>19.8</v>
      </c>
      <c r="G49" s="218">
        <f t="shared" si="0"/>
        <v>2.0000000000000391</v>
      </c>
      <c r="H49" s="218"/>
    </row>
    <row r="50" spans="1:8">
      <c r="A50" s="257">
        <v>42986</v>
      </c>
      <c r="B50" s="677">
        <v>13426</v>
      </c>
      <c r="C50" s="677" t="s">
        <v>427</v>
      </c>
      <c r="D50" t="s">
        <v>401</v>
      </c>
      <c r="E50" s="285"/>
      <c r="F50" s="285">
        <v>2</v>
      </c>
      <c r="G50" s="218">
        <f t="shared" si="0"/>
        <v>3.907985046680551E-14</v>
      </c>
      <c r="H50" s="218"/>
    </row>
    <row r="51" spans="1:8">
      <c r="A51" s="257">
        <v>42978</v>
      </c>
      <c r="B51" s="677" t="s">
        <v>397</v>
      </c>
      <c r="C51" s="677" t="s">
        <v>429</v>
      </c>
      <c r="D51" t="s">
        <v>19</v>
      </c>
      <c r="E51" s="285">
        <v>19.8</v>
      </c>
      <c r="G51" s="218">
        <f t="shared" si="0"/>
        <v>19.80000000000004</v>
      </c>
      <c r="H51" s="218"/>
    </row>
    <row r="52" spans="1:8">
      <c r="B52" s="677"/>
      <c r="C52" s="677"/>
      <c r="D52" t="s">
        <v>401</v>
      </c>
      <c r="E52" s="285">
        <v>2</v>
      </c>
      <c r="G52" s="218">
        <f t="shared" si="0"/>
        <v>21.80000000000004</v>
      </c>
      <c r="H52" s="218"/>
    </row>
    <row r="53" spans="1:8">
      <c r="B53" s="677"/>
      <c r="C53" s="677"/>
      <c r="D53" t="s">
        <v>400</v>
      </c>
      <c r="E53" s="285">
        <v>210</v>
      </c>
      <c r="G53" s="218">
        <f t="shared" si="0"/>
        <v>231.80000000000004</v>
      </c>
      <c r="H53" s="218"/>
    </row>
    <row r="54" spans="1:8">
      <c r="A54" s="257">
        <v>42986</v>
      </c>
      <c r="B54" s="677">
        <v>13426</v>
      </c>
      <c r="C54" s="677" t="s">
        <v>429</v>
      </c>
      <c r="D54" t="s">
        <v>400</v>
      </c>
      <c r="E54" s="285"/>
      <c r="F54" s="285">
        <v>210</v>
      </c>
      <c r="G54" s="218">
        <f t="shared" si="0"/>
        <v>21.80000000000004</v>
      </c>
      <c r="H54" s="218"/>
    </row>
    <row r="55" spans="1:8">
      <c r="A55" s="257">
        <v>43032</v>
      </c>
      <c r="B55" s="677">
        <v>13682</v>
      </c>
      <c r="C55" s="677" t="s">
        <v>429</v>
      </c>
      <c r="D55" t="s">
        <v>19</v>
      </c>
      <c r="E55" s="285"/>
      <c r="F55" s="285">
        <v>19.8</v>
      </c>
      <c r="G55" s="218">
        <f t="shared" si="0"/>
        <v>2.0000000000000391</v>
      </c>
      <c r="H55" s="218"/>
    </row>
    <row r="56" spans="1:8">
      <c r="A56" s="257">
        <v>43032</v>
      </c>
      <c r="B56" s="677">
        <v>13682</v>
      </c>
      <c r="C56" s="677" t="s">
        <v>429</v>
      </c>
      <c r="D56" t="s">
        <v>401</v>
      </c>
      <c r="E56" s="285"/>
      <c r="F56" s="285">
        <v>2</v>
      </c>
      <c r="G56" s="218">
        <f t="shared" si="0"/>
        <v>3.907985046680551E-14</v>
      </c>
      <c r="H56" s="218"/>
    </row>
    <row r="57" spans="1:8">
      <c r="A57" s="257">
        <v>43008</v>
      </c>
      <c r="B57" s="677" t="s">
        <v>397</v>
      </c>
      <c r="C57" s="677" t="s">
        <v>478</v>
      </c>
      <c r="D57" t="s">
        <v>19</v>
      </c>
      <c r="E57" s="285">
        <v>15.5</v>
      </c>
      <c r="G57" s="218">
        <f t="shared" si="0"/>
        <v>15.500000000000039</v>
      </c>
      <c r="H57" s="218"/>
    </row>
    <row r="58" spans="1:8">
      <c r="B58" s="677"/>
      <c r="C58" s="677"/>
      <c r="D58" t="s">
        <v>401</v>
      </c>
      <c r="E58" s="285">
        <v>2</v>
      </c>
      <c r="G58" s="218">
        <f t="shared" si="0"/>
        <v>17.500000000000039</v>
      </c>
      <c r="H58" s="218"/>
    </row>
    <row r="59" spans="1:8">
      <c r="B59" s="677"/>
      <c r="C59" s="677"/>
      <c r="D59" t="s">
        <v>400</v>
      </c>
      <c r="E59" s="285">
        <v>210</v>
      </c>
      <c r="G59" s="218">
        <f t="shared" si="0"/>
        <v>227.50000000000003</v>
      </c>
      <c r="H59" s="218"/>
    </row>
    <row r="60" spans="1:8">
      <c r="A60" s="257">
        <v>42986</v>
      </c>
      <c r="B60" s="677">
        <v>13426</v>
      </c>
      <c r="C60" s="677" t="s">
        <v>478</v>
      </c>
      <c r="D60" t="s">
        <v>400</v>
      </c>
      <c r="E60" s="285"/>
      <c r="F60" s="285">
        <v>210</v>
      </c>
      <c r="G60" s="218">
        <f t="shared" si="0"/>
        <v>17.500000000000028</v>
      </c>
      <c r="H60" s="218"/>
    </row>
    <row r="61" spans="1:8">
      <c r="A61" s="257">
        <v>43032</v>
      </c>
      <c r="B61" s="677">
        <v>13682</v>
      </c>
      <c r="C61" s="677" t="s">
        <v>478</v>
      </c>
      <c r="D61" t="s">
        <v>19</v>
      </c>
      <c r="E61" s="285"/>
      <c r="F61" s="285">
        <v>15.5</v>
      </c>
      <c r="G61" s="218">
        <f t="shared" si="0"/>
        <v>2.0000000000000284</v>
      </c>
      <c r="H61" s="218"/>
    </row>
    <row r="62" spans="1:8">
      <c r="A62" s="257">
        <v>43032</v>
      </c>
      <c r="B62" s="677">
        <v>13682</v>
      </c>
      <c r="C62" s="677" t="s">
        <v>478</v>
      </c>
      <c r="D62" t="s">
        <v>401</v>
      </c>
      <c r="E62" s="285"/>
      <c r="F62" s="285">
        <v>1.3</v>
      </c>
      <c r="G62" s="218">
        <f t="shared" si="0"/>
        <v>0.70000000000002838</v>
      </c>
      <c r="H62" s="218"/>
    </row>
    <row r="63" spans="1:8">
      <c r="A63" s="257">
        <v>43131</v>
      </c>
      <c r="B63" s="677">
        <v>14164</v>
      </c>
      <c r="C63" s="677" t="s">
        <v>478</v>
      </c>
      <c r="D63" t="s">
        <v>401</v>
      </c>
      <c r="E63" s="285"/>
      <c r="F63" s="285">
        <v>0.7</v>
      </c>
      <c r="G63" s="218">
        <f t="shared" si="0"/>
        <v>2.8421709430404007E-14</v>
      </c>
      <c r="H63" s="218"/>
    </row>
    <row r="64" spans="1:8">
      <c r="A64" s="257">
        <v>43039</v>
      </c>
      <c r="B64" s="677" t="s">
        <v>397</v>
      </c>
      <c r="C64" s="677" t="s">
        <v>398</v>
      </c>
      <c r="D64" t="s">
        <v>19</v>
      </c>
      <c r="E64" s="285">
        <v>15.4</v>
      </c>
      <c r="G64" s="218">
        <f t="shared" si="0"/>
        <v>15.400000000000029</v>
      </c>
      <c r="H64" s="218"/>
    </row>
    <row r="65" spans="1:8">
      <c r="B65" s="677"/>
      <c r="C65" s="677"/>
      <c r="D65" t="s">
        <v>401</v>
      </c>
      <c r="E65" s="285">
        <v>2</v>
      </c>
      <c r="G65" s="218">
        <f t="shared" si="0"/>
        <v>17.400000000000027</v>
      </c>
      <c r="H65" s="218"/>
    </row>
    <row r="66" spans="1:8">
      <c r="B66" s="677"/>
      <c r="C66" s="677"/>
      <c r="D66" t="s">
        <v>400</v>
      </c>
      <c r="E66" s="285">
        <v>210</v>
      </c>
      <c r="G66" s="218">
        <f t="shared" si="0"/>
        <v>227.40000000000003</v>
      </c>
      <c r="H66" s="218"/>
    </row>
    <row r="67" spans="1:8">
      <c r="A67" s="257">
        <v>43032</v>
      </c>
      <c r="B67" s="677">
        <v>13682</v>
      </c>
      <c r="C67" s="677" t="s">
        <v>398</v>
      </c>
      <c r="D67" t="s">
        <v>400</v>
      </c>
      <c r="E67" s="285"/>
      <c r="F67" s="285">
        <v>210</v>
      </c>
      <c r="G67" s="218">
        <f t="shared" si="0"/>
        <v>17.400000000000034</v>
      </c>
      <c r="H67" s="218"/>
    </row>
    <row r="68" spans="1:8">
      <c r="A68" s="257">
        <v>43085</v>
      </c>
      <c r="B68" s="676">
        <v>13949</v>
      </c>
      <c r="C68" s="677" t="s">
        <v>398</v>
      </c>
      <c r="D68" t="s">
        <v>19</v>
      </c>
      <c r="E68" s="285"/>
      <c r="F68" s="285">
        <v>15.4</v>
      </c>
      <c r="G68" s="218">
        <f t="shared" si="0"/>
        <v>2.0000000000000338</v>
      </c>
      <c r="H68" s="218"/>
    </row>
    <row r="69" spans="1:8">
      <c r="A69" s="257">
        <v>43085</v>
      </c>
      <c r="B69" s="677">
        <v>13949</v>
      </c>
      <c r="C69" s="677" t="s">
        <v>398</v>
      </c>
      <c r="D69" t="s">
        <v>401</v>
      </c>
      <c r="E69" s="285"/>
      <c r="F69" s="285">
        <v>2</v>
      </c>
      <c r="G69" s="218">
        <f t="shared" si="0"/>
        <v>3.3750779948604759E-14</v>
      </c>
      <c r="H69" s="218"/>
    </row>
    <row r="70" spans="1:8">
      <c r="A70" s="257">
        <v>43069</v>
      </c>
      <c r="B70" s="677" t="s">
        <v>397</v>
      </c>
      <c r="C70" s="677" t="s">
        <v>405</v>
      </c>
      <c r="D70" t="s">
        <v>19</v>
      </c>
      <c r="E70" s="285">
        <v>16.5</v>
      </c>
      <c r="G70" s="218">
        <f t="shared" si="0"/>
        <v>16.500000000000036</v>
      </c>
      <c r="H70" s="218"/>
    </row>
    <row r="71" spans="1:8">
      <c r="B71" s="677"/>
      <c r="C71" s="677"/>
      <c r="D71" t="s">
        <v>401</v>
      </c>
      <c r="E71" s="285">
        <v>2</v>
      </c>
      <c r="G71" s="218">
        <f t="shared" si="0"/>
        <v>18.500000000000036</v>
      </c>
      <c r="H71" s="218"/>
    </row>
    <row r="72" spans="1:8">
      <c r="B72" s="677"/>
      <c r="C72" s="677"/>
      <c r="D72" t="s">
        <v>400</v>
      </c>
      <c r="E72" s="285">
        <v>210</v>
      </c>
      <c r="G72" s="218">
        <f t="shared" ref="G72:G138" si="1">+G71+E72-F72</f>
        <v>228.50000000000003</v>
      </c>
      <c r="H72" s="218"/>
    </row>
    <row r="73" spans="1:8">
      <c r="A73" s="257">
        <v>43085</v>
      </c>
      <c r="B73" s="677">
        <v>13949</v>
      </c>
      <c r="C73" s="677" t="s">
        <v>405</v>
      </c>
      <c r="D73" t="s">
        <v>400</v>
      </c>
      <c r="E73" s="285"/>
      <c r="F73" s="285">
        <v>210</v>
      </c>
      <c r="G73" s="218">
        <f t="shared" si="1"/>
        <v>18.500000000000028</v>
      </c>
      <c r="H73" s="218"/>
    </row>
    <row r="74" spans="1:8">
      <c r="A74" s="257">
        <v>43097</v>
      </c>
      <c r="B74" s="677">
        <v>13988</v>
      </c>
      <c r="C74" s="677" t="s">
        <v>405</v>
      </c>
      <c r="D74" t="s">
        <v>19</v>
      </c>
      <c r="E74" s="285"/>
      <c r="F74" s="285">
        <v>16.5</v>
      </c>
      <c r="G74" s="218">
        <f t="shared" si="1"/>
        <v>2.0000000000000284</v>
      </c>
      <c r="H74" s="218"/>
    </row>
    <row r="75" spans="1:8">
      <c r="A75" s="257">
        <v>43097</v>
      </c>
      <c r="B75" s="677">
        <v>13988</v>
      </c>
      <c r="C75" s="677" t="s">
        <v>405</v>
      </c>
      <c r="D75" t="s">
        <v>401</v>
      </c>
      <c r="E75" s="285"/>
      <c r="F75" s="285">
        <v>2</v>
      </c>
      <c r="G75" s="218">
        <f t="shared" si="1"/>
        <v>2.8421709430404007E-14</v>
      </c>
      <c r="H75" s="218"/>
    </row>
    <row r="76" spans="1:8">
      <c r="A76" s="257">
        <v>43100</v>
      </c>
      <c r="B76" s="677" t="s">
        <v>397</v>
      </c>
      <c r="C76" s="677" t="s">
        <v>409</v>
      </c>
      <c r="D76" t="s">
        <v>19</v>
      </c>
      <c r="E76" s="285">
        <v>17.899999999999999</v>
      </c>
      <c r="G76" s="218">
        <f t="shared" si="1"/>
        <v>17.900000000000027</v>
      </c>
      <c r="H76" s="218"/>
    </row>
    <row r="77" spans="1:8">
      <c r="B77" s="677"/>
      <c r="C77" s="677"/>
      <c r="D77" t="s">
        <v>401</v>
      </c>
      <c r="E77" s="285">
        <v>2</v>
      </c>
      <c r="G77" s="218">
        <f t="shared" si="1"/>
        <v>19.900000000000027</v>
      </c>
      <c r="H77" s="218"/>
    </row>
    <row r="78" spans="1:8">
      <c r="B78" s="677"/>
      <c r="C78" s="677"/>
      <c r="D78" t="s">
        <v>400</v>
      </c>
      <c r="E78" s="285">
        <v>210</v>
      </c>
      <c r="G78" s="218">
        <f t="shared" si="1"/>
        <v>229.90000000000003</v>
      </c>
      <c r="H78" s="218"/>
    </row>
    <row r="79" spans="1:8">
      <c r="A79" s="257">
        <v>43097</v>
      </c>
      <c r="B79" s="677">
        <v>13988</v>
      </c>
      <c r="C79" s="677" t="s">
        <v>409</v>
      </c>
      <c r="D79" t="s">
        <v>400</v>
      </c>
      <c r="E79" s="285"/>
      <c r="F79" s="285">
        <v>210</v>
      </c>
      <c r="G79" s="218">
        <f t="shared" si="1"/>
        <v>19.900000000000034</v>
      </c>
      <c r="H79" s="218"/>
    </row>
    <row r="80" spans="1:8">
      <c r="A80" s="257">
        <v>43118</v>
      </c>
      <c r="B80" s="677">
        <v>14084</v>
      </c>
      <c r="C80" s="677" t="s">
        <v>409</v>
      </c>
      <c r="D80" t="s">
        <v>19</v>
      </c>
      <c r="E80" s="285"/>
      <c r="F80" s="285">
        <v>17.899999999999999</v>
      </c>
      <c r="G80" s="218">
        <f t="shared" si="1"/>
        <v>2.0000000000000355</v>
      </c>
      <c r="H80" s="218"/>
    </row>
    <row r="81" spans="1:8">
      <c r="A81" s="257">
        <v>43118</v>
      </c>
      <c r="B81" s="677">
        <v>14084</v>
      </c>
      <c r="C81" s="677" t="s">
        <v>409</v>
      </c>
      <c r="D81" t="s">
        <v>401</v>
      </c>
      <c r="E81" s="285"/>
      <c r="F81" s="285">
        <v>2</v>
      </c>
      <c r="G81" s="218">
        <f t="shared" si="1"/>
        <v>3.5527136788005009E-14</v>
      </c>
      <c r="H81" s="218"/>
    </row>
    <row r="82" spans="1:8">
      <c r="A82" s="277">
        <v>43131</v>
      </c>
      <c r="B82" s="676" t="s">
        <v>397</v>
      </c>
      <c r="C82" s="676" t="s">
        <v>444</v>
      </c>
      <c r="D82" t="s">
        <v>19</v>
      </c>
      <c r="E82" s="285">
        <v>15.9</v>
      </c>
      <c r="G82" s="218">
        <f t="shared" si="1"/>
        <v>15.900000000000036</v>
      </c>
      <c r="H82" s="218"/>
    </row>
    <row r="83" spans="1:8">
      <c r="B83" s="677"/>
      <c r="C83" s="677"/>
      <c r="D83" t="s">
        <v>401</v>
      </c>
      <c r="E83" s="285">
        <v>2</v>
      </c>
      <c r="G83" s="218">
        <f t="shared" si="1"/>
        <v>17.900000000000034</v>
      </c>
      <c r="H83" s="218"/>
    </row>
    <row r="84" spans="1:8">
      <c r="B84" s="677"/>
      <c r="C84" s="677"/>
      <c r="D84" t="s">
        <v>400</v>
      </c>
      <c r="E84" s="285">
        <v>210</v>
      </c>
      <c r="G84" s="218">
        <f t="shared" si="1"/>
        <v>227.90000000000003</v>
      </c>
      <c r="H84" s="218"/>
    </row>
    <row r="85" spans="1:8">
      <c r="A85" s="257">
        <v>43131</v>
      </c>
      <c r="B85" s="677">
        <v>14164</v>
      </c>
      <c r="C85" s="677" t="s">
        <v>444</v>
      </c>
      <c r="D85" t="s">
        <v>400</v>
      </c>
      <c r="E85" s="285"/>
      <c r="F85" s="285">
        <v>210</v>
      </c>
      <c r="G85" s="218">
        <f t="shared" si="1"/>
        <v>17.900000000000034</v>
      </c>
      <c r="H85" s="218"/>
    </row>
    <row r="86" spans="1:8">
      <c r="A86" s="257">
        <v>43161</v>
      </c>
      <c r="B86" s="677">
        <v>14318</v>
      </c>
      <c r="C86" s="677" t="s">
        <v>444</v>
      </c>
      <c r="D86" t="s">
        <v>19</v>
      </c>
      <c r="E86" s="285"/>
      <c r="F86" s="285">
        <v>15.9</v>
      </c>
      <c r="G86" s="218">
        <f t="shared" si="1"/>
        <v>2.0000000000000338</v>
      </c>
      <c r="H86" s="218"/>
    </row>
    <row r="87" spans="1:8">
      <c r="A87" s="257">
        <v>43161</v>
      </c>
      <c r="B87" s="677">
        <v>14318</v>
      </c>
      <c r="C87" s="677" t="s">
        <v>444</v>
      </c>
      <c r="D87" t="s">
        <v>401</v>
      </c>
      <c r="E87" s="285"/>
      <c r="F87" s="285">
        <v>2</v>
      </c>
      <c r="G87" s="218">
        <f t="shared" si="1"/>
        <v>3.3750779948604759E-14</v>
      </c>
      <c r="H87" s="218"/>
    </row>
    <row r="88" spans="1:8">
      <c r="A88" s="277">
        <v>43159</v>
      </c>
      <c r="B88" s="676" t="s">
        <v>397</v>
      </c>
      <c r="C88" s="676" t="s">
        <v>415</v>
      </c>
      <c r="D88" t="s">
        <v>19</v>
      </c>
      <c r="E88" s="285">
        <v>19.8</v>
      </c>
      <c r="G88" s="218">
        <f t="shared" si="1"/>
        <v>19.800000000000033</v>
      </c>
      <c r="H88" s="218"/>
    </row>
    <row r="89" spans="1:8">
      <c r="B89" s="677"/>
      <c r="C89" s="677"/>
      <c r="D89" t="s">
        <v>401</v>
      </c>
      <c r="E89" s="285">
        <v>2</v>
      </c>
      <c r="G89" s="218">
        <f t="shared" si="1"/>
        <v>21.800000000000033</v>
      </c>
      <c r="H89" s="218"/>
    </row>
    <row r="90" spans="1:8">
      <c r="B90" s="677"/>
      <c r="C90" s="677"/>
      <c r="D90" t="s">
        <v>400</v>
      </c>
      <c r="E90" s="285">
        <v>210</v>
      </c>
      <c r="G90" s="218">
        <f t="shared" si="1"/>
        <v>231.80000000000004</v>
      </c>
      <c r="H90" s="218"/>
    </row>
    <row r="91" spans="1:8">
      <c r="A91" s="257">
        <v>43161</v>
      </c>
      <c r="B91" s="677">
        <v>14318</v>
      </c>
      <c r="C91" s="677" t="s">
        <v>415</v>
      </c>
      <c r="D91" t="s">
        <v>400</v>
      </c>
      <c r="E91" s="285"/>
      <c r="F91" s="285">
        <v>210</v>
      </c>
      <c r="G91" s="218">
        <f t="shared" si="1"/>
        <v>21.80000000000004</v>
      </c>
      <c r="H91" s="218"/>
    </row>
    <row r="92" spans="1:8">
      <c r="A92" s="257">
        <v>43192</v>
      </c>
      <c r="B92" s="677">
        <v>14423</v>
      </c>
      <c r="C92" s="677" t="s">
        <v>415</v>
      </c>
      <c r="D92" t="s">
        <v>19</v>
      </c>
      <c r="E92" s="285"/>
      <c r="F92" s="285">
        <v>19.8</v>
      </c>
      <c r="G92" s="218">
        <f t="shared" si="1"/>
        <v>2.0000000000000391</v>
      </c>
      <c r="H92" s="218"/>
    </row>
    <row r="93" spans="1:8">
      <c r="A93" s="257">
        <v>43192</v>
      </c>
      <c r="B93" s="677">
        <v>14423</v>
      </c>
      <c r="C93" s="677" t="s">
        <v>415</v>
      </c>
      <c r="D93" t="s">
        <v>401</v>
      </c>
      <c r="E93" s="285"/>
      <c r="F93" s="285">
        <v>2</v>
      </c>
      <c r="G93" s="218">
        <f t="shared" si="1"/>
        <v>3.907985046680551E-14</v>
      </c>
      <c r="H93" s="218"/>
    </row>
    <row r="94" spans="1:8">
      <c r="A94" s="277">
        <v>43190</v>
      </c>
      <c r="B94" s="676" t="s">
        <v>397</v>
      </c>
      <c r="C94" s="676" t="s">
        <v>418</v>
      </c>
      <c r="D94" t="s">
        <v>19</v>
      </c>
      <c r="E94" s="285">
        <v>19</v>
      </c>
      <c r="G94" s="218">
        <f t="shared" si="1"/>
        <v>19.000000000000039</v>
      </c>
      <c r="H94" s="218"/>
    </row>
    <row r="95" spans="1:8">
      <c r="A95" s="277"/>
      <c r="B95" s="676"/>
      <c r="C95" s="676"/>
      <c r="D95" t="s">
        <v>401</v>
      </c>
      <c r="E95" s="285">
        <v>2</v>
      </c>
      <c r="G95" s="218">
        <f t="shared" si="1"/>
        <v>21.000000000000039</v>
      </c>
      <c r="H95" s="218"/>
    </row>
    <row r="96" spans="1:8">
      <c r="A96" s="277"/>
      <c r="B96" s="676"/>
      <c r="C96" s="676"/>
      <c r="D96" t="s">
        <v>400</v>
      </c>
      <c r="E96" s="285">
        <v>210</v>
      </c>
      <c r="G96" s="218">
        <f t="shared" si="1"/>
        <v>231.00000000000003</v>
      </c>
      <c r="H96" s="218"/>
    </row>
    <row r="97" spans="1:8">
      <c r="A97" s="257">
        <v>43192</v>
      </c>
      <c r="B97" s="677">
        <v>14423</v>
      </c>
      <c r="C97" s="677" t="s">
        <v>418</v>
      </c>
      <c r="D97" t="s">
        <v>400</v>
      </c>
      <c r="E97" s="285"/>
      <c r="F97" s="285">
        <v>210</v>
      </c>
      <c r="G97" s="218">
        <f t="shared" si="1"/>
        <v>21.000000000000028</v>
      </c>
      <c r="H97" s="218"/>
    </row>
    <row r="98" spans="1:8">
      <c r="A98" s="257">
        <v>43227</v>
      </c>
      <c r="B98" s="677">
        <v>14575</v>
      </c>
      <c r="C98" s="676" t="s">
        <v>418</v>
      </c>
      <c r="D98" t="s">
        <v>19</v>
      </c>
      <c r="E98" s="285"/>
      <c r="F98" s="285">
        <v>19</v>
      </c>
      <c r="G98" s="218">
        <f t="shared" si="1"/>
        <v>2.0000000000000284</v>
      </c>
      <c r="H98" s="218"/>
    </row>
    <row r="99" spans="1:8">
      <c r="A99" s="257">
        <v>43227</v>
      </c>
      <c r="B99" s="677">
        <v>14575</v>
      </c>
      <c r="C99" s="676" t="s">
        <v>418</v>
      </c>
      <c r="D99" t="s">
        <v>401</v>
      </c>
      <c r="E99" s="285"/>
      <c r="F99" s="285">
        <v>2</v>
      </c>
      <c r="G99" s="218">
        <f t="shared" si="1"/>
        <v>2.8421709430404007E-14</v>
      </c>
      <c r="H99" s="218"/>
    </row>
    <row r="100" spans="1:8">
      <c r="A100" s="257">
        <v>43220</v>
      </c>
      <c r="B100" s="677" t="s">
        <v>397</v>
      </c>
      <c r="C100" s="676" t="s">
        <v>420</v>
      </c>
      <c r="D100" t="s">
        <v>19</v>
      </c>
      <c r="E100" s="285">
        <v>19.600000000000001</v>
      </c>
      <c r="G100" s="218">
        <f t="shared" si="1"/>
        <v>19.60000000000003</v>
      </c>
      <c r="H100" s="218"/>
    </row>
    <row r="101" spans="1:8">
      <c r="B101" s="677"/>
      <c r="C101" s="676"/>
      <c r="D101" t="s">
        <v>401</v>
      </c>
      <c r="E101" s="285">
        <v>2</v>
      </c>
      <c r="G101" s="218">
        <f t="shared" si="1"/>
        <v>21.60000000000003</v>
      </c>
      <c r="H101" s="218"/>
    </row>
    <row r="102" spans="1:8">
      <c r="B102" s="677"/>
      <c r="C102" s="676"/>
      <c r="D102" t="s">
        <v>400</v>
      </c>
      <c r="E102" s="285">
        <v>210</v>
      </c>
      <c r="G102" s="218">
        <f t="shared" si="1"/>
        <v>231.60000000000002</v>
      </c>
      <c r="H102" s="218"/>
    </row>
    <row r="103" spans="1:8">
      <c r="A103" s="257">
        <v>43227</v>
      </c>
      <c r="B103" s="677">
        <v>14575</v>
      </c>
      <c r="C103" s="676" t="s">
        <v>420</v>
      </c>
      <c r="D103" t="s">
        <v>400</v>
      </c>
      <c r="E103" s="285"/>
      <c r="F103" s="285">
        <v>210</v>
      </c>
      <c r="G103" s="218">
        <f t="shared" si="1"/>
        <v>21.600000000000023</v>
      </c>
      <c r="H103" s="218"/>
    </row>
    <row r="104" spans="1:8">
      <c r="A104" s="257">
        <v>43243</v>
      </c>
      <c r="B104" s="677">
        <v>14663</v>
      </c>
      <c r="C104" s="676" t="s">
        <v>420</v>
      </c>
      <c r="D104" t="s">
        <v>19</v>
      </c>
      <c r="E104" s="285"/>
      <c r="F104" s="285">
        <v>19.600000000000001</v>
      </c>
      <c r="G104" s="218">
        <f t="shared" si="1"/>
        <v>2.0000000000000213</v>
      </c>
      <c r="H104" s="218"/>
    </row>
    <row r="105" spans="1:8" ht="15.75" customHeight="1">
      <c r="A105" s="257">
        <v>43243</v>
      </c>
      <c r="B105" s="677">
        <v>14663</v>
      </c>
      <c r="C105" s="676" t="s">
        <v>420</v>
      </c>
      <c r="D105" t="s">
        <v>401</v>
      </c>
      <c r="E105" s="285"/>
      <c r="F105" s="285">
        <v>2</v>
      </c>
      <c r="G105" s="218">
        <f t="shared" si="1"/>
        <v>2.1316282072803006E-14</v>
      </c>
      <c r="H105" s="218"/>
    </row>
    <row r="106" spans="1:8" ht="15.75" customHeight="1">
      <c r="A106" s="257">
        <v>43251</v>
      </c>
      <c r="B106" s="677" t="s">
        <v>397</v>
      </c>
      <c r="C106" s="676" t="s">
        <v>422</v>
      </c>
      <c r="D106" t="s">
        <v>19</v>
      </c>
      <c r="E106" s="285">
        <v>18.2</v>
      </c>
      <c r="G106" s="218">
        <f t="shared" si="1"/>
        <v>18.200000000000021</v>
      </c>
      <c r="H106" s="218"/>
    </row>
    <row r="107" spans="1:8" ht="15.75" customHeight="1">
      <c r="B107" s="677"/>
      <c r="C107" s="676"/>
      <c r="D107" t="s">
        <v>401</v>
      </c>
      <c r="E107" s="285">
        <v>2</v>
      </c>
      <c r="G107" s="218">
        <f t="shared" si="1"/>
        <v>20.200000000000021</v>
      </c>
      <c r="H107" s="218"/>
    </row>
    <row r="108" spans="1:8" ht="15.75" customHeight="1">
      <c r="B108" s="677"/>
      <c r="C108" s="676"/>
      <c r="D108" t="s">
        <v>400</v>
      </c>
      <c r="E108" s="285">
        <v>210</v>
      </c>
      <c r="G108" s="218">
        <f t="shared" si="1"/>
        <v>230.20000000000002</v>
      </c>
      <c r="H108" s="218"/>
    </row>
    <row r="109" spans="1:8" ht="15.75" customHeight="1">
      <c r="A109" s="257">
        <v>43263</v>
      </c>
      <c r="B109" s="677">
        <v>14784</v>
      </c>
      <c r="C109" s="677" t="s">
        <v>422</v>
      </c>
      <c r="D109" t="s">
        <v>400</v>
      </c>
      <c r="E109" s="285"/>
      <c r="F109" s="285">
        <v>210</v>
      </c>
      <c r="G109" s="218">
        <f t="shared" si="1"/>
        <v>20.200000000000017</v>
      </c>
      <c r="H109" s="218"/>
    </row>
    <row r="110" spans="1:8" ht="15.75" customHeight="1">
      <c r="A110" s="257">
        <v>43273</v>
      </c>
      <c r="B110" s="677">
        <v>14810</v>
      </c>
      <c r="C110" s="677" t="s">
        <v>422</v>
      </c>
      <c r="D110" t="s">
        <v>19</v>
      </c>
      <c r="E110" s="285"/>
      <c r="F110" s="285">
        <v>18.2</v>
      </c>
      <c r="G110" s="218">
        <f t="shared" si="1"/>
        <v>2.0000000000000178</v>
      </c>
      <c r="H110" s="218"/>
    </row>
    <row r="111" spans="1:8" ht="15.75" customHeight="1">
      <c r="A111" s="257">
        <v>43273</v>
      </c>
      <c r="B111" s="677">
        <v>14810</v>
      </c>
      <c r="C111" s="677" t="s">
        <v>422</v>
      </c>
      <c r="D111" t="s">
        <v>401</v>
      </c>
      <c r="E111" s="285"/>
      <c r="F111" s="285">
        <v>2</v>
      </c>
      <c r="G111" s="218">
        <f t="shared" si="1"/>
        <v>1.7763568394002505E-14</v>
      </c>
      <c r="H111" s="218"/>
    </row>
    <row r="112" spans="1:8" ht="15.75" customHeight="1">
      <c r="A112" s="257">
        <v>43281</v>
      </c>
      <c r="B112" s="677" t="s">
        <v>397</v>
      </c>
      <c r="C112" s="676" t="s">
        <v>425</v>
      </c>
      <c r="D112" t="s">
        <v>19</v>
      </c>
      <c r="E112" s="285">
        <v>16.8</v>
      </c>
      <c r="G112" s="218">
        <f t="shared" si="1"/>
        <v>16.800000000000018</v>
      </c>
      <c r="H112" s="218"/>
    </row>
    <row r="113" spans="1:8" ht="15.75" customHeight="1">
      <c r="B113" s="677"/>
      <c r="C113" s="676"/>
      <c r="D113" t="s">
        <v>401</v>
      </c>
      <c r="E113" s="285">
        <v>4</v>
      </c>
      <c r="G113" s="218">
        <f t="shared" si="1"/>
        <v>20.800000000000018</v>
      </c>
      <c r="H113" s="218"/>
    </row>
    <row r="114" spans="1:8" ht="15.75" customHeight="1">
      <c r="B114" s="677"/>
      <c r="C114" s="676"/>
      <c r="D114" t="s">
        <v>400</v>
      </c>
      <c r="E114" s="285">
        <v>210</v>
      </c>
      <c r="G114" s="218">
        <f t="shared" si="1"/>
        <v>230.8</v>
      </c>
      <c r="H114" s="218"/>
    </row>
    <row r="115" spans="1:8" ht="15.75" customHeight="1">
      <c r="A115" s="257">
        <v>43286</v>
      </c>
      <c r="B115" s="677">
        <v>14901</v>
      </c>
      <c r="C115" s="677" t="s">
        <v>425</v>
      </c>
      <c r="D115" t="s">
        <v>400</v>
      </c>
      <c r="E115" s="285"/>
      <c r="F115" s="285">
        <v>210</v>
      </c>
      <c r="G115" s="218">
        <f t="shared" si="1"/>
        <v>20.800000000000011</v>
      </c>
      <c r="H115" s="218"/>
    </row>
    <row r="116" spans="1:8" ht="15.75" customHeight="1">
      <c r="A116" s="257">
        <v>43326</v>
      </c>
      <c r="B116" s="677">
        <v>15049</v>
      </c>
      <c r="C116" s="677" t="s">
        <v>425</v>
      </c>
      <c r="D116" t="s">
        <v>19</v>
      </c>
      <c r="E116" s="285"/>
      <c r="F116" s="285">
        <v>16.8</v>
      </c>
      <c r="G116" s="218">
        <f t="shared" si="1"/>
        <v>4.0000000000000107</v>
      </c>
      <c r="H116" s="218"/>
    </row>
    <row r="117" spans="1:8" ht="15.75" customHeight="1">
      <c r="A117" s="257">
        <v>43326</v>
      </c>
      <c r="B117" s="677">
        <v>15049</v>
      </c>
      <c r="C117" s="677" t="s">
        <v>425</v>
      </c>
      <c r="D117" t="s">
        <v>401</v>
      </c>
      <c r="E117" s="285"/>
      <c r="F117" s="285">
        <v>4</v>
      </c>
      <c r="G117" s="218">
        <f t="shared" si="1"/>
        <v>1.0658141036401503E-14</v>
      </c>
      <c r="H117" s="218"/>
    </row>
    <row r="118" spans="1:8" ht="15.75" customHeight="1">
      <c r="A118" s="257">
        <v>43312</v>
      </c>
      <c r="B118" s="677" t="s">
        <v>397</v>
      </c>
      <c r="C118" s="676" t="s">
        <v>427</v>
      </c>
      <c r="D118" t="s">
        <v>19</v>
      </c>
      <c r="E118" s="285">
        <v>16.5</v>
      </c>
      <c r="G118" s="218">
        <f t="shared" si="1"/>
        <v>16.500000000000011</v>
      </c>
      <c r="H118" s="218"/>
    </row>
    <row r="119" spans="1:8" ht="15.75" customHeight="1">
      <c r="B119" s="677"/>
      <c r="C119" s="676"/>
      <c r="D119" t="s">
        <v>401</v>
      </c>
      <c r="E119" s="285">
        <v>2</v>
      </c>
      <c r="G119" s="218">
        <f t="shared" si="1"/>
        <v>18.500000000000011</v>
      </c>
      <c r="H119" s="218"/>
    </row>
    <row r="120" spans="1:8" ht="15.75" customHeight="1">
      <c r="B120" s="677"/>
      <c r="C120" s="676"/>
      <c r="D120" t="s">
        <v>400</v>
      </c>
      <c r="E120" s="285">
        <v>210</v>
      </c>
      <c r="G120" s="218">
        <f t="shared" si="1"/>
        <v>228.5</v>
      </c>
      <c r="H120" s="218"/>
    </row>
    <row r="121" spans="1:8" ht="15.75" customHeight="1">
      <c r="A121" s="257">
        <v>43326</v>
      </c>
      <c r="B121" s="677">
        <v>15049</v>
      </c>
      <c r="C121" s="677" t="s">
        <v>427</v>
      </c>
      <c r="D121" t="s">
        <v>400</v>
      </c>
      <c r="E121" s="285"/>
      <c r="F121" s="285">
        <v>210</v>
      </c>
      <c r="G121" s="218">
        <f t="shared" si="1"/>
        <v>18.5</v>
      </c>
      <c r="H121" s="218"/>
    </row>
    <row r="122" spans="1:8" ht="15.75" customHeight="1">
      <c r="A122" s="257">
        <v>43355</v>
      </c>
      <c r="B122" s="677">
        <v>15183</v>
      </c>
      <c r="C122" s="677" t="s">
        <v>427</v>
      </c>
      <c r="D122" t="s">
        <v>19</v>
      </c>
      <c r="E122" s="285"/>
      <c r="F122" s="285">
        <v>16.5</v>
      </c>
      <c r="G122" s="218">
        <f t="shared" si="1"/>
        <v>2</v>
      </c>
      <c r="H122" s="218"/>
    </row>
    <row r="123" spans="1:8" ht="15.75" customHeight="1">
      <c r="A123" s="257">
        <v>43355</v>
      </c>
      <c r="B123" s="677">
        <v>15183</v>
      </c>
      <c r="C123" s="677" t="s">
        <v>427</v>
      </c>
      <c r="D123" t="s">
        <v>401</v>
      </c>
      <c r="E123" s="285"/>
      <c r="F123" s="285">
        <v>2</v>
      </c>
      <c r="G123" s="218">
        <f t="shared" si="1"/>
        <v>0</v>
      </c>
      <c r="H123" s="218"/>
    </row>
    <row r="124" spans="1:8" ht="15.75" customHeight="1">
      <c r="A124" s="257">
        <v>43343</v>
      </c>
      <c r="B124" s="677" t="s">
        <v>397</v>
      </c>
      <c r="C124" s="676" t="s">
        <v>429</v>
      </c>
      <c r="D124" t="s">
        <v>19</v>
      </c>
      <c r="E124" s="285">
        <v>16.399999999999999</v>
      </c>
      <c r="G124" s="218">
        <f t="shared" si="1"/>
        <v>16.399999999999999</v>
      </c>
      <c r="H124" s="218"/>
    </row>
    <row r="125" spans="1:8" ht="15.75" customHeight="1">
      <c r="B125" s="677"/>
      <c r="C125" s="676"/>
      <c r="D125" t="s">
        <v>401</v>
      </c>
      <c r="E125" s="285">
        <v>2</v>
      </c>
      <c r="G125" s="218">
        <f t="shared" si="1"/>
        <v>18.399999999999999</v>
      </c>
      <c r="H125" s="218"/>
    </row>
    <row r="126" spans="1:8" ht="15.75" customHeight="1">
      <c r="B126" s="677"/>
      <c r="C126" s="676"/>
      <c r="D126" t="s">
        <v>400</v>
      </c>
      <c r="E126" s="285">
        <v>210</v>
      </c>
      <c r="G126" s="218">
        <f t="shared" si="1"/>
        <v>228.4</v>
      </c>
      <c r="H126" s="218"/>
    </row>
    <row r="127" spans="1:8" ht="15.75" customHeight="1">
      <c r="A127" s="257">
        <v>43355</v>
      </c>
      <c r="B127" s="677">
        <v>15183</v>
      </c>
      <c r="C127" s="677" t="s">
        <v>429</v>
      </c>
      <c r="D127" t="s">
        <v>400</v>
      </c>
      <c r="E127" s="285"/>
      <c r="F127" s="285">
        <v>210</v>
      </c>
      <c r="G127" s="218">
        <f t="shared" si="1"/>
        <v>18.400000000000006</v>
      </c>
      <c r="H127" s="218"/>
    </row>
    <row r="128" spans="1:8" ht="15.75" customHeight="1">
      <c r="A128" s="257">
        <v>43384</v>
      </c>
      <c r="B128" s="677">
        <v>15333</v>
      </c>
      <c r="C128" s="677" t="s">
        <v>429</v>
      </c>
      <c r="D128" t="s">
        <v>19</v>
      </c>
      <c r="E128" s="285"/>
      <c r="F128" s="285">
        <v>16.399999999999999</v>
      </c>
      <c r="G128" s="218">
        <f t="shared" si="1"/>
        <v>2.0000000000000071</v>
      </c>
      <c r="H128" s="218"/>
    </row>
    <row r="129" spans="1:8" ht="15.75" customHeight="1">
      <c r="A129" s="257">
        <v>43384</v>
      </c>
      <c r="B129" s="677">
        <v>15333</v>
      </c>
      <c r="C129" s="677" t="s">
        <v>429</v>
      </c>
      <c r="D129" t="s">
        <v>401</v>
      </c>
      <c r="E129" s="285"/>
      <c r="F129" s="285">
        <v>2</v>
      </c>
      <c r="G129" s="218">
        <f t="shared" si="1"/>
        <v>7.1054273576010019E-15</v>
      </c>
      <c r="H129" s="218"/>
    </row>
    <row r="130" spans="1:8" ht="15.75" customHeight="1">
      <c r="A130" s="257">
        <v>43373</v>
      </c>
      <c r="B130" s="677" t="s">
        <v>397</v>
      </c>
      <c r="C130" s="676" t="s">
        <v>478</v>
      </c>
      <c r="D130" t="s">
        <v>19</v>
      </c>
      <c r="E130" s="285">
        <v>16.8</v>
      </c>
      <c r="G130" s="218">
        <f t="shared" si="1"/>
        <v>16.800000000000008</v>
      </c>
      <c r="H130" s="218"/>
    </row>
    <row r="131" spans="1:8" ht="15.75" customHeight="1">
      <c r="B131" s="677"/>
      <c r="C131" s="676"/>
      <c r="D131" t="s">
        <v>401</v>
      </c>
      <c r="E131" s="285">
        <v>3</v>
      </c>
      <c r="G131" s="218">
        <f t="shared" si="1"/>
        <v>19.800000000000008</v>
      </c>
      <c r="H131" s="218"/>
    </row>
    <row r="132" spans="1:8" ht="15.75" customHeight="1">
      <c r="B132" s="677"/>
      <c r="C132" s="676"/>
      <c r="D132" t="s">
        <v>400</v>
      </c>
      <c r="E132" s="285">
        <v>210</v>
      </c>
      <c r="G132" s="218">
        <f t="shared" si="1"/>
        <v>229.8</v>
      </c>
      <c r="H132" s="218"/>
    </row>
    <row r="133" spans="1:8" ht="15.75" customHeight="1">
      <c r="A133" s="257">
        <v>43384</v>
      </c>
      <c r="B133" s="677">
        <v>15333</v>
      </c>
      <c r="C133" s="677" t="s">
        <v>478</v>
      </c>
      <c r="D133" t="s">
        <v>400</v>
      </c>
      <c r="E133" s="285"/>
      <c r="F133" s="285">
        <v>210</v>
      </c>
      <c r="G133" s="218">
        <f t="shared" si="1"/>
        <v>19.800000000000011</v>
      </c>
      <c r="H133" s="218"/>
    </row>
    <row r="134" spans="1:8" ht="15.75" customHeight="1">
      <c r="A134" s="257">
        <v>43417</v>
      </c>
      <c r="B134" s="677">
        <v>15488</v>
      </c>
      <c r="C134" s="677" t="s">
        <v>478</v>
      </c>
      <c r="D134" t="s">
        <v>19</v>
      </c>
      <c r="E134" s="285"/>
      <c r="F134" s="285">
        <v>16.8</v>
      </c>
      <c r="G134" s="218">
        <f t="shared" si="1"/>
        <v>3.0000000000000107</v>
      </c>
      <c r="H134" s="218"/>
    </row>
    <row r="135" spans="1:8" ht="15.75" customHeight="1">
      <c r="A135" s="257">
        <v>43417</v>
      </c>
      <c r="B135" s="677">
        <v>15488</v>
      </c>
      <c r="C135" s="677" t="s">
        <v>478</v>
      </c>
      <c r="D135" t="s">
        <v>401</v>
      </c>
      <c r="E135" s="285"/>
      <c r="F135" s="285">
        <v>3</v>
      </c>
      <c r="G135" s="218">
        <f t="shared" si="1"/>
        <v>1.0658141036401503E-14</v>
      </c>
      <c r="H135" s="218"/>
    </row>
    <row r="136" spans="1:8" ht="15.75" customHeight="1">
      <c r="A136" s="257">
        <v>43404</v>
      </c>
      <c r="B136" s="677" t="s">
        <v>397</v>
      </c>
      <c r="C136" s="676" t="s">
        <v>398</v>
      </c>
      <c r="D136" t="s">
        <v>19</v>
      </c>
      <c r="E136" s="285">
        <v>16.899999999999999</v>
      </c>
      <c r="G136" s="218">
        <f t="shared" si="1"/>
        <v>16.900000000000009</v>
      </c>
      <c r="H136" s="218"/>
    </row>
    <row r="137" spans="1:8" ht="15.75" customHeight="1">
      <c r="B137" s="677"/>
      <c r="C137" s="676"/>
      <c r="D137" t="s">
        <v>401</v>
      </c>
      <c r="E137" s="285">
        <v>4</v>
      </c>
      <c r="G137" s="218">
        <f t="shared" si="1"/>
        <v>20.900000000000009</v>
      </c>
      <c r="H137" s="218"/>
    </row>
    <row r="138" spans="1:8" ht="15.75" customHeight="1">
      <c r="B138" s="677"/>
      <c r="C138" s="676"/>
      <c r="D138" t="s">
        <v>400</v>
      </c>
      <c r="E138" s="285">
        <v>210</v>
      </c>
      <c r="G138" s="218">
        <f t="shared" si="1"/>
        <v>230.9</v>
      </c>
      <c r="H138" s="218"/>
    </row>
    <row r="139" spans="1:8" ht="15.75" customHeight="1">
      <c r="B139" s="677"/>
      <c r="C139" s="677"/>
      <c r="D139" t="s">
        <v>482</v>
      </c>
      <c r="E139" s="285">
        <v>6</v>
      </c>
      <c r="G139" s="218">
        <f t="shared" ref="G139:G206" si="2">+G138+E139-F139</f>
        <v>236.9</v>
      </c>
      <c r="H139" s="218"/>
    </row>
    <row r="140" spans="1:8" ht="15.75" customHeight="1">
      <c r="A140" s="257">
        <v>43384</v>
      </c>
      <c r="B140" s="677">
        <v>15333</v>
      </c>
      <c r="C140" s="677" t="s">
        <v>398</v>
      </c>
      <c r="D140" t="s">
        <v>482</v>
      </c>
      <c r="E140" s="285"/>
      <c r="F140" s="285">
        <v>6</v>
      </c>
      <c r="G140" s="218">
        <f t="shared" si="2"/>
        <v>230.9</v>
      </c>
      <c r="H140" s="218"/>
    </row>
    <row r="141" spans="1:8" ht="15.75" customHeight="1">
      <c r="A141" s="257">
        <v>43417</v>
      </c>
      <c r="B141" s="677">
        <v>15488</v>
      </c>
      <c r="C141" s="677" t="s">
        <v>398</v>
      </c>
      <c r="D141" t="s">
        <v>400</v>
      </c>
      <c r="E141" s="285"/>
      <c r="F141" s="285">
        <v>210</v>
      </c>
      <c r="G141" s="218">
        <f t="shared" si="2"/>
        <v>20.900000000000006</v>
      </c>
      <c r="H141" s="218"/>
    </row>
    <row r="142" spans="1:8" ht="15.75" customHeight="1">
      <c r="A142" s="257">
        <v>43453</v>
      </c>
      <c r="B142" s="677">
        <v>15629</v>
      </c>
      <c r="C142" s="677" t="s">
        <v>398</v>
      </c>
      <c r="D142" t="s">
        <v>19</v>
      </c>
      <c r="E142" s="285"/>
      <c r="F142" s="285">
        <v>16.899999999999999</v>
      </c>
      <c r="G142" s="218">
        <f t="shared" si="2"/>
        <v>4.0000000000000071</v>
      </c>
      <c r="H142" s="218"/>
    </row>
    <row r="143" spans="1:8" ht="15.75" customHeight="1">
      <c r="A143" s="257">
        <v>43453</v>
      </c>
      <c r="B143" s="677">
        <v>15629</v>
      </c>
      <c r="C143" s="677" t="s">
        <v>398</v>
      </c>
      <c r="D143" t="s">
        <v>401</v>
      </c>
      <c r="E143" s="285"/>
      <c r="F143" s="285">
        <v>4</v>
      </c>
      <c r="G143" s="218">
        <f t="shared" si="2"/>
        <v>7.1054273576010019E-15</v>
      </c>
      <c r="H143" s="218"/>
    </row>
    <row r="144" spans="1:8" ht="15.75" customHeight="1">
      <c r="A144" s="257">
        <v>43434</v>
      </c>
      <c r="B144" s="677" t="s">
        <v>397</v>
      </c>
      <c r="C144" s="676" t="s">
        <v>405</v>
      </c>
      <c r="D144" t="s">
        <v>19</v>
      </c>
      <c r="E144" s="285">
        <v>17.399999999999999</v>
      </c>
      <c r="G144" s="218">
        <f t="shared" si="2"/>
        <v>17.400000000000006</v>
      </c>
      <c r="H144" s="218"/>
    </row>
    <row r="145" spans="1:8" ht="15.75" customHeight="1">
      <c r="B145" s="677"/>
      <c r="C145" s="676"/>
      <c r="D145" t="s">
        <v>401</v>
      </c>
      <c r="E145" s="285">
        <v>4</v>
      </c>
      <c r="G145" s="218">
        <f t="shared" si="2"/>
        <v>21.400000000000006</v>
      </c>
      <c r="H145" s="218"/>
    </row>
    <row r="146" spans="1:8" ht="15.75" customHeight="1">
      <c r="B146" s="677"/>
      <c r="C146" s="676"/>
      <c r="D146" t="s">
        <v>400</v>
      </c>
      <c r="E146" s="285">
        <v>210</v>
      </c>
      <c r="G146" s="218">
        <f t="shared" si="2"/>
        <v>231.4</v>
      </c>
      <c r="H146" s="218"/>
    </row>
    <row r="147" spans="1:8" ht="15.75" customHeight="1">
      <c r="A147" s="257">
        <v>43453</v>
      </c>
      <c r="B147" s="677">
        <v>15629</v>
      </c>
      <c r="C147" s="677" t="s">
        <v>405</v>
      </c>
      <c r="D147" t="s">
        <v>400</v>
      </c>
      <c r="E147" s="285"/>
      <c r="F147" s="285">
        <v>210</v>
      </c>
      <c r="G147" s="218">
        <f t="shared" si="2"/>
        <v>21.400000000000006</v>
      </c>
      <c r="H147" s="218"/>
    </row>
    <row r="148" spans="1:8" ht="15.75" customHeight="1">
      <c r="A148" s="257">
        <v>43514</v>
      </c>
      <c r="B148" s="677">
        <v>15938</v>
      </c>
      <c r="C148" s="677" t="s">
        <v>405</v>
      </c>
      <c r="D148" t="s">
        <v>19</v>
      </c>
      <c r="E148" s="285"/>
      <c r="F148" s="285">
        <v>17.399999999999999</v>
      </c>
      <c r="G148" s="218">
        <f t="shared" si="2"/>
        <v>4.0000000000000071</v>
      </c>
      <c r="H148" s="218"/>
    </row>
    <row r="149" spans="1:8" ht="15.75" customHeight="1">
      <c r="A149" s="257">
        <v>43514</v>
      </c>
      <c r="B149" s="677">
        <v>15938</v>
      </c>
      <c r="C149" s="677" t="s">
        <v>405</v>
      </c>
      <c r="D149" t="s">
        <v>401</v>
      </c>
      <c r="E149" s="285"/>
      <c r="F149" s="285">
        <v>4</v>
      </c>
      <c r="G149" s="218">
        <f t="shared" si="2"/>
        <v>7.1054273576010019E-15</v>
      </c>
      <c r="H149" s="218"/>
    </row>
    <row r="150" spans="1:8" ht="15.75" customHeight="1">
      <c r="A150" s="257">
        <v>43465</v>
      </c>
      <c r="B150" s="677" t="s">
        <v>397</v>
      </c>
      <c r="C150" s="676" t="s">
        <v>409</v>
      </c>
      <c r="D150" t="s">
        <v>19</v>
      </c>
      <c r="E150" s="285">
        <v>18.600000000000001</v>
      </c>
      <c r="G150" s="218">
        <f t="shared" si="2"/>
        <v>18.600000000000009</v>
      </c>
      <c r="H150" s="218"/>
    </row>
    <row r="151" spans="1:8" ht="15.75" customHeight="1">
      <c r="B151" s="677"/>
      <c r="C151" s="676"/>
      <c r="D151" t="s">
        <v>401</v>
      </c>
      <c r="E151" s="285">
        <v>4</v>
      </c>
      <c r="G151" s="218">
        <f t="shared" si="2"/>
        <v>22.600000000000009</v>
      </c>
      <c r="H151" s="218"/>
    </row>
    <row r="152" spans="1:8" ht="15.75" customHeight="1">
      <c r="B152" s="677"/>
      <c r="C152" s="676"/>
      <c r="D152" t="s">
        <v>400</v>
      </c>
      <c r="E152" s="285">
        <v>210</v>
      </c>
      <c r="G152" s="218">
        <f t="shared" si="2"/>
        <v>232.60000000000002</v>
      </c>
      <c r="H152" s="218"/>
    </row>
    <row r="153" spans="1:8" ht="15.75" customHeight="1">
      <c r="A153" s="257">
        <v>43468</v>
      </c>
      <c r="B153" s="677">
        <v>15731</v>
      </c>
      <c r="C153" s="677" t="s">
        <v>409</v>
      </c>
      <c r="D153" t="s">
        <v>400</v>
      </c>
      <c r="E153" s="285"/>
      <c r="F153" s="285">
        <v>210</v>
      </c>
      <c r="G153" s="218">
        <f t="shared" si="2"/>
        <v>22.600000000000023</v>
      </c>
      <c r="H153" s="218"/>
    </row>
    <row r="154" spans="1:8" ht="15.75" customHeight="1">
      <c r="A154" s="257">
        <v>43514</v>
      </c>
      <c r="B154" s="677">
        <v>15938</v>
      </c>
      <c r="C154" s="677" t="s">
        <v>409</v>
      </c>
      <c r="D154" t="s">
        <v>19</v>
      </c>
      <c r="E154" s="285"/>
      <c r="F154" s="285">
        <v>18.600000000000001</v>
      </c>
      <c r="G154" s="218">
        <f t="shared" si="2"/>
        <v>4.0000000000000213</v>
      </c>
      <c r="H154" s="218"/>
    </row>
    <row r="155" spans="1:8" ht="15.75" customHeight="1">
      <c r="A155" s="257">
        <v>43514</v>
      </c>
      <c r="B155" s="677">
        <v>15938</v>
      </c>
      <c r="C155" s="677" t="s">
        <v>409</v>
      </c>
      <c r="D155" t="s">
        <v>401</v>
      </c>
      <c r="E155" s="285"/>
      <c r="F155" s="285">
        <v>4</v>
      </c>
      <c r="G155" s="218">
        <f t="shared" si="2"/>
        <v>2.1316282072803006E-14</v>
      </c>
      <c r="H155" s="218"/>
    </row>
    <row r="156" spans="1:8" ht="15.75" customHeight="1">
      <c r="A156" s="257">
        <v>43496</v>
      </c>
      <c r="B156" s="677" t="s">
        <v>397</v>
      </c>
      <c r="C156" s="676" t="s">
        <v>444</v>
      </c>
      <c r="D156" t="s">
        <v>19</v>
      </c>
      <c r="E156" s="285">
        <v>19.3</v>
      </c>
      <c r="G156" s="218">
        <f t="shared" si="2"/>
        <v>19.300000000000022</v>
      </c>
      <c r="H156" s="218"/>
    </row>
    <row r="157" spans="1:8" ht="15.75" customHeight="1">
      <c r="B157" s="677"/>
      <c r="C157" s="676"/>
      <c r="D157" t="s">
        <v>401</v>
      </c>
      <c r="E157" s="285">
        <v>4</v>
      </c>
      <c r="G157" s="218">
        <f t="shared" si="2"/>
        <v>23.300000000000022</v>
      </c>
      <c r="H157" s="218"/>
    </row>
    <row r="158" spans="1:8" ht="15.75" customHeight="1">
      <c r="B158" s="677"/>
      <c r="C158" s="676"/>
      <c r="D158" t="s">
        <v>400</v>
      </c>
      <c r="E158" s="285">
        <v>210</v>
      </c>
      <c r="G158" s="218">
        <f t="shared" si="2"/>
        <v>233.3</v>
      </c>
      <c r="H158" s="218"/>
    </row>
    <row r="159" spans="1:8" ht="15.75" customHeight="1">
      <c r="A159" s="257">
        <v>43514</v>
      </c>
      <c r="B159" s="677">
        <v>15938</v>
      </c>
      <c r="C159" s="677" t="s">
        <v>444</v>
      </c>
      <c r="D159" t="s">
        <v>400</v>
      </c>
      <c r="E159" s="285"/>
      <c r="F159" s="285">
        <v>210</v>
      </c>
      <c r="G159" s="218">
        <f t="shared" si="2"/>
        <v>23.300000000000011</v>
      </c>
      <c r="H159" s="218"/>
    </row>
    <row r="160" spans="1:8" ht="15.75" customHeight="1">
      <c r="A160" s="257">
        <v>43549</v>
      </c>
      <c r="B160" s="677">
        <v>17947</v>
      </c>
      <c r="C160" s="677" t="s">
        <v>444</v>
      </c>
      <c r="D160" t="s">
        <v>19</v>
      </c>
      <c r="E160" s="285"/>
      <c r="F160" s="285">
        <v>19.3</v>
      </c>
      <c r="G160" s="218">
        <f t="shared" si="2"/>
        <v>4.0000000000000107</v>
      </c>
      <c r="H160" s="218"/>
    </row>
    <row r="161" spans="1:8" ht="15.75" customHeight="1">
      <c r="A161" s="257">
        <v>43549</v>
      </c>
      <c r="B161" s="677">
        <v>17947</v>
      </c>
      <c r="C161" s="677" t="s">
        <v>444</v>
      </c>
      <c r="D161" t="s">
        <v>401</v>
      </c>
      <c r="E161" s="285"/>
      <c r="F161" s="285">
        <v>4</v>
      </c>
      <c r="G161" s="218">
        <f t="shared" si="2"/>
        <v>1.0658141036401503E-14</v>
      </c>
      <c r="H161" s="218"/>
    </row>
    <row r="162" spans="1:8" ht="15.75" customHeight="1">
      <c r="A162" s="257">
        <v>43524</v>
      </c>
      <c r="B162" s="677" t="s">
        <v>397</v>
      </c>
      <c r="C162" s="676" t="s">
        <v>415</v>
      </c>
      <c r="D162" t="s">
        <v>19</v>
      </c>
      <c r="E162" s="285">
        <v>20.399999999999999</v>
      </c>
      <c r="G162" s="218">
        <f t="shared" si="2"/>
        <v>20.400000000000009</v>
      </c>
      <c r="H162" s="218"/>
    </row>
    <row r="163" spans="1:8" ht="15.75" customHeight="1">
      <c r="B163" s="677"/>
      <c r="C163" s="676"/>
      <c r="D163" t="s">
        <v>401</v>
      </c>
      <c r="E163" s="285">
        <v>4.9000000000000004</v>
      </c>
      <c r="G163" s="218">
        <f t="shared" si="2"/>
        <v>25.300000000000011</v>
      </c>
      <c r="H163" s="218"/>
    </row>
    <row r="164" spans="1:8" ht="15.75" customHeight="1">
      <c r="B164" s="677"/>
      <c r="C164" s="676"/>
      <c r="D164" t="s">
        <v>400</v>
      </c>
      <c r="E164" s="285">
        <v>210</v>
      </c>
      <c r="G164" s="218">
        <f t="shared" si="2"/>
        <v>235.3</v>
      </c>
      <c r="H164" s="218"/>
    </row>
    <row r="165" spans="1:8" ht="15.75" customHeight="1">
      <c r="A165" s="257">
        <v>43549</v>
      </c>
      <c r="B165" s="677">
        <v>17947</v>
      </c>
      <c r="C165" s="677" t="s">
        <v>415</v>
      </c>
      <c r="D165" t="s">
        <v>400</v>
      </c>
      <c r="E165" s="285"/>
      <c r="F165" s="285">
        <v>210</v>
      </c>
      <c r="G165" s="218">
        <f t="shared" si="2"/>
        <v>25.300000000000011</v>
      </c>
      <c r="H165" s="218"/>
    </row>
    <row r="166" spans="1:8" ht="15.75" customHeight="1">
      <c r="A166" s="257">
        <v>43613</v>
      </c>
      <c r="B166" s="677" t="s">
        <v>1308</v>
      </c>
      <c r="C166" s="677" t="s">
        <v>415</v>
      </c>
      <c r="D166" t="s">
        <v>19</v>
      </c>
      <c r="E166" s="285"/>
      <c r="F166" s="285">
        <v>20.399999999999999</v>
      </c>
      <c r="G166" s="218">
        <f t="shared" si="2"/>
        <v>4.9000000000000128</v>
      </c>
      <c r="H166" s="218"/>
    </row>
    <row r="167" spans="1:8" ht="15.75" customHeight="1">
      <c r="A167" s="257">
        <v>43613</v>
      </c>
      <c r="B167" s="677" t="s">
        <v>1308</v>
      </c>
      <c r="C167" s="677" t="s">
        <v>415</v>
      </c>
      <c r="D167" t="s">
        <v>401</v>
      </c>
      <c r="E167" s="285"/>
      <c r="F167" s="285">
        <v>4.9000000000000004</v>
      </c>
      <c r="G167" s="218">
        <f t="shared" si="2"/>
        <v>1.2434497875801753E-14</v>
      </c>
      <c r="H167" s="218"/>
    </row>
    <row r="168" spans="1:8" ht="15.75" customHeight="1">
      <c r="A168" s="257">
        <v>43555</v>
      </c>
      <c r="B168" s="677" t="s">
        <v>397</v>
      </c>
      <c r="C168" s="676" t="s">
        <v>418</v>
      </c>
      <c r="D168" t="s">
        <v>19</v>
      </c>
      <c r="E168" s="285">
        <v>19</v>
      </c>
      <c r="G168" s="218">
        <f t="shared" si="2"/>
        <v>19.000000000000014</v>
      </c>
      <c r="H168" s="218"/>
    </row>
    <row r="169" spans="1:8" ht="15.75" customHeight="1">
      <c r="B169" s="677"/>
      <c r="C169" s="676"/>
      <c r="D169" t="s">
        <v>401</v>
      </c>
      <c r="E169" s="285">
        <v>3.9</v>
      </c>
      <c r="G169" s="218">
        <f t="shared" si="2"/>
        <v>22.900000000000013</v>
      </c>
      <c r="H169" s="218"/>
    </row>
    <row r="170" spans="1:8" ht="15.75" customHeight="1">
      <c r="B170" s="677"/>
      <c r="C170" s="676"/>
      <c r="D170" t="s">
        <v>400</v>
      </c>
      <c r="E170" s="285">
        <v>210</v>
      </c>
      <c r="G170" s="218">
        <f t="shared" si="2"/>
        <v>232.9</v>
      </c>
      <c r="H170" s="218"/>
    </row>
    <row r="171" spans="1:8" ht="15.75" customHeight="1">
      <c r="A171" s="257">
        <v>43552</v>
      </c>
      <c r="B171" s="677" t="s">
        <v>1309</v>
      </c>
      <c r="C171" s="677" t="s">
        <v>418</v>
      </c>
      <c r="D171" t="s">
        <v>400</v>
      </c>
      <c r="E171" s="285"/>
      <c r="F171" s="285">
        <v>210</v>
      </c>
      <c r="G171" s="218">
        <f t="shared" si="2"/>
        <v>22.900000000000006</v>
      </c>
      <c r="H171" s="218"/>
    </row>
    <row r="172" spans="1:8" ht="15.75" customHeight="1">
      <c r="A172" s="257">
        <v>43613</v>
      </c>
      <c r="B172" s="677" t="s">
        <v>1308</v>
      </c>
      <c r="C172" s="677" t="s">
        <v>418</v>
      </c>
      <c r="D172" t="s">
        <v>19</v>
      </c>
      <c r="E172" s="285"/>
      <c r="F172" s="285">
        <v>19</v>
      </c>
      <c r="G172" s="218">
        <f t="shared" si="2"/>
        <v>3.9000000000000057</v>
      </c>
      <c r="H172" s="218"/>
    </row>
    <row r="173" spans="1:8" ht="15.75" customHeight="1">
      <c r="A173" s="257">
        <v>43613</v>
      </c>
      <c r="B173" s="677" t="s">
        <v>1308</v>
      </c>
      <c r="C173" s="677" t="s">
        <v>418</v>
      </c>
      <c r="D173" t="s">
        <v>401</v>
      </c>
      <c r="E173" s="285"/>
      <c r="F173" s="285">
        <v>3.9</v>
      </c>
      <c r="G173" s="218">
        <f t="shared" si="2"/>
        <v>5.773159728050814E-15</v>
      </c>
      <c r="H173" s="218"/>
    </row>
    <row r="174" spans="1:8" ht="15.75" customHeight="1">
      <c r="A174" s="257">
        <v>43585</v>
      </c>
      <c r="B174" s="677" t="s">
        <v>397</v>
      </c>
      <c r="C174" s="676" t="s">
        <v>420</v>
      </c>
      <c r="D174" t="s">
        <v>19</v>
      </c>
      <c r="E174" s="285">
        <v>19.2</v>
      </c>
      <c r="G174" s="218">
        <f t="shared" si="2"/>
        <v>19.200000000000006</v>
      </c>
      <c r="H174" s="218"/>
    </row>
    <row r="175" spans="1:8" ht="15.75" customHeight="1">
      <c r="B175" s="677"/>
      <c r="C175" s="676"/>
      <c r="D175" t="s">
        <v>401</v>
      </c>
      <c r="E175" s="285">
        <v>3.6</v>
      </c>
      <c r="G175" s="218">
        <f t="shared" si="2"/>
        <v>22.800000000000008</v>
      </c>
      <c r="H175" s="218"/>
    </row>
    <row r="176" spans="1:8" ht="15.75" customHeight="1">
      <c r="B176" s="677"/>
      <c r="C176" s="676"/>
      <c r="D176" t="s">
        <v>400</v>
      </c>
      <c r="E176" s="285">
        <v>210</v>
      </c>
      <c r="G176" s="218">
        <f t="shared" si="2"/>
        <v>232.8</v>
      </c>
      <c r="H176" s="218"/>
    </row>
    <row r="177" spans="1:8" ht="15.75" customHeight="1">
      <c r="A177" s="257">
        <v>43613</v>
      </c>
      <c r="B177" s="677" t="s">
        <v>1308</v>
      </c>
      <c r="C177" s="677" t="s">
        <v>420</v>
      </c>
      <c r="D177" t="s">
        <v>400</v>
      </c>
      <c r="E177" s="285"/>
      <c r="F177" s="285">
        <v>210</v>
      </c>
      <c r="G177" s="218">
        <f t="shared" si="2"/>
        <v>22.800000000000011</v>
      </c>
      <c r="H177" s="218"/>
    </row>
    <row r="178" spans="1:8" ht="15.75" customHeight="1">
      <c r="A178" s="257">
        <v>43644</v>
      </c>
      <c r="B178" s="677" t="s">
        <v>1310</v>
      </c>
      <c r="C178" s="677" t="s">
        <v>420</v>
      </c>
      <c r="D178" t="s">
        <v>19</v>
      </c>
      <c r="E178" s="285"/>
      <c r="F178" s="285">
        <v>19.2</v>
      </c>
      <c r="G178" s="218">
        <f t="shared" si="2"/>
        <v>3.6000000000000121</v>
      </c>
      <c r="H178" s="218"/>
    </row>
    <row r="179" spans="1:8" ht="15.75" customHeight="1">
      <c r="A179" s="257">
        <v>43644</v>
      </c>
      <c r="B179" s="677" t="s">
        <v>1310</v>
      </c>
      <c r="C179" s="677" t="s">
        <v>420</v>
      </c>
      <c r="D179" t="s">
        <v>401</v>
      </c>
      <c r="E179" s="285"/>
      <c r="F179" s="285">
        <v>3.6</v>
      </c>
      <c r="G179" s="218">
        <f t="shared" si="2"/>
        <v>1.1990408665951691E-14</v>
      </c>
      <c r="H179" s="218"/>
    </row>
    <row r="180" spans="1:8" ht="15.75" customHeight="1">
      <c r="A180" s="257">
        <v>43616</v>
      </c>
      <c r="B180" s="677" t="s">
        <v>397</v>
      </c>
      <c r="C180" s="676" t="s">
        <v>422</v>
      </c>
      <c r="D180" t="s">
        <v>19</v>
      </c>
      <c r="E180" s="285">
        <v>17.7</v>
      </c>
      <c r="G180" s="218">
        <f t="shared" si="2"/>
        <v>17.70000000000001</v>
      </c>
      <c r="H180" s="218"/>
    </row>
    <row r="181" spans="1:8" ht="15.75" customHeight="1">
      <c r="B181" s="677"/>
      <c r="C181" s="676"/>
      <c r="D181" t="s">
        <v>401</v>
      </c>
      <c r="E181" s="285">
        <v>4.0999999999999996</v>
      </c>
      <c r="G181" s="218">
        <f t="shared" si="2"/>
        <v>21.800000000000011</v>
      </c>
      <c r="H181" s="218"/>
    </row>
    <row r="182" spans="1:8" ht="15.75" customHeight="1">
      <c r="B182" s="677"/>
      <c r="C182" s="676"/>
      <c r="D182" t="s">
        <v>400</v>
      </c>
      <c r="E182" s="285">
        <v>210</v>
      </c>
      <c r="G182" s="218">
        <f t="shared" si="2"/>
        <v>231.8</v>
      </c>
      <c r="H182" s="218"/>
    </row>
    <row r="183" spans="1:8" ht="15.75" customHeight="1">
      <c r="A183" s="257">
        <v>43644</v>
      </c>
      <c r="B183" s="677" t="s">
        <v>1310</v>
      </c>
      <c r="C183" s="677" t="s">
        <v>422</v>
      </c>
      <c r="D183" t="s">
        <v>19</v>
      </c>
      <c r="E183" s="285"/>
      <c r="F183" s="285">
        <v>17.7</v>
      </c>
      <c r="G183" s="218">
        <f t="shared" si="2"/>
        <v>214.10000000000002</v>
      </c>
      <c r="H183" s="218"/>
    </row>
    <row r="184" spans="1:8" ht="15.75" customHeight="1">
      <c r="A184" s="257">
        <v>43644</v>
      </c>
      <c r="B184" s="677" t="s">
        <v>1310</v>
      </c>
      <c r="C184" s="677" t="s">
        <v>422</v>
      </c>
      <c r="D184" t="s">
        <v>401</v>
      </c>
      <c r="E184" s="285"/>
      <c r="F184" s="285">
        <v>4.0999999999999996</v>
      </c>
      <c r="G184" s="218">
        <f t="shared" si="2"/>
        <v>210.00000000000003</v>
      </c>
      <c r="H184" s="218"/>
    </row>
    <row r="185" spans="1:8" ht="15.75" customHeight="1">
      <c r="A185" s="257">
        <v>43644</v>
      </c>
      <c r="B185" s="677" t="s">
        <v>1310</v>
      </c>
      <c r="C185" s="677" t="s">
        <v>422</v>
      </c>
      <c r="D185" t="s">
        <v>400</v>
      </c>
      <c r="E185" s="285"/>
      <c r="F185" s="285">
        <v>210</v>
      </c>
      <c r="G185" s="218">
        <f t="shared" si="2"/>
        <v>0</v>
      </c>
      <c r="H185" s="218"/>
    </row>
    <row r="186" spans="1:8" ht="15.75" customHeight="1">
      <c r="A186" s="257">
        <v>43646</v>
      </c>
      <c r="B186" s="677" t="s">
        <v>397</v>
      </c>
      <c r="C186" s="676" t="s">
        <v>425</v>
      </c>
      <c r="D186" t="s">
        <v>19</v>
      </c>
      <c r="E186" s="285">
        <v>15.8</v>
      </c>
      <c r="G186" s="218">
        <f t="shared" si="2"/>
        <v>15.8</v>
      </c>
      <c r="H186" s="218"/>
    </row>
    <row r="187" spans="1:8" ht="15.75" customHeight="1">
      <c r="B187" s="677"/>
      <c r="C187" s="676"/>
      <c r="D187" t="s">
        <v>401</v>
      </c>
      <c r="E187" s="285">
        <v>4</v>
      </c>
      <c r="G187" s="218">
        <f t="shared" si="2"/>
        <v>19.8</v>
      </c>
      <c r="H187" s="218"/>
    </row>
    <row r="188" spans="1:8" ht="15.75" customHeight="1">
      <c r="B188" s="677"/>
      <c r="C188" s="676"/>
      <c r="D188" t="s">
        <v>400</v>
      </c>
      <c r="E188" s="285">
        <v>210</v>
      </c>
      <c r="G188" s="218">
        <f t="shared" si="2"/>
        <v>229.8</v>
      </c>
      <c r="H188" s="218"/>
    </row>
    <row r="189" spans="1:8" ht="15.75" customHeight="1">
      <c r="A189" s="257">
        <v>43684</v>
      </c>
      <c r="B189" s="677" t="s">
        <v>1311</v>
      </c>
      <c r="C189" s="677" t="s">
        <v>425</v>
      </c>
      <c r="D189" t="s">
        <v>19</v>
      </c>
      <c r="E189" s="285"/>
      <c r="F189" s="285">
        <v>15.8</v>
      </c>
      <c r="G189" s="218">
        <f t="shared" si="2"/>
        <v>214</v>
      </c>
      <c r="H189" s="218"/>
    </row>
    <row r="190" spans="1:8" ht="15.75" customHeight="1">
      <c r="A190" s="257">
        <v>43684</v>
      </c>
      <c r="B190" s="677" t="s">
        <v>1311</v>
      </c>
      <c r="C190" s="677" t="s">
        <v>425</v>
      </c>
      <c r="D190" t="s">
        <v>401</v>
      </c>
      <c r="E190" s="285"/>
      <c r="F190" s="285">
        <v>4</v>
      </c>
      <c r="G190" s="218">
        <f t="shared" si="2"/>
        <v>210</v>
      </c>
      <c r="H190" s="218"/>
    </row>
    <row r="191" spans="1:8" ht="15.75" customHeight="1">
      <c r="A191" s="257">
        <v>43684</v>
      </c>
      <c r="B191" s="677" t="s">
        <v>1311</v>
      </c>
      <c r="C191" s="677" t="s">
        <v>425</v>
      </c>
      <c r="D191" t="s">
        <v>400</v>
      </c>
      <c r="E191" s="285"/>
      <c r="F191" s="285">
        <v>210</v>
      </c>
      <c r="G191" s="218">
        <f t="shared" si="2"/>
        <v>0</v>
      </c>
      <c r="H191" s="218"/>
    </row>
    <row r="192" spans="1:8" ht="15.75" customHeight="1">
      <c r="A192" s="277">
        <v>43677</v>
      </c>
      <c r="B192" s="676" t="s">
        <v>397</v>
      </c>
      <c r="C192" s="676" t="s">
        <v>427</v>
      </c>
      <c r="D192" t="s">
        <v>19</v>
      </c>
      <c r="E192" s="285">
        <v>15.8</v>
      </c>
      <c r="G192" s="218">
        <f t="shared" si="2"/>
        <v>15.8</v>
      </c>
      <c r="H192" s="218"/>
    </row>
    <row r="193" spans="1:8" ht="15.75" customHeight="1">
      <c r="B193" s="677"/>
      <c r="C193" s="676"/>
      <c r="D193" t="s">
        <v>401</v>
      </c>
      <c r="E193" s="285">
        <v>3.8</v>
      </c>
      <c r="G193" s="218">
        <f t="shared" si="2"/>
        <v>19.600000000000001</v>
      </c>
      <c r="H193" s="218"/>
    </row>
    <row r="194" spans="1:8" ht="15.75" customHeight="1">
      <c r="B194" s="677"/>
      <c r="C194" s="676"/>
      <c r="D194" t="s">
        <v>400</v>
      </c>
      <c r="E194" s="285">
        <v>210</v>
      </c>
      <c r="G194" s="218">
        <f t="shared" si="2"/>
        <v>229.6</v>
      </c>
      <c r="H194" s="218"/>
    </row>
    <row r="195" spans="1:8" ht="15.75" customHeight="1">
      <c r="A195" s="257">
        <v>43727</v>
      </c>
      <c r="B195" s="677" t="s">
        <v>1312</v>
      </c>
      <c r="C195" s="677" t="s">
        <v>427</v>
      </c>
      <c r="D195" t="s">
        <v>19</v>
      </c>
      <c r="E195" s="285"/>
      <c r="F195" s="285">
        <v>15.8</v>
      </c>
      <c r="G195" s="218">
        <f t="shared" si="2"/>
        <v>213.79999999999998</v>
      </c>
      <c r="H195" s="218"/>
    </row>
    <row r="196" spans="1:8" ht="15.75" customHeight="1">
      <c r="A196" s="257">
        <v>43727</v>
      </c>
      <c r="B196" s="677" t="s">
        <v>1312</v>
      </c>
      <c r="C196" s="677" t="s">
        <v>427</v>
      </c>
      <c r="D196" t="s">
        <v>401</v>
      </c>
      <c r="E196" s="285"/>
      <c r="F196" s="285">
        <v>3.8</v>
      </c>
      <c r="G196" s="218">
        <f t="shared" si="2"/>
        <v>209.99999999999997</v>
      </c>
      <c r="H196" s="218"/>
    </row>
    <row r="197" spans="1:8" ht="15.75" customHeight="1">
      <c r="A197" s="257">
        <v>43727</v>
      </c>
      <c r="B197" s="677" t="s">
        <v>1312</v>
      </c>
      <c r="C197" s="677" t="s">
        <v>427</v>
      </c>
      <c r="D197" t="s">
        <v>400</v>
      </c>
      <c r="E197" s="285"/>
      <c r="F197" s="285">
        <v>210</v>
      </c>
      <c r="G197" s="218">
        <f t="shared" si="2"/>
        <v>0</v>
      </c>
      <c r="H197" s="218"/>
    </row>
    <row r="198" spans="1:8" ht="15.75" customHeight="1">
      <c r="A198" s="277">
        <v>43708</v>
      </c>
      <c r="B198" s="676" t="s">
        <v>397</v>
      </c>
      <c r="C198" s="676" t="s">
        <v>429</v>
      </c>
      <c r="D198" t="s">
        <v>19</v>
      </c>
      <c r="E198" s="285">
        <v>15.4</v>
      </c>
      <c r="G198" s="218">
        <f t="shared" si="2"/>
        <v>15.4</v>
      </c>
      <c r="H198" s="218"/>
    </row>
    <row r="199" spans="1:8" ht="15.75" customHeight="1">
      <c r="B199" s="677"/>
      <c r="C199" s="676"/>
      <c r="D199" t="s">
        <v>401</v>
      </c>
      <c r="E199" s="285">
        <v>3.7</v>
      </c>
      <c r="G199" s="218">
        <f t="shared" si="2"/>
        <v>19.100000000000001</v>
      </c>
      <c r="H199" s="218"/>
    </row>
    <row r="200" spans="1:8" ht="15.75" customHeight="1">
      <c r="B200" s="677"/>
      <c r="C200" s="676"/>
      <c r="D200" t="s">
        <v>400</v>
      </c>
      <c r="E200" s="285">
        <v>210</v>
      </c>
      <c r="G200" s="218">
        <f t="shared" si="2"/>
        <v>229.1</v>
      </c>
      <c r="H200" s="218"/>
    </row>
    <row r="201" spans="1:8" ht="15.75" customHeight="1">
      <c r="A201" s="257">
        <v>43759</v>
      </c>
      <c r="B201" s="677" t="s">
        <v>1313</v>
      </c>
      <c r="C201" s="677" t="s">
        <v>429</v>
      </c>
      <c r="D201" t="s">
        <v>19</v>
      </c>
      <c r="E201" s="285"/>
      <c r="F201" s="285">
        <v>15.4</v>
      </c>
      <c r="G201" s="218">
        <f t="shared" si="2"/>
        <v>213.7</v>
      </c>
      <c r="H201" s="218"/>
    </row>
    <row r="202" spans="1:8" ht="15.75" customHeight="1">
      <c r="A202" s="257">
        <v>43759</v>
      </c>
      <c r="B202" s="677" t="s">
        <v>1313</v>
      </c>
      <c r="C202" s="677" t="s">
        <v>429</v>
      </c>
      <c r="D202" t="s">
        <v>401</v>
      </c>
      <c r="E202" s="285"/>
      <c r="F202" s="285">
        <v>3.7</v>
      </c>
      <c r="G202" s="218">
        <f t="shared" si="2"/>
        <v>210</v>
      </c>
      <c r="H202" s="218"/>
    </row>
    <row r="203" spans="1:8" ht="15.75" customHeight="1">
      <c r="A203" s="257">
        <v>43759</v>
      </c>
      <c r="B203" s="677" t="s">
        <v>1313</v>
      </c>
      <c r="C203" s="677" t="s">
        <v>429</v>
      </c>
      <c r="D203" t="s">
        <v>400</v>
      </c>
      <c r="E203" s="285"/>
      <c r="F203" s="285">
        <v>210</v>
      </c>
      <c r="G203" s="218">
        <f t="shared" si="2"/>
        <v>0</v>
      </c>
      <c r="H203" s="218"/>
    </row>
    <row r="204" spans="1:8" ht="15.75" customHeight="1">
      <c r="A204" s="277">
        <v>43738</v>
      </c>
      <c r="B204" s="676" t="s">
        <v>397</v>
      </c>
      <c r="C204" s="676" t="s">
        <v>478</v>
      </c>
      <c r="D204" t="s">
        <v>19</v>
      </c>
      <c r="E204" s="285">
        <v>15.5</v>
      </c>
      <c r="G204" s="218">
        <f t="shared" si="2"/>
        <v>15.5</v>
      </c>
      <c r="H204" s="218"/>
    </row>
    <row r="205" spans="1:8" ht="15.75" customHeight="1">
      <c r="B205" s="677"/>
      <c r="C205" s="676"/>
      <c r="D205" t="s">
        <v>401</v>
      </c>
      <c r="E205" s="285">
        <v>3.7</v>
      </c>
      <c r="G205" s="218">
        <f t="shared" si="2"/>
        <v>19.2</v>
      </c>
      <c r="H205" s="218"/>
    </row>
    <row r="206" spans="1:8" ht="15.75" customHeight="1">
      <c r="B206" s="677"/>
      <c r="C206" s="676"/>
      <c r="D206" t="s">
        <v>400</v>
      </c>
      <c r="E206" s="285">
        <v>210</v>
      </c>
      <c r="G206" s="218">
        <f t="shared" si="2"/>
        <v>229.2</v>
      </c>
      <c r="H206" s="218"/>
    </row>
    <row r="207" spans="1:8" ht="15.75" customHeight="1">
      <c r="A207" s="257">
        <v>43796</v>
      </c>
      <c r="B207" s="677" t="s">
        <v>1314</v>
      </c>
      <c r="C207" s="677" t="s">
        <v>478</v>
      </c>
      <c r="D207" t="s">
        <v>19</v>
      </c>
      <c r="E207" s="285"/>
      <c r="F207" s="285">
        <v>15.5</v>
      </c>
      <c r="G207" s="218">
        <f t="shared" ref="G207:G289" si="3">+G206+E207-F207</f>
        <v>213.7</v>
      </c>
      <c r="H207" s="218"/>
    </row>
    <row r="208" spans="1:8" ht="15.75" customHeight="1">
      <c r="A208" s="257">
        <v>43796</v>
      </c>
      <c r="B208" s="677" t="s">
        <v>1314</v>
      </c>
      <c r="C208" s="677" t="s">
        <v>478</v>
      </c>
      <c r="D208" t="s">
        <v>401</v>
      </c>
      <c r="E208" s="285"/>
      <c r="F208" s="285">
        <v>3.7</v>
      </c>
      <c r="G208" s="218">
        <f t="shared" si="3"/>
        <v>210</v>
      </c>
      <c r="H208" s="218"/>
    </row>
    <row r="209" spans="1:8" ht="15.75" customHeight="1">
      <c r="A209" s="257">
        <v>43796</v>
      </c>
      <c r="B209" s="677" t="s">
        <v>1314</v>
      </c>
      <c r="C209" s="677" t="s">
        <v>478</v>
      </c>
      <c r="D209" t="s">
        <v>400</v>
      </c>
      <c r="E209" s="285"/>
      <c r="F209" s="285">
        <v>210</v>
      </c>
      <c r="G209" s="218">
        <f t="shared" si="3"/>
        <v>0</v>
      </c>
      <c r="H209" s="218"/>
    </row>
    <row r="210" spans="1:8" ht="15.75" customHeight="1">
      <c r="A210" s="277">
        <v>43769</v>
      </c>
      <c r="B210" s="676" t="s">
        <v>397</v>
      </c>
      <c r="C210" s="676" t="s">
        <v>398</v>
      </c>
      <c r="D210" t="s">
        <v>19</v>
      </c>
      <c r="E210" s="285">
        <v>15.5</v>
      </c>
      <c r="G210" s="218">
        <f t="shared" si="3"/>
        <v>15.5</v>
      </c>
      <c r="H210" s="218"/>
    </row>
    <row r="211" spans="1:8" ht="15.75" customHeight="1">
      <c r="B211" s="677"/>
      <c r="C211" s="677"/>
      <c r="D211" t="s">
        <v>401</v>
      </c>
      <c r="E211" s="285">
        <v>3.6</v>
      </c>
      <c r="G211" s="218">
        <f t="shared" si="3"/>
        <v>19.100000000000001</v>
      </c>
      <c r="H211" s="218"/>
    </row>
    <row r="212" spans="1:8" ht="15.75" customHeight="1">
      <c r="B212" s="677"/>
      <c r="C212" s="677"/>
      <c r="D212" t="s">
        <v>400</v>
      </c>
      <c r="E212" s="285">
        <v>210</v>
      </c>
      <c r="G212" s="218">
        <f t="shared" si="3"/>
        <v>229.1</v>
      </c>
      <c r="H212" s="218"/>
    </row>
    <row r="213" spans="1:8" ht="15.75" customHeight="1">
      <c r="A213" s="257">
        <v>43836</v>
      </c>
      <c r="B213" s="677" t="s">
        <v>1315</v>
      </c>
      <c r="C213" s="677" t="s">
        <v>398</v>
      </c>
      <c r="D213" t="s">
        <v>19</v>
      </c>
      <c r="E213" s="285"/>
      <c r="F213" s="285">
        <v>15.5</v>
      </c>
      <c r="G213" s="218">
        <f t="shared" si="3"/>
        <v>213.6</v>
      </c>
      <c r="H213" s="218"/>
    </row>
    <row r="214" spans="1:8" ht="15.75" customHeight="1">
      <c r="A214" s="257">
        <v>43836</v>
      </c>
      <c r="B214" s="677" t="s">
        <v>1315</v>
      </c>
      <c r="C214" s="677" t="s">
        <v>398</v>
      </c>
      <c r="D214" t="s">
        <v>401</v>
      </c>
      <c r="E214" s="285"/>
      <c r="F214" s="285">
        <v>3.6</v>
      </c>
      <c r="G214" s="218">
        <f t="shared" si="3"/>
        <v>210</v>
      </c>
      <c r="H214" s="218"/>
    </row>
    <row r="215" spans="1:8" ht="15.75" customHeight="1">
      <c r="A215" s="257">
        <v>43836</v>
      </c>
      <c r="B215" s="677" t="s">
        <v>1315</v>
      </c>
      <c r="C215" s="677" t="s">
        <v>398</v>
      </c>
      <c r="D215" t="s">
        <v>400</v>
      </c>
      <c r="E215" s="285"/>
      <c r="F215" s="285">
        <v>210</v>
      </c>
      <c r="G215" s="218">
        <f t="shared" si="3"/>
        <v>0</v>
      </c>
      <c r="H215" s="218"/>
    </row>
    <row r="216" spans="1:8" ht="15.75" customHeight="1">
      <c r="A216" s="277">
        <v>43799</v>
      </c>
      <c r="B216" s="676" t="s">
        <v>397</v>
      </c>
      <c r="C216" s="676" t="s">
        <v>405</v>
      </c>
      <c r="D216" t="s">
        <v>19</v>
      </c>
      <c r="E216" s="285">
        <v>17.399999999999999</v>
      </c>
      <c r="G216" s="218">
        <f t="shared" si="3"/>
        <v>17.399999999999999</v>
      </c>
      <c r="H216" s="218"/>
    </row>
    <row r="217" spans="1:8" ht="15.75" customHeight="1">
      <c r="B217" s="677"/>
      <c r="C217" s="677"/>
      <c r="D217" t="s">
        <v>401</v>
      </c>
      <c r="E217" s="285">
        <v>3.7</v>
      </c>
      <c r="G217" s="218">
        <f t="shared" si="3"/>
        <v>21.099999999999998</v>
      </c>
      <c r="H217" s="218"/>
    </row>
    <row r="218" spans="1:8" ht="15.75" customHeight="1">
      <c r="B218" s="677"/>
      <c r="C218" s="677"/>
      <c r="D218" t="s">
        <v>400</v>
      </c>
      <c r="E218" s="285">
        <v>210</v>
      </c>
      <c r="G218" s="218">
        <f t="shared" si="3"/>
        <v>231.1</v>
      </c>
      <c r="H218" s="218"/>
    </row>
    <row r="219" spans="1:8" ht="15.75" customHeight="1">
      <c r="A219" s="257">
        <v>43836</v>
      </c>
      <c r="B219" s="677" t="s">
        <v>1315</v>
      </c>
      <c r="C219" s="677" t="s">
        <v>405</v>
      </c>
      <c r="D219" t="s">
        <v>19</v>
      </c>
      <c r="E219" s="285"/>
      <c r="F219" s="285">
        <v>17.399999999999999</v>
      </c>
      <c r="G219" s="218">
        <f t="shared" si="3"/>
        <v>213.7</v>
      </c>
      <c r="H219" s="218"/>
    </row>
    <row r="220" spans="1:8" ht="15.75" customHeight="1">
      <c r="A220" s="257">
        <v>43836</v>
      </c>
      <c r="B220" s="677" t="s">
        <v>1315</v>
      </c>
      <c r="C220" s="677" t="s">
        <v>405</v>
      </c>
      <c r="D220" t="s">
        <v>401</v>
      </c>
      <c r="E220" s="285"/>
      <c r="F220" s="285">
        <v>3.7</v>
      </c>
      <c r="G220" s="218">
        <f t="shared" si="3"/>
        <v>210</v>
      </c>
      <c r="H220" s="218"/>
    </row>
    <row r="221" spans="1:8" ht="15.75" customHeight="1">
      <c r="A221" s="257">
        <v>43836</v>
      </c>
      <c r="B221" s="677" t="s">
        <v>1315</v>
      </c>
      <c r="C221" s="677" t="s">
        <v>405</v>
      </c>
      <c r="D221" t="s">
        <v>400</v>
      </c>
      <c r="E221" s="285"/>
      <c r="F221" s="285">
        <v>210</v>
      </c>
      <c r="G221" s="218">
        <f t="shared" si="3"/>
        <v>0</v>
      </c>
      <c r="H221" s="218"/>
    </row>
    <row r="222" spans="1:8" ht="15.75" customHeight="1">
      <c r="A222" s="525">
        <v>43830</v>
      </c>
      <c r="B222" s="248" t="s">
        <v>397</v>
      </c>
      <c r="C222" s="248" t="s">
        <v>409</v>
      </c>
      <c r="D222" t="s">
        <v>19</v>
      </c>
      <c r="E222" s="285">
        <v>18.2</v>
      </c>
      <c r="G222" s="218">
        <f t="shared" si="3"/>
        <v>18.2</v>
      </c>
      <c r="H222" s="218"/>
    </row>
    <row r="223" spans="1:8" ht="15.75" customHeight="1">
      <c r="B223" s="677"/>
      <c r="C223" s="677"/>
      <c r="D223" t="s">
        <v>401</v>
      </c>
      <c r="E223" s="285">
        <v>3.8</v>
      </c>
      <c r="G223" s="218">
        <f t="shared" si="3"/>
        <v>22</v>
      </c>
      <c r="H223" s="218"/>
    </row>
    <row r="224" spans="1:8" ht="15.75" customHeight="1">
      <c r="B224" s="677"/>
      <c r="C224" s="677"/>
      <c r="D224" t="s">
        <v>400</v>
      </c>
      <c r="E224" s="285">
        <v>210</v>
      </c>
      <c r="G224" s="218">
        <f t="shared" si="3"/>
        <v>232</v>
      </c>
      <c r="H224" s="218"/>
    </row>
    <row r="225" spans="1:8" ht="15.75" customHeight="1">
      <c r="A225" s="257">
        <v>43887</v>
      </c>
      <c r="B225" s="677" t="s">
        <v>1316</v>
      </c>
      <c r="C225" s="677" t="s">
        <v>409</v>
      </c>
      <c r="D225" t="s">
        <v>19</v>
      </c>
      <c r="E225" s="285"/>
      <c r="F225" s="285">
        <v>18.2</v>
      </c>
      <c r="G225" s="218">
        <f t="shared" si="3"/>
        <v>213.8</v>
      </c>
      <c r="H225" s="218"/>
    </row>
    <row r="226" spans="1:8" ht="15.75" customHeight="1">
      <c r="A226" s="257">
        <v>43887</v>
      </c>
      <c r="B226" s="677" t="s">
        <v>1316</v>
      </c>
      <c r="C226" s="677" t="s">
        <v>409</v>
      </c>
      <c r="D226" t="s">
        <v>401</v>
      </c>
      <c r="E226" s="285"/>
      <c r="F226" s="285">
        <v>3.8</v>
      </c>
      <c r="G226" s="218">
        <f t="shared" si="3"/>
        <v>210</v>
      </c>
      <c r="H226" s="218"/>
    </row>
    <row r="227" spans="1:8" ht="15.75" customHeight="1">
      <c r="A227" s="257">
        <v>43887</v>
      </c>
      <c r="B227" s="677" t="s">
        <v>1316</v>
      </c>
      <c r="C227" s="677" t="s">
        <v>409</v>
      </c>
      <c r="D227" t="s">
        <v>400</v>
      </c>
      <c r="E227" s="285"/>
      <c r="F227" s="285">
        <v>210</v>
      </c>
      <c r="G227" s="218">
        <f t="shared" si="3"/>
        <v>0</v>
      </c>
      <c r="H227" s="218"/>
    </row>
    <row r="228" spans="1:8" ht="15.75" customHeight="1">
      <c r="A228" s="525">
        <v>43861</v>
      </c>
      <c r="B228" s="248" t="s">
        <v>397</v>
      </c>
      <c r="C228" s="248" t="s">
        <v>444</v>
      </c>
      <c r="D228" t="s">
        <v>19</v>
      </c>
      <c r="E228" s="285">
        <v>20.9</v>
      </c>
      <c r="G228" s="218">
        <f t="shared" si="3"/>
        <v>20.9</v>
      </c>
      <c r="H228" s="218"/>
    </row>
    <row r="229" spans="1:8" ht="15.75" customHeight="1">
      <c r="B229" s="677"/>
      <c r="C229" s="677"/>
      <c r="D229" t="s">
        <v>401</v>
      </c>
      <c r="E229" s="285">
        <v>3.6</v>
      </c>
      <c r="G229" s="218">
        <f t="shared" si="3"/>
        <v>24.5</v>
      </c>
      <c r="H229" s="218"/>
    </row>
    <row r="230" spans="1:8" ht="15.75" customHeight="1">
      <c r="B230" s="677"/>
      <c r="C230" s="677"/>
      <c r="D230" t="s">
        <v>400</v>
      </c>
      <c r="E230" s="285">
        <v>210</v>
      </c>
      <c r="G230" s="218">
        <f t="shared" si="3"/>
        <v>234.5</v>
      </c>
      <c r="H230" s="218"/>
    </row>
    <row r="231" spans="1:8" ht="15.75" customHeight="1">
      <c r="A231" s="257">
        <v>43969</v>
      </c>
      <c r="B231" s="677" t="s">
        <v>1317</v>
      </c>
      <c r="C231" s="677" t="s">
        <v>444</v>
      </c>
      <c r="D231" t="s">
        <v>19</v>
      </c>
      <c r="E231" s="285"/>
      <c r="F231" s="285">
        <v>20.9</v>
      </c>
      <c r="G231" s="218">
        <f t="shared" si="3"/>
        <v>213.6</v>
      </c>
      <c r="H231" s="218"/>
    </row>
    <row r="232" spans="1:8" ht="15.75" customHeight="1">
      <c r="A232" s="257">
        <v>43969</v>
      </c>
      <c r="B232" s="677" t="s">
        <v>1317</v>
      </c>
      <c r="C232" s="677" t="s">
        <v>444</v>
      </c>
      <c r="D232" t="s">
        <v>401</v>
      </c>
      <c r="E232" s="285"/>
      <c r="F232" s="285">
        <v>3.6</v>
      </c>
      <c r="G232" s="218">
        <f t="shared" si="3"/>
        <v>210</v>
      </c>
      <c r="H232" s="218"/>
    </row>
    <row r="233" spans="1:8" ht="15.75" customHeight="1">
      <c r="A233" s="257">
        <v>43969</v>
      </c>
      <c r="B233" s="677" t="s">
        <v>1317</v>
      </c>
      <c r="C233" s="677" t="s">
        <v>444</v>
      </c>
      <c r="D233" t="s">
        <v>400</v>
      </c>
      <c r="E233" s="285"/>
      <c r="F233" s="285">
        <v>210</v>
      </c>
      <c r="G233" s="218">
        <f t="shared" si="3"/>
        <v>0</v>
      </c>
      <c r="H233" s="218"/>
    </row>
    <row r="234" spans="1:8" ht="15.75" customHeight="1">
      <c r="A234" s="277">
        <v>43890</v>
      </c>
      <c r="B234" s="676" t="s">
        <v>397</v>
      </c>
      <c r="C234" s="676" t="s">
        <v>415</v>
      </c>
      <c r="D234" t="s">
        <v>19</v>
      </c>
      <c r="E234" s="285">
        <v>21.7</v>
      </c>
      <c r="G234" s="218">
        <f t="shared" si="3"/>
        <v>21.7</v>
      </c>
      <c r="H234" s="218"/>
    </row>
    <row r="235" spans="1:8" ht="15.75" customHeight="1">
      <c r="B235" s="677"/>
      <c r="C235" s="677"/>
      <c r="D235" t="s">
        <v>401</v>
      </c>
      <c r="E235" s="285">
        <v>3.8</v>
      </c>
      <c r="G235" s="218">
        <f t="shared" si="3"/>
        <v>25.5</v>
      </c>
      <c r="H235" s="218"/>
    </row>
    <row r="236" spans="1:8" ht="15.75" customHeight="1">
      <c r="B236" s="677"/>
      <c r="C236" s="677"/>
      <c r="D236" t="s">
        <v>400</v>
      </c>
      <c r="E236" s="285">
        <v>210</v>
      </c>
      <c r="G236" s="218">
        <f t="shared" si="3"/>
        <v>235.5</v>
      </c>
      <c r="H236" s="218"/>
    </row>
    <row r="237" spans="1:8" ht="15.75" customHeight="1">
      <c r="A237" s="257">
        <v>43969</v>
      </c>
      <c r="B237" s="677" t="s">
        <v>1317</v>
      </c>
      <c r="C237" s="677" t="s">
        <v>415</v>
      </c>
      <c r="D237" t="s">
        <v>19</v>
      </c>
      <c r="E237" s="285"/>
      <c r="F237" s="285">
        <v>21.7</v>
      </c>
      <c r="G237" s="218">
        <f t="shared" si="3"/>
        <v>213.8</v>
      </c>
      <c r="H237" s="218"/>
    </row>
    <row r="238" spans="1:8" ht="15.75" customHeight="1">
      <c r="A238" s="257">
        <v>43969</v>
      </c>
      <c r="B238" s="677" t="s">
        <v>1317</v>
      </c>
      <c r="C238" s="677" t="s">
        <v>415</v>
      </c>
      <c r="D238" t="s">
        <v>401</v>
      </c>
      <c r="E238" s="285"/>
      <c r="F238" s="285">
        <v>3.8</v>
      </c>
      <c r="G238" s="218">
        <f t="shared" si="3"/>
        <v>210</v>
      </c>
      <c r="H238" s="218"/>
    </row>
    <row r="239" spans="1:8" ht="15.75" customHeight="1">
      <c r="A239" s="257">
        <v>43969</v>
      </c>
      <c r="B239" s="677" t="s">
        <v>1317</v>
      </c>
      <c r="C239" s="677" t="s">
        <v>415</v>
      </c>
      <c r="D239" t="s">
        <v>400</v>
      </c>
      <c r="E239" s="285"/>
      <c r="F239" s="285">
        <v>210</v>
      </c>
      <c r="G239" s="218">
        <f t="shared" si="3"/>
        <v>0</v>
      </c>
      <c r="H239" s="218"/>
    </row>
    <row r="240" spans="1:8" ht="15.75" customHeight="1">
      <c r="A240" s="277">
        <v>43921</v>
      </c>
      <c r="B240" s="248" t="s">
        <v>397</v>
      </c>
      <c r="C240" s="676" t="s">
        <v>418</v>
      </c>
      <c r="D240" t="s">
        <v>19</v>
      </c>
      <c r="E240" s="285">
        <v>19.600000000000001</v>
      </c>
      <c r="G240" s="218">
        <f t="shared" si="3"/>
        <v>19.600000000000001</v>
      </c>
      <c r="H240" s="218"/>
    </row>
    <row r="241" spans="1:8" ht="15.75" customHeight="1">
      <c r="B241" s="677"/>
      <c r="C241" s="677"/>
      <c r="D241" t="s">
        <v>401</v>
      </c>
      <c r="E241" s="285">
        <v>3.8</v>
      </c>
      <c r="G241" s="218">
        <f t="shared" si="3"/>
        <v>23.400000000000002</v>
      </c>
      <c r="H241" s="218"/>
    </row>
    <row r="242" spans="1:8" ht="15.75" customHeight="1">
      <c r="B242" s="677"/>
      <c r="C242" s="677"/>
      <c r="D242" t="s">
        <v>400</v>
      </c>
      <c r="E242" s="285">
        <v>210</v>
      </c>
      <c r="G242" s="218">
        <f t="shared" si="3"/>
        <v>233.4</v>
      </c>
      <c r="H242" s="218"/>
    </row>
    <row r="243" spans="1:8" ht="15.75" customHeight="1">
      <c r="A243" s="257">
        <v>44000</v>
      </c>
      <c r="B243" s="677" t="s">
        <v>1318</v>
      </c>
      <c r="C243" s="677" t="s">
        <v>418</v>
      </c>
      <c r="D243" t="s">
        <v>400</v>
      </c>
      <c r="E243" s="285"/>
      <c r="F243" s="285">
        <v>210</v>
      </c>
      <c r="G243" s="218">
        <f t="shared" si="3"/>
        <v>23.400000000000006</v>
      </c>
      <c r="H243" s="218"/>
    </row>
    <row r="244" spans="1:8" ht="15.75" customHeight="1">
      <c r="A244" s="257">
        <v>44294</v>
      </c>
      <c r="B244" s="677" t="s">
        <v>1319</v>
      </c>
      <c r="C244" s="677" t="s">
        <v>418</v>
      </c>
      <c r="D244" t="s">
        <v>19</v>
      </c>
      <c r="E244" s="285"/>
      <c r="F244" s="285">
        <v>19.600000000000001</v>
      </c>
      <c r="G244" s="218">
        <f t="shared" si="3"/>
        <v>3.8000000000000043</v>
      </c>
      <c r="H244" s="218"/>
    </row>
    <row r="245" spans="1:8" ht="15.75" customHeight="1">
      <c r="A245" s="257">
        <v>44294</v>
      </c>
      <c r="B245" s="677" t="s">
        <v>1319</v>
      </c>
      <c r="C245" s="677" t="s">
        <v>418</v>
      </c>
      <c r="D245" t="s">
        <v>401</v>
      </c>
      <c r="E245" s="285"/>
      <c r="F245" s="285">
        <v>3.8</v>
      </c>
      <c r="G245" s="218">
        <f t="shared" si="3"/>
        <v>4.4408920985006262E-15</v>
      </c>
      <c r="H245" s="218"/>
    </row>
    <row r="246" spans="1:8" ht="15.75" customHeight="1">
      <c r="A246" s="277">
        <v>43951</v>
      </c>
      <c r="B246" s="248" t="s">
        <v>397</v>
      </c>
      <c r="C246" s="676" t="s">
        <v>420</v>
      </c>
      <c r="D246" t="s">
        <v>19</v>
      </c>
      <c r="E246" s="285">
        <v>13.1</v>
      </c>
      <c r="G246" s="218">
        <f t="shared" si="3"/>
        <v>13.100000000000005</v>
      </c>
      <c r="H246" s="218"/>
    </row>
    <row r="247" spans="1:8" ht="15.75" customHeight="1">
      <c r="B247" s="677"/>
      <c r="C247" s="677"/>
      <c r="D247" t="s">
        <v>401</v>
      </c>
      <c r="E247" s="285">
        <v>4.5999999999999996</v>
      </c>
      <c r="G247" s="218">
        <f t="shared" si="3"/>
        <v>17.700000000000003</v>
      </c>
      <c r="H247" s="218"/>
    </row>
    <row r="248" spans="1:8" ht="15.75" customHeight="1">
      <c r="B248" s="677"/>
      <c r="C248" s="677"/>
      <c r="D248" t="s">
        <v>400</v>
      </c>
      <c r="E248" s="285">
        <v>210</v>
      </c>
      <c r="G248" s="218">
        <f t="shared" si="3"/>
        <v>227.7</v>
      </c>
      <c r="H248" s="218"/>
    </row>
    <row r="249" spans="1:8" ht="15.75" customHeight="1">
      <c r="A249" s="257">
        <v>44012</v>
      </c>
      <c r="B249" s="677" t="s">
        <v>1320</v>
      </c>
      <c r="C249" s="244" t="s">
        <v>420</v>
      </c>
      <c r="D249" s="227" t="s">
        <v>400</v>
      </c>
      <c r="E249" s="321"/>
      <c r="F249" s="321">
        <v>210</v>
      </c>
      <c r="G249" s="218">
        <f t="shared" si="3"/>
        <v>17.699999999999989</v>
      </c>
      <c r="H249" s="218"/>
    </row>
    <row r="250" spans="1:8" ht="15.75" customHeight="1">
      <c r="A250" s="257">
        <v>44294</v>
      </c>
      <c r="B250" s="677" t="s">
        <v>1319</v>
      </c>
      <c r="C250" s="244" t="s">
        <v>420</v>
      </c>
      <c r="D250" s="227" t="s">
        <v>19</v>
      </c>
      <c r="E250" s="321"/>
      <c r="F250" s="321">
        <v>13.1</v>
      </c>
      <c r="G250" s="218">
        <f t="shared" si="3"/>
        <v>4.599999999999989</v>
      </c>
      <c r="H250" s="218"/>
    </row>
    <row r="251" spans="1:8" ht="15.75" customHeight="1">
      <c r="A251" s="257">
        <v>44294</v>
      </c>
      <c r="B251" s="677" t="s">
        <v>1319</v>
      </c>
      <c r="C251" s="244" t="s">
        <v>420</v>
      </c>
      <c r="D251" s="227" t="s">
        <v>401</v>
      </c>
      <c r="E251" s="321"/>
      <c r="F251" s="321">
        <v>4.5999999999999996</v>
      </c>
      <c r="G251" s="263">
        <f t="shared" si="3"/>
        <v>-1.0658141036401503E-14</v>
      </c>
      <c r="H251" s="263"/>
    </row>
    <row r="252" spans="1:8" ht="15.75" customHeight="1">
      <c r="A252" s="277">
        <v>43982</v>
      </c>
      <c r="B252" s="248" t="s">
        <v>397</v>
      </c>
      <c r="C252" s="676" t="s">
        <v>422</v>
      </c>
      <c r="D252" t="s">
        <v>19</v>
      </c>
      <c r="E252" s="285">
        <v>12.1</v>
      </c>
      <c r="G252" s="218">
        <f t="shared" si="3"/>
        <v>12.099999999999989</v>
      </c>
      <c r="H252" s="218"/>
    </row>
    <row r="253" spans="1:8" ht="15.75" customHeight="1">
      <c r="B253" s="677"/>
      <c r="C253" s="677"/>
      <c r="D253" t="s">
        <v>401</v>
      </c>
      <c r="E253" s="285">
        <v>2.5</v>
      </c>
      <c r="G253" s="218">
        <f t="shared" si="3"/>
        <v>14.599999999999989</v>
      </c>
      <c r="H253" s="218"/>
    </row>
    <row r="254" spans="1:8" ht="15.75" customHeight="1">
      <c r="B254" s="677"/>
      <c r="C254" s="677"/>
      <c r="D254" t="s">
        <v>400</v>
      </c>
      <c r="E254" s="285">
        <v>210</v>
      </c>
      <c r="G254" s="218">
        <f t="shared" si="3"/>
        <v>224.6</v>
      </c>
      <c r="H254" s="218"/>
    </row>
    <row r="255" spans="1:8" ht="15.75" customHeight="1">
      <c r="A255" s="257">
        <v>44039</v>
      </c>
      <c r="B255" s="677" t="s">
        <v>1321</v>
      </c>
      <c r="C255" s="677" t="s">
        <v>422</v>
      </c>
      <c r="D255" t="s">
        <v>400</v>
      </c>
      <c r="E255" s="285"/>
      <c r="F255" s="285">
        <v>210</v>
      </c>
      <c r="G255" s="218">
        <f t="shared" si="3"/>
        <v>14.599999999999994</v>
      </c>
      <c r="H255" s="218"/>
    </row>
    <row r="256" spans="1:8" ht="15.75" customHeight="1">
      <c r="A256" s="257">
        <v>45119</v>
      </c>
      <c r="B256" s="677">
        <v>1670</v>
      </c>
      <c r="C256" s="677" t="s">
        <v>422</v>
      </c>
      <c r="D256" t="s">
        <v>19</v>
      </c>
      <c r="E256" s="285"/>
      <c r="F256" s="285">
        <v>12.1</v>
      </c>
      <c r="G256" s="218">
        <f t="shared" si="3"/>
        <v>2.4999999999999947</v>
      </c>
      <c r="H256" s="218"/>
    </row>
    <row r="257" spans="1:13" ht="15.75" customHeight="1">
      <c r="A257" s="257">
        <v>45119</v>
      </c>
      <c r="B257" s="677">
        <v>1670</v>
      </c>
      <c r="C257" s="677" t="s">
        <v>422</v>
      </c>
      <c r="D257" t="s">
        <v>401</v>
      </c>
      <c r="E257" s="285"/>
      <c r="F257" s="285">
        <v>2.5</v>
      </c>
      <c r="G257" s="218">
        <f t="shared" si="3"/>
        <v>-5.3290705182007514E-15</v>
      </c>
      <c r="H257" s="218"/>
    </row>
    <row r="258" spans="1:13">
      <c r="A258" s="277">
        <v>44012</v>
      </c>
      <c r="B258" s="248" t="s">
        <v>397</v>
      </c>
      <c r="C258" s="676" t="s">
        <v>425</v>
      </c>
      <c r="D258" t="s">
        <v>19</v>
      </c>
      <c r="E258" s="285">
        <v>10.7</v>
      </c>
      <c r="G258" s="218">
        <f t="shared" si="3"/>
        <v>10.699999999999994</v>
      </c>
      <c r="H258" s="218"/>
    </row>
    <row r="259" spans="1:13">
      <c r="B259" s="677"/>
      <c r="C259" s="677"/>
      <c r="D259" t="s">
        <v>401</v>
      </c>
      <c r="E259" s="285">
        <v>1.2</v>
      </c>
      <c r="G259" s="218">
        <f t="shared" si="3"/>
        <v>11.899999999999993</v>
      </c>
      <c r="H259" s="218"/>
    </row>
    <row r="260" spans="1:13">
      <c r="B260" s="677"/>
      <c r="C260" s="677"/>
      <c r="D260" t="s">
        <v>400</v>
      </c>
      <c r="E260" s="285">
        <v>210</v>
      </c>
      <c r="G260" s="218">
        <f t="shared" si="3"/>
        <v>221.9</v>
      </c>
      <c r="H260" s="218"/>
    </row>
    <row r="261" spans="1:13">
      <c r="A261" s="257">
        <v>44074</v>
      </c>
      <c r="B261" s="677" t="s">
        <v>1322</v>
      </c>
      <c r="C261" s="677" t="s">
        <v>425</v>
      </c>
      <c r="D261" t="s">
        <v>400</v>
      </c>
      <c r="E261" s="285"/>
      <c r="F261" s="285">
        <v>210</v>
      </c>
      <c r="G261" s="218">
        <f t="shared" si="3"/>
        <v>11.900000000000006</v>
      </c>
      <c r="H261" s="218"/>
    </row>
    <row r="262" spans="1:13">
      <c r="A262" s="257">
        <v>45119</v>
      </c>
      <c r="B262" s="677">
        <v>1670</v>
      </c>
      <c r="C262" s="677" t="s">
        <v>425</v>
      </c>
      <c r="D262" t="s">
        <v>19</v>
      </c>
      <c r="E262" s="285"/>
      <c r="F262" s="285">
        <v>10.7</v>
      </c>
      <c r="G262" s="218">
        <f t="shared" si="3"/>
        <v>1.2000000000000064</v>
      </c>
      <c r="H262" s="218"/>
    </row>
    <row r="263" spans="1:13">
      <c r="A263" s="257">
        <v>45119</v>
      </c>
      <c r="B263" s="677">
        <v>1670</v>
      </c>
      <c r="C263" s="677" t="s">
        <v>425</v>
      </c>
      <c r="D263" t="s">
        <v>401</v>
      </c>
      <c r="E263" s="285"/>
      <c r="F263" s="285">
        <v>1.2</v>
      </c>
      <c r="G263" s="218">
        <f t="shared" si="3"/>
        <v>6.4392935428259079E-15</v>
      </c>
      <c r="H263" s="218"/>
    </row>
    <row r="264" spans="1:13">
      <c r="A264" s="277">
        <v>44043</v>
      </c>
      <c r="B264" s="248" t="s">
        <v>397</v>
      </c>
      <c r="C264" s="676" t="s">
        <v>427</v>
      </c>
      <c r="D264" t="s">
        <v>19</v>
      </c>
      <c r="E264" s="285">
        <v>16.2</v>
      </c>
      <c r="G264" s="218">
        <f t="shared" si="3"/>
        <v>16.200000000000006</v>
      </c>
      <c r="H264" s="218"/>
    </row>
    <row r="265" spans="1:13">
      <c r="B265" s="677"/>
      <c r="C265" s="677"/>
      <c r="D265" t="s">
        <v>401</v>
      </c>
      <c r="E265" s="285">
        <v>5</v>
      </c>
      <c r="G265" s="218">
        <f t="shared" si="3"/>
        <v>21.200000000000006</v>
      </c>
      <c r="H265" s="218"/>
    </row>
    <row r="266" spans="1:13">
      <c r="B266" s="677"/>
      <c r="C266" s="677"/>
      <c r="D266" t="s">
        <v>400</v>
      </c>
      <c r="E266" s="285">
        <v>210</v>
      </c>
      <c r="G266" s="218">
        <f t="shared" si="3"/>
        <v>231.20000000000002</v>
      </c>
      <c r="H266" s="218"/>
      <c r="M266" s="218"/>
    </row>
    <row r="267" spans="1:13">
      <c r="A267" s="257">
        <v>44127</v>
      </c>
      <c r="B267" s="677" t="s">
        <v>1323</v>
      </c>
      <c r="C267" s="677" t="s">
        <v>427</v>
      </c>
      <c r="D267" t="s">
        <v>400</v>
      </c>
      <c r="E267" s="285"/>
      <c r="F267" s="285">
        <v>210</v>
      </c>
      <c r="G267" s="218">
        <f t="shared" si="3"/>
        <v>21.200000000000017</v>
      </c>
      <c r="H267" s="218"/>
      <c r="M267" s="218"/>
    </row>
    <row r="268" spans="1:13">
      <c r="A268" s="257">
        <v>45119</v>
      </c>
      <c r="B268" s="677">
        <v>1670</v>
      </c>
      <c r="C268" s="677" t="s">
        <v>427</v>
      </c>
      <c r="D268" t="s">
        <v>19</v>
      </c>
      <c r="E268" s="285"/>
      <c r="F268" s="285">
        <v>16.2</v>
      </c>
      <c r="G268" s="218">
        <f t="shared" si="3"/>
        <v>5.0000000000000178</v>
      </c>
      <c r="H268" s="218"/>
      <c r="M268" s="218"/>
    </row>
    <row r="269" spans="1:13">
      <c r="A269" s="257">
        <v>45119</v>
      </c>
      <c r="B269" s="677">
        <v>1670</v>
      </c>
      <c r="C269" s="677" t="s">
        <v>427</v>
      </c>
      <c r="D269" t="s">
        <v>401</v>
      </c>
      <c r="E269" s="285"/>
      <c r="F269" s="285">
        <v>5</v>
      </c>
      <c r="G269" s="218">
        <f t="shared" si="3"/>
        <v>1.7763568394002505E-14</v>
      </c>
      <c r="H269" s="218"/>
      <c r="M269" s="218"/>
    </row>
    <row r="270" spans="1:13">
      <c r="A270" s="277">
        <v>44074</v>
      </c>
      <c r="B270" s="248" t="s">
        <v>397</v>
      </c>
      <c r="C270" s="676" t="s">
        <v>429</v>
      </c>
      <c r="D270" t="s">
        <v>19</v>
      </c>
      <c r="E270" s="285">
        <v>15.5</v>
      </c>
      <c r="G270" s="218">
        <f t="shared" si="3"/>
        <v>15.500000000000018</v>
      </c>
      <c r="H270" s="218"/>
    </row>
    <row r="271" spans="1:13">
      <c r="B271" s="677"/>
      <c r="C271" s="677"/>
      <c r="D271" t="s">
        <v>401</v>
      </c>
      <c r="E271" s="285">
        <v>3.5</v>
      </c>
      <c r="G271" s="218">
        <f t="shared" si="3"/>
        <v>19.000000000000018</v>
      </c>
      <c r="H271" s="218"/>
    </row>
    <row r="272" spans="1:13">
      <c r="B272" s="677"/>
      <c r="C272" s="677"/>
      <c r="D272" t="s">
        <v>400</v>
      </c>
      <c r="E272" s="285">
        <v>210</v>
      </c>
      <c r="G272" s="218">
        <f t="shared" si="3"/>
        <v>229.00000000000003</v>
      </c>
      <c r="H272" s="218"/>
    </row>
    <row r="273" spans="1:8">
      <c r="B273" s="677"/>
      <c r="C273" s="677"/>
      <c r="D273" t="s">
        <v>503</v>
      </c>
      <c r="E273" s="285">
        <v>15</v>
      </c>
      <c r="G273" s="218">
        <f t="shared" si="3"/>
        <v>244.00000000000003</v>
      </c>
      <c r="H273" s="218"/>
    </row>
    <row r="274" spans="1:8">
      <c r="A274" s="257">
        <v>44127</v>
      </c>
      <c r="B274" s="677" t="s">
        <v>1323</v>
      </c>
      <c r="C274" s="677" t="s">
        <v>429</v>
      </c>
      <c r="D274" t="s">
        <v>400</v>
      </c>
      <c r="E274" s="285"/>
      <c r="F274" s="285">
        <v>210</v>
      </c>
      <c r="G274" s="218">
        <f t="shared" si="3"/>
        <v>34.000000000000028</v>
      </c>
      <c r="H274" s="218"/>
    </row>
    <row r="275" spans="1:8">
      <c r="A275" s="257">
        <v>45119</v>
      </c>
      <c r="B275" s="677">
        <v>1670</v>
      </c>
      <c r="C275" s="677" t="s">
        <v>429</v>
      </c>
      <c r="D275" t="s">
        <v>19</v>
      </c>
      <c r="E275" s="285"/>
      <c r="F275" s="285">
        <v>15.5</v>
      </c>
      <c r="G275" s="218">
        <f t="shared" si="3"/>
        <v>18.500000000000028</v>
      </c>
      <c r="H275" s="218"/>
    </row>
    <row r="276" spans="1:8">
      <c r="A276" s="257">
        <v>45119</v>
      </c>
      <c r="B276" s="677">
        <v>1670</v>
      </c>
      <c r="C276" s="677" t="s">
        <v>429</v>
      </c>
      <c r="D276" t="s">
        <v>401</v>
      </c>
      <c r="E276" s="285"/>
      <c r="F276" s="285">
        <v>3.5</v>
      </c>
      <c r="G276" s="218">
        <f t="shared" si="3"/>
        <v>15.000000000000028</v>
      </c>
      <c r="H276" s="218"/>
    </row>
    <row r="277" spans="1:8">
      <c r="A277" s="257">
        <v>45119</v>
      </c>
      <c r="B277" s="677">
        <v>1670</v>
      </c>
      <c r="C277" s="677" t="s">
        <v>429</v>
      </c>
      <c r="D277" t="s">
        <v>503</v>
      </c>
      <c r="E277" s="285"/>
      <c r="F277" s="285">
        <v>13.1</v>
      </c>
      <c r="G277" s="218">
        <f t="shared" si="3"/>
        <v>1.9000000000000288</v>
      </c>
      <c r="H277" s="218"/>
    </row>
    <row r="278" spans="1:8">
      <c r="A278" s="257">
        <v>45147</v>
      </c>
      <c r="B278" s="677" t="s">
        <v>1324</v>
      </c>
      <c r="C278" s="677" t="s">
        <v>429</v>
      </c>
      <c r="D278" t="s">
        <v>503</v>
      </c>
      <c r="E278" s="285"/>
      <c r="F278" s="285">
        <v>1.9</v>
      </c>
      <c r="G278" s="218">
        <f t="shared" si="3"/>
        <v>2.886579864025407E-14</v>
      </c>
      <c r="H278" s="218"/>
    </row>
    <row r="279" spans="1:8">
      <c r="A279" s="277">
        <v>44104</v>
      </c>
      <c r="B279" s="248" t="s">
        <v>397</v>
      </c>
      <c r="C279" s="676" t="s">
        <v>478</v>
      </c>
      <c r="D279" t="s">
        <v>19</v>
      </c>
      <c r="E279" s="285">
        <v>15.9</v>
      </c>
      <c r="G279" s="218">
        <f t="shared" si="3"/>
        <v>15.900000000000029</v>
      </c>
      <c r="H279" s="218"/>
    </row>
    <row r="280" spans="1:8">
      <c r="B280" s="677"/>
      <c r="C280" s="677"/>
      <c r="D280" t="s">
        <v>401</v>
      </c>
      <c r="E280" s="285">
        <v>4.0999999999999996</v>
      </c>
      <c r="G280" s="218">
        <f t="shared" si="3"/>
        <v>20.000000000000028</v>
      </c>
      <c r="H280" s="218"/>
    </row>
    <row r="281" spans="1:8">
      <c r="B281" s="677"/>
      <c r="C281" s="677"/>
      <c r="D281" t="s">
        <v>400</v>
      </c>
      <c r="E281" s="285">
        <v>210</v>
      </c>
      <c r="G281" s="218">
        <f t="shared" si="3"/>
        <v>230.00000000000003</v>
      </c>
      <c r="H281" s="218"/>
    </row>
    <row r="282" spans="1:8">
      <c r="B282" s="677"/>
      <c r="C282" s="677"/>
      <c r="D282" t="s">
        <v>503</v>
      </c>
      <c r="E282" s="285">
        <v>8.5</v>
      </c>
      <c r="G282" s="218">
        <f t="shared" si="3"/>
        <v>238.50000000000003</v>
      </c>
      <c r="H282" s="218"/>
    </row>
    <row r="283" spans="1:8">
      <c r="A283" s="257">
        <v>44180</v>
      </c>
      <c r="B283" s="677" t="s">
        <v>1325</v>
      </c>
      <c r="C283" s="677" t="s">
        <v>478</v>
      </c>
      <c r="D283" t="s">
        <v>400</v>
      </c>
      <c r="E283" s="285"/>
      <c r="F283" s="285">
        <v>210</v>
      </c>
      <c r="G283" s="218">
        <f t="shared" si="3"/>
        <v>28.500000000000028</v>
      </c>
      <c r="H283" s="218"/>
    </row>
    <row r="284" spans="1:8">
      <c r="A284" s="257">
        <v>45147</v>
      </c>
      <c r="B284" s="677" t="s">
        <v>1324</v>
      </c>
      <c r="C284" s="677" t="s">
        <v>478</v>
      </c>
      <c r="D284" t="s">
        <v>19</v>
      </c>
      <c r="E284" s="285"/>
      <c r="F284" s="285">
        <v>15.9</v>
      </c>
      <c r="G284" s="218">
        <f t="shared" si="3"/>
        <v>12.600000000000028</v>
      </c>
      <c r="H284" s="218"/>
    </row>
    <row r="285" spans="1:8">
      <c r="A285" s="257">
        <v>45147</v>
      </c>
      <c r="B285" s="677" t="s">
        <v>1324</v>
      </c>
      <c r="C285" s="677" t="s">
        <v>478</v>
      </c>
      <c r="D285" t="s">
        <v>401</v>
      </c>
      <c r="E285" s="285"/>
      <c r="F285" s="285">
        <v>4.0999999999999996</v>
      </c>
      <c r="G285" s="218">
        <f t="shared" si="3"/>
        <v>8.5000000000000284</v>
      </c>
      <c r="H285" s="218"/>
    </row>
    <row r="286" spans="1:8">
      <c r="A286" s="257">
        <v>45147</v>
      </c>
      <c r="B286" s="677" t="s">
        <v>1324</v>
      </c>
      <c r="C286" s="677" t="s">
        <v>478</v>
      </c>
      <c r="D286" t="s">
        <v>503</v>
      </c>
      <c r="E286" s="285"/>
      <c r="F286" s="285">
        <v>8.5</v>
      </c>
      <c r="G286" s="218">
        <f t="shared" si="3"/>
        <v>2.8421709430404007E-14</v>
      </c>
      <c r="H286" s="218"/>
    </row>
    <row r="287" spans="1:8">
      <c r="A287" s="277">
        <v>44135</v>
      </c>
      <c r="B287" s="248" t="s">
        <v>397</v>
      </c>
      <c r="C287" s="676" t="s">
        <v>398</v>
      </c>
      <c r="D287" t="s">
        <v>19</v>
      </c>
      <c r="E287" s="285">
        <v>18.7</v>
      </c>
      <c r="G287" s="218">
        <f t="shared" si="3"/>
        <v>18.700000000000028</v>
      </c>
      <c r="H287" s="218"/>
    </row>
    <row r="288" spans="1:8">
      <c r="B288" s="677"/>
      <c r="C288" s="677"/>
      <c r="D288" t="s">
        <v>401</v>
      </c>
      <c r="E288" s="285">
        <v>4.3</v>
      </c>
      <c r="G288" s="218">
        <f t="shared" si="3"/>
        <v>23.000000000000028</v>
      </c>
      <c r="H288" s="218"/>
    </row>
    <row r="289" spans="1:8">
      <c r="B289" s="677"/>
      <c r="C289" s="677"/>
      <c r="D289" t="s">
        <v>400</v>
      </c>
      <c r="E289" s="285">
        <v>210</v>
      </c>
      <c r="G289" s="218">
        <f t="shared" si="3"/>
        <v>233.00000000000003</v>
      </c>
      <c r="H289" s="218"/>
    </row>
    <row r="290" spans="1:8">
      <c r="A290" s="257">
        <v>44180</v>
      </c>
      <c r="B290" s="677" t="s">
        <v>1325</v>
      </c>
      <c r="C290" s="677" t="s">
        <v>398</v>
      </c>
      <c r="D290" t="s">
        <v>400</v>
      </c>
      <c r="E290" s="285"/>
      <c r="F290" s="285">
        <v>210</v>
      </c>
      <c r="G290" s="218">
        <f t="shared" ref="G290:G314" si="4">+G289+E290-F290</f>
        <v>23.000000000000028</v>
      </c>
      <c r="H290" s="218"/>
    </row>
    <row r="291" spans="1:8">
      <c r="A291" s="257">
        <v>45147</v>
      </c>
      <c r="B291" s="677" t="s">
        <v>1324</v>
      </c>
      <c r="C291" s="677" t="s">
        <v>398</v>
      </c>
      <c r="D291" t="s">
        <v>19</v>
      </c>
      <c r="E291" s="285"/>
      <c r="F291" s="285">
        <v>18.7</v>
      </c>
      <c r="G291" s="218">
        <f t="shared" si="4"/>
        <v>4.3000000000000291</v>
      </c>
      <c r="H291" s="218"/>
    </row>
    <row r="292" spans="1:8">
      <c r="A292" s="257">
        <v>45147</v>
      </c>
      <c r="B292" s="677" t="s">
        <v>1324</v>
      </c>
      <c r="C292" s="677" t="s">
        <v>398</v>
      </c>
      <c r="D292" t="s">
        <v>401</v>
      </c>
      <c r="E292" s="285"/>
      <c r="F292" s="285">
        <v>4.3</v>
      </c>
      <c r="G292" s="218">
        <f t="shared" si="4"/>
        <v>2.9309887850104133E-14</v>
      </c>
      <c r="H292" s="218"/>
    </row>
    <row r="293" spans="1:8">
      <c r="A293" s="277">
        <v>44165</v>
      </c>
      <c r="B293" s="676" t="s">
        <v>397</v>
      </c>
      <c r="C293" s="676" t="s">
        <v>405</v>
      </c>
      <c r="D293" t="s">
        <v>19</v>
      </c>
      <c r="E293" s="285">
        <v>17.7</v>
      </c>
      <c r="G293" s="218">
        <f t="shared" si="4"/>
        <v>17.700000000000028</v>
      </c>
      <c r="H293" s="218"/>
    </row>
    <row r="294" spans="1:8">
      <c r="B294" s="677"/>
      <c r="C294" s="677"/>
      <c r="D294" t="s">
        <v>401</v>
      </c>
      <c r="E294" s="285">
        <v>4.5</v>
      </c>
      <c r="G294" s="218">
        <f t="shared" si="4"/>
        <v>22.200000000000028</v>
      </c>
      <c r="H294" s="218"/>
    </row>
    <row r="295" spans="1:8">
      <c r="B295" s="677"/>
      <c r="C295" s="677"/>
      <c r="D295" t="s">
        <v>400</v>
      </c>
      <c r="E295" s="285">
        <v>210</v>
      </c>
      <c r="G295" s="218">
        <f t="shared" si="4"/>
        <v>232.20000000000002</v>
      </c>
      <c r="H295" s="218"/>
    </row>
    <row r="296" spans="1:8">
      <c r="A296" s="257">
        <v>44195</v>
      </c>
      <c r="B296" s="677" t="s">
        <v>1326</v>
      </c>
      <c r="C296" s="677" t="s">
        <v>405</v>
      </c>
      <c r="D296" t="s">
        <v>400</v>
      </c>
      <c r="E296" s="285"/>
      <c r="F296" s="285">
        <v>210</v>
      </c>
      <c r="G296" s="218">
        <f t="shared" si="4"/>
        <v>22.200000000000017</v>
      </c>
      <c r="H296" s="218"/>
    </row>
    <row r="297" spans="1:8">
      <c r="A297" s="257">
        <v>45147</v>
      </c>
      <c r="B297" s="677" t="s">
        <v>1324</v>
      </c>
      <c r="C297" s="677" t="s">
        <v>405</v>
      </c>
      <c r="D297" t="s">
        <v>19</v>
      </c>
      <c r="E297" s="285"/>
      <c r="F297" s="285">
        <v>6.6</v>
      </c>
      <c r="G297" s="218">
        <f t="shared" si="4"/>
        <v>15.600000000000017</v>
      </c>
      <c r="H297" s="218"/>
    </row>
    <row r="298" spans="1:8">
      <c r="A298" s="257">
        <v>45154</v>
      </c>
      <c r="B298" s="677" t="s">
        <v>1327</v>
      </c>
      <c r="C298" s="677" t="s">
        <v>405</v>
      </c>
      <c r="D298" t="s">
        <v>19</v>
      </c>
      <c r="E298" s="285"/>
      <c r="F298" s="285">
        <v>11.1</v>
      </c>
      <c r="G298" s="218">
        <f t="shared" si="4"/>
        <v>4.5000000000000178</v>
      </c>
      <c r="H298" s="218"/>
    </row>
    <row r="299" spans="1:8">
      <c r="A299" s="257">
        <v>45154</v>
      </c>
      <c r="B299" s="677" t="s">
        <v>1327</v>
      </c>
      <c r="C299" s="677" t="s">
        <v>405</v>
      </c>
      <c r="D299" t="s">
        <v>401</v>
      </c>
      <c r="E299" s="285"/>
      <c r="F299" s="285">
        <v>4.5</v>
      </c>
      <c r="G299" s="218">
        <f t="shared" si="4"/>
        <v>1.7763568394002505E-14</v>
      </c>
      <c r="H299" s="218"/>
    </row>
    <row r="300" spans="1:8">
      <c r="A300" s="277">
        <v>44196</v>
      </c>
      <c r="B300" s="676" t="s">
        <v>397</v>
      </c>
      <c r="C300" s="676" t="s">
        <v>409</v>
      </c>
      <c r="D300" t="s">
        <v>19</v>
      </c>
      <c r="E300" s="285">
        <v>20.399999999999999</v>
      </c>
      <c r="G300" s="218">
        <f t="shared" si="4"/>
        <v>20.400000000000016</v>
      </c>
      <c r="H300" s="218"/>
    </row>
    <row r="301" spans="1:8">
      <c r="B301" s="677"/>
      <c r="C301" s="677"/>
      <c r="D301" t="s">
        <v>401</v>
      </c>
      <c r="E301" s="285">
        <v>4</v>
      </c>
      <c r="G301" s="218">
        <f t="shared" si="4"/>
        <v>24.400000000000016</v>
      </c>
      <c r="H301" s="218"/>
    </row>
    <row r="302" spans="1:8">
      <c r="B302" s="677"/>
      <c r="C302" s="677"/>
      <c r="D302" t="s">
        <v>400</v>
      </c>
      <c r="E302" s="285">
        <v>210</v>
      </c>
      <c r="G302" s="218">
        <f t="shared" si="4"/>
        <v>234.4</v>
      </c>
      <c r="H302" s="218"/>
    </row>
    <row r="303" spans="1:8">
      <c r="A303" s="257">
        <v>44201</v>
      </c>
      <c r="B303" s="677" t="s">
        <v>1328</v>
      </c>
      <c r="C303" s="677" t="s">
        <v>409</v>
      </c>
      <c r="D303" t="s">
        <v>400</v>
      </c>
      <c r="E303" s="285"/>
      <c r="F303" s="285">
        <v>210</v>
      </c>
      <c r="G303" s="218">
        <f t="shared" si="4"/>
        <v>24.400000000000006</v>
      </c>
      <c r="H303" s="218"/>
    </row>
    <row r="304" spans="1:8">
      <c r="A304" s="257">
        <v>45154</v>
      </c>
      <c r="B304" s="677" t="s">
        <v>1327</v>
      </c>
      <c r="C304" s="677" t="s">
        <v>409</v>
      </c>
      <c r="D304" t="s">
        <v>19</v>
      </c>
      <c r="E304" s="285"/>
      <c r="F304" s="285">
        <v>20.399999999999999</v>
      </c>
      <c r="G304" s="218">
        <f t="shared" si="4"/>
        <v>4.0000000000000071</v>
      </c>
      <c r="H304" s="218"/>
    </row>
    <row r="305" spans="1:8">
      <c r="A305" s="257">
        <v>45154</v>
      </c>
      <c r="B305" s="677" t="s">
        <v>1327</v>
      </c>
      <c r="C305" s="677" t="s">
        <v>409</v>
      </c>
      <c r="D305" t="s">
        <v>401</v>
      </c>
      <c r="E305" s="285"/>
      <c r="F305" s="285">
        <v>4</v>
      </c>
      <c r="G305" s="218">
        <f t="shared" si="4"/>
        <v>7.1054273576010019E-15</v>
      </c>
      <c r="H305" s="218"/>
    </row>
    <row r="306" spans="1:8">
      <c r="A306" s="277">
        <v>44227</v>
      </c>
      <c r="B306" s="676" t="s">
        <v>397</v>
      </c>
      <c r="C306" s="676" t="s">
        <v>444</v>
      </c>
      <c r="D306" t="s">
        <v>19</v>
      </c>
      <c r="E306" s="285">
        <v>21.7</v>
      </c>
      <c r="G306" s="218">
        <f t="shared" si="4"/>
        <v>21.700000000000006</v>
      </c>
      <c r="H306" s="218"/>
    </row>
    <row r="307" spans="1:8">
      <c r="B307" s="677"/>
      <c r="C307" s="677"/>
      <c r="D307" t="s">
        <v>401</v>
      </c>
      <c r="E307" s="285">
        <v>5</v>
      </c>
      <c r="G307" s="218">
        <f t="shared" si="4"/>
        <v>26.700000000000006</v>
      </c>
      <c r="H307" s="218"/>
    </row>
    <row r="308" spans="1:8">
      <c r="B308" s="677"/>
      <c r="C308" s="677"/>
      <c r="D308" t="s">
        <v>400</v>
      </c>
      <c r="E308" s="285">
        <v>210</v>
      </c>
      <c r="G308" s="218">
        <f t="shared" si="4"/>
        <v>236.70000000000002</v>
      </c>
      <c r="H308" s="218"/>
    </row>
    <row r="309" spans="1:8">
      <c r="A309" s="257">
        <v>44232</v>
      </c>
      <c r="B309" s="677" t="s">
        <v>1329</v>
      </c>
      <c r="C309" s="677" t="s">
        <v>444</v>
      </c>
      <c r="D309" t="s">
        <v>400</v>
      </c>
      <c r="E309" s="285"/>
      <c r="F309" s="285">
        <v>210</v>
      </c>
      <c r="G309" s="218">
        <f t="shared" si="4"/>
        <v>26.700000000000017</v>
      </c>
      <c r="H309" s="218"/>
    </row>
    <row r="310" spans="1:8">
      <c r="A310" s="257">
        <v>44312</v>
      </c>
      <c r="B310" s="677" t="s">
        <v>1330</v>
      </c>
      <c r="C310" s="677" t="s">
        <v>444</v>
      </c>
      <c r="D310" t="s">
        <v>19</v>
      </c>
      <c r="E310" s="285"/>
      <c r="F310" s="285">
        <v>21.7</v>
      </c>
      <c r="G310" s="218">
        <f t="shared" si="4"/>
        <v>5.0000000000000178</v>
      </c>
      <c r="H310" s="218"/>
    </row>
    <row r="311" spans="1:8">
      <c r="A311" s="257">
        <v>44312</v>
      </c>
      <c r="B311" s="677" t="s">
        <v>1330</v>
      </c>
      <c r="C311" s="677" t="s">
        <v>444</v>
      </c>
      <c r="D311" t="s">
        <v>401</v>
      </c>
      <c r="E311" s="285"/>
      <c r="F311" s="285">
        <v>5</v>
      </c>
      <c r="G311" s="218">
        <f t="shared" si="4"/>
        <v>1.7763568394002505E-14</v>
      </c>
      <c r="H311" s="218"/>
    </row>
    <row r="312" spans="1:8">
      <c r="A312" s="277">
        <v>44255</v>
      </c>
      <c r="B312" s="676" t="s">
        <v>397</v>
      </c>
      <c r="C312" s="676" t="s">
        <v>415</v>
      </c>
      <c r="D312" t="s">
        <v>19</v>
      </c>
      <c r="E312" s="285">
        <v>19.600000000000001</v>
      </c>
      <c r="G312" s="218">
        <f t="shared" si="4"/>
        <v>19.600000000000019</v>
      </c>
      <c r="H312" s="218"/>
    </row>
    <row r="313" spans="1:8">
      <c r="B313" s="677"/>
      <c r="C313" s="677"/>
      <c r="D313" t="s">
        <v>401</v>
      </c>
      <c r="E313" s="285">
        <v>5.7</v>
      </c>
      <c r="G313" s="218">
        <f t="shared" si="4"/>
        <v>25.300000000000018</v>
      </c>
      <c r="H313" s="218"/>
    </row>
    <row r="314" spans="1:8">
      <c r="B314" s="677"/>
      <c r="C314" s="677"/>
      <c r="D314" t="s">
        <v>400</v>
      </c>
      <c r="E314" s="285">
        <v>210</v>
      </c>
      <c r="G314" s="218">
        <f t="shared" si="4"/>
        <v>235.3</v>
      </c>
      <c r="H314" s="218"/>
    </row>
    <row r="315" spans="1:8">
      <c r="A315" s="257">
        <v>44291</v>
      </c>
      <c r="B315" s="677" t="s">
        <v>1331</v>
      </c>
      <c r="C315" s="677" t="s">
        <v>415</v>
      </c>
      <c r="D315" t="s">
        <v>400</v>
      </c>
      <c r="E315" s="285"/>
      <c r="F315" s="285">
        <v>210</v>
      </c>
      <c r="G315" s="218">
        <f t="shared" ref="G315:G363" si="5">+G314+E315-F315</f>
        <v>25.300000000000011</v>
      </c>
      <c r="H315" s="218"/>
    </row>
    <row r="316" spans="1:8">
      <c r="A316" s="257">
        <v>44312</v>
      </c>
      <c r="B316" s="677" t="s">
        <v>1330</v>
      </c>
      <c r="C316" s="677" t="s">
        <v>415</v>
      </c>
      <c r="D316" t="s">
        <v>19</v>
      </c>
      <c r="E316" s="285"/>
      <c r="F316" s="285">
        <v>19.600000000000001</v>
      </c>
      <c r="G316" s="218">
        <f t="shared" si="5"/>
        <v>5.7000000000000099</v>
      </c>
      <c r="H316" s="218"/>
    </row>
    <row r="317" spans="1:8">
      <c r="A317" s="257">
        <v>44312</v>
      </c>
      <c r="B317" s="677" t="s">
        <v>1330</v>
      </c>
      <c r="C317" s="677" t="s">
        <v>415</v>
      </c>
      <c r="D317" t="s">
        <v>401</v>
      </c>
      <c r="E317" s="285"/>
      <c r="F317" s="285">
        <v>5.7</v>
      </c>
      <c r="G317" s="218">
        <f t="shared" si="5"/>
        <v>9.7699626167013776E-15</v>
      </c>
      <c r="H317" s="218"/>
    </row>
    <row r="318" spans="1:8">
      <c r="A318" s="277">
        <v>44286</v>
      </c>
      <c r="B318" s="676" t="s">
        <v>397</v>
      </c>
      <c r="C318" s="676" t="s">
        <v>418</v>
      </c>
      <c r="D318" t="s">
        <v>19</v>
      </c>
      <c r="E318" s="285">
        <v>21.5</v>
      </c>
      <c r="G318" s="218">
        <f t="shared" si="5"/>
        <v>21.500000000000011</v>
      </c>
      <c r="H318" s="218"/>
    </row>
    <row r="319" spans="1:8">
      <c r="B319" s="677"/>
      <c r="C319" s="677"/>
      <c r="D319" t="s">
        <v>401</v>
      </c>
      <c r="E319" s="285">
        <v>3.8</v>
      </c>
      <c r="G319" s="218">
        <f t="shared" si="5"/>
        <v>25.300000000000011</v>
      </c>
      <c r="H319" s="218"/>
    </row>
    <row r="320" spans="1:8">
      <c r="B320" s="677"/>
      <c r="C320" s="677"/>
      <c r="D320" t="s">
        <v>400</v>
      </c>
      <c r="E320" s="285">
        <v>210</v>
      </c>
      <c r="G320" s="218">
        <f t="shared" si="5"/>
        <v>235.3</v>
      </c>
      <c r="H320" s="218"/>
    </row>
    <row r="321" spans="1:8">
      <c r="A321" s="257">
        <v>44312</v>
      </c>
      <c r="B321" s="677" t="s">
        <v>1332</v>
      </c>
      <c r="C321" s="677" t="s">
        <v>418</v>
      </c>
      <c r="D321" t="s">
        <v>400</v>
      </c>
      <c r="E321" s="285"/>
      <c r="F321" s="285">
        <v>210</v>
      </c>
      <c r="G321" s="218">
        <f t="shared" si="5"/>
        <v>25.300000000000011</v>
      </c>
      <c r="H321" s="218"/>
    </row>
    <row r="322" spans="1:8">
      <c r="A322" s="257">
        <v>44413</v>
      </c>
      <c r="B322" s="677" t="s">
        <v>1333</v>
      </c>
      <c r="C322" s="677" t="s">
        <v>418</v>
      </c>
      <c r="D322" t="s">
        <v>19</v>
      </c>
      <c r="E322" s="285"/>
      <c r="F322" s="285">
        <v>21.5</v>
      </c>
      <c r="G322" s="218">
        <f t="shared" si="5"/>
        <v>3.8000000000000114</v>
      </c>
      <c r="H322" s="218"/>
    </row>
    <row r="323" spans="1:8">
      <c r="A323" s="257">
        <v>44413</v>
      </c>
      <c r="B323" s="677" t="s">
        <v>1333</v>
      </c>
      <c r="C323" s="677" t="s">
        <v>418</v>
      </c>
      <c r="D323" t="s">
        <v>401</v>
      </c>
      <c r="E323" s="285"/>
      <c r="F323" s="285">
        <v>3.8</v>
      </c>
      <c r="G323" s="218">
        <f t="shared" si="5"/>
        <v>1.1546319456101628E-14</v>
      </c>
      <c r="H323" s="218"/>
    </row>
    <row r="324" spans="1:8">
      <c r="A324" s="277">
        <v>44316</v>
      </c>
      <c r="B324" s="676" t="s">
        <v>397</v>
      </c>
      <c r="C324" s="676" t="s">
        <v>420</v>
      </c>
      <c r="D324" t="s">
        <v>19</v>
      </c>
      <c r="E324" s="285">
        <v>20.8</v>
      </c>
      <c r="G324" s="218">
        <f t="shared" si="5"/>
        <v>20.800000000000011</v>
      </c>
      <c r="H324" s="218"/>
    </row>
    <row r="325" spans="1:8">
      <c r="B325" s="677"/>
      <c r="C325" s="677"/>
      <c r="D325" t="s">
        <v>401</v>
      </c>
      <c r="E325" s="285">
        <v>4.8</v>
      </c>
      <c r="G325" s="218">
        <f t="shared" si="5"/>
        <v>25.600000000000012</v>
      </c>
      <c r="H325" s="218"/>
    </row>
    <row r="326" spans="1:8">
      <c r="B326" s="677"/>
      <c r="C326" s="677"/>
      <c r="D326" t="s">
        <v>400</v>
      </c>
      <c r="E326" s="285">
        <v>210</v>
      </c>
      <c r="G326" s="218">
        <f t="shared" si="5"/>
        <v>235.60000000000002</v>
      </c>
      <c r="H326" s="218"/>
    </row>
    <row r="327" spans="1:8">
      <c r="A327" s="257">
        <v>44356</v>
      </c>
      <c r="B327" s="677" t="s">
        <v>1334</v>
      </c>
      <c r="C327" s="677" t="s">
        <v>420</v>
      </c>
      <c r="D327" t="s">
        <v>19</v>
      </c>
      <c r="E327" s="285"/>
      <c r="F327" s="285">
        <v>20.8</v>
      </c>
      <c r="G327" s="218">
        <f t="shared" si="5"/>
        <v>214.8</v>
      </c>
      <c r="H327" s="218"/>
    </row>
    <row r="328" spans="1:8">
      <c r="A328" s="257">
        <v>44356</v>
      </c>
      <c r="B328" s="677" t="s">
        <v>1334</v>
      </c>
      <c r="C328" s="677" t="s">
        <v>420</v>
      </c>
      <c r="D328" t="s">
        <v>401</v>
      </c>
      <c r="E328" s="285"/>
      <c r="F328" s="285">
        <v>4.8</v>
      </c>
      <c r="G328" s="218">
        <f t="shared" si="5"/>
        <v>210</v>
      </c>
      <c r="H328" s="218"/>
    </row>
    <row r="329" spans="1:8">
      <c r="A329" s="257">
        <v>44356</v>
      </c>
      <c r="B329" s="677" t="s">
        <v>1335</v>
      </c>
      <c r="C329" s="677" t="s">
        <v>420</v>
      </c>
      <c r="D329" t="s">
        <v>400</v>
      </c>
      <c r="E329" s="285"/>
      <c r="F329" s="285">
        <v>210</v>
      </c>
      <c r="G329" s="218">
        <f t="shared" si="5"/>
        <v>0</v>
      </c>
      <c r="H329" s="218"/>
    </row>
    <row r="330" spans="1:8">
      <c r="A330" s="277">
        <v>44347</v>
      </c>
      <c r="B330" s="676" t="s">
        <v>397</v>
      </c>
      <c r="C330" s="676" t="s">
        <v>422</v>
      </c>
      <c r="D330" t="s">
        <v>19</v>
      </c>
      <c r="E330" s="285">
        <v>16.899999999999999</v>
      </c>
      <c r="G330" s="218">
        <f t="shared" si="5"/>
        <v>16.899999999999999</v>
      </c>
      <c r="H330" s="218"/>
    </row>
    <row r="331" spans="1:8">
      <c r="B331" s="677"/>
      <c r="C331" s="677"/>
      <c r="D331" t="s">
        <v>401</v>
      </c>
      <c r="E331" s="285">
        <v>3.5</v>
      </c>
      <c r="G331" s="218">
        <f t="shared" si="5"/>
        <v>20.399999999999999</v>
      </c>
      <c r="H331" s="218"/>
    </row>
    <row r="332" spans="1:8">
      <c r="B332" s="677"/>
      <c r="C332" s="677"/>
      <c r="D332" t="s">
        <v>400</v>
      </c>
      <c r="E332" s="285">
        <v>210</v>
      </c>
      <c r="G332" s="218">
        <f t="shared" si="5"/>
        <v>230.4</v>
      </c>
      <c r="H332" s="218"/>
    </row>
    <row r="333" spans="1:8">
      <c r="A333" s="257">
        <v>44413</v>
      </c>
      <c r="B333" s="677" t="s">
        <v>1333</v>
      </c>
      <c r="C333" s="677" t="s">
        <v>422</v>
      </c>
      <c r="D333" t="s">
        <v>19</v>
      </c>
      <c r="E333" s="285"/>
      <c r="F333" s="285">
        <v>16.899999999999999</v>
      </c>
      <c r="G333" s="218">
        <f t="shared" si="5"/>
        <v>213.5</v>
      </c>
      <c r="H333" s="218"/>
    </row>
    <row r="334" spans="1:8">
      <c r="A334" s="257">
        <v>44413</v>
      </c>
      <c r="B334" s="677" t="s">
        <v>1333</v>
      </c>
      <c r="C334" s="677" t="s">
        <v>422</v>
      </c>
      <c r="D334" t="s">
        <v>401</v>
      </c>
      <c r="E334" s="285"/>
      <c r="F334" s="285">
        <v>3.5</v>
      </c>
      <c r="G334" s="218">
        <f t="shared" si="5"/>
        <v>210</v>
      </c>
      <c r="H334" s="218"/>
    </row>
    <row r="335" spans="1:8">
      <c r="A335" s="257">
        <v>44413</v>
      </c>
      <c r="B335" s="677" t="s">
        <v>1336</v>
      </c>
      <c r="C335" s="677" t="s">
        <v>422</v>
      </c>
      <c r="D335" t="s">
        <v>400</v>
      </c>
      <c r="E335" s="285"/>
      <c r="F335" s="285">
        <v>210</v>
      </c>
      <c r="G335" s="218">
        <f t="shared" si="5"/>
        <v>0</v>
      </c>
      <c r="H335" s="218"/>
    </row>
    <row r="336" spans="1:8">
      <c r="A336" s="277">
        <v>44377</v>
      </c>
      <c r="B336" s="676" t="s">
        <v>397</v>
      </c>
      <c r="C336" s="676" t="s">
        <v>425</v>
      </c>
      <c r="D336" t="s">
        <v>19</v>
      </c>
      <c r="E336" s="285">
        <v>18.5</v>
      </c>
      <c r="G336" s="218">
        <f t="shared" si="5"/>
        <v>18.5</v>
      </c>
      <c r="H336" s="218"/>
    </row>
    <row r="337" spans="1:8">
      <c r="B337" s="677"/>
      <c r="C337" s="677"/>
      <c r="D337" t="s">
        <v>401</v>
      </c>
      <c r="E337" s="332">
        <v>5.4</v>
      </c>
      <c r="G337" s="218">
        <f t="shared" si="5"/>
        <v>23.9</v>
      </c>
      <c r="H337" s="218"/>
    </row>
    <row r="338" spans="1:8">
      <c r="B338" s="677"/>
      <c r="C338" s="677"/>
      <c r="D338" t="s">
        <v>400</v>
      </c>
      <c r="E338" s="285">
        <v>210</v>
      </c>
      <c r="G338" s="218">
        <f t="shared" si="5"/>
        <v>233.9</v>
      </c>
      <c r="H338" s="218"/>
    </row>
    <row r="339" spans="1:8">
      <c r="A339" s="257">
        <v>44413</v>
      </c>
      <c r="B339" s="677" t="s">
        <v>1333</v>
      </c>
      <c r="C339" s="677" t="s">
        <v>425</v>
      </c>
      <c r="D339" t="s">
        <v>19</v>
      </c>
      <c r="E339" s="285"/>
      <c r="F339" s="285">
        <v>18.5</v>
      </c>
      <c r="G339" s="218">
        <f t="shared" si="5"/>
        <v>215.4</v>
      </c>
      <c r="H339" s="218"/>
    </row>
    <row r="340" spans="1:8">
      <c r="A340" s="257">
        <v>44413</v>
      </c>
      <c r="B340" s="677" t="s">
        <v>1333</v>
      </c>
      <c r="C340" s="677" t="s">
        <v>425</v>
      </c>
      <c r="D340" t="s">
        <v>401</v>
      </c>
      <c r="E340" s="285"/>
      <c r="F340" s="332">
        <v>5.4</v>
      </c>
      <c r="G340" s="218">
        <f t="shared" si="5"/>
        <v>210</v>
      </c>
      <c r="H340" s="218"/>
    </row>
    <row r="341" spans="1:8">
      <c r="A341" s="257">
        <v>44413</v>
      </c>
      <c r="B341" s="677" t="s">
        <v>1336</v>
      </c>
      <c r="C341" s="677" t="s">
        <v>425</v>
      </c>
      <c r="D341" t="s">
        <v>400</v>
      </c>
      <c r="E341" s="285"/>
      <c r="F341" s="285">
        <v>210</v>
      </c>
      <c r="G341" s="218">
        <f t="shared" si="5"/>
        <v>0</v>
      </c>
      <c r="H341" s="218"/>
    </row>
    <row r="342" spans="1:8">
      <c r="A342" s="277">
        <v>44408</v>
      </c>
      <c r="B342" s="676" t="s">
        <v>397</v>
      </c>
      <c r="C342" s="676" t="s">
        <v>427</v>
      </c>
      <c r="D342" t="s">
        <v>19</v>
      </c>
      <c r="E342" s="285">
        <v>16.2</v>
      </c>
      <c r="G342" s="218">
        <f t="shared" si="5"/>
        <v>16.2</v>
      </c>
      <c r="H342" s="218"/>
    </row>
    <row r="343" spans="1:8">
      <c r="B343" s="677"/>
      <c r="C343" s="677"/>
      <c r="D343" t="s">
        <v>401</v>
      </c>
      <c r="E343" s="285">
        <v>2.8</v>
      </c>
      <c r="G343" s="218">
        <f t="shared" si="5"/>
        <v>19</v>
      </c>
      <c r="H343" s="218"/>
    </row>
    <row r="344" spans="1:8">
      <c r="B344" s="677"/>
      <c r="C344" s="677"/>
      <c r="D344" t="s">
        <v>400</v>
      </c>
      <c r="E344" s="285">
        <v>210</v>
      </c>
      <c r="G344" s="218">
        <f t="shared" si="5"/>
        <v>229</v>
      </c>
      <c r="H344" s="218"/>
    </row>
    <row r="345" spans="1:8">
      <c r="A345" s="257">
        <v>44455</v>
      </c>
      <c r="B345" s="677" t="s">
        <v>1337</v>
      </c>
      <c r="C345" s="677" t="s">
        <v>427</v>
      </c>
      <c r="D345" t="s">
        <v>400</v>
      </c>
      <c r="E345" s="285"/>
      <c r="F345" s="285">
        <v>210</v>
      </c>
      <c r="G345" s="218">
        <f t="shared" si="5"/>
        <v>19</v>
      </c>
      <c r="H345" s="218"/>
    </row>
    <row r="346" spans="1:8">
      <c r="A346" s="257">
        <v>44455</v>
      </c>
      <c r="B346" s="677" t="s">
        <v>1338</v>
      </c>
      <c r="C346" s="677" t="s">
        <v>427</v>
      </c>
      <c r="D346" t="s">
        <v>19</v>
      </c>
      <c r="E346" s="285"/>
      <c r="F346" s="285">
        <v>16.2</v>
      </c>
      <c r="G346" s="218">
        <f t="shared" si="5"/>
        <v>2.8000000000000007</v>
      </c>
      <c r="H346" s="218"/>
    </row>
    <row r="347" spans="1:8">
      <c r="A347" s="257">
        <v>44455</v>
      </c>
      <c r="B347" s="677" t="s">
        <v>1338</v>
      </c>
      <c r="C347" s="677" t="s">
        <v>427</v>
      </c>
      <c r="D347" t="s">
        <v>401</v>
      </c>
      <c r="E347" s="285"/>
      <c r="F347" s="285">
        <v>2.8</v>
      </c>
      <c r="G347" s="218">
        <f t="shared" si="5"/>
        <v>0</v>
      </c>
      <c r="H347" s="218"/>
    </row>
    <row r="348" spans="1:8">
      <c r="A348" s="277">
        <v>44439</v>
      </c>
      <c r="B348" s="676" t="s">
        <v>397</v>
      </c>
      <c r="C348" s="676" t="s">
        <v>429</v>
      </c>
      <c r="D348" t="s">
        <v>19</v>
      </c>
      <c r="E348" s="285">
        <v>18.3</v>
      </c>
      <c r="G348" s="218">
        <f t="shared" si="5"/>
        <v>18.3</v>
      </c>
      <c r="H348" s="218"/>
    </row>
    <row r="349" spans="1:8">
      <c r="B349" s="677"/>
      <c r="C349" s="677"/>
      <c r="D349" t="s">
        <v>401</v>
      </c>
      <c r="E349" s="285">
        <v>3.1</v>
      </c>
      <c r="G349" s="218">
        <f t="shared" si="5"/>
        <v>21.400000000000002</v>
      </c>
      <c r="H349" s="218"/>
    </row>
    <row r="350" spans="1:8">
      <c r="B350" s="677"/>
      <c r="C350" s="677"/>
      <c r="D350" t="s">
        <v>400</v>
      </c>
      <c r="E350" s="285">
        <v>210</v>
      </c>
      <c r="G350" s="218">
        <f t="shared" si="5"/>
        <v>231.4</v>
      </c>
      <c r="H350" s="218"/>
    </row>
    <row r="351" spans="1:8">
      <c r="A351" s="257">
        <v>44495</v>
      </c>
      <c r="B351" s="677" t="s">
        <v>1339</v>
      </c>
      <c r="C351" s="677" t="s">
        <v>429</v>
      </c>
      <c r="D351" t="s">
        <v>19</v>
      </c>
      <c r="E351" s="285"/>
      <c r="F351" s="285">
        <v>18.3</v>
      </c>
      <c r="G351" s="218">
        <f t="shared" si="5"/>
        <v>213.1</v>
      </c>
      <c r="H351" s="218"/>
    </row>
    <row r="352" spans="1:8">
      <c r="A352" s="257">
        <v>44495</v>
      </c>
      <c r="B352" s="677" t="s">
        <v>1339</v>
      </c>
      <c r="C352" s="677" t="s">
        <v>429</v>
      </c>
      <c r="D352" t="s">
        <v>401</v>
      </c>
      <c r="E352" s="285"/>
      <c r="F352" s="285">
        <v>3.1</v>
      </c>
      <c r="G352" s="218">
        <f t="shared" si="5"/>
        <v>210</v>
      </c>
      <c r="H352" s="218"/>
    </row>
    <row r="353" spans="1:8">
      <c r="A353" s="257">
        <v>44495</v>
      </c>
      <c r="B353" s="677" t="s">
        <v>1340</v>
      </c>
      <c r="C353" s="677" t="s">
        <v>429</v>
      </c>
      <c r="D353" t="s">
        <v>400</v>
      </c>
      <c r="E353" s="285"/>
      <c r="F353" s="285">
        <v>210</v>
      </c>
      <c r="G353" s="218">
        <f t="shared" si="5"/>
        <v>0</v>
      </c>
      <c r="H353" s="218"/>
    </row>
    <row r="354" spans="1:8">
      <c r="A354" s="277">
        <v>44469</v>
      </c>
      <c r="B354" s="676" t="s">
        <v>397</v>
      </c>
      <c r="C354" s="676" t="s">
        <v>478</v>
      </c>
      <c r="D354" t="s">
        <v>19</v>
      </c>
      <c r="E354" s="285">
        <v>19</v>
      </c>
      <c r="G354" s="218">
        <f t="shared" si="5"/>
        <v>19</v>
      </c>
      <c r="H354" s="218"/>
    </row>
    <row r="355" spans="1:8">
      <c r="B355" s="677"/>
      <c r="C355" s="677"/>
      <c r="D355" t="s">
        <v>401</v>
      </c>
      <c r="E355" s="285">
        <v>4.7</v>
      </c>
      <c r="G355" s="218">
        <f t="shared" si="5"/>
        <v>23.7</v>
      </c>
      <c r="H355" s="218"/>
    </row>
    <row r="356" spans="1:8">
      <c r="B356" s="677"/>
      <c r="C356" s="677"/>
      <c r="D356" t="s">
        <v>400</v>
      </c>
      <c r="E356" s="285">
        <v>210</v>
      </c>
      <c r="G356" s="218">
        <f t="shared" si="5"/>
        <v>233.7</v>
      </c>
      <c r="H356" s="218"/>
    </row>
    <row r="357" spans="1:8">
      <c r="A357" s="257">
        <v>44543</v>
      </c>
      <c r="B357" s="677" t="s">
        <v>1341</v>
      </c>
      <c r="C357" s="677" t="s">
        <v>478</v>
      </c>
      <c r="D357" t="s">
        <v>19</v>
      </c>
      <c r="E357" s="285"/>
      <c r="F357" s="285">
        <v>19</v>
      </c>
      <c r="G357" s="218">
        <f t="shared" si="5"/>
        <v>214.7</v>
      </c>
      <c r="H357" s="218"/>
    </row>
    <row r="358" spans="1:8">
      <c r="A358" s="257">
        <v>44543</v>
      </c>
      <c r="B358" s="677" t="s">
        <v>1341</v>
      </c>
      <c r="C358" s="677" t="s">
        <v>478</v>
      </c>
      <c r="D358" t="s">
        <v>401</v>
      </c>
      <c r="E358" s="285"/>
      <c r="F358" s="285">
        <v>4.7</v>
      </c>
      <c r="G358" s="218">
        <f t="shared" si="5"/>
        <v>210</v>
      </c>
      <c r="H358" s="218"/>
    </row>
    <row r="359" spans="1:8">
      <c r="A359" s="257">
        <v>44543</v>
      </c>
      <c r="B359" s="677" t="s">
        <v>1342</v>
      </c>
      <c r="C359" s="677" t="s">
        <v>478</v>
      </c>
      <c r="E359" s="285"/>
      <c r="F359" s="285">
        <v>210</v>
      </c>
      <c r="G359" s="218">
        <f t="shared" si="5"/>
        <v>0</v>
      </c>
      <c r="H359" s="218"/>
    </row>
    <row r="360" spans="1:8">
      <c r="A360" s="277">
        <v>44500</v>
      </c>
      <c r="B360" s="676" t="s">
        <v>397</v>
      </c>
      <c r="C360" s="676" t="s">
        <v>398</v>
      </c>
      <c r="D360" t="s">
        <v>400</v>
      </c>
      <c r="E360" s="285">
        <v>210</v>
      </c>
      <c r="G360" s="218">
        <f t="shared" si="5"/>
        <v>210</v>
      </c>
      <c r="H360" s="218"/>
    </row>
    <row r="361" spans="1:8">
      <c r="B361" s="677"/>
      <c r="C361" s="677"/>
      <c r="D361" t="s">
        <v>19</v>
      </c>
      <c r="E361" s="285">
        <v>19.600000000000001</v>
      </c>
      <c r="G361" s="218">
        <f t="shared" si="5"/>
        <v>229.6</v>
      </c>
      <c r="H361" s="218"/>
    </row>
    <row r="362" spans="1:8">
      <c r="B362" s="677"/>
      <c r="C362" s="677"/>
      <c r="D362" t="s">
        <v>401</v>
      </c>
      <c r="E362" s="285">
        <v>2.6</v>
      </c>
      <c r="G362" s="218">
        <f t="shared" si="5"/>
        <v>232.2</v>
      </c>
      <c r="H362" s="218"/>
    </row>
    <row r="363" spans="1:8">
      <c r="A363" s="257">
        <v>44543</v>
      </c>
      <c r="B363" s="677" t="s">
        <v>1341</v>
      </c>
      <c r="C363" s="677" t="s">
        <v>398</v>
      </c>
      <c r="D363" t="s">
        <v>19</v>
      </c>
      <c r="E363" s="285"/>
      <c r="F363" s="285">
        <v>19.600000000000001</v>
      </c>
      <c r="G363" s="218">
        <f t="shared" si="5"/>
        <v>212.6</v>
      </c>
      <c r="H363" s="218"/>
    </row>
    <row r="364" spans="1:8">
      <c r="A364" s="257">
        <v>44543</v>
      </c>
      <c r="B364" s="677" t="s">
        <v>1341</v>
      </c>
      <c r="C364" s="677" t="s">
        <v>398</v>
      </c>
      <c r="D364" t="s">
        <v>401</v>
      </c>
      <c r="E364" s="285"/>
      <c r="F364" s="285">
        <v>2.6</v>
      </c>
      <c r="G364" s="218">
        <f t="shared" ref="G364:G471" si="6">+G363+E364-F364</f>
        <v>210</v>
      </c>
      <c r="H364" s="218"/>
    </row>
    <row r="365" spans="1:8">
      <c r="A365" s="257">
        <v>44543</v>
      </c>
      <c r="B365" s="677" t="s">
        <v>1342</v>
      </c>
      <c r="C365" s="677" t="s">
        <v>398</v>
      </c>
      <c r="D365" t="s">
        <v>400</v>
      </c>
      <c r="E365" s="285"/>
      <c r="F365" s="285">
        <v>210</v>
      </c>
      <c r="G365" s="218">
        <f t="shared" si="6"/>
        <v>0</v>
      </c>
      <c r="H365" s="218"/>
    </row>
    <row r="366" spans="1:8">
      <c r="A366" s="277">
        <v>44530</v>
      </c>
      <c r="B366" s="676" t="s">
        <v>397</v>
      </c>
      <c r="C366" s="676" t="s">
        <v>405</v>
      </c>
      <c r="D366" t="s">
        <v>400</v>
      </c>
      <c r="E366" s="285">
        <v>210</v>
      </c>
      <c r="G366" s="218">
        <f t="shared" si="6"/>
        <v>210</v>
      </c>
      <c r="H366" s="218"/>
    </row>
    <row r="367" spans="1:8">
      <c r="B367" s="677"/>
      <c r="C367" s="677"/>
      <c r="D367" t="s">
        <v>19</v>
      </c>
      <c r="E367" s="285">
        <v>21</v>
      </c>
      <c r="G367" s="218">
        <f t="shared" si="6"/>
        <v>231</v>
      </c>
      <c r="H367" s="218"/>
    </row>
    <row r="368" spans="1:8">
      <c r="B368" s="677"/>
      <c r="C368" s="677"/>
      <c r="D368" t="s">
        <v>401</v>
      </c>
      <c r="E368" s="285">
        <v>4</v>
      </c>
      <c r="G368" s="218">
        <f t="shared" si="6"/>
        <v>235</v>
      </c>
      <c r="H368" s="218"/>
    </row>
    <row r="369" spans="1:8">
      <c r="A369" s="257">
        <v>44543</v>
      </c>
      <c r="B369" s="677" t="s">
        <v>1343</v>
      </c>
      <c r="C369" s="677" t="s">
        <v>405</v>
      </c>
      <c r="D369" t="s">
        <v>19</v>
      </c>
      <c r="E369" s="285"/>
      <c r="F369" s="285">
        <v>21</v>
      </c>
      <c r="G369" s="218">
        <f t="shared" si="6"/>
        <v>214</v>
      </c>
      <c r="H369" s="218"/>
    </row>
    <row r="370" spans="1:8">
      <c r="A370" s="257">
        <v>44543</v>
      </c>
      <c r="B370" s="677" t="s">
        <v>1343</v>
      </c>
      <c r="C370" s="677" t="s">
        <v>405</v>
      </c>
      <c r="D370" t="s">
        <v>401</v>
      </c>
      <c r="E370" s="285"/>
      <c r="F370" s="285">
        <v>4</v>
      </c>
      <c r="G370" s="218">
        <f t="shared" si="6"/>
        <v>210</v>
      </c>
      <c r="H370" s="218"/>
    </row>
    <row r="371" spans="1:8">
      <c r="A371" s="257">
        <v>44543</v>
      </c>
      <c r="B371" s="677" t="s">
        <v>1342</v>
      </c>
      <c r="C371" s="677" t="s">
        <v>405</v>
      </c>
      <c r="D371" t="s">
        <v>400</v>
      </c>
      <c r="E371" s="285"/>
      <c r="F371" s="285">
        <v>210</v>
      </c>
      <c r="G371" s="218">
        <f t="shared" si="6"/>
        <v>0</v>
      </c>
      <c r="H371" s="218"/>
    </row>
    <row r="372" spans="1:8">
      <c r="A372" s="277">
        <v>44561</v>
      </c>
      <c r="B372" s="676" t="s">
        <v>397</v>
      </c>
      <c r="C372" s="676" t="s">
        <v>409</v>
      </c>
      <c r="D372" t="s">
        <v>19</v>
      </c>
      <c r="E372" s="285">
        <v>22</v>
      </c>
      <c r="G372" s="218">
        <f t="shared" si="6"/>
        <v>22</v>
      </c>
      <c r="H372" s="218"/>
    </row>
    <row r="373" spans="1:8">
      <c r="B373" s="677"/>
      <c r="C373" s="677"/>
      <c r="D373" t="s">
        <v>401</v>
      </c>
      <c r="E373" s="285">
        <v>4.4000000000000004</v>
      </c>
      <c r="G373" s="218">
        <f t="shared" si="6"/>
        <v>26.4</v>
      </c>
      <c r="H373" s="218"/>
    </row>
    <row r="374" spans="1:8">
      <c r="B374" s="677"/>
      <c r="C374" s="677"/>
      <c r="D374" t="s">
        <v>400</v>
      </c>
      <c r="E374" s="285">
        <v>210</v>
      </c>
      <c r="G374" s="218">
        <f t="shared" si="6"/>
        <v>236.4</v>
      </c>
      <c r="H374" s="218"/>
    </row>
    <row r="375" spans="1:8">
      <c r="A375" s="257">
        <v>44592</v>
      </c>
      <c r="B375" s="677" t="s">
        <v>1344</v>
      </c>
      <c r="C375" s="677" t="s">
        <v>409</v>
      </c>
      <c r="D375" t="s">
        <v>400</v>
      </c>
      <c r="E375" s="285"/>
      <c r="F375" s="285">
        <v>210</v>
      </c>
      <c r="G375" s="218">
        <f t="shared" si="6"/>
        <v>26.400000000000006</v>
      </c>
      <c r="H375" s="218"/>
    </row>
    <row r="376" spans="1:8">
      <c r="A376" s="257">
        <v>44592</v>
      </c>
      <c r="B376" s="677" t="s">
        <v>1345</v>
      </c>
      <c r="C376" s="677" t="s">
        <v>409</v>
      </c>
      <c r="D376" t="s">
        <v>19</v>
      </c>
      <c r="E376" s="285"/>
      <c r="F376" s="285">
        <v>22</v>
      </c>
      <c r="G376" s="218">
        <f t="shared" si="6"/>
        <v>4.4000000000000057</v>
      </c>
      <c r="H376" s="218"/>
    </row>
    <row r="377" spans="1:8">
      <c r="A377" s="257">
        <v>44592</v>
      </c>
      <c r="B377" s="677" t="s">
        <v>1345</v>
      </c>
      <c r="C377" s="677" t="s">
        <v>409</v>
      </c>
      <c r="D377" t="s">
        <v>401</v>
      </c>
      <c r="E377" s="285"/>
      <c r="F377" s="285">
        <v>4.4000000000000004</v>
      </c>
      <c r="G377" s="218">
        <f t="shared" si="6"/>
        <v>0</v>
      </c>
      <c r="H377" s="218"/>
    </row>
    <row r="378" spans="1:8">
      <c r="A378" s="277">
        <v>44592</v>
      </c>
      <c r="B378" s="676" t="s">
        <v>397</v>
      </c>
      <c r="C378" s="676" t="s">
        <v>444</v>
      </c>
      <c r="D378" t="s">
        <v>19</v>
      </c>
      <c r="E378" s="285">
        <v>23.3</v>
      </c>
      <c r="G378" s="218">
        <f t="shared" si="6"/>
        <v>23.3</v>
      </c>
      <c r="H378" s="218"/>
    </row>
    <row r="379" spans="1:8">
      <c r="B379" s="677"/>
      <c r="C379" s="677"/>
      <c r="D379" t="s">
        <v>401</v>
      </c>
      <c r="E379" s="285">
        <v>1.3</v>
      </c>
      <c r="G379" s="218">
        <f t="shared" si="6"/>
        <v>24.6</v>
      </c>
      <c r="H379" s="218"/>
    </row>
    <row r="380" spans="1:8">
      <c r="B380" s="677"/>
      <c r="C380" s="677"/>
      <c r="D380" t="s">
        <v>400</v>
      </c>
      <c r="E380" s="285">
        <v>210</v>
      </c>
      <c r="G380" s="218">
        <f t="shared" si="6"/>
        <v>234.6</v>
      </c>
      <c r="H380" s="218"/>
    </row>
    <row r="381" spans="1:8">
      <c r="A381" s="257">
        <v>44642</v>
      </c>
      <c r="B381" s="677" t="s">
        <v>1346</v>
      </c>
      <c r="C381" s="677" t="s">
        <v>444</v>
      </c>
      <c r="D381" t="s">
        <v>19</v>
      </c>
      <c r="E381" s="285"/>
      <c r="F381" s="285">
        <v>23.3</v>
      </c>
      <c r="G381" s="218">
        <f t="shared" si="6"/>
        <v>211.29999999999998</v>
      </c>
      <c r="H381" s="218"/>
    </row>
    <row r="382" spans="1:8">
      <c r="A382" s="257">
        <v>44642</v>
      </c>
      <c r="B382" s="677" t="s">
        <v>1346</v>
      </c>
      <c r="C382" s="677" t="s">
        <v>444</v>
      </c>
      <c r="D382" t="s">
        <v>401</v>
      </c>
      <c r="E382" s="285"/>
      <c r="F382" s="285">
        <v>1.3</v>
      </c>
      <c r="G382" s="218">
        <f t="shared" si="6"/>
        <v>209.99999999999997</v>
      </c>
      <c r="H382" s="218"/>
    </row>
    <row r="383" spans="1:8">
      <c r="A383" s="257">
        <v>44642</v>
      </c>
      <c r="B383" s="677" t="s">
        <v>1347</v>
      </c>
      <c r="C383" s="677" t="s">
        <v>444</v>
      </c>
      <c r="D383" t="s">
        <v>400</v>
      </c>
      <c r="E383" s="285"/>
      <c r="F383" s="285">
        <v>210</v>
      </c>
      <c r="G383" s="218">
        <f t="shared" si="6"/>
        <v>0</v>
      </c>
      <c r="H383" s="218"/>
    </row>
    <row r="384" spans="1:8">
      <c r="A384" s="277">
        <v>44620</v>
      </c>
      <c r="B384" s="676" t="s">
        <v>397</v>
      </c>
      <c r="C384" s="676" t="s">
        <v>415</v>
      </c>
      <c r="D384" t="s">
        <v>19</v>
      </c>
      <c r="E384" s="285">
        <v>22.9</v>
      </c>
      <c r="G384" s="218">
        <f t="shared" si="6"/>
        <v>22.9</v>
      </c>
      <c r="H384" s="218"/>
    </row>
    <row r="385" spans="1:8">
      <c r="B385" s="677"/>
      <c r="C385" s="677"/>
      <c r="D385" t="s">
        <v>401</v>
      </c>
      <c r="E385" s="285">
        <v>4.3</v>
      </c>
      <c r="G385" s="218">
        <f t="shared" si="6"/>
        <v>27.2</v>
      </c>
      <c r="H385" s="218"/>
    </row>
    <row r="386" spans="1:8">
      <c r="B386" s="677"/>
      <c r="C386" s="677"/>
      <c r="D386" t="s">
        <v>400</v>
      </c>
      <c r="E386" s="285">
        <v>210</v>
      </c>
      <c r="G386" s="218">
        <f t="shared" si="6"/>
        <v>237.2</v>
      </c>
      <c r="H386" s="218"/>
    </row>
    <row r="387" spans="1:8">
      <c r="A387" s="257">
        <v>44691</v>
      </c>
      <c r="B387" s="677" t="s">
        <v>1348</v>
      </c>
      <c r="C387" s="677" t="s">
        <v>415</v>
      </c>
      <c r="D387" t="s">
        <v>19</v>
      </c>
      <c r="E387" s="285"/>
      <c r="F387" s="285">
        <v>22.9</v>
      </c>
      <c r="G387" s="218">
        <f t="shared" si="6"/>
        <v>214.29999999999998</v>
      </c>
      <c r="H387" s="218"/>
    </row>
    <row r="388" spans="1:8">
      <c r="A388" s="257">
        <v>44691</v>
      </c>
      <c r="B388" s="677" t="s">
        <v>1348</v>
      </c>
      <c r="C388" s="677" t="s">
        <v>415</v>
      </c>
      <c r="D388" t="s">
        <v>401</v>
      </c>
      <c r="E388" s="285"/>
      <c r="F388" s="285">
        <v>4.3</v>
      </c>
      <c r="G388" s="218">
        <f t="shared" si="6"/>
        <v>209.99999999999997</v>
      </c>
      <c r="H388" s="218"/>
    </row>
    <row r="389" spans="1:8">
      <c r="A389" s="257">
        <v>44691</v>
      </c>
      <c r="B389" s="677" t="s">
        <v>1349</v>
      </c>
      <c r="C389" s="677" t="s">
        <v>415</v>
      </c>
      <c r="D389" t="s">
        <v>400</v>
      </c>
      <c r="E389" s="285"/>
      <c r="F389" s="285">
        <v>210</v>
      </c>
      <c r="G389" s="218">
        <f t="shared" si="6"/>
        <v>0</v>
      </c>
      <c r="H389" s="218"/>
    </row>
    <row r="390" spans="1:8">
      <c r="A390" s="277">
        <v>44651</v>
      </c>
      <c r="B390" s="676" t="s">
        <v>397</v>
      </c>
      <c r="C390" s="676" t="s">
        <v>418</v>
      </c>
      <c r="D390" t="s">
        <v>19</v>
      </c>
      <c r="E390" s="285">
        <v>23.1</v>
      </c>
      <c r="G390" s="218">
        <f t="shared" si="6"/>
        <v>23.1</v>
      </c>
      <c r="H390" s="218"/>
    </row>
    <row r="391" spans="1:8">
      <c r="B391" s="677"/>
      <c r="C391" s="677"/>
      <c r="D391" t="s">
        <v>401</v>
      </c>
      <c r="E391" s="285">
        <v>5.2</v>
      </c>
      <c r="G391" s="218">
        <f t="shared" si="6"/>
        <v>28.3</v>
      </c>
      <c r="H391" s="218"/>
    </row>
    <row r="392" spans="1:8">
      <c r="B392" s="677"/>
      <c r="C392" s="677"/>
      <c r="D392" t="s">
        <v>400</v>
      </c>
      <c r="E392" s="285">
        <v>210</v>
      </c>
      <c r="G392" s="218">
        <f t="shared" si="6"/>
        <v>238.3</v>
      </c>
      <c r="H392" s="218"/>
    </row>
    <row r="393" spans="1:8">
      <c r="A393" s="257">
        <v>44712</v>
      </c>
      <c r="B393" s="677" t="s">
        <v>1350</v>
      </c>
      <c r="C393" s="677" t="s">
        <v>418</v>
      </c>
      <c r="D393" t="s">
        <v>400</v>
      </c>
      <c r="E393" s="285"/>
      <c r="F393" s="285">
        <v>210</v>
      </c>
      <c r="G393" s="218">
        <f t="shared" si="6"/>
        <v>28.300000000000011</v>
      </c>
      <c r="H393" s="218"/>
    </row>
    <row r="394" spans="1:8">
      <c r="A394" s="257">
        <v>44713</v>
      </c>
      <c r="B394" s="677" t="s">
        <v>1351</v>
      </c>
      <c r="C394" s="677" t="s">
        <v>418</v>
      </c>
      <c r="D394" t="s">
        <v>19</v>
      </c>
      <c r="E394" s="285"/>
      <c r="F394" s="285">
        <v>23.1</v>
      </c>
      <c r="G394" s="218">
        <f t="shared" si="6"/>
        <v>5.2000000000000099</v>
      </c>
      <c r="H394" s="218"/>
    </row>
    <row r="395" spans="1:8">
      <c r="A395" s="257">
        <v>44713</v>
      </c>
      <c r="B395" s="677" t="s">
        <v>1351</v>
      </c>
      <c r="C395" s="677" t="s">
        <v>418</v>
      </c>
      <c r="D395" t="s">
        <v>401</v>
      </c>
      <c r="E395" s="285"/>
      <c r="F395" s="285">
        <v>5.2</v>
      </c>
      <c r="G395" s="218">
        <f t="shared" si="6"/>
        <v>9.7699626167013776E-15</v>
      </c>
      <c r="H395" s="218"/>
    </row>
    <row r="396" spans="1:8">
      <c r="A396" s="277">
        <v>44681</v>
      </c>
      <c r="B396" s="676" t="s">
        <v>397</v>
      </c>
      <c r="C396" s="676" t="s">
        <v>420</v>
      </c>
      <c r="D396" t="s">
        <v>19</v>
      </c>
      <c r="E396" s="285">
        <v>23.3</v>
      </c>
      <c r="G396" s="218">
        <f t="shared" si="6"/>
        <v>23.300000000000011</v>
      </c>
      <c r="H396" s="218"/>
    </row>
    <row r="397" spans="1:8">
      <c r="B397" s="677"/>
      <c r="C397" s="677"/>
      <c r="D397" t="s">
        <v>401</v>
      </c>
      <c r="E397" s="285">
        <v>2.8</v>
      </c>
      <c r="G397" s="218">
        <f t="shared" si="6"/>
        <v>26.100000000000012</v>
      </c>
      <c r="H397" s="218"/>
    </row>
    <row r="398" spans="1:8">
      <c r="B398" s="677"/>
      <c r="C398" s="677"/>
      <c r="D398" t="s">
        <v>400</v>
      </c>
      <c r="E398" s="285">
        <v>210</v>
      </c>
      <c r="G398" s="218">
        <f t="shared" si="6"/>
        <v>236.10000000000002</v>
      </c>
      <c r="H398" s="218"/>
    </row>
    <row r="399" spans="1:8">
      <c r="A399" s="257">
        <v>44712</v>
      </c>
      <c r="B399" s="677" t="s">
        <v>1350</v>
      </c>
      <c r="C399" s="677" t="s">
        <v>420</v>
      </c>
      <c r="D399" t="s">
        <v>400</v>
      </c>
      <c r="E399" s="285"/>
      <c r="F399" s="285">
        <v>210</v>
      </c>
      <c r="G399" s="218">
        <f t="shared" si="6"/>
        <v>26.100000000000023</v>
      </c>
      <c r="H399" s="218"/>
    </row>
    <row r="400" spans="1:8">
      <c r="A400" s="257">
        <v>44713</v>
      </c>
      <c r="B400" s="677" t="s">
        <v>1351</v>
      </c>
      <c r="C400" s="677" t="s">
        <v>420</v>
      </c>
      <c r="D400" t="s">
        <v>19</v>
      </c>
      <c r="E400" s="285"/>
      <c r="F400" s="285">
        <v>23.3</v>
      </c>
      <c r="G400" s="218">
        <f t="shared" si="6"/>
        <v>2.800000000000022</v>
      </c>
      <c r="H400" s="218"/>
    </row>
    <row r="401" spans="1:8">
      <c r="A401" s="257">
        <v>44713</v>
      </c>
      <c r="B401" s="677" t="s">
        <v>1351</v>
      </c>
      <c r="C401" s="677" t="s">
        <v>420</v>
      </c>
      <c r="D401" t="s">
        <v>401</v>
      </c>
      <c r="E401" s="285"/>
      <c r="F401" s="285">
        <v>2.8</v>
      </c>
      <c r="G401" s="218">
        <f t="shared" si="6"/>
        <v>2.2204460492503131E-14</v>
      </c>
      <c r="H401" s="218"/>
    </row>
    <row r="402" spans="1:8">
      <c r="A402" s="277">
        <v>44712</v>
      </c>
      <c r="B402" s="676" t="s">
        <v>397</v>
      </c>
      <c r="C402" s="676" t="s">
        <v>422</v>
      </c>
      <c r="D402" t="s">
        <v>19</v>
      </c>
      <c r="E402" s="285">
        <v>22.2</v>
      </c>
      <c r="G402" s="218">
        <f t="shared" si="6"/>
        <v>22.200000000000021</v>
      </c>
      <c r="H402" s="218"/>
    </row>
    <row r="403" spans="1:8">
      <c r="B403" s="677"/>
      <c r="C403" s="677"/>
      <c r="D403" t="s">
        <v>401</v>
      </c>
      <c r="E403" s="285">
        <v>9.1</v>
      </c>
      <c r="G403" s="218">
        <f t="shared" si="6"/>
        <v>31.300000000000018</v>
      </c>
      <c r="H403" s="218"/>
    </row>
    <row r="404" spans="1:8">
      <c r="B404" s="677"/>
      <c r="C404" s="677"/>
      <c r="D404" t="s">
        <v>400</v>
      </c>
      <c r="E404" s="285">
        <v>210</v>
      </c>
      <c r="G404" s="218">
        <f t="shared" si="6"/>
        <v>241.3</v>
      </c>
      <c r="H404" s="218"/>
    </row>
    <row r="405" spans="1:8">
      <c r="A405" s="257">
        <v>44762</v>
      </c>
      <c r="B405" s="677" t="s">
        <v>1352</v>
      </c>
      <c r="C405" s="677" t="s">
        <v>422</v>
      </c>
      <c r="D405" t="s">
        <v>400</v>
      </c>
      <c r="E405" s="285"/>
      <c r="F405" s="285">
        <v>210</v>
      </c>
      <c r="G405" s="218">
        <f t="shared" si="6"/>
        <v>31.300000000000011</v>
      </c>
      <c r="H405" s="218"/>
    </row>
    <row r="406" spans="1:8">
      <c r="A406" s="257">
        <v>44762</v>
      </c>
      <c r="B406" s="677" t="s">
        <v>1353</v>
      </c>
      <c r="C406" s="677" t="s">
        <v>422</v>
      </c>
      <c r="D406" t="s">
        <v>19</v>
      </c>
      <c r="E406" s="285"/>
      <c r="F406" s="285">
        <v>22.2</v>
      </c>
      <c r="G406" s="218">
        <f t="shared" si="6"/>
        <v>9.1000000000000121</v>
      </c>
      <c r="H406" s="218"/>
    </row>
    <row r="407" spans="1:8">
      <c r="A407" s="257">
        <v>44762</v>
      </c>
      <c r="B407" s="677" t="s">
        <v>1353</v>
      </c>
      <c r="C407" s="677" t="s">
        <v>422</v>
      </c>
      <c r="D407" t="s">
        <v>401</v>
      </c>
      <c r="E407" s="285"/>
      <c r="F407" s="285">
        <v>9.1</v>
      </c>
      <c r="G407" s="218">
        <f t="shared" si="6"/>
        <v>0</v>
      </c>
      <c r="H407" s="218"/>
    </row>
    <row r="408" spans="1:8">
      <c r="A408" s="277">
        <v>44742</v>
      </c>
      <c r="B408" s="676" t="s">
        <v>397</v>
      </c>
      <c r="C408" s="676" t="s">
        <v>425</v>
      </c>
      <c r="D408" t="s">
        <v>19</v>
      </c>
      <c r="E408" s="285">
        <v>21.5</v>
      </c>
      <c r="G408" s="218">
        <f t="shared" si="6"/>
        <v>21.5</v>
      </c>
      <c r="H408" s="218"/>
    </row>
    <row r="409" spans="1:8">
      <c r="B409" s="677"/>
      <c r="C409" s="677"/>
      <c r="D409" t="s">
        <v>401</v>
      </c>
      <c r="E409" s="285">
        <v>6.9</v>
      </c>
      <c r="G409" s="218">
        <f t="shared" si="6"/>
        <v>28.4</v>
      </c>
      <c r="H409" s="218"/>
    </row>
    <row r="410" spans="1:8">
      <c r="B410" s="677"/>
      <c r="C410" s="677"/>
      <c r="D410" t="s">
        <v>400</v>
      </c>
      <c r="E410" s="285">
        <v>210</v>
      </c>
      <c r="G410" s="218">
        <f t="shared" si="6"/>
        <v>238.4</v>
      </c>
      <c r="H410" s="218"/>
    </row>
    <row r="411" spans="1:8">
      <c r="A411" s="257">
        <v>44784</v>
      </c>
      <c r="B411" s="677" t="s">
        <v>1354</v>
      </c>
      <c r="C411" s="677" t="s">
        <v>425</v>
      </c>
      <c r="D411" t="s">
        <v>19</v>
      </c>
      <c r="E411" s="285"/>
      <c r="F411" s="285">
        <v>21.5</v>
      </c>
      <c r="G411" s="218">
        <f t="shared" si="6"/>
        <v>216.9</v>
      </c>
      <c r="H411" s="218"/>
    </row>
    <row r="412" spans="1:8">
      <c r="A412" s="257">
        <v>44784</v>
      </c>
      <c r="B412" s="677" t="s">
        <v>1354</v>
      </c>
      <c r="C412" s="677" t="s">
        <v>425</v>
      </c>
      <c r="D412" t="s">
        <v>401</v>
      </c>
      <c r="E412" s="285"/>
      <c r="F412" s="285">
        <v>6.9</v>
      </c>
      <c r="G412" s="218">
        <f t="shared" si="6"/>
        <v>210</v>
      </c>
      <c r="H412" s="218"/>
    </row>
    <row r="413" spans="1:8">
      <c r="A413" s="257">
        <v>44784</v>
      </c>
      <c r="B413" s="677" t="s">
        <v>1355</v>
      </c>
      <c r="C413" s="677" t="s">
        <v>425</v>
      </c>
      <c r="D413" t="s">
        <v>400</v>
      </c>
      <c r="E413" s="285"/>
      <c r="F413" s="285">
        <v>210</v>
      </c>
      <c r="G413" s="218">
        <f t="shared" si="6"/>
        <v>0</v>
      </c>
      <c r="H413" s="218"/>
    </row>
    <row r="414" spans="1:8">
      <c r="A414" s="277">
        <v>44773</v>
      </c>
      <c r="B414" s="676" t="s">
        <v>397</v>
      </c>
      <c r="C414" s="676" t="s">
        <v>427</v>
      </c>
      <c r="D414" t="s">
        <v>19</v>
      </c>
      <c r="E414" s="285">
        <v>21.4</v>
      </c>
      <c r="G414" s="218">
        <f t="shared" si="6"/>
        <v>21.4</v>
      </c>
      <c r="H414" s="218"/>
    </row>
    <row r="415" spans="1:8">
      <c r="B415" s="677"/>
      <c r="C415" s="677"/>
      <c r="D415" t="s">
        <v>401</v>
      </c>
      <c r="E415" s="285">
        <v>9.6999999999999993</v>
      </c>
      <c r="G415" s="218">
        <f t="shared" si="6"/>
        <v>31.099999999999998</v>
      </c>
      <c r="H415" s="218"/>
    </row>
    <row r="416" spans="1:8">
      <c r="B416" s="677"/>
      <c r="C416" s="677"/>
      <c r="D416" t="s">
        <v>400</v>
      </c>
      <c r="E416" s="285">
        <v>210</v>
      </c>
      <c r="G416" s="218">
        <f t="shared" si="6"/>
        <v>241.1</v>
      </c>
      <c r="H416" s="218"/>
    </row>
    <row r="417" spans="1:13">
      <c r="A417" s="257">
        <v>44807</v>
      </c>
      <c r="B417" s="677" t="s">
        <v>1356</v>
      </c>
      <c r="C417" s="677" t="s">
        <v>427</v>
      </c>
      <c r="D417" t="s">
        <v>400</v>
      </c>
      <c r="E417" s="285"/>
      <c r="F417" s="285">
        <v>210</v>
      </c>
      <c r="G417" s="218">
        <f t="shared" si="6"/>
        <v>31.099999999999994</v>
      </c>
      <c r="H417" s="218"/>
    </row>
    <row r="418" spans="1:13">
      <c r="A418" s="257">
        <v>44807</v>
      </c>
      <c r="B418" s="677" t="s">
        <v>1357</v>
      </c>
      <c r="C418" s="677" t="s">
        <v>427</v>
      </c>
      <c r="D418" t="s">
        <v>19</v>
      </c>
      <c r="E418" s="285"/>
      <c r="F418" s="285">
        <v>21.4</v>
      </c>
      <c r="G418" s="218">
        <f t="shared" si="6"/>
        <v>9.6999999999999957</v>
      </c>
      <c r="H418" s="218"/>
    </row>
    <row r="419" spans="1:13">
      <c r="A419" s="257">
        <v>44807</v>
      </c>
      <c r="B419" s="677" t="s">
        <v>1357</v>
      </c>
      <c r="C419" s="677" t="s">
        <v>427</v>
      </c>
      <c r="D419" t="s">
        <v>401</v>
      </c>
      <c r="E419" s="285"/>
      <c r="F419" s="285">
        <v>9.6999999999999993</v>
      </c>
      <c r="G419" s="218">
        <f t="shared" si="6"/>
        <v>0</v>
      </c>
      <c r="H419" s="218"/>
    </row>
    <row r="420" spans="1:13">
      <c r="A420" s="277">
        <v>44804</v>
      </c>
      <c r="B420" s="676" t="s">
        <v>397</v>
      </c>
      <c r="C420" s="676" t="s">
        <v>429</v>
      </c>
      <c r="D420" t="s">
        <v>19</v>
      </c>
      <c r="E420" s="285">
        <v>21.6</v>
      </c>
      <c r="G420" s="218">
        <f t="shared" si="6"/>
        <v>21.6</v>
      </c>
      <c r="H420" s="218"/>
    </row>
    <row r="421" spans="1:13">
      <c r="A421" s="277"/>
      <c r="B421" s="676"/>
      <c r="C421" s="676"/>
      <c r="D421" t="s">
        <v>401</v>
      </c>
      <c r="E421" s="285">
        <v>7</v>
      </c>
      <c r="G421" s="218">
        <f t="shared" si="6"/>
        <v>28.6</v>
      </c>
      <c r="H421" s="218"/>
    </row>
    <row r="422" spans="1:13">
      <c r="A422" s="277"/>
      <c r="B422" s="676"/>
      <c r="C422" s="676"/>
      <c r="D422" t="s">
        <v>400</v>
      </c>
      <c r="E422" s="285">
        <v>210</v>
      </c>
      <c r="G422" s="218">
        <f t="shared" si="6"/>
        <v>238.6</v>
      </c>
      <c r="H422" s="218"/>
    </row>
    <row r="423" spans="1:13">
      <c r="A423" s="257">
        <v>44827</v>
      </c>
      <c r="B423" s="677" t="s">
        <v>1358</v>
      </c>
      <c r="C423" s="677" t="s">
        <v>429</v>
      </c>
      <c r="D423" t="s">
        <v>400</v>
      </c>
      <c r="E423" s="285"/>
      <c r="F423" s="285">
        <v>210</v>
      </c>
      <c r="G423" s="218">
        <f t="shared" si="6"/>
        <v>28.599999999999994</v>
      </c>
      <c r="H423" s="218"/>
    </row>
    <row r="424" spans="1:13">
      <c r="A424" s="257">
        <v>44827</v>
      </c>
      <c r="B424" s="677" t="s">
        <v>1359</v>
      </c>
      <c r="C424" s="677" t="s">
        <v>429</v>
      </c>
      <c r="D424" t="s">
        <v>19</v>
      </c>
      <c r="E424" s="285"/>
      <c r="F424" s="285">
        <v>21.6</v>
      </c>
      <c r="G424" s="218">
        <f t="shared" si="6"/>
        <v>6.9999999999999929</v>
      </c>
      <c r="H424" s="218"/>
      <c r="M424" s="677"/>
    </row>
    <row r="425" spans="1:13">
      <c r="A425" s="257">
        <v>44827</v>
      </c>
      <c r="B425" s="677" t="s">
        <v>1359</v>
      </c>
      <c r="C425" s="677" t="s">
        <v>429</v>
      </c>
      <c r="D425" t="s">
        <v>401</v>
      </c>
      <c r="E425" s="285"/>
      <c r="F425" s="285">
        <v>7</v>
      </c>
      <c r="G425" s="218">
        <f t="shared" si="6"/>
        <v>-7.1054273576010019E-15</v>
      </c>
      <c r="H425" s="218"/>
    </row>
    <row r="426" spans="1:13">
      <c r="A426" s="277">
        <v>44834</v>
      </c>
      <c r="B426" s="676" t="s">
        <v>397</v>
      </c>
      <c r="C426" s="676" t="s">
        <v>431</v>
      </c>
      <c r="D426" t="s">
        <v>19</v>
      </c>
      <c r="E426" s="285">
        <v>19.100000000000001</v>
      </c>
      <c r="G426" s="218">
        <f t="shared" si="6"/>
        <v>19.099999999999994</v>
      </c>
      <c r="H426" s="218"/>
      <c r="M426" s="218"/>
    </row>
    <row r="427" spans="1:13">
      <c r="A427" s="277"/>
      <c r="B427" s="676"/>
      <c r="C427" s="676"/>
      <c r="D427" t="s">
        <v>401</v>
      </c>
      <c r="E427" s="285">
        <v>8.1999999999999993</v>
      </c>
      <c r="G427" s="218">
        <f t="shared" si="6"/>
        <v>27.299999999999994</v>
      </c>
      <c r="H427" s="218"/>
      <c r="M427" s="218"/>
    </row>
    <row r="428" spans="1:13">
      <c r="A428" s="277"/>
      <c r="B428" s="676"/>
      <c r="C428" s="676"/>
      <c r="D428" t="s">
        <v>400</v>
      </c>
      <c r="E428" s="285">
        <v>350</v>
      </c>
      <c r="G428" s="218">
        <f t="shared" si="6"/>
        <v>377.3</v>
      </c>
      <c r="H428" s="218"/>
      <c r="M428" s="218"/>
    </row>
    <row r="429" spans="1:13">
      <c r="A429" s="257">
        <v>44860</v>
      </c>
      <c r="B429" s="677" t="s">
        <v>1360</v>
      </c>
      <c r="C429" s="677" t="s">
        <v>431</v>
      </c>
      <c r="D429" t="s">
        <v>400</v>
      </c>
      <c r="E429" s="285"/>
      <c r="F429" s="285">
        <v>350</v>
      </c>
      <c r="G429" s="218">
        <f t="shared" si="6"/>
        <v>27.300000000000011</v>
      </c>
      <c r="H429" s="218"/>
      <c r="M429" s="218"/>
    </row>
    <row r="430" spans="1:13">
      <c r="A430" s="257">
        <v>44860</v>
      </c>
      <c r="B430" s="677" t="s">
        <v>1361</v>
      </c>
      <c r="C430" s="677" t="s">
        <v>431</v>
      </c>
      <c r="D430" t="s">
        <v>19</v>
      </c>
      <c r="E430" s="285"/>
      <c r="F430" s="285">
        <v>19.100000000000001</v>
      </c>
      <c r="G430" s="218">
        <f t="shared" si="6"/>
        <v>8.2000000000000099</v>
      </c>
      <c r="H430" s="218"/>
      <c r="M430" s="218"/>
    </row>
    <row r="431" spans="1:13">
      <c r="A431" s="257">
        <v>44860</v>
      </c>
      <c r="B431" s="677" t="s">
        <v>1361</v>
      </c>
      <c r="C431" s="677" t="s">
        <v>431</v>
      </c>
      <c r="D431" t="s">
        <v>401</v>
      </c>
      <c r="E431" s="285"/>
      <c r="F431" s="285">
        <v>8.1999999999999993</v>
      </c>
      <c r="G431" s="218">
        <f t="shared" si="6"/>
        <v>0</v>
      </c>
      <c r="H431" s="218"/>
      <c r="M431" s="218"/>
    </row>
    <row r="432" spans="1:13">
      <c r="A432" s="277">
        <v>44834</v>
      </c>
      <c r="B432" s="676" t="s">
        <v>397</v>
      </c>
      <c r="C432" s="676" t="s">
        <v>398</v>
      </c>
      <c r="D432" t="s">
        <v>19</v>
      </c>
      <c r="E432" s="256">
        <v>19.100000000000001</v>
      </c>
      <c r="F432" s="256"/>
      <c r="G432" s="218">
        <f t="shared" si="6"/>
        <v>19.100000000000001</v>
      </c>
      <c r="H432" s="218"/>
      <c r="M432" s="218"/>
    </row>
    <row r="433" spans="1:13">
      <c r="B433" s="677"/>
      <c r="C433" s="677"/>
      <c r="D433" t="s">
        <v>401</v>
      </c>
      <c r="E433" s="256">
        <v>4.9000000000000004</v>
      </c>
      <c r="F433" s="256"/>
      <c r="G433" s="218">
        <f t="shared" si="6"/>
        <v>24</v>
      </c>
      <c r="H433" s="218"/>
      <c r="M433" s="218"/>
    </row>
    <row r="434" spans="1:13">
      <c r="B434" s="677"/>
      <c r="C434" s="677"/>
      <c r="D434" t="s">
        <v>400</v>
      </c>
      <c r="E434" s="256">
        <v>350</v>
      </c>
      <c r="F434" s="256"/>
      <c r="G434" s="218">
        <f t="shared" si="6"/>
        <v>374</v>
      </c>
      <c r="H434" s="218"/>
    </row>
    <row r="435" spans="1:13">
      <c r="A435" s="257">
        <v>44930</v>
      </c>
      <c r="B435" s="677" t="s">
        <v>1362</v>
      </c>
      <c r="C435" s="677" t="s">
        <v>398</v>
      </c>
      <c r="D435" t="s">
        <v>19</v>
      </c>
      <c r="F435" s="256">
        <v>19.100000000000001</v>
      </c>
      <c r="G435" s="218">
        <f t="shared" si="6"/>
        <v>354.9</v>
      </c>
      <c r="H435" s="218"/>
    </row>
    <row r="436" spans="1:13">
      <c r="A436" s="257">
        <v>44930</v>
      </c>
      <c r="B436" s="677" t="s">
        <v>1362</v>
      </c>
      <c r="C436" s="677" t="s">
        <v>398</v>
      </c>
      <c r="D436" t="s">
        <v>401</v>
      </c>
      <c r="F436" s="256">
        <v>4.9000000000000004</v>
      </c>
      <c r="G436" s="218">
        <f t="shared" si="6"/>
        <v>350</v>
      </c>
      <c r="H436" s="218"/>
    </row>
    <row r="437" spans="1:13">
      <c r="A437" s="257">
        <v>44930</v>
      </c>
      <c r="B437" s="677" t="s">
        <v>1363</v>
      </c>
      <c r="C437" s="677" t="s">
        <v>398</v>
      </c>
      <c r="D437" t="s">
        <v>400</v>
      </c>
      <c r="F437" s="256">
        <v>350</v>
      </c>
      <c r="G437" s="218">
        <f t="shared" si="6"/>
        <v>0</v>
      </c>
      <c r="H437" s="218"/>
    </row>
    <row r="438" spans="1:13">
      <c r="A438" s="277">
        <v>44895</v>
      </c>
      <c r="B438" s="676" t="s">
        <v>397</v>
      </c>
      <c r="C438" s="676" t="s">
        <v>405</v>
      </c>
      <c r="D438" t="s">
        <v>19</v>
      </c>
      <c r="E438" s="256">
        <v>21.3</v>
      </c>
      <c r="F438" s="256"/>
      <c r="G438" s="218">
        <f t="shared" si="6"/>
        <v>21.3</v>
      </c>
      <c r="H438" s="218"/>
    </row>
    <row r="439" spans="1:13">
      <c r="B439" s="677"/>
      <c r="C439" s="677"/>
      <c r="D439" t="s">
        <v>401</v>
      </c>
      <c r="E439" s="256">
        <v>6.3</v>
      </c>
      <c r="F439" s="256"/>
      <c r="G439" s="218">
        <f t="shared" si="6"/>
        <v>27.6</v>
      </c>
      <c r="H439" s="218"/>
    </row>
    <row r="440" spans="1:13">
      <c r="B440" s="677"/>
      <c r="C440" s="677"/>
      <c r="D440" t="s">
        <v>400</v>
      </c>
      <c r="E440" s="256">
        <v>350</v>
      </c>
      <c r="F440" s="256"/>
      <c r="G440" s="218">
        <f t="shared" si="6"/>
        <v>377.6</v>
      </c>
      <c r="H440" s="218"/>
    </row>
    <row r="441" spans="1:13">
      <c r="A441" s="257">
        <v>44950</v>
      </c>
      <c r="B441" s="677" t="s">
        <v>1364</v>
      </c>
      <c r="C441" s="677" t="s">
        <v>405</v>
      </c>
      <c r="D441" t="s">
        <v>400</v>
      </c>
      <c r="F441" s="256">
        <v>350</v>
      </c>
      <c r="G441" s="218">
        <f t="shared" si="6"/>
        <v>27.600000000000023</v>
      </c>
      <c r="H441" s="218"/>
    </row>
    <row r="442" spans="1:13">
      <c r="A442" s="257">
        <v>44950</v>
      </c>
      <c r="B442" s="677" t="s">
        <v>1365</v>
      </c>
      <c r="C442" s="677" t="s">
        <v>405</v>
      </c>
      <c r="D442" t="s">
        <v>19</v>
      </c>
      <c r="F442" s="256">
        <v>21.3</v>
      </c>
      <c r="G442" s="218">
        <f t="shared" si="6"/>
        <v>6.300000000000022</v>
      </c>
      <c r="H442" s="218"/>
    </row>
    <row r="443" spans="1:13">
      <c r="A443" s="257">
        <v>44950</v>
      </c>
      <c r="B443" s="677" t="s">
        <v>1365</v>
      </c>
      <c r="C443" s="677" t="s">
        <v>405</v>
      </c>
      <c r="D443" t="s">
        <v>401</v>
      </c>
      <c r="F443" s="256">
        <v>6.3</v>
      </c>
      <c r="G443" s="218">
        <f t="shared" si="6"/>
        <v>2.2204460492503131E-14</v>
      </c>
      <c r="H443" s="218"/>
    </row>
    <row r="444" spans="1:13">
      <c r="A444" s="277">
        <v>44926</v>
      </c>
      <c r="B444" s="676" t="s">
        <v>397</v>
      </c>
      <c r="C444" s="676" t="s">
        <v>409</v>
      </c>
      <c r="D444" t="s">
        <v>19</v>
      </c>
      <c r="E444" s="285">
        <v>24.3</v>
      </c>
      <c r="F444" s="256"/>
      <c r="G444" s="218">
        <f t="shared" si="6"/>
        <v>24.300000000000022</v>
      </c>
      <c r="H444" s="218"/>
    </row>
    <row r="445" spans="1:13">
      <c r="B445" s="677"/>
      <c r="C445" s="677"/>
      <c r="D445" t="s">
        <v>401</v>
      </c>
      <c r="E445" s="285">
        <v>5.7</v>
      </c>
      <c r="F445" s="256"/>
      <c r="G445" s="218">
        <f t="shared" si="6"/>
        <v>30.000000000000021</v>
      </c>
      <c r="H445" s="218"/>
    </row>
    <row r="446" spans="1:13">
      <c r="B446" s="677"/>
      <c r="C446" s="677"/>
      <c r="D446" t="s">
        <v>400</v>
      </c>
      <c r="E446" s="285">
        <v>350</v>
      </c>
      <c r="F446" s="256"/>
      <c r="G446" s="218">
        <f t="shared" si="6"/>
        <v>380</v>
      </c>
      <c r="H446" s="218"/>
    </row>
    <row r="447" spans="1:13">
      <c r="A447" s="257">
        <v>45005</v>
      </c>
      <c r="B447" s="677" t="s">
        <v>1366</v>
      </c>
      <c r="C447" s="677" t="s">
        <v>409</v>
      </c>
      <c r="D447" t="s">
        <v>400</v>
      </c>
      <c r="E447" s="285"/>
      <c r="F447" s="285">
        <v>350</v>
      </c>
      <c r="G447" s="218">
        <f t="shared" si="6"/>
        <v>30</v>
      </c>
      <c r="H447" s="218"/>
    </row>
    <row r="448" spans="1:13">
      <c r="A448" s="257">
        <v>45005</v>
      </c>
      <c r="B448" s="677" t="s">
        <v>1367</v>
      </c>
      <c r="C448" s="677" t="s">
        <v>409</v>
      </c>
      <c r="D448" t="s">
        <v>19</v>
      </c>
      <c r="E448" s="285"/>
      <c r="F448" s="285">
        <v>24.3</v>
      </c>
      <c r="G448" s="218">
        <f t="shared" si="6"/>
        <v>5.6999999999999993</v>
      </c>
      <c r="H448" s="218"/>
    </row>
    <row r="449" spans="1:13">
      <c r="A449" s="257">
        <v>45005</v>
      </c>
      <c r="B449" s="677" t="s">
        <v>1367</v>
      </c>
      <c r="C449" s="677" t="s">
        <v>409</v>
      </c>
      <c r="D449" t="s">
        <v>401</v>
      </c>
      <c r="E449" s="285"/>
      <c r="F449" s="285">
        <v>5.7</v>
      </c>
      <c r="G449" s="218">
        <f t="shared" si="6"/>
        <v>0</v>
      </c>
      <c r="H449" s="218"/>
    </row>
    <row r="450" spans="1:13">
      <c r="A450" s="277">
        <v>44957</v>
      </c>
      <c r="B450" s="676" t="s">
        <v>397</v>
      </c>
      <c r="C450" s="676" t="s">
        <v>444</v>
      </c>
      <c r="D450" t="s">
        <v>19</v>
      </c>
      <c r="E450" s="285">
        <v>28.2</v>
      </c>
      <c r="G450" s="218">
        <f t="shared" si="6"/>
        <v>28.2</v>
      </c>
      <c r="H450" s="218"/>
    </row>
    <row r="451" spans="1:13">
      <c r="B451" s="677"/>
      <c r="C451" s="677"/>
      <c r="D451" t="s">
        <v>401</v>
      </c>
      <c r="E451" s="285">
        <v>4.8</v>
      </c>
      <c r="G451" s="218">
        <f t="shared" si="6"/>
        <v>33</v>
      </c>
      <c r="H451" s="218"/>
    </row>
    <row r="452" spans="1:13">
      <c r="B452" s="677"/>
      <c r="C452" s="677"/>
      <c r="D452" t="s">
        <v>400</v>
      </c>
      <c r="E452" s="285">
        <v>350</v>
      </c>
      <c r="G452" s="218">
        <f t="shared" si="6"/>
        <v>383</v>
      </c>
      <c r="H452" s="218"/>
    </row>
    <row r="453" spans="1:13">
      <c r="A453" s="257">
        <v>45010</v>
      </c>
      <c r="B453" s="677" t="s">
        <v>1368</v>
      </c>
      <c r="C453" s="677" t="s">
        <v>444</v>
      </c>
      <c r="D453" t="s">
        <v>19</v>
      </c>
      <c r="E453" s="285"/>
      <c r="F453" s="285">
        <v>28.2</v>
      </c>
      <c r="G453" s="218">
        <f t="shared" si="6"/>
        <v>354.8</v>
      </c>
      <c r="H453" s="218"/>
    </row>
    <row r="454" spans="1:13">
      <c r="A454" s="257">
        <v>45010</v>
      </c>
      <c r="B454" s="677" t="s">
        <v>1368</v>
      </c>
      <c r="C454" s="677" t="s">
        <v>444</v>
      </c>
      <c r="D454" t="s">
        <v>401</v>
      </c>
      <c r="E454" s="285"/>
      <c r="F454" s="285">
        <v>4.8</v>
      </c>
      <c r="G454" s="218">
        <f t="shared" si="6"/>
        <v>350</v>
      </c>
      <c r="H454" s="218"/>
    </row>
    <row r="455" spans="1:13">
      <c r="A455" s="257">
        <v>45010</v>
      </c>
      <c r="B455" s="677" t="s">
        <v>1369</v>
      </c>
      <c r="C455" s="677" t="s">
        <v>444</v>
      </c>
      <c r="D455" t="s">
        <v>400</v>
      </c>
      <c r="E455" s="285"/>
      <c r="F455" s="285">
        <v>350</v>
      </c>
      <c r="G455" s="218">
        <f t="shared" si="6"/>
        <v>0</v>
      </c>
      <c r="H455" s="218"/>
    </row>
    <row r="456" spans="1:13">
      <c r="A456" s="277">
        <v>44985</v>
      </c>
      <c r="B456" s="676" t="s">
        <v>397</v>
      </c>
      <c r="C456" s="676" t="s">
        <v>415</v>
      </c>
      <c r="D456" t="s">
        <v>19</v>
      </c>
      <c r="E456" s="285">
        <v>30.7</v>
      </c>
      <c r="G456" s="218">
        <f t="shared" si="6"/>
        <v>30.7</v>
      </c>
      <c r="H456" s="218"/>
    </row>
    <row r="457" spans="1:13">
      <c r="B457" s="677"/>
      <c r="C457" s="677"/>
      <c r="D457" t="s">
        <v>401</v>
      </c>
      <c r="E457" s="285">
        <v>1.2</v>
      </c>
      <c r="G457" s="218">
        <f t="shared" si="6"/>
        <v>31.9</v>
      </c>
      <c r="H457" s="218"/>
    </row>
    <row r="458" spans="1:13">
      <c r="B458" s="677"/>
      <c r="C458" s="677"/>
      <c r="D458" t="s">
        <v>400</v>
      </c>
      <c r="E458" s="285">
        <v>350</v>
      </c>
      <c r="G458" s="218">
        <f t="shared" si="6"/>
        <v>381.9</v>
      </c>
      <c r="H458" s="218"/>
    </row>
    <row r="459" spans="1:13">
      <c r="A459" s="257">
        <v>45034</v>
      </c>
      <c r="B459" s="677" t="s">
        <v>1370</v>
      </c>
      <c r="C459" s="677" t="s">
        <v>415</v>
      </c>
      <c r="D459" t="s">
        <v>400</v>
      </c>
      <c r="E459" s="285"/>
      <c r="F459" s="285">
        <v>350</v>
      </c>
      <c r="G459" s="218">
        <f t="shared" si="6"/>
        <v>31.899999999999977</v>
      </c>
      <c r="H459" s="218"/>
    </row>
    <row r="460" spans="1:13">
      <c r="A460" s="257">
        <v>45034</v>
      </c>
      <c r="B460" s="677" t="s">
        <v>1371</v>
      </c>
      <c r="C460" s="677" t="s">
        <v>415</v>
      </c>
      <c r="D460" t="s">
        <v>19</v>
      </c>
      <c r="E460" s="285"/>
      <c r="F460" s="285">
        <v>30.7</v>
      </c>
      <c r="G460" s="218">
        <f t="shared" si="6"/>
        <v>1.199999999999978</v>
      </c>
      <c r="H460" s="218"/>
      <c r="M460" s="218"/>
    </row>
    <row r="461" spans="1:13">
      <c r="A461" s="257">
        <v>45034</v>
      </c>
      <c r="B461" s="677" t="s">
        <v>1371</v>
      </c>
      <c r="C461" s="677" t="s">
        <v>415</v>
      </c>
      <c r="D461" t="s">
        <v>401</v>
      </c>
      <c r="E461" s="285"/>
      <c r="F461" s="285">
        <v>1.2</v>
      </c>
      <c r="G461" s="218">
        <f t="shared" si="6"/>
        <v>-2.19824158875781E-14</v>
      </c>
      <c r="H461" s="218"/>
      <c r="J461" s="676"/>
      <c r="M461" s="218"/>
    </row>
    <row r="462" spans="1:13">
      <c r="A462" s="277">
        <v>45016</v>
      </c>
      <c r="B462" s="676" t="s">
        <v>397</v>
      </c>
      <c r="C462" s="676" t="s">
        <v>418</v>
      </c>
      <c r="D462" t="s">
        <v>19</v>
      </c>
      <c r="E462" s="285">
        <v>28.3</v>
      </c>
      <c r="G462" s="218">
        <f t="shared" si="6"/>
        <v>28.299999999999979</v>
      </c>
      <c r="H462" s="218"/>
      <c r="J462" s="677"/>
      <c r="M462" s="218"/>
    </row>
    <row r="463" spans="1:13">
      <c r="B463" s="677"/>
      <c r="C463" s="677"/>
      <c r="D463" t="s">
        <v>401</v>
      </c>
      <c r="E463" s="285">
        <v>1.3</v>
      </c>
      <c r="G463" s="218">
        <f t="shared" si="6"/>
        <v>29.59999999999998</v>
      </c>
      <c r="H463" s="218"/>
      <c r="J463" s="676"/>
      <c r="M463" s="218"/>
    </row>
    <row r="464" spans="1:13">
      <c r="B464" s="677"/>
      <c r="C464" s="677"/>
      <c r="D464" t="s">
        <v>400</v>
      </c>
      <c r="E464" s="285">
        <v>350</v>
      </c>
      <c r="G464" s="218">
        <f t="shared" si="6"/>
        <v>379.59999999999997</v>
      </c>
      <c r="H464" s="218"/>
      <c r="J464" s="677"/>
      <c r="M464" s="218"/>
    </row>
    <row r="465" spans="1:16">
      <c r="A465" s="257">
        <v>45055</v>
      </c>
      <c r="B465" s="677" t="s">
        <v>1372</v>
      </c>
      <c r="C465" s="677" t="s">
        <v>418</v>
      </c>
      <c r="D465" t="s">
        <v>19</v>
      </c>
      <c r="E465" s="285"/>
      <c r="F465" s="285">
        <v>28.3</v>
      </c>
      <c r="G465" s="218">
        <f t="shared" si="6"/>
        <v>351.29999999999995</v>
      </c>
      <c r="H465" s="218"/>
      <c r="J465" s="676"/>
      <c r="M465" s="218"/>
    </row>
    <row r="466" spans="1:16">
      <c r="A466" s="257">
        <v>45055</v>
      </c>
      <c r="B466" s="677" t="s">
        <v>1372</v>
      </c>
      <c r="C466" s="677" t="s">
        <v>418</v>
      </c>
      <c r="D466" t="s">
        <v>401</v>
      </c>
      <c r="E466" s="285"/>
      <c r="F466" s="285">
        <v>1.3</v>
      </c>
      <c r="G466" s="218">
        <f t="shared" si="6"/>
        <v>349.99999999999994</v>
      </c>
      <c r="H466" s="218"/>
      <c r="J466" s="677"/>
      <c r="M466" s="218"/>
    </row>
    <row r="467" spans="1:16">
      <c r="A467" s="257">
        <v>45055</v>
      </c>
      <c r="B467" s="677" t="s">
        <v>1373</v>
      </c>
      <c r="C467" s="677" t="s">
        <v>418</v>
      </c>
      <c r="D467" t="s">
        <v>400</v>
      </c>
      <c r="E467" s="285"/>
      <c r="F467" s="285">
        <v>350</v>
      </c>
      <c r="G467" s="218">
        <f t="shared" si="6"/>
        <v>0</v>
      </c>
      <c r="H467" s="218"/>
      <c r="M467" s="218"/>
    </row>
    <row r="468" spans="1:16">
      <c r="A468" s="277">
        <v>45046</v>
      </c>
      <c r="B468" s="676" t="s">
        <v>397</v>
      </c>
      <c r="C468" s="676" t="s">
        <v>420</v>
      </c>
      <c r="D468" t="s">
        <v>19</v>
      </c>
      <c r="E468" s="285">
        <v>29</v>
      </c>
      <c r="G468" s="218">
        <f t="shared" si="6"/>
        <v>29</v>
      </c>
      <c r="H468" s="218"/>
      <c r="M468" s="218"/>
    </row>
    <row r="469" spans="1:16">
      <c r="B469" s="677"/>
      <c r="C469" s="677"/>
      <c r="D469" t="s">
        <v>401</v>
      </c>
      <c r="E469" s="285">
        <v>1.5</v>
      </c>
      <c r="G469" s="218">
        <f t="shared" si="6"/>
        <v>30.5</v>
      </c>
      <c r="H469" s="218"/>
      <c r="J469" s="676"/>
      <c r="L469" s="285"/>
      <c r="M469" s="218"/>
    </row>
    <row r="470" spans="1:16">
      <c r="B470" s="677"/>
      <c r="C470" s="677"/>
      <c r="D470" t="s">
        <v>400</v>
      </c>
      <c r="E470" s="285">
        <v>350</v>
      </c>
      <c r="G470" s="218">
        <f t="shared" si="6"/>
        <v>380.5</v>
      </c>
      <c r="H470" s="218"/>
      <c r="J470" s="676"/>
      <c r="L470" s="285"/>
      <c r="M470" s="218"/>
    </row>
    <row r="471" spans="1:16">
      <c r="A471" s="257">
        <v>45063</v>
      </c>
      <c r="B471" s="677" t="s">
        <v>1374</v>
      </c>
      <c r="C471" s="677" t="s">
        <v>420</v>
      </c>
      <c r="D471" t="s">
        <v>400</v>
      </c>
      <c r="E471" s="285"/>
      <c r="F471" s="285">
        <v>350</v>
      </c>
      <c r="G471" s="218">
        <f t="shared" si="6"/>
        <v>30.5</v>
      </c>
      <c r="H471" s="218"/>
      <c r="J471" s="677"/>
      <c r="L471" s="285"/>
      <c r="M471" s="218"/>
    </row>
    <row r="472" spans="1:16">
      <c r="A472" s="257">
        <v>45063</v>
      </c>
      <c r="B472" s="677" t="s">
        <v>1375</v>
      </c>
      <c r="C472" s="677" t="s">
        <v>420</v>
      </c>
      <c r="D472" t="s">
        <v>19</v>
      </c>
      <c r="E472" s="285"/>
      <c r="F472" s="285">
        <v>29</v>
      </c>
      <c r="G472" s="218">
        <f t="shared" ref="G472:G480" si="7">+G471+E472-F472</f>
        <v>1.5</v>
      </c>
      <c r="H472" s="218"/>
      <c r="L472" s="285"/>
      <c r="M472" s="218"/>
    </row>
    <row r="473" spans="1:16">
      <c r="A473" s="257">
        <v>45063</v>
      </c>
      <c r="B473" s="677" t="s">
        <v>1375</v>
      </c>
      <c r="C473" s="677" t="s">
        <v>420</v>
      </c>
      <c r="D473" t="s">
        <v>401</v>
      </c>
      <c r="E473" s="285"/>
      <c r="F473" s="285">
        <v>1.5</v>
      </c>
      <c r="G473" s="218">
        <f t="shared" si="7"/>
        <v>0</v>
      </c>
      <c r="H473" s="218"/>
      <c r="J473" s="676"/>
      <c r="L473" s="285"/>
    </row>
    <row r="474" spans="1:16">
      <c r="A474" s="277">
        <v>45077</v>
      </c>
      <c r="B474" s="676" t="s">
        <v>397</v>
      </c>
      <c r="C474" s="676" t="s">
        <v>422</v>
      </c>
      <c r="D474" t="s">
        <v>19</v>
      </c>
      <c r="E474" s="256">
        <v>27.3</v>
      </c>
      <c r="G474" s="218">
        <f t="shared" si="7"/>
        <v>27.3</v>
      </c>
      <c r="H474" s="218"/>
      <c r="L474"/>
      <c r="M474" s="218"/>
    </row>
    <row r="475" spans="1:16">
      <c r="B475" s="677"/>
      <c r="C475" s="677"/>
      <c r="D475" t="s">
        <v>401</v>
      </c>
      <c r="E475" s="285">
        <v>2.1</v>
      </c>
      <c r="G475" s="218">
        <f t="shared" si="7"/>
        <v>29.400000000000002</v>
      </c>
      <c r="H475" s="218"/>
      <c r="J475" s="676"/>
    </row>
    <row r="476" spans="1:16">
      <c r="B476" s="677"/>
      <c r="C476" s="677"/>
      <c r="D476" t="s">
        <v>400</v>
      </c>
      <c r="E476" s="285">
        <v>350</v>
      </c>
      <c r="G476" s="218">
        <f t="shared" si="7"/>
        <v>379.4</v>
      </c>
      <c r="H476" s="218"/>
      <c r="J476" s="677"/>
      <c r="M476" s="218"/>
      <c r="O476" s="256"/>
    </row>
    <row r="477" spans="1:16">
      <c r="B477" s="677"/>
      <c r="C477" s="677"/>
      <c r="D477" s="319" t="s">
        <v>551</v>
      </c>
      <c r="E477" s="256">
        <v>10</v>
      </c>
      <c r="G477" s="218">
        <f t="shared" si="7"/>
        <v>389.4</v>
      </c>
      <c r="H477" s="218"/>
      <c r="J477" s="677"/>
      <c r="M477" s="218"/>
      <c r="O477" s="256"/>
    </row>
    <row r="478" spans="1:16">
      <c r="A478" s="257">
        <v>45098</v>
      </c>
      <c r="B478" s="677" t="s">
        <v>1376</v>
      </c>
      <c r="C478" s="677" t="s">
        <v>422</v>
      </c>
      <c r="D478" t="s">
        <v>400</v>
      </c>
      <c r="E478" s="285"/>
      <c r="F478" s="285">
        <v>350</v>
      </c>
      <c r="G478" s="218">
        <f t="shared" si="7"/>
        <v>39.399999999999977</v>
      </c>
      <c r="H478" s="218"/>
      <c r="J478" s="676"/>
      <c r="M478" s="218"/>
      <c r="O478" s="256"/>
    </row>
    <row r="479" spans="1:16">
      <c r="A479" s="257">
        <v>45098</v>
      </c>
      <c r="B479" s="677" t="s">
        <v>1377</v>
      </c>
      <c r="C479" s="677" t="s">
        <v>422</v>
      </c>
      <c r="D479" t="s">
        <v>580</v>
      </c>
      <c r="E479" s="285"/>
      <c r="F479" s="285">
        <v>10</v>
      </c>
      <c r="G479" s="218">
        <f t="shared" si="7"/>
        <v>29.399999999999977</v>
      </c>
      <c r="H479" s="218"/>
      <c r="O479" s="256"/>
      <c r="P479" s="256"/>
    </row>
    <row r="480" spans="1:16">
      <c r="A480" s="257">
        <v>45119</v>
      </c>
      <c r="B480" s="677">
        <v>1669</v>
      </c>
      <c r="C480" s="677" t="s">
        <v>422</v>
      </c>
      <c r="D480" t="s">
        <v>19</v>
      </c>
      <c r="E480" s="285"/>
      <c r="F480" s="256">
        <v>27.3</v>
      </c>
      <c r="G480" s="218">
        <f t="shared" si="7"/>
        <v>2.0999999999999766</v>
      </c>
      <c r="H480" s="218"/>
    </row>
    <row r="481" spans="1:14">
      <c r="A481" s="257">
        <v>45119</v>
      </c>
      <c r="B481" s="677">
        <v>1669</v>
      </c>
      <c r="C481" s="677" t="s">
        <v>422</v>
      </c>
      <c r="D481" t="s">
        <v>401</v>
      </c>
      <c r="E481" s="285"/>
      <c r="F481" s="285">
        <v>2.1</v>
      </c>
      <c r="G481" s="218">
        <f t="shared" ref="G481:G545" si="8">+G480+E481-F481</f>
        <v>-2.3536728122053319E-14</v>
      </c>
      <c r="H481" s="218"/>
    </row>
    <row r="482" spans="1:14">
      <c r="A482" s="277">
        <v>45107</v>
      </c>
      <c r="B482" s="676" t="s">
        <v>397</v>
      </c>
      <c r="C482" s="676" t="s">
        <v>425</v>
      </c>
      <c r="D482" t="s">
        <v>19</v>
      </c>
      <c r="E482" s="256">
        <v>27.9</v>
      </c>
      <c r="G482" s="218">
        <f t="shared" si="8"/>
        <v>27.899999999999974</v>
      </c>
      <c r="H482" s="218"/>
      <c r="M482" s="218"/>
    </row>
    <row r="483" spans="1:14">
      <c r="B483" s="677"/>
      <c r="C483" s="677"/>
      <c r="D483" t="s">
        <v>401</v>
      </c>
      <c r="E483" s="256">
        <v>2</v>
      </c>
      <c r="G483" s="218">
        <f t="shared" si="8"/>
        <v>29.899999999999974</v>
      </c>
      <c r="H483" s="218"/>
    </row>
    <row r="484" spans="1:14">
      <c r="B484" s="677"/>
      <c r="C484" s="677"/>
      <c r="D484" t="s">
        <v>400</v>
      </c>
      <c r="E484" s="256">
        <v>350</v>
      </c>
      <c r="G484" s="218">
        <f t="shared" si="8"/>
        <v>379.9</v>
      </c>
      <c r="H484" s="218"/>
      <c r="J484" s="677"/>
    </row>
    <row r="485" spans="1:14">
      <c r="A485" s="257">
        <v>45166</v>
      </c>
      <c r="B485" s="677" t="s">
        <v>1378</v>
      </c>
      <c r="C485" s="677" t="s">
        <v>425</v>
      </c>
      <c r="D485" t="s">
        <v>19</v>
      </c>
      <c r="F485" s="256">
        <v>27.9</v>
      </c>
      <c r="G485" s="218">
        <f t="shared" si="8"/>
        <v>352</v>
      </c>
      <c r="H485" s="218"/>
      <c r="J485" s="677"/>
    </row>
    <row r="486" spans="1:14">
      <c r="A486" s="257">
        <v>45166</v>
      </c>
      <c r="B486" s="677" t="s">
        <v>1378</v>
      </c>
      <c r="C486" s="677" t="s">
        <v>425</v>
      </c>
      <c r="D486" t="s">
        <v>401</v>
      </c>
      <c r="F486" s="256">
        <v>2</v>
      </c>
      <c r="G486" s="218">
        <f t="shared" si="8"/>
        <v>350</v>
      </c>
      <c r="H486" s="218"/>
      <c r="J486" s="677"/>
    </row>
    <row r="487" spans="1:14">
      <c r="A487" s="257">
        <v>45166</v>
      </c>
      <c r="B487" s="677" t="s">
        <v>1379</v>
      </c>
      <c r="C487" s="677" t="s">
        <v>425</v>
      </c>
      <c r="D487" t="s">
        <v>400</v>
      </c>
      <c r="F487" s="256">
        <v>350</v>
      </c>
      <c r="G487" s="218">
        <f t="shared" si="8"/>
        <v>0</v>
      </c>
      <c r="H487" s="218"/>
      <c r="J487" s="677"/>
    </row>
    <row r="488" spans="1:14">
      <c r="A488" s="277">
        <v>45138</v>
      </c>
      <c r="B488" s="676" t="s">
        <v>397</v>
      </c>
      <c r="C488" s="676" t="s">
        <v>427</v>
      </c>
      <c r="D488" t="s">
        <v>19</v>
      </c>
      <c r="E488" s="256">
        <v>26.2</v>
      </c>
      <c r="G488" s="218">
        <f t="shared" si="8"/>
        <v>26.2</v>
      </c>
      <c r="H488" s="218"/>
    </row>
    <row r="489" spans="1:14">
      <c r="B489" s="677"/>
      <c r="C489" s="677"/>
      <c r="D489" t="s">
        <v>401</v>
      </c>
      <c r="E489" s="256">
        <v>2</v>
      </c>
      <c r="F489" s="256"/>
      <c r="G489" s="218">
        <f t="shared" si="8"/>
        <v>28.2</v>
      </c>
      <c r="H489" s="218"/>
    </row>
    <row r="490" spans="1:14">
      <c r="B490" s="677"/>
      <c r="C490" s="677"/>
      <c r="D490" t="s">
        <v>400</v>
      </c>
      <c r="E490" s="256">
        <v>350</v>
      </c>
      <c r="G490" s="218">
        <f t="shared" si="8"/>
        <v>378.2</v>
      </c>
      <c r="H490" s="218"/>
      <c r="K490" s="676"/>
    </row>
    <row r="491" spans="1:14">
      <c r="A491" s="257">
        <v>45189</v>
      </c>
      <c r="B491" s="677" t="s">
        <v>1380</v>
      </c>
      <c r="C491" s="677" t="s">
        <v>427</v>
      </c>
      <c r="D491" t="s">
        <v>19</v>
      </c>
      <c r="F491" s="256">
        <v>26.2</v>
      </c>
      <c r="G491" s="218">
        <f t="shared" si="8"/>
        <v>352</v>
      </c>
      <c r="H491" s="218"/>
      <c r="K491" s="676"/>
    </row>
    <row r="492" spans="1:14">
      <c r="A492" s="257">
        <v>45189</v>
      </c>
      <c r="B492" s="677" t="s">
        <v>1380</v>
      </c>
      <c r="C492" s="677" t="s">
        <v>427</v>
      </c>
      <c r="D492" t="s">
        <v>401</v>
      </c>
      <c r="F492" s="256">
        <v>2</v>
      </c>
      <c r="G492" s="218">
        <f t="shared" si="8"/>
        <v>350</v>
      </c>
      <c r="H492" s="218"/>
      <c r="K492" s="676"/>
    </row>
    <row r="493" spans="1:14">
      <c r="A493" s="257">
        <v>45189</v>
      </c>
      <c r="B493" s="677" t="s">
        <v>1381</v>
      </c>
      <c r="C493" s="677" t="s">
        <v>427</v>
      </c>
      <c r="D493" t="s">
        <v>400</v>
      </c>
      <c r="F493" s="256">
        <v>350</v>
      </c>
      <c r="G493" s="218">
        <f t="shared" si="8"/>
        <v>0</v>
      </c>
      <c r="H493" s="218"/>
      <c r="L493"/>
    </row>
    <row r="494" spans="1:14">
      <c r="A494" s="277">
        <v>45169</v>
      </c>
      <c r="B494" s="676" t="s">
        <v>397</v>
      </c>
      <c r="C494" s="676" t="s">
        <v>429</v>
      </c>
      <c r="D494" t="s">
        <v>19</v>
      </c>
      <c r="E494" s="256">
        <v>25.1</v>
      </c>
      <c r="G494" s="218">
        <f t="shared" si="8"/>
        <v>25.1</v>
      </c>
      <c r="H494" s="218"/>
    </row>
    <row r="495" spans="1:14">
      <c r="B495" s="677"/>
      <c r="C495" s="677"/>
      <c r="D495" t="s">
        <v>401</v>
      </c>
      <c r="E495" s="256">
        <v>2.2999999999999998</v>
      </c>
      <c r="G495" s="218">
        <f t="shared" si="8"/>
        <v>27.400000000000002</v>
      </c>
      <c r="H495" s="218"/>
      <c r="J495" s="692"/>
      <c r="K495" s="692"/>
      <c r="L495" s="692"/>
      <c r="N495" s="256"/>
    </row>
    <row r="496" spans="1:14">
      <c r="B496" s="677"/>
      <c r="C496" s="677"/>
      <c r="D496" t="s">
        <v>400</v>
      </c>
      <c r="E496" s="256">
        <v>350</v>
      </c>
      <c r="G496" s="218">
        <f t="shared" si="8"/>
        <v>377.4</v>
      </c>
      <c r="H496" s="218"/>
      <c r="J496" s="676"/>
      <c r="L496" s="285"/>
      <c r="N496" s="256"/>
    </row>
    <row r="497" spans="1:15">
      <c r="A497" s="257">
        <v>45203</v>
      </c>
      <c r="B497" s="677" t="s">
        <v>1382</v>
      </c>
      <c r="C497" s="677" t="s">
        <v>429</v>
      </c>
      <c r="D497" t="s">
        <v>19</v>
      </c>
      <c r="F497" s="285">
        <v>25.1</v>
      </c>
      <c r="G497" s="218">
        <f t="shared" si="8"/>
        <v>352.29999999999995</v>
      </c>
      <c r="H497" s="218"/>
      <c r="J497" s="676"/>
      <c r="L497" s="218"/>
      <c r="N497" s="256"/>
    </row>
    <row r="498" spans="1:15">
      <c r="A498" s="257">
        <v>45203</v>
      </c>
      <c r="B498" s="677" t="s">
        <v>1382</v>
      </c>
      <c r="C498" s="677" t="s">
        <v>429</v>
      </c>
      <c r="D498" t="s">
        <v>401</v>
      </c>
      <c r="F498" s="285">
        <v>2.2999999999999998</v>
      </c>
      <c r="G498" s="218">
        <f t="shared" si="8"/>
        <v>349.99999999999994</v>
      </c>
      <c r="H498" s="218"/>
      <c r="J498" s="677"/>
      <c r="L498" s="218"/>
      <c r="N498" s="256"/>
    </row>
    <row r="499" spans="1:15">
      <c r="A499" s="257">
        <v>45217</v>
      </c>
      <c r="B499" s="677" t="s">
        <v>1383</v>
      </c>
      <c r="C499" s="677" t="s">
        <v>429</v>
      </c>
      <c r="D499" t="s">
        <v>400</v>
      </c>
      <c r="F499" s="285">
        <v>350</v>
      </c>
      <c r="G499" s="218">
        <f t="shared" si="8"/>
        <v>0</v>
      </c>
      <c r="H499" s="218"/>
      <c r="J499" s="677"/>
      <c r="N499" s="256"/>
    </row>
    <row r="500" spans="1:15">
      <c r="A500" s="277">
        <v>45199</v>
      </c>
      <c r="B500" s="676" t="s">
        <v>397</v>
      </c>
      <c r="C500" s="676" t="s">
        <v>431</v>
      </c>
      <c r="D500" t="s">
        <v>19</v>
      </c>
      <c r="E500" s="218">
        <v>25</v>
      </c>
      <c r="G500" s="218">
        <f t="shared" si="8"/>
        <v>25</v>
      </c>
      <c r="H500" s="218"/>
      <c r="J500" s="676"/>
      <c r="N500" s="256"/>
      <c r="O500" s="256"/>
    </row>
    <row r="501" spans="1:15">
      <c r="B501" s="677"/>
      <c r="C501" s="677"/>
      <c r="D501" t="s">
        <v>401</v>
      </c>
      <c r="E501" s="218">
        <v>2</v>
      </c>
      <c r="G501" s="218">
        <f t="shared" si="8"/>
        <v>27</v>
      </c>
      <c r="H501" s="218"/>
    </row>
    <row r="502" spans="1:15">
      <c r="B502" s="677"/>
      <c r="C502" s="677"/>
      <c r="D502" t="s">
        <v>400</v>
      </c>
      <c r="E502" s="218">
        <v>350</v>
      </c>
      <c r="G502" s="218">
        <f t="shared" si="8"/>
        <v>377</v>
      </c>
      <c r="H502" s="218"/>
    </row>
    <row r="503" spans="1:15">
      <c r="A503" s="257">
        <v>45224</v>
      </c>
      <c r="B503" s="677" t="s">
        <v>1384</v>
      </c>
      <c r="C503" s="677" t="s">
        <v>431</v>
      </c>
      <c r="D503" t="s">
        <v>19</v>
      </c>
      <c r="E503" s="285"/>
      <c r="F503" s="218">
        <v>25</v>
      </c>
      <c r="G503" s="218">
        <f t="shared" si="8"/>
        <v>352</v>
      </c>
      <c r="H503" s="218"/>
    </row>
    <row r="504" spans="1:15">
      <c r="A504" s="257">
        <v>45224</v>
      </c>
      <c r="B504" s="677" t="s">
        <v>1384</v>
      </c>
      <c r="C504" s="677" t="s">
        <v>431</v>
      </c>
      <c r="D504" t="s">
        <v>401</v>
      </c>
      <c r="F504" s="218">
        <v>2</v>
      </c>
      <c r="G504" s="218">
        <f t="shared" si="8"/>
        <v>350</v>
      </c>
      <c r="H504" s="218"/>
    </row>
    <row r="505" spans="1:15">
      <c r="A505" s="257">
        <v>45238</v>
      </c>
      <c r="B505" s="677" t="s">
        <v>1385</v>
      </c>
      <c r="C505" s="677" t="s">
        <v>431</v>
      </c>
      <c r="D505" t="s">
        <v>400</v>
      </c>
      <c r="F505" s="218">
        <v>50</v>
      </c>
      <c r="G505" s="218">
        <f t="shared" si="8"/>
        <v>300</v>
      </c>
      <c r="H505" s="218"/>
    </row>
    <row r="506" spans="1:15">
      <c r="A506" s="257">
        <v>45252</v>
      </c>
      <c r="B506" s="677" t="s">
        <v>1386</v>
      </c>
      <c r="C506" s="677" t="s">
        <v>431</v>
      </c>
      <c r="D506" t="s">
        <v>400</v>
      </c>
      <c r="F506" s="218">
        <v>100</v>
      </c>
      <c r="G506" s="218">
        <f t="shared" si="8"/>
        <v>200</v>
      </c>
      <c r="H506" s="218"/>
    </row>
    <row r="507" spans="1:15">
      <c r="A507" s="257">
        <v>45259</v>
      </c>
      <c r="B507" s="677" t="s">
        <v>1387</v>
      </c>
      <c r="C507" s="677" t="s">
        <v>431</v>
      </c>
      <c r="D507" t="s">
        <v>400</v>
      </c>
      <c r="F507" s="218">
        <v>100</v>
      </c>
      <c r="G507" s="218">
        <f t="shared" si="8"/>
        <v>100</v>
      </c>
      <c r="H507" s="218"/>
    </row>
    <row r="508" spans="1:15">
      <c r="A508" s="257">
        <v>45266</v>
      </c>
      <c r="B508" s="677" t="s">
        <v>1388</v>
      </c>
      <c r="C508" s="677" t="s">
        <v>431</v>
      </c>
      <c r="D508" t="s">
        <v>400</v>
      </c>
      <c r="F508" s="218">
        <v>100</v>
      </c>
      <c r="G508" s="218">
        <f t="shared" si="8"/>
        <v>0</v>
      </c>
      <c r="H508" s="218"/>
    </row>
    <row r="509" spans="1:15">
      <c r="A509" s="277">
        <v>45230</v>
      </c>
      <c r="B509" s="676" t="s">
        <v>397</v>
      </c>
      <c r="C509" s="676" t="s">
        <v>398</v>
      </c>
      <c r="D509" t="s">
        <v>19</v>
      </c>
      <c r="E509" s="218">
        <v>24.3</v>
      </c>
      <c r="G509" s="218">
        <f t="shared" si="8"/>
        <v>24.3</v>
      </c>
      <c r="H509" s="218"/>
      <c r="J509" s="692"/>
      <c r="K509" s="692"/>
      <c r="L509" s="692"/>
    </row>
    <row r="510" spans="1:15">
      <c r="B510" s="677"/>
      <c r="C510" s="677"/>
      <c r="D510" t="s">
        <v>401</v>
      </c>
      <c r="E510" s="218">
        <v>2</v>
      </c>
      <c r="G510" s="218">
        <f t="shared" si="8"/>
        <v>26.3</v>
      </c>
      <c r="H510" s="218"/>
      <c r="J510" s="676"/>
      <c r="L510" s="218"/>
    </row>
    <row r="511" spans="1:15">
      <c r="B511" s="677"/>
      <c r="C511" s="677"/>
      <c r="D511" t="s">
        <v>400</v>
      </c>
      <c r="E511" s="218">
        <v>350</v>
      </c>
      <c r="G511" s="218">
        <f t="shared" si="8"/>
        <v>376.3</v>
      </c>
      <c r="H511" s="218"/>
      <c r="J511" s="676"/>
      <c r="L511" s="218"/>
    </row>
    <row r="512" spans="1:15">
      <c r="A512" s="257">
        <v>45252</v>
      </c>
      <c r="B512" s="677" t="s">
        <v>1389</v>
      </c>
      <c r="C512" s="677" t="s">
        <v>398</v>
      </c>
      <c r="D512" t="s">
        <v>19</v>
      </c>
      <c r="E512" s="285"/>
      <c r="F512" s="218">
        <v>24.3</v>
      </c>
      <c r="G512" s="218">
        <f t="shared" si="8"/>
        <v>352</v>
      </c>
      <c r="H512" s="218"/>
      <c r="J512" s="677"/>
      <c r="L512" s="218"/>
    </row>
    <row r="513" spans="1:13">
      <c r="A513" s="257">
        <v>45252</v>
      </c>
      <c r="B513" s="677" t="s">
        <v>1389</v>
      </c>
      <c r="C513" s="677" t="s">
        <v>398</v>
      </c>
      <c r="D513" t="s">
        <v>401</v>
      </c>
      <c r="F513" s="218">
        <v>2</v>
      </c>
      <c r="G513" s="218">
        <f t="shared" si="8"/>
        <v>350</v>
      </c>
      <c r="H513" s="218"/>
      <c r="J513" s="677"/>
      <c r="L513" s="218"/>
    </row>
    <row r="514" spans="1:13">
      <c r="A514" s="257">
        <v>45273</v>
      </c>
      <c r="B514" s="677" t="s">
        <v>1390</v>
      </c>
      <c r="C514" s="677" t="s">
        <v>398</v>
      </c>
      <c r="D514" t="s">
        <v>400</v>
      </c>
      <c r="F514" s="218">
        <v>300</v>
      </c>
      <c r="G514" s="218">
        <f t="shared" si="8"/>
        <v>50</v>
      </c>
      <c r="H514" s="218"/>
    </row>
    <row r="515" spans="1:13">
      <c r="A515" s="257">
        <v>45280</v>
      </c>
      <c r="B515" s="677" t="s">
        <v>1391</v>
      </c>
      <c r="C515" s="677" t="s">
        <v>398</v>
      </c>
      <c r="D515" t="s">
        <v>400</v>
      </c>
      <c r="F515" s="218">
        <v>50</v>
      </c>
      <c r="G515" s="218">
        <f t="shared" si="8"/>
        <v>0</v>
      </c>
      <c r="H515" s="218"/>
    </row>
    <row r="516" spans="1:13">
      <c r="A516" s="277">
        <v>45260</v>
      </c>
      <c r="B516" s="676" t="s">
        <v>397</v>
      </c>
      <c r="C516" s="676" t="s">
        <v>405</v>
      </c>
      <c r="D516" t="s">
        <v>19</v>
      </c>
      <c r="E516" s="218">
        <v>26.4</v>
      </c>
      <c r="G516" s="218">
        <f t="shared" si="8"/>
        <v>26.4</v>
      </c>
      <c r="H516" s="218"/>
    </row>
    <row r="517" spans="1:13">
      <c r="B517" s="677"/>
      <c r="C517" s="677"/>
      <c r="D517" t="s">
        <v>401</v>
      </c>
      <c r="E517" s="218">
        <v>5</v>
      </c>
      <c r="G517" s="218">
        <f t="shared" si="8"/>
        <v>31.4</v>
      </c>
      <c r="H517" s="218"/>
    </row>
    <row r="518" spans="1:13">
      <c r="B518" s="677"/>
      <c r="C518" s="677"/>
      <c r="D518" t="s">
        <v>400</v>
      </c>
      <c r="E518" s="218">
        <v>350</v>
      </c>
      <c r="G518" s="218">
        <f t="shared" si="8"/>
        <v>381.4</v>
      </c>
      <c r="H518" s="218"/>
    </row>
    <row r="519" spans="1:13">
      <c r="A519" s="257">
        <v>45280</v>
      </c>
      <c r="B519" s="677" t="s">
        <v>1392</v>
      </c>
      <c r="C519" s="366" t="s">
        <v>405</v>
      </c>
      <c r="D519" t="s">
        <v>19</v>
      </c>
      <c r="F519" s="218">
        <v>26.4</v>
      </c>
      <c r="G519" s="218">
        <f t="shared" si="8"/>
        <v>355</v>
      </c>
      <c r="H519" s="218"/>
    </row>
    <row r="520" spans="1:13">
      <c r="A520" s="257">
        <v>45280</v>
      </c>
      <c r="B520" s="677" t="s">
        <v>1392</v>
      </c>
      <c r="C520" s="366" t="s">
        <v>405</v>
      </c>
      <c r="D520" t="s">
        <v>401</v>
      </c>
      <c r="F520" s="218">
        <v>5</v>
      </c>
      <c r="G520" s="218">
        <f t="shared" si="8"/>
        <v>350</v>
      </c>
      <c r="H520" s="218"/>
    </row>
    <row r="521" spans="1:13">
      <c r="A521" s="257">
        <v>45280</v>
      </c>
      <c r="B521" s="677" t="s">
        <v>1391</v>
      </c>
      <c r="C521" s="366" t="s">
        <v>405</v>
      </c>
      <c r="D521" t="s">
        <v>400</v>
      </c>
      <c r="F521" s="285">
        <v>350</v>
      </c>
      <c r="G521" s="218">
        <f t="shared" si="8"/>
        <v>0</v>
      </c>
      <c r="H521" s="218"/>
    </row>
    <row r="522" spans="1:13">
      <c r="A522" s="277">
        <v>45291</v>
      </c>
      <c r="B522" s="676" t="s">
        <v>397</v>
      </c>
      <c r="C522" s="676" t="s">
        <v>409</v>
      </c>
      <c r="D522" t="s">
        <v>19</v>
      </c>
      <c r="E522" s="237">
        <v>28.2</v>
      </c>
      <c r="G522" s="218">
        <f t="shared" si="8"/>
        <v>28.2</v>
      </c>
      <c r="H522" s="218"/>
    </row>
    <row r="523" spans="1:13">
      <c r="B523" s="677"/>
      <c r="C523" s="677"/>
      <c r="D523" t="s">
        <v>401</v>
      </c>
      <c r="E523" s="237">
        <v>5</v>
      </c>
      <c r="G523" s="218">
        <f t="shared" si="8"/>
        <v>33.200000000000003</v>
      </c>
      <c r="H523" s="218"/>
      <c r="I523" s="739"/>
      <c r="J523" s="692"/>
      <c r="K523" s="692"/>
    </row>
    <row r="524" spans="1:13">
      <c r="B524" s="677"/>
      <c r="C524" s="677"/>
      <c r="D524" t="s">
        <v>400</v>
      </c>
      <c r="E524" s="237">
        <v>350</v>
      </c>
      <c r="G524" s="218">
        <f t="shared" si="8"/>
        <v>383.2</v>
      </c>
      <c r="H524" s="218"/>
      <c r="I524" s="676"/>
    </row>
    <row r="525" spans="1:13" s="396" customFormat="1">
      <c r="A525" s="426">
        <v>45294</v>
      </c>
      <c r="B525" s="681" t="s">
        <v>1393</v>
      </c>
      <c r="C525" s="681" t="s">
        <v>409</v>
      </c>
      <c r="D525" s="396" t="s">
        <v>400</v>
      </c>
      <c r="E525" s="397"/>
      <c r="F525" s="400">
        <v>350</v>
      </c>
      <c r="G525" s="399">
        <f t="shared" si="8"/>
        <v>33.199999999999989</v>
      </c>
      <c r="H525" s="399"/>
      <c r="I525" s="681"/>
      <c r="L525" s="397"/>
    </row>
    <row r="526" spans="1:13">
      <c r="A526" s="257">
        <v>45322</v>
      </c>
      <c r="B526" s="677" t="s">
        <v>1394</v>
      </c>
      <c r="C526" s="677" t="s">
        <v>409</v>
      </c>
      <c r="D526" t="s">
        <v>19</v>
      </c>
      <c r="F526" s="285">
        <v>28.2</v>
      </c>
      <c r="G526" s="218">
        <f t="shared" si="8"/>
        <v>4.9999999999999893</v>
      </c>
      <c r="H526" s="218"/>
      <c r="I526" s="677"/>
    </row>
    <row r="527" spans="1:13">
      <c r="A527" s="257">
        <v>45322</v>
      </c>
      <c r="B527" s="677" t="s">
        <v>1394</v>
      </c>
      <c r="C527" s="677" t="s">
        <v>409</v>
      </c>
      <c r="D527" t="s">
        <v>401</v>
      </c>
      <c r="F527" s="285">
        <v>5</v>
      </c>
      <c r="G527" s="218">
        <f t="shared" si="8"/>
        <v>-1.0658141036401503E-14</v>
      </c>
      <c r="H527" s="218"/>
      <c r="I527" s="677"/>
    </row>
    <row r="528" spans="1:13">
      <c r="A528" s="277">
        <v>45322</v>
      </c>
      <c r="B528" s="676" t="s">
        <v>397</v>
      </c>
      <c r="C528" s="676" t="s">
        <v>444</v>
      </c>
      <c r="D528" t="s">
        <v>19</v>
      </c>
      <c r="E528" s="237">
        <v>20.9</v>
      </c>
      <c r="G528" s="218">
        <f t="shared" si="8"/>
        <v>20.899999999999988</v>
      </c>
      <c r="H528" s="218"/>
      <c r="I528" s="676"/>
      <c r="K528" s="676"/>
      <c r="L528"/>
      <c r="M528" s="237"/>
    </row>
    <row r="529" spans="1:14">
      <c r="B529" s="677"/>
      <c r="C529" s="677"/>
      <c r="D529" t="s">
        <v>401</v>
      </c>
      <c r="E529" s="237">
        <v>5.6</v>
      </c>
      <c r="G529" s="218">
        <f t="shared" si="8"/>
        <v>26.499999999999986</v>
      </c>
      <c r="H529" s="218"/>
      <c r="K529" s="677"/>
      <c r="L529"/>
      <c r="M529" s="237"/>
    </row>
    <row r="530" spans="1:14">
      <c r="B530" s="677"/>
      <c r="C530" s="677"/>
      <c r="D530" t="s">
        <v>400</v>
      </c>
      <c r="E530" s="237">
        <v>233.3</v>
      </c>
      <c r="G530" s="218">
        <f t="shared" si="8"/>
        <v>259.8</v>
      </c>
      <c r="H530" s="218"/>
      <c r="M530" s="237"/>
    </row>
    <row r="531" spans="1:14">
      <c r="B531" s="677"/>
      <c r="C531" s="677"/>
      <c r="D531" t="s">
        <v>399</v>
      </c>
      <c r="E531" s="237">
        <v>1000</v>
      </c>
      <c r="G531" s="218">
        <f t="shared" si="8"/>
        <v>1259.8</v>
      </c>
      <c r="H531" s="218"/>
    </row>
    <row r="532" spans="1:14" s="396" customFormat="1">
      <c r="A532" s="426">
        <v>45308</v>
      </c>
      <c r="B532" s="681" t="s">
        <v>1395</v>
      </c>
      <c r="C532" s="681" t="s">
        <v>444</v>
      </c>
      <c r="D532" s="396" t="s">
        <v>399</v>
      </c>
      <c r="E532" s="397"/>
      <c r="F532" s="400">
        <v>1000</v>
      </c>
      <c r="G532" s="399">
        <f t="shared" si="8"/>
        <v>259.79999999999995</v>
      </c>
      <c r="H532" s="399"/>
      <c r="L532" s="397"/>
    </row>
    <row r="533" spans="1:14" s="396" customFormat="1">
      <c r="A533" s="426">
        <v>45329</v>
      </c>
      <c r="B533" s="681" t="s">
        <v>1396</v>
      </c>
      <c r="C533" s="681" t="s">
        <v>444</v>
      </c>
      <c r="D533" s="396" t="s">
        <v>400</v>
      </c>
      <c r="E533" s="397"/>
      <c r="F533" s="400">
        <v>233.3</v>
      </c>
      <c r="G533" s="399">
        <f t="shared" si="8"/>
        <v>26.499999999999943</v>
      </c>
      <c r="H533" s="399"/>
      <c r="K533" s="693"/>
      <c r="L533" s="693"/>
      <c r="M533" s="693"/>
    </row>
    <row r="534" spans="1:14">
      <c r="A534" s="257">
        <v>45342</v>
      </c>
      <c r="B534" s="677" t="s">
        <v>1397</v>
      </c>
      <c r="C534" s="677" t="s">
        <v>444</v>
      </c>
      <c r="D534" t="s">
        <v>19</v>
      </c>
      <c r="F534" s="285">
        <v>20.9</v>
      </c>
      <c r="G534" s="218">
        <f t="shared" si="8"/>
        <v>5.5999999999999446</v>
      </c>
      <c r="H534" s="218"/>
      <c r="K534" s="676"/>
      <c r="L534"/>
      <c r="M534" s="256"/>
    </row>
    <row r="535" spans="1:14">
      <c r="A535" s="257">
        <v>45342</v>
      </c>
      <c r="B535" s="677" t="s">
        <v>1397</v>
      </c>
      <c r="C535" s="677" t="s">
        <v>444</v>
      </c>
      <c r="D535" t="s">
        <v>401</v>
      </c>
      <c r="F535" s="285">
        <v>5.6</v>
      </c>
      <c r="G535" s="218">
        <f t="shared" si="8"/>
        <v>-5.5067062021407764E-14</v>
      </c>
      <c r="H535" s="218"/>
      <c r="K535" s="677"/>
      <c r="L535"/>
      <c r="M535" s="256"/>
    </row>
    <row r="536" spans="1:14">
      <c r="A536" s="277">
        <v>45351</v>
      </c>
      <c r="B536" s="676" t="s">
        <v>397</v>
      </c>
      <c r="C536" s="676" t="s">
        <v>415</v>
      </c>
      <c r="D536" t="s">
        <v>19</v>
      </c>
      <c r="E536" s="256">
        <v>16.3</v>
      </c>
      <c r="G536" s="218">
        <f t="shared" si="8"/>
        <v>16.299999999999947</v>
      </c>
      <c r="H536" s="218"/>
      <c r="K536" s="677"/>
      <c r="L536"/>
      <c r="M536" s="256"/>
    </row>
    <row r="537" spans="1:14">
      <c r="B537" s="677"/>
      <c r="C537" s="677"/>
      <c r="D537" t="s">
        <v>401</v>
      </c>
      <c r="E537" s="256">
        <v>5</v>
      </c>
      <c r="G537" s="218">
        <f t="shared" si="8"/>
        <v>21.299999999999947</v>
      </c>
      <c r="H537" s="218"/>
      <c r="M537" s="256"/>
      <c r="N537" s="240"/>
    </row>
    <row r="538" spans="1:14">
      <c r="B538" s="677"/>
      <c r="C538" s="677"/>
      <c r="D538" t="s">
        <v>1115</v>
      </c>
      <c r="E538" s="256">
        <v>300</v>
      </c>
      <c r="G538" s="218">
        <f t="shared" si="8"/>
        <v>321.29999999999995</v>
      </c>
      <c r="H538" s="218"/>
    </row>
    <row r="539" spans="1:14">
      <c r="A539" s="257">
        <v>45371</v>
      </c>
      <c r="B539" s="677" t="s">
        <v>1398</v>
      </c>
      <c r="C539" s="677" t="s">
        <v>415</v>
      </c>
      <c r="D539" t="s">
        <v>19</v>
      </c>
      <c r="F539" s="256">
        <v>16.3</v>
      </c>
      <c r="G539" s="218">
        <f t="shared" si="8"/>
        <v>304.99999999999994</v>
      </c>
      <c r="H539" s="218"/>
    </row>
    <row r="540" spans="1:14">
      <c r="A540" s="257">
        <v>45371</v>
      </c>
      <c r="B540" s="677" t="s">
        <v>1398</v>
      </c>
      <c r="C540" s="677" t="s">
        <v>415</v>
      </c>
      <c r="D540" t="s">
        <v>401</v>
      </c>
      <c r="F540" s="256">
        <v>5</v>
      </c>
      <c r="G540" s="218">
        <f t="shared" si="8"/>
        <v>299.99999999999994</v>
      </c>
      <c r="H540" s="218"/>
    </row>
    <row r="541" spans="1:14" s="396" customFormat="1">
      <c r="A541" s="426">
        <v>45371</v>
      </c>
      <c r="B541" s="681" t="s">
        <v>1399</v>
      </c>
      <c r="C541" s="681" t="s">
        <v>415</v>
      </c>
      <c r="D541" s="396" t="s">
        <v>1115</v>
      </c>
      <c r="E541" s="397"/>
      <c r="F541" s="400">
        <v>300</v>
      </c>
      <c r="G541" s="399">
        <f t="shared" si="8"/>
        <v>0</v>
      </c>
      <c r="H541" s="399"/>
      <c r="L541" s="397"/>
    </row>
    <row r="542" spans="1:14">
      <c r="A542" s="277">
        <v>45382</v>
      </c>
      <c r="B542" s="676" t="s">
        <v>397</v>
      </c>
      <c r="C542" s="676" t="s">
        <v>418</v>
      </c>
      <c r="D542" t="s">
        <v>19</v>
      </c>
      <c r="E542" s="256">
        <v>31.6</v>
      </c>
      <c r="F542" s="237"/>
      <c r="G542" s="218">
        <f t="shared" si="8"/>
        <v>31.6</v>
      </c>
      <c r="H542" s="218"/>
      <c r="J542" s="240"/>
    </row>
    <row r="543" spans="1:14">
      <c r="B543" s="677"/>
      <c r="C543" s="677"/>
      <c r="D543" t="s">
        <v>401</v>
      </c>
      <c r="E543" s="256">
        <v>5</v>
      </c>
      <c r="F543" s="237"/>
      <c r="G543" s="218">
        <f t="shared" si="8"/>
        <v>36.6</v>
      </c>
      <c r="H543" s="218"/>
    </row>
    <row r="544" spans="1:14">
      <c r="B544" s="677"/>
      <c r="C544" s="677"/>
      <c r="D544" t="s">
        <v>400</v>
      </c>
      <c r="E544" s="256">
        <v>600</v>
      </c>
      <c r="F544" s="237"/>
      <c r="G544" s="218">
        <f t="shared" si="8"/>
        <v>636.6</v>
      </c>
      <c r="H544" s="218"/>
    </row>
    <row r="545" spans="1:15" s="396" customFormat="1">
      <c r="A545" s="426">
        <v>45385</v>
      </c>
      <c r="B545" s="681" t="s">
        <v>1400</v>
      </c>
      <c r="C545" s="681" t="s">
        <v>418</v>
      </c>
      <c r="D545" s="396" t="s">
        <v>400</v>
      </c>
      <c r="E545" s="397"/>
      <c r="F545" s="416">
        <v>400</v>
      </c>
      <c r="G545" s="399">
        <f t="shared" si="8"/>
        <v>236.60000000000002</v>
      </c>
      <c r="H545" s="399"/>
      <c r="L545" s="397"/>
    </row>
    <row r="546" spans="1:15" s="396" customFormat="1">
      <c r="A546" s="426">
        <v>45406</v>
      </c>
      <c r="B546" s="681" t="s">
        <v>1401</v>
      </c>
      <c r="C546" s="681" t="s">
        <v>418</v>
      </c>
      <c r="D546" s="396" t="s">
        <v>400</v>
      </c>
      <c r="E546" s="397"/>
      <c r="F546" s="400">
        <v>200</v>
      </c>
      <c r="G546" s="399">
        <f t="shared" ref="G546:G564" si="9">+G545+E546-F546</f>
        <v>36.600000000000023</v>
      </c>
      <c r="H546" s="399"/>
      <c r="K546" s="682"/>
      <c r="M546" s="397"/>
    </row>
    <row r="547" spans="1:15">
      <c r="A547" s="257">
        <v>45485</v>
      </c>
      <c r="B547" s="677" t="s">
        <v>1402</v>
      </c>
      <c r="C547" s="677" t="s">
        <v>418</v>
      </c>
      <c r="D547" t="s">
        <v>19</v>
      </c>
      <c r="F547" s="285">
        <v>31.6</v>
      </c>
      <c r="G547" s="218">
        <f t="shared" si="9"/>
        <v>5.0000000000000213</v>
      </c>
      <c r="H547" s="218"/>
      <c r="K547" s="676"/>
      <c r="L547"/>
      <c r="M547" s="256"/>
    </row>
    <row r="548" spans="1:15">
      <c r="A548" s="257">
        <v>45485</v>
      </c>
      <c r="B548" s="677" t="s">
        <v>1402</v>
      </c>
      <c r="C548" s="677" t="s">
        <v>418</v>
      </c>
      <c r="D548" t="s">
        <v>401</v>
      </c>
      <c r="F548" s="285">
        <v>5</v>
      </c>
      <c r="G548" s="218">
        <f t="shared" si="9"/>
        <v>2.1316282072803006E-14</v>
      </c>
      <c r="H548" s="218"/>
      <c r="K548" s="676"/>
      <c r="L548"/>
      <c r="M548" s="256"/>
    </row>
    <row r="549" spans="1:15">
      <c r="A549" s="277">
        <v>45412</v>
      </c>
      <c r="B549" s="676" t="s">
        <v>397</v>
      </c>
      <c r="C549" s="676" t="s">
        <v>420</v>
      </c>
      <c r="D549" t="s">
        <v>19</v>
      </c>
      <c r="E549" s="256">
        <v>31.4</v>
      </c>
      <c r="G549" s="218">
        <f t="shared" si="9"/>
        <v>31.40000000000002</v>
      </c>
      <c r="H549" s="218"/>
      <c r="K549" s="692" t="s">
        <v>1403</v>
      </c>
      <c r="L549" s="692"/>
      <c r="M549" s="692"/>
    </row>
    <row r="550" spans="1:15">
      <c r="B550" s="677"/>
      <c r="C550" s="677"/>
      <c r="D550" t="s">
        <v>401</v>
      </c>
      <c r="E550" s="256">
        <v>5</v>
      </c>
      <c r="G550" s="218">
        <f t="shared" si="9"/>
        <v>36.40000000000002</v>
      </c>
      <c r="H550" s="218"/>
      <c r="J550">
        <v>2024</v>
      </c>
      <c r="K550" s="676" t="s">
        <v>425</v>
      </c>
      <c r="L550" t="s">
        <v>400</v>
      </c>
      <c r="M550" s="256">
        <v>80</v>
      </c>
      <c r="N550" s="256"/>
    </row>
    <row r="551" spans="1:15">
      <c r="B551" s="677"/>
      <c r="C551" s="677"/>
      <c r="D551" t="s">
        <v>1115</v>
      </c>
      <c r="E551" s="256">
        <v>600</v>
      </c>
      <c r="G551" s="218">
        <f t="shared" si="9"/>
        <v>636.4</v>
      </c>
      <c r="H551" s="218"/>
      <c r="K551" s="676" t="s">
        <v>427</v>
      </c>
      <c r="L551" t="s">
        <v>400</v>
      </c>
      <c r="M551" s="237">
        <v>600</v>
      </c>
      <c r="N551" s="256"/>
    </row>
    <row r="552" spans="1:15" s="396" customFormat="1">
      <c r="A552" s="426">
        <v>45434</v>
      </c>
      <c r="B552" s="681" t="s">
        <v>1404</v>
      </c>
      <c r="C552" s="681" t="s">
        <v>420</v>
      </c>
      <c r="D552" s="396" t="s">
        <v>1115</v>
      </c>
      <c r="E552" s="397"/>
      <c r="F552" s="400">
        <v>180</v>
      </c>
      <c r="G552" s="399">
        <f t="shared" si="9"/>
        <v>456.4</v>
      </c>
      <c r="H552" s="399"/>
      <c r="K552" s="681"/>
      <c r="L552" s="397"/>
      <c r="M552" s="397">
        <f>SUM(M550:M551)</f>
        <v>680</v>
      </c>
    </row>
    <row r="553" spans="1:15" s="396" customFormat="1">
      <c r="A553" s="426">
        <v>45443</v>
      </c>
      <c r="B553" s="681" t="s">
        <v>1405</v>
      </c>
      <c r="C553" s="681" t="s">
        <v>420</v>
      </c>
      <c r="D553" s="396" t="s">
        <v>400</v>
      </c>
      <c r="E553" s="416"/>
      <c r="F553" s="417">
        <v>420</v>
      </c>
      <c r="G553" s="399">
        <f t="shared" si="9"/>
        <v>36.399999999999977</v>
      </c>
      <c r="H553" s="399"/>
      <c r="K553" s="681"/>
      <c r="L553" s="397"/>
      <c r="N553" s="397"/>
    </row>
    <row r="554" spans="1:15">
      <c r="A554" s="257">
        <v>45489</v>
      </c>
      <c r="B554" s="677" t="s">
        <v>1406</v>
      </c>
      <c r="C554" s="677" t="s">
        <v>420</v>
      </c>
      <c r="D554" t="s">
        <v>19</v>
      </c>
      <c r="E554" s="237"/>
      <c r="F554" s="256">
        <v>31.4</v>
      </c>
      <c r="G554" s="218">
        <f t="shared" si="9"/>
        <v>4.9999999999999787</v>
      </c>
      <c r="H554" s="218"/>
      <c r="K554" s="677"/>
      <c r="L554"/>
      <c r="M554" s="256"/>
      <c r="O554" s="256"/>
    </row>
    <row r="555" spans="1:15">
      <c r="A555" s="257">
        <v>45489</v>
      </c>
      <c r="B555" s="677" t="s">
        <v>1406</v>
      </c>
      <c r="C555" s="677" t="s">
        <v>420</v>
      </c>
      <c r="D555" t="s">
        <v>401</v>
      </c>
      <c r="E555" s="237"/>
      <c r="F555" s="256">
        <v>5</v>
      </c>
      <c r="G555" s="218">
        <f t="shared" si="9"/>
        <v>-2.1316282072803006E-14</v>
      </c>
      <c r="H555" s="218"/>
      <c r="K555" s="677"/>
      <c r="L555"/>
      <c r="M555" s="256"/>
    </row>
    <row r="556" spans="1:15">
      <c r="A556" s="277">
        <v>45443</v>
      </c>
      <c r="B556" s="676" t="s">
        <v>397</v>
      </c>
      <c r="C556" s="676" t="s">
        <v>422</v>
      </c>
      <c r="D556" t="s">
        <v>19</v>
      </c>
      <c r="E556" s="256">
        <v>28.6</v>
      </c>
      <c r="G556" s="218">
        <f t="shared" si="9"/>
        <v>28.59999999999998</v>
      </c>
      <c r="H556" s="218"/>
      <c r="K556" s="676"/>
      <c r="L556"/>
      <c r="M556" s="256"/>
    </row>
    <row r="557" spans="1:15">
      <c r="B557" s="677"/>
      <c r="C557" s="677"/>
      <c r="D557" t="s">
        <v>401</v>
      </c>
      <c r="E557" s="256">
        <v>5</v>
      </c>
      <c r="G557" s="218">
        <f t="shared" si="9"/>
        <v>33.59999999999998</v>
      </c>
      <c r="H557" s="218"/>
      <c r="L557"/>
      <c r="M557" s="256"/>
    </row>
    <row r="558" spans="1:15">
      <c r="B558" s="677"/>
      <c r="C558" s="677"/>
      <c r="D558" t="s">
        <v>1115</v>
      </c>
      <c r="E558" s="256">
        <v>600</v>
      </c>
      <c r="G558" s="218">
        <f t="shared" si="9"/>
        <v>633.6</v>
      </c>
      <c r="H558" s="218"/>
      <c r="L558"/>
      <c r="M558" s="256"/>
    </row>
    <row r="559" spans="1:15" s="396" customFormat="1">
      <c r="A559" s="426">
        <v>45443</v>
      </c>
      <c r="B559" s="681" t="s">
        <v>1407</v>
      </c>
      <c r="C559" s="681" t="s">
        <v>422</v>
      </c>
      <c r="D559" s="396" t="s">
        <v>1115</v>
      </c>
      <c r="E559" s="397"/>
      <c r="F559" s="400">
        <v>180</v>
      </c>
      <c r="G559" s="399">
        <f t="shared" si="9"/>
        <v>453.6</v>
      </c>
      <c r="H559" s="399"/>
      <c r="L559" s="397"/>
      <c r="M559" s="397"/>
    </row>
    <row r="560" spans="1:15" s="460" customFormat="1">
      <c r="A560" s="472">
        <v>45473</v>
      </c>
      <c r="B560" s="459" t="s">
        <v>1408</v>
      </c>
      <c r="C560" s="459" t="s">
        <v>422</v>
      </c>
      <c r="D560" s="460" t="s">
        <v>1115</v>
      </c>
      <c r="E560" s="461"/>
      <c r="F560" s="471">
        <v>420</v>
      </c>
      <c r="G560" s="463">
        <f t="shared" si="9"/>
        <v>33.600000000000023</v>
      </c>
      <c r="H560" s="463"/>
      <c r="L560" s="461"/>
    </row>
    <row r="561" spans="1:12">
      <c r="A561" s="257">
        <v>45489</v>
      </c>
      <c r="B561" s="677" t="s">
        <v>1406</v>
      </c>
      <c r="C561" s="677" t="s">
        <v>422</v>
      </c>
      <c r="D561" t="s">
        <v>19</v>
      </c>
      <c r="F561" s="256">
        <v>28.6</v>
      </c>
      <c r="G561" s="218">
        <f t="shared" si="9"/>
        <v>5.0000000000000213</v>
      </c>
      <c r="H561" s="218"/>
    </row>
    <row r="562" spans="1:12">
      <c r="A562" s="257">
        <v>45489</v>
      </c>
      <c r="B562" s="677" t="s">
        <v>1406</v>
      </c>
      <c r="C562" s="677" t="s">
        <v>422</v>
      </c>
      <c r="D562" t="s">
        <v>401</v>
      </c>
      <c r="F562" s="256">
        <v>5</v>
      </c>
      <c r="G562" s="218">
        <f t="shared" si="9"/>
        <v>2.1316282072803006E-14</v>
      </c>
      <c r="H562" s="218"/>
    </row>
    <row r="563" spans="1:12">
      <c r="A563" s="277">
        <v>45473</v>
      </c>
      <c r="B563" s="676" t="s">
        <v>397</v>
      </c>
      <c r="C563" s="676" t="s">
        <v>425</v>
      </c>
      <c r="D563" t="s">
        <v>19</v>
      </c>
      <c r="E563" s="256">
        <v>27.7</v>
      </c>
      <c r="G563" s="218">
        <f t="shared" si="9"/>
        <v>27.700000000000021</v>
      </c>
      <c r="H563" s="218"/>
    </row>
    <row r="564" spans="1:12">
      <c r="B564" s="677"/>
      <c r="C564" s="677"/>
      <c r="D564" t="s">
        <v>401</v>
      </c>
      <c r="E564" s="256">
        <v>7</v>
      </c>
      <c r="G564" s="218">
        <f t="shared" si="9"/>
        <v>34.700000000000017</v>
      </c>
      <c r="H564" s="218"/>
    </row>
    <row r="565" spans="1:12">
      <c r="B565" s="677"/>
      <c r="C565" s="677"/>
      <c r="D565" t="s">
        <v>400</v>
      </c>
      <c r="E565" s="256">
        <v>600</v>
      </c>
      <c r="G565" s="218">
        <f t="shared" ref="G565:G574" si="10">+G564+E565-F565</f>
        <v>634.70000000000005</v>
      </c>
      <c r="H565" s="218"/>
    </row>
    <row r="566" spans="1:12" s="460" customFormat="1">
      <c r="A566" s="472">
        <v>45473</v>
      </c>
      <c r="B566" s="459" t="s">
        <v>1409</v>
      </c>
      <c r="C566" s="459" t="s">
        <v>425</v>
      </c>
      <c r="D566" s="460" t="s">
        <v>400</v>
      </c>
      <c r="E566" s="461"/>
      <c r="F566" s="471">
        <v>50</v>
      </c>
      <c r="G566" s="463">
        <f t="shared" si="10"/>
        <v>584.70000000000005</v>
      </c>
      <c r="H566" s="463"/>
      <c r="L566" s="461"/>
    </row>
    <row r="567" spans="1:12">
      <c r="A567" s="257">
        <v>45504</v>
      </c>
      <c r="B567" s="677" t="s">
        <v>1410</v>
      </c>
      <c r="C567" s="677" t="s">
        <v>425</v>
      </c>
      <c r="D567" t="s">
        <v>19</v>
      </c>
      <c r="F567" s="256">
        <v>27.7</v>
      </c>
      <c r="G567" s="218">
        <f t="shared" si="10"/>
        <v>557</v>
      </c>
      <c r="H567" s="218"/>
    </row>
    <row r="568" spans="1:12">
      <c r="A568" s="257">
        <v>45504</v>
      </c>
      <c r="B568" s="677" t="s">
        <v>1410</v>
      </c>
      <c r="C568" s="677" t="s">
        <v>425</v>
      </c>
      <c r="D568" t="s">
        <v>401</v>
      </c>
      <c r="F568" s="256">
        <v>7</v>
      </c>
      <c r="G568" s="218">
        <f t="shared" si="10"/>
        <v>550</v>
      </c>
      <c r="H568" s="218"/>
    </row>
    <row r="569" spans="1:12" s="396" customFormat="1">
      <c r="A569" s="426">
        <v>45504</v>
      </c>
      <c r="B569" s="681" t="s">
        <v>1411</v>
      </c>
      <c r="C569" s="681" t="s">
        <v>425</v>
      </c>
      <c r="D569" s="396" t="s">
        <v>400</v>
      </c>
      <c r="E569" s="397"/>
      <c r="F569" s="397">
        <v>470</v>
      </c>
      <c r="G569" s="399">
        <f t="shared" si="10"/>
        <v>80</v>
      </c>
      <c r="H569" s="399"/>
      <c r="L569" s="397"/>
    </row>
    <row r="570" spans="1:12" s="396" customFormat="1">
      <c r="A570" s="426">
        <v>45504</v>
      </c>
      <c r="B570" s="681" t="s">
        <v>1412</v>
      </c>
      <c r="C570" s="681" t="s">
        <v>425</v>
      </c>
      <c r="D570" s="396" t="s">
        <v>400</v>
      </c>
      <c r="E570" s="397"/>
      <c r="F570" s="397">
        <v>80</v>
      </c>
      <c r="G570" s="399">
        <f t="shared" si="10"/>
        <v>0</v>
      </c>
      <c r="H570" s="399"/>
      <c r="L570" s="397"/>
    </row>
    <row r="571" spans="1:12">
      <c r="A571" s="277">
        <v>45504</v>
      </c>
      <c r="B571" s="676" t="s">
        <v>397</v>
      </c>
      <c r="C571" s="676" t="s">
        <v>427</v>
      </c>
      <c r="D571" t="s">
        <v>19</v>
      </c>
      <c r="E571" s="237">
        <v>27.2</v>
      </c>
      <c r="G571" s="218">
        <f t="shared" si="10"/>
        <v>27.2</v>
      </c>
      <c r="H571" s="218"/>
    </row>
    <row r="572" spans="1:12">
      <c r="B572" s="677"/>
      <c r="C572" s="677"/>
      <c r="D572" t="s">
        <v>401</v>
      </c>
      <c r="E572" s="237">
        <v>7</v>
      </c>
      <c r="G572" s="218">
        <f t="shared" si="10"/>
        <v>34.200000000000003</v>
      </c>
      <c r="H572" s="218"/>
    </row>
    <row r="573" spans="1:12">
      <c r="B573" s="677"/>
      <c r="C573" s="677"/>
      <c r="D573" t="s">
        <v>400</v>
      </c>
      <c r="E573" s="237">
        <v>600</v>
      </c>
      <c r="G573" s="218">
        <f t="shared" si="10"/>
        <v>634.20000000000005</v>
      </c>
      <c r="H573" s="218"/>
    </row>
    <row r="574" spans="1:12" s="396" customFormat="1">
      <c r="A574" s="426">
        <v>45535</v>
      </c>
      <c r="B574" s="681" t="s">
        <v>1413</v>
      </c>
      <c r="C574" s="681" t="s">
        <v>429</v>
      </c>
      <c r="D574" s="396" t="s">
        <v>400</v>
      </c>
      <c r="E574" s="416"/>
      <c r="F574" s="417">
        <v>600</v>
      </c>
      <c r="G574" s="399">
        <f t="shared" si="10"/>
        <v>34.200000000000045</v>
      </c>
      <c r="H574" s="399"/>
      <c r="L574" s="397"/>
    </row>
    <row r="575" spans="1:12">
      <c r="A575" s="257">
        <v>45546</v>
      </c>
      <c r="B575" s="677" t="s">
        <v>1414</v>
      </c>
      <c r="C575" s="677" t="s">
        <v>429</v>
      </c>
      <c r="D575" t="s">
        <v>19</v>
      </c>
      <c r="E575" s="237"/>
      <c r="F575" s="355">
        <v>27.2</v>
      </c>
      <c r="G575" s="218">
        <f>+G574+E575-F575</f>
        <v>7.0000000000000462</v>
      </c>
      <c r="H575" s="218"/>
    </row>
    <row r="576" spans="1:12">
      <c r="A576" s="257">
        <v>45546</v>
      </c>
      <c r="B576" s="677" t="s">
        <v>1414</v>
      </c>
      <c r="C576" s="677" t="s">
        <v>429</v>
      </c>
      <c r="D576" t="s">
        <v>401</v>
      </c>
      <c r="E576" s="237"/>
      <c r="F576" s="355">
        <v>7</v>
      </c>
      <c r="G576" s="218">
        <f>+G575+E576-F576</f>
        <v>4.6185277824406512E-14</v>
      </c>
      <c r="H576" s="218"/>
      <c r="J576" s="692" t="s">
        <v>1403</v>
      </c>
      <c r="K576" s="692"/>
      <c r="L576" s="692"/>
    </row>
    <row r="577" spans="1:13">
      <c r="A577" s="277">
        <v>45535</v>
      </c>
      <c r="B577" s="676" t="s">
        <v>397</v>
      </c>
      <c r="C577" s="676" t="s">
        <v>429</v>
      </c>
      <c r="D577" t="s">
        <v>19</v>
      </c>
      <c r="E577" s="237">
        <v>27.3</v>
      </c>
      <c r="F577" s="355"/>
      <c r="G577" s="218">
        <f>+G576+E577-F577</f>
        <v>27.300000000000047</v>
      </c>
      <c r="H577" s="218"/>
      <c r="I577">
        <v>2024</v>
      </c>
      <c r="J577" s="676" t="s">
        <v>398</v>
      </c>
      <c r="K577" t="s">
        <v>19</v>
      </c>
      <c r="L577" s="237">
        <v>7</v>
      </c>
    </row>
    <row r="578" spans="1:13">
      <c r="B578" s="677"/>
      <c r="C578" s="677"/>
      <c r="D578" t="s">
        <v>401</v>
      </c>
      <c r="E578" s="237">
        <v>7</v>
      </c>
      <c r="F578" s="355"/>
      <c r="G578" s="218">
        <f>+G577+E578-F578</f>
        <v>34.300000000000047</v>
      </c>
      <c r="H578" s="218"/>
      <c r="J578" s="677"/>
      <c r="K578" t="s">
        <v>401</v>
      </c>
      <c r="L578" s="237">
        <v>7</v>
      </c>
    </row>
    <row r="579" spans="1:13">
      <c r="B579" s="677"/>
      <c r="C579" s="677"/>
      <c r="D579" t="s">
        <v>400</v>
      </c>
      <c r="E579" s="237">
        <v>600</v>
      </c>
      <c r="F579" s="355"/>
      <c r="G579" s="218">
        <f>+G578+E579-F579</f>
        <v>634.30000000000007</v>
      </c>
      <c r="H579" s="218"/>
      <c r="J579" s="677"/>
      <c r="K579" t="s">
        <v>400</v>
      </c>
      <c r="L579" s="237">
        <v>175</v>
      </c>
      <c r="M579" s="240"/>
    </row>
    <row r="580" spans="1:13" s="466" customFormat="1">
      <c r="A580" s="498">
        <v>45565</v>
      </c>
      <c r="B580" s="465" t="s">
        <v>1415</v>
      </c>
      <c r="C580" s="465" t="s">
        <v>429</v>
      </c>
      <c r="D580" s="466" t="s">
        <v>400</v>
      </c>
      <c r="E580" s="467"/>
      <c r="F580" s="485">
        <v>400</v>
      </c>
      <c r="G580" s="469">
        <f t="shared" ref="G580:G645" si="11">+G579+E580-F580</f>
        <v>234.30000000000007</v>
      </c>
      <c r="H580" s="469"/>
      <c r="J580" s="486" t="s">
        <v>405</v>
      </c>
      <c r="K580" s="466" t="s">
        <v>400</v>
      </c>
      <c r="L580" s="467">
        <v>600</v>
      </c>
    </row>
    <row r="581" spans="1:13">
      <c r="A581" s="257">
        <v>45587</v>
      </c>
      <c r="B581" s="677">
        <v>2477</v>
      </c>
      <c r="C581" s="677" t="s">
        <v>429</v>
      </c>
      <c r="D581" t="s">
        <v>19</v>
      </c>
      <c r="F581" s="285">
        <v>27.3</v>
      </c>
      <c r="G581" s="218">
        <f t="shared" si="11"/>
        <v>207.00000000000006</v>
      </c>
      <c r="H581" s="218"/>
      <c r="J581" s="676"/>
      <c r="L581" s="256">
        <f>SUM(L577:L580)</f>
        <v>789</v>
      </c>
    </row>
    <row r="582" spans="1:13">
      <c r="A582" s="257">
        <v>45587</v>
      </c>
      <c r="B582" s="677">
        <v>2477</v>
      </c>
      <c r="C582" s="677" t="s">
        <v>429</v>
      </c>
      <c r="D582" t="s">
        <v>401</v>
      </c>
      <c r="F582" s="285">
        <v>7</v>
      </c>
      <c r="G582" s="218">
        <f t="shared" si="11"/>
        <v>200.00000000000006</v>
      </c>
      <c r="H582" s="218"/>
      <c r="J582" s="676"/>
    </row>
    <row r="583" spans="1:13" s="396" customFormat="1">
      <c r="A583" s="426">
        <v>45596</v>
      </c>
      <c r="B583" s="681" t="s">
        <v>1416</v>
      </c>
      <c r="C583" s="681" t="s">
        <v>429</v>
      </c>
      <c r="D583" s="396" t="s">
        <v>400</v>
      </c>
      <c r="E583" s="397"/>
      <c r="F583" s="400">
        <v>200</v>
      </c>
      <c r="G583" s="399">
        <f t="shared" si="11"/>
        <v>0</v>
      </c>
      <c r="H583" s="399"/>
      <c r="J583" s="682"/>
      <c r="L583" s="397"/>
    </row>
    <row r="584" spans="1:13">
      <c r="A584" s="277">
        <v>45565</v>
      </c>
      <c r="B584" s="676" t="s">
        <v>397</v>
      </c>
      <c r="C584" s="676" t="s">
        <v>431</v>
      </c>
      <c r="D584" t="s">
        <v>19</v>
      </c>
      <c r="E584" s="256">
        <v>27.5</v>
      </c>
      <c r="G584" s="218">
        <f t="shared" si="11"/>
        <v>27.5</v>
      </c>
      <c r="H584" s="218"/>
      <c r="J584" s="677"/>
      <c r="M584" s="256"/>
    </row>
    <row r="585" spans="1:13">
      <c r="B585" s="677"/>
      <c r="C585" s="677"/>
      <c r="D585" t="s">
        <v>401</v>
      </c>
      <c r="E585" s="256">
        <v>5</v>
      </c>
      <c r="G585" s="218">
        <f t="shared" si="11"/>
        <v>32.5</v>
      </c>
      <c r="H585" s="218"/>
      <c r="J585" s="677"/>
      <c r="M585" s="256"/>
    </row>
    <row r="586" spans="1:13">
      <c r="B586" s="677"/>
      <c r="C586" s="677"/>
      <c r="D586" t="s">
        <v>1115</v>
      </c>
      <c r="E586" s="256">
        <v>600</v>
      </c>
      <c r="G586" s="218">
        <f t="shared" si="11"/>
        <v>632.5</v>
      </c>
      <c r="H586" s="218"/>
    </row>
    <row r="587" spans="1:13">
      <c r="A587" s="257">
        <v>45587</v>
      </c>
      <c r="B587" s="677">
        <v>2477</v>
      </c>
      <c r="C587" s="677" t="s">
        <v>431</v>
      </c>
      <c r="D587" t="s">
        <v>19</v>
      </c>
      <c r="F587" s="256">
        <v>27.5</v>
      </c>
      <c r="G587" s="218">
        <f t="shared" si="11"/>
        <v>605</v>
      </c>
      <c r="H587" s="218"/>
    </row>
    <row r="588" spans="1:13">
      <c r="A588" s="257">
        <v>45587</v>
      </c>
      <c r="B588" s="677">
        <v>2477</v>
      </c>
      <c r="C588" s="677" t="s">
        <v>431</v>
      </c>
      <c r="D588" t="s">
        <v>401</v>
      </c>
      <c r="F588" s="256">
        <v>5</v>
      </c>
      <c r="G588" s="218">
        <f t="shared" si="11"/>
        <v>600</v>
      </c>
      <c r="H588" s="218"/>
    </row>
    <row r="589" spans="1:13" s="396" customFormat="1">
      <c r="A589" s="426">
        <v>45596</v>
      </c>
      <c r="B589" s="681" t="s">
        <v>1417</v>
      </c>
      <c r="C589" s="681" t="s">
        <v>431</v>
      </c>
      <c r="D589" s="396" t="s">
        <v>1115</v>
      </c>
      <c r="E589" s="397"/>
      <c r="F589" s="397">
        <v>550</v>
      </c>
      <c r="G589" s="399">
        <f t="shared" si="11"/>
        <v>50</v>
      </c>
      <c r="H589" s="399"/>
      <c r="L589" s="397"/>
    </row>
    <row r="590" spans="1:13" s="396" customFormat="1">
      <c r="A590" s="426">
        <v>45601</v>
      </c>
      <c r="B590" s="681" t="s">
        <v>1418</v>
      </c>
      <c r="C590" s="681" t="s">
        <v>431</v>
      </c>
      <c r="D590" s="396" t="s">
        <v>1115</v>
      </c>
      <c r="E590" s="397"/>
      <c r="F590" s="397">
        <v>50</v>
      </c>
      <c r="G590" s="399">
        <f t="shared" si="11"/>
        <v>0</v>
      </c>
      <c r="H590" s="399"/>
      <c r="L590" s="397"/>
    </row>
    <row r="591" spans="1:13">
      <c r="A591" s="277">
        <v>45596</v>
      </c>
      <c r="B591" s="676" t="s">
        <v>397</v>
      </c>
      <c r="C591" s="676" t="s">
        <v>398</v>
      </c>
      <c r="D591" t="s">
        <v>19</v>
      </c>
      <c r="E591" s="237">
        <v>7</v>
      </c>
      <c r="G591" s="218">
        <f t="shared" si="11"/>
        <v>7</v>
      </c>
      <c r="H591" s="218"/>
    </row>
    <row r="592" spans="1:13">
      <c r="B592" s="677"/>
      <c r="C592" s="677"/>
      <c r="D592" t="s">
        <v>401</v>
      </c>
      <c r="E592" s="237">
        <v>7</v>
      </c>
      <c r="G592" s="218">
        <f t="shared" si="11"/>
        <v>14</v>
      </c>
      <c r="H592" s="218"/>
      <c r="K592" s="692" t="s">
        <v>1403</v>
      </c>
      <c r="L592" s="692"/>
      <c r="M592" s="692"/>
    </row>
    <row r="593" spans="1:13">
      <c r="B593" s="677"/>
      <c r="C593" s="677"/>
      <c r="D593" t="s">
        <v>400</v>
      </c>
      <c r="E593" s="237">
        <v>600</v>
      </c>
      <c r="G593" s="218">
        <f t="shared" si="11"/>
        <v>614</v>
      </c>
      <c r="H593" s="218"/>
      <c r="K593" s="676"/>
      <c r="L593"/>
      <c r="M593" s="237"/>
    </row>
    <row r="594" spans="1:13" s="396" customFormat="1">
      <c r="A594" s="426">
        <v>45626</v>
      </c>
      <c r="B594" s="681" t="s">
        <v>1419</v>
      </c>
      <c r="C594" s="681" t="s">
        <v>398</v>
      </c>
      <c r="D594" s="396" t="s">
        <v>400</v>
      </c>
      <c r="E594" s="416"/>
      <c r="F594" s="417">
        <v>425</v>
      </c>
      <c r="G594" s="399">
        <f t="shared" si="11"/>
        <v>189</v>
      </c>
      <c r="H594" s="399"/>
      <c r="K594" s="681"/>
      <c r="M594" s="416"/>
    </row>
    <row r="595" spans="1:13" s="396" customFormat="1">
      <c r="A595" s="426">
        <v>45657</v>
      </c>
      <c r="B595" s="681" t="s">
        <v>1420</v>
      </c>
      <c r="C595" s="681" t="s">
        <v>398</v>
      </c>
      <c r="D595" s="396" t="s">
        <v>400</v>
      </c>
      <c r="E595" s="416"/>
      <c r="F595" s="417">
        <v>175</v>
      </c>
      <c r="G595" s="399">
        <f t="shared" si="11"/>
        <v>14</v>
      </c>
      <c r="H595" s="399"/>
      <c r="K595" s="682"/>
      <c r="M595" s="416"/>
    </row>
    <row r="596" spans="1:13">
      <c r="A596" s="257">
        <v>45744</v>
      </c>
      <c r="B596" s="677" t="s">
        <v>1421</v>
      </c>
      <c r="C596" s="677" t="s">
        <v>398</v>
      </c>
      <c r="D596" t="s">
        <v>19</v>
      </c>
      <c r="E596" s="237"/>
      <c r="F596" s="355">
        <v>7</v>
      </c>
      <c r="G596" s="218">
        <f t="shared" si="11"/>
        <v>7</v>
      </c>
      <c r="H596" s="218"/>
      <c r="K596" s="676"/>
      <c r="L596"/>
      <c r="M596" s="237"/>
    </row>
    <row r="597" spans="1:13">
      <c r="A597" s="257">
        <v>45744</v>
      </c>
      <c r="B597" s="677" t="s">
        <v>1421</v>
      </c>
      <c r="C597" s="677" t="s">
        <v>398</v>
      </c>
      <c r="D597" t="s">
        <v>401</v>
      </c>
      <c r="E597" s="237"/>
      <c r="F597" s="355">
        <v>7</v>
      </c>
      <c r="G597" s="218">
        <f t="shared" si="11"/>
        <v>0</v>
      </c>
      <c r="H597" s="218"/>
      <c r="K597" s="676"/>
      <c r="L597"/>
      <c r="M597" s="237"/>
    </row>
    <row r="598" spans="1:13">
      <c r="A598" s="277">
        <v>45626</v>
      </c>
      <c r="B598" s="676" t="s">
        <v>397</v>
      </c>
      <c r="C598" s="676" t="s">
        <v>405</v>
      </c>
      <c r="D598" t="s">
        <v>19</v>
      </c>
      <c r="E598" s="237">
        <v>8</v>
      </c>
      <c r="F598" s="355"/>
      <c r="G598" s="218">
        <f t="shared" si="11"/>
        <v>8</v>
      </c>
      <c r="H598" s="218"/>
      <c r="K598" s="677"/>
      <c r="L598"/>
      <c r="M598" s="237"/>
    </row>
    <row r="599" spans="1:13">
      <c r="B599" s="677"/>
      <c r="C599" s="677"/>
      <c r="D599" t="s">
        <v>401</v>
      </c>
      <c r="E599" s="237">
        <v>7</v>
      </c>
      <c r="F599" s="355"/>
      <c r="G599" s="218">
        <f t="shared" si="11"/>
        <v>15</v>
      </c>
      <c r="H599" s="218"/>
      <c r="K599" s="676"/>
      <c r="L599"/>
      <c r="M599" s="237"/>
    </row>
    <row r="600" spans="1:13">
      <c r="B600" s="677"/>
      <c r="C600" s="677"/>
      <c r="D600" t="s">
        <v>400</v>
      </c>
      <c r="E600" s="237">
        <v>600</v>
      </c>
      <c r="F600" s="355"/>
      <c r="G600" s="218">
        <f t="shared" si="11"/>
        <v>615</v>
      </c>
      <c r="H600" s="218"/>
      <c r="K600" s="677"/>
      <c r="L600"/>
      <c r="M600" s="237"/>
    </row>
    <row r="601" spans="1:13" s="396" customFormat="1">
      <c r="A601" s="426">
        <v>45657</v>
      </c>
      <c r="B601" s="681" t="s">
        <v>1422</v>
      </c>
      <c r="C601" s="681" t="s">
        <v>405</v>
      </c>
      <c r="D601" s="396" t="s">
        <v>400</v>
      </c>
      <c r="E601" s="416"/>
      <c r="F601" s="417">
        <v>400</v>
      </c>
      <c r="G601" s="399">
        <f t="shared" si="11"/>
        <v>215</v>
      </c>
      <c r="H601" s="399"/>
      <c r="K601" s="682"/>
      <c r="M601" s="416"/>
    </row>
    <row r="602" spans="1:13" s="396" customFormat="1">
      <c r="A602" s="426">
        <v>45688</v>
      </c>
      <c r="B602" s="681" t="s">
        <v>1423</v>
      </c>
      <c r="C602" s="681" t="s">
        <v>405</v>
      </c>
      <c r="D602" s="396" t="s">
        <v>400</v>
      </c>
      <c r="E602" s="416"/>
      <c r="F602" s="417">
        <v>200</v>
      </c>
      <c r="G602" s="399">
        <f t="shared" si="11"/>
        <v>15</v>
      </c>
      <c r="H602" s="399"/>
      <c r="K602" s="681"/>
      <c r="M602" s="416"/>
    </row>
    <row r="603" spans="1:13">
      <c r="A603" s="257">
        <v>45744</v>
      </c>
      <c r="B603" s="677" t="s">
        <v>1421</v>
      </c>
      <c r="C603" s="677" t="s">
        <v>405</v>
      </c>
      <c r="D603" t="s">
        <v>19</v>
      </c>
      <c r="E603" s="237"/>
      <c r="F603" s="355">
        <v>8</v>
      </c>
      <c r="G603" s="218">
        <f t="shared" si="11"/>
        <v>7</v>
      </c>
      <c r="H603" s="218"/>
      <c r="K603" s="677"/>
      <c r="L603"/>
      <c r="M603" s="237"/>
    </row>
    <row r="604" spans="1:13">
      <c r="A604" s="257">
        <v>45744</v>
      </c>
      <c r="B604" s="677" t="s">
        <v>1421</v>
      </c>
      <c r="C604" s="677" t="s">
        <v>405</v>
      </c>
      <c r="D604" t="s">
        <v>401</v>
      </c>
      <c r="E604" s="237"/>
      <c r="F604" s="355">
        <v>7</v>
      </c>
      <c r="G604" s="218">
        <f t="shared" si="11"/>
        <v>0</v>
      </c>
      <c r="H604" s="218"/>
      <c r="K604" s="677"/>
      <c r="L604"/>
      <c r="M604" s="237"/>
    </row>
    <row r="605" spans="1:13">
      <c r="A605" s="277">
        <v>45657</v>
      </c>
      <c r="B605" s="676" t="s">
        <v>397</v>
      </c>
      <c r="C605" s="676" t="s">
        <v>409</v>
      </c>
      <c r="D605" t="s">
        <v>19</v>
      </c>
      <c r="E605" s="237">
        <v>10.5</v>
      </c>
      <c r="F605" s="355"/>
      <c r="G605" s="218">
        <f t="shared" si="11"/>
        <v>10.5</v>
      </c>
      <c r="H605" s="218"/>
      <c r="K605" s="676"/>
      <c r="L605"/>
    </row>
    <row r="606" spans="1:13">
      <c r="B606" s="677"/>
      <c r="C606" s="677"/>
      <c r="D606" t="s">
        <v>401</v>
      </c>
      <c r="E606" s="237">
        <v>3</v>
      </c>
      <c r="F606" s="355"/>
      <c r="G606" s="218">
        <f t="shared" si="11"/>
        <v>13.5</v>
      </c>
      <c r="H606" s="218"/>
      <c r="M606" s="237"/>
    </row>
    <row r="607" spans="1:13">
      <c r="B607" s="677"/>
      <c r="C607" s="677"/>
      <c r="D607" t="s">
        <v>400</v>
      </c>
      <c r="E607" s="237">
        <v>600</v>
      </c>
      <c r="F607" s="355"/>
      <c r="G607" s="218">
        <f t="shared" si="11"/>
        <v>613.5</v>
      </c>
      <c r="H607" s="218"/>
    </row>
    <row r="608" spans="1:13" s="396" customFormat="1">
      <c r="A608" s="426">
        <v>45688</v>
      </c>
      <c r="B608" s="681" t="s">
        <v>1424</v>
      </c>
      <c r="C608" s="681" t="s">
        <v>409</v>
      </c>
      <c r="D608" s="396" t="s">
        <v>400</v>
      </c>
      <c r="E608" s="416"/>
      <c r="F608" s="417">
        <v>600</v>
      </c>
      <c r="G608" s="399">
        <f t="shared" si="11"/>
        <v>13.5</v>
      </c>
      <c r="H608" s="399"/>
      <c r="L608" s="397"/>
    </row>
    <row r="609" spans="1:18">
      <c r="A609" s="257">
        <v>45744</v>
      </c>
      <c r="B609" s="677" t="s">
        <v>1421</v>
      </c>
      <c r="C609" s="677" t="s">
        <v>409</v>
      </c>
      <c r="D609" t="s">
        <v>19</v>
      </c>
      <c r="E609" s="237"/>
      <c r="F609" s="355">
        <v>10.5</v>
      </c>
      <c r="G609" s="218">
        <f t="shared" si="11"/>
        <v>3</v>
      </c>
      <c r="H609" s="218"/>
    </row>
    <row r="610" spans="1:18">
      <c r="A610" s="257">
        <v>45744</v>
      </c>
      <c r="B610" s="677" t="s">
        <v>1421</v>
      </c>
      <c r="C610" s="677" t="s">
        <v>409</v>
      </c>
      <c r="D610" t="s">
        <v>401</v>
      </c>
      <c r="E610" s="237"/>
      <c r="F610" s="355">
        <v>3</v>
      </c>
      <c r="G610" s="218">
        <f t="shared" si="11"/>
        <v>0</v>
      </c>
      <c r="H610" s="218"/>
    </row>
    <row r="611" spans="1:18">
      <c r="A611" s="277">
        <v>45688</v>
      </c>
      <c r="B611" s="676" t="s">
        <v>397</v>
      </c>
      <c r="C611" s="676" t="s">
        <v>444</v>
      </c>
      <c r="D611" t="s">
        <v>19</v>
      </c>
      <c r="E611" s="237">
        <v>8</v>
      </c>
      <c r="F611" s="355"/>
      <c r="G611" s="218">
        <f t="shared" si="11"/>
        <v>8</v>
      </c>
      <c r="H611" s="218"/>
    </row>
    <row r="612" spans="1:18">
      <c r="B612" s="677"/>
      <c r="C612" s="677"/>
      <c r="D612" t="s">
        <v>401</v>
      </c>
      <c r="E612" s="237">
        <v>3</v>
      </c>
      <c r="F612" s="355"/>
      <c r="G612" s="218">
        <f t="shared" si="11"/>
        <v>11</v>
      </c>
      <c r="H612" s="218"/>
      <c r="K612" s="676"/>
      <c r="L612"/>
      <c r="M612" s="237"/>
      <c r="P612" s="676"/>
      <c r="R612" s="237"/>
    </row>
    <row r="613" spans="1:18">
      <c r="B613" s="677"/>
      <c r="C613" s="677"/>
      <c r="D613" t="s">
        <v>400</v>
      </c>
      <c r="E613" s="237">
        <v>600</v>
      </c>
      <c r="F613" s="355"/>
      <c r="G613" s="218">
        <f t="shared" si="11"/>
        <v>611</v>
      </c>
      <c r="H613" s="218"/>
      <c r="K613" s="677"/>
      <c r="L613"/>
      <c r="M613" s="237"/>
      <c r="P613" s="677"/>
      <c r="R613" s="237"/>
    </row>
    <row r="614" spans="1:18" s="396" customFormat="1">
      <c r="A614" s="426">
        <v>45688</v>
      </c>
      <c r="B614" s="681" t="s">
        <v>1425</v>
      </c>
      <c r="C614" s="681" t="s">
        <v>444</v>
      </c>
      <c r="D614" s="396" t="s">
        <v>400</v>
      </c>
      <c r="E614" s="416"/>
      <c r="F614" s="417">
        <v>50</v>
      </c>
      <c r="G614" s="399">
        <f t="shared" si="11"/>
        <v>561</v>
      </c>
      <c r="H614" s="399"/>
      <c r="K614" s="682"/>
      <c r="M614" s="416"/>
      <c r="P614" s="682"/>
      <c r="R614" s="416"/>
    </row>
    <row r="615" spans="1:18" s="396" customFormat="1">
      <c r="A615" s="426">
        <v>45716</v>
      </c>
      <c r="B615" s="681" t="s">
        <v>1426</v>
      </c>
      <c r="C615" s="681" t="s">
        <v>444</v>
      </c>
      <c r="D615" s="396" t="s">
        <v>400</v>
      </c>
      <c r="E615" s="397"/>
      <c r="F615" s="400">
        <v>550</v>
      </c>
      <c r="G615" s="399">
        <f t="shared" si="11"/>
        <v>11</v>
      </c>
      <c r="H615" s="399"/>
      <c r="K615" s="681"/>
      <c r="M615" s="416"/>
      <c r="P615" s="681"/>
      <c r="R615" s="416"/>
    </row>
    <row r="616" spans="1:18">
      <c r="A616" s="257">
        <v>45798</v>
      </c>
      <c r="B616" s="677" t="s">
        <v>1427</v>
      </c>
      <c r="C616" s="677" t="s">
        <v>444</v>
      </c>
      <c r="D616" t="s">
        <v>19</v>
      </c>
      <c r="F616" s="237">
        <v>8</v>
      </c>
      <c r="G616" s="218">
        <f t="shared" si="11"/>
        <v>3</v>
      </c>
      <c r="H616" s="218"/>
      <c r="K616" s="677"/>
      <c r="L616"/>
      <c r="M616" s="237"/>
      <c r="P616" s="677"/>
      <c r="R616" s="237"/>
    </row>
    <row r="617" spans="1:18">
      <c r="A617" s="257">
        <v>45798</v>
      </c>
      <c r="B617" s="677" t="s">
        <v>1427</v>
      </c>
      <c r="C617" s="677" t="s">
        <v>444</v>
      </c>
      <c r="D617" t="s">
        <v>401</v>
      </c>
      <c r="F617" s="237">
        <v>3</v>
      </c>
      <c r="G617" s="218">
        <f t="shared" si="11"/>
        <v>0</v>
      </c>
      <c r="H617" s="218"/>
      <c r="K617" s="677"/>
      <c r="L617"/>
      <c r="M617" s="237"/>
      <c r="P617" s="677"/>
      <c r="R617" s="237"/>
    </row>
    <row r="618" spans="1:18">
      <c r="A618" s="277">
        <v>45716</v>
      </c>
      <c r="B618" s="676" t="s">
        <v>397</v>
      </c>
      <c r="C618" s="676" t="s">
        <v>415</v>
      </c>
      <c r="D618" t="s">
        <v>19</v>
      </c>
      <c r="E618" s="256">
        <v>14</v>
      </c>
      <c r="G618" s="218">
        <f t="shared" si="11"/>
        <v>14</v>
      </c>
      <c r="H618" s="218"/>
      <c r="K618" s="676"/>
      <c r="L618"/>
      <c r="M618" s="237"/>
      <c r="P618" s="676"/>
      <c r="R618" s="237"/>
    </row>
    <row r="619" spans="1:18">
      <c r="B619" s="677"/>
      <c r="C619" s="677"/>
      <c r="D619" t="s">
        <v>401</v>
      </c>
      <c r="E619" s="256">
        <v>3</v>
      </c>
      <c r="G619" s="218">
        <f t="shared" si="11"/>
        <v>17</v>
      </c>
      <c r="H619" s="218"/>
      <c r="K619" s="677"/>
      <c r="L619"/>
      <c r="M619" s="237"/>
      <c r="P619" s="677"/>
      <c r="R619" s="237"/>
    </row>
    <row r="620" spans="1:18">
      <c r="B620" s="677"/>
      <c r="C620" s="677"/>
      <c r="D620" t="s">
        <v>400</v>
      </c>
      <c r="E620" s="256">
        <v>600</v>
      </c>
      <c r="G620" s="218">
        <f t="shared" si="11"/>
        <v>617</v>
      </c>
      <c r="H620" s="218"/>
      <c r="K620" s="676"/>
      <c r="L620"/>
      <c r="M620" s="237"/>
      <c r="R620" s="237"/>
    </row>
    <row r="621" spans="1:18" s="396" customFormat="1">
      <c r="A621" s="426">
        <v>45716</v>
      </c>
      <c r="B621" s="681" t="s">
        <v>1428</v>
      </c>
      <c r="C621" s="681" t="s">
        <v>415</v>
      </c>
      <c r="D621" s="396" t="s">
        <v>400</v>
      </c>
      <c r="E621" s="397"/>
      <c r="F621" s="400">
        <v>100</v>
      </c>
      <c r="G621" s="399">
        <f t="shared" si="11"/>
        <v>517</v>
      </c>
      <c r="H621" s="399"/>
      <c r="K621" s="681"/>
      <c r="M621" s="416"/>
    </row>
    <row r="622" spans="1:18" s="396" customFormat="1">
      <c r="A622" s="426">
        <v>45747</v>
      </c>
      <c r="B622" s="681" t="s">
        <v>1429</v>
      </c>
      <c r="C622" s="681" t="s">
        <v>415</v>
      </c>
      <c r="D622" s="396" t="s">
        <v>400</v>
      </c>
      <c r="E622" s="397"/>
      <c r="F622" s="400">
        <v>500</v>
      </c>
      <c r="G622" s="399">
        <f t="shared" si="11"/>
        <v>17</v>
      </c>
      <c r="H622" s="399"/>
      <c r="K622" s="681"/>
      <c r="M622" s="416"/>
    </row>
    <row r="623" spans="1:18">
      <c r="A623" s="257">
        <v>45798</v>
      </c>
      <c r="B623" s="677" t="s">
        <v>1427</v>
      </c>
      <c r="C623" s="677" t="s">
        <v>415</v>
      </c>
      <c r="D623" t="s">
        <v>19</v>
      </c>
      <c r="F623" s="256">
        <v>14</v>
      </c>
      <c r="G623" s="218">
        <f t="shared" si="11"/>
        <v>3</v>
      </c>
      <c r="H623" s="218"/>
      <c r="K623" s="677"/>
      <c r="L623"/>
      <c r="M623" s="237"/>
    </row>
    <row r="624" spans="1:18">
      <c r="A624" s="257">
        <v>45798</v>
      </c>
      <c r="B624" s="677" t="s">
        <v>1427</v>
      </c>
      <c r="C624" s="677" t="s">
        <v>415</v>
      </c>
      <c r="D624" t="s">
        <v>401</v>
      </c>
      <c r="F624" s="256">
        <v>3</v>
      </c>
      <c r="G624" s="218">
        <f t="shared" si="11"/>
        <v>0</v>
      </c>
      <c r="H624" s="218"/>
      <c r="K624" s="677"/>
      <c r="L624"/>
      <c r="M624" s="237"/>
    </row>
    <row r="625" spans="1:18">
      <c r="A625" s="277">
        <v>45747</v>
      </c>
      <c r="B625" s="676" t="s">
        <v>397</v>
      </c>
      <c r="C625" s="676" t="s">
        <v>418</v>
      </c>
      <c r="D625" t="s">
        <v>19</v>
      </c>
      <c r="E625" s="256">
        <v>14</v>
      </c>
      <c r="F625" s="256"/>
      <c r="G625" s="218">
        <f t="shared" si="11"/>
        <v>14</v>
      </c>
      <c r="H625" s="218"/>
      <c r="K625" s="676"/>
      <c r="L625"/>
      <c r="M625" s="256"/>
    </row>
    <row r="626" spans="1:18">
      <c r="B626" s="677"/>
      <c r="C626" s="677"/>
      <c r="D626" t="s">
        <v>401</v>
      </c>
      <c r="E626" s="256">
        <v>3</v>
      </c>
      <c r="F626" s="256"/>
      <c r="G626" s="218">
        <f t="shared" si="11"/>
        <v>17</v>
      </c>
      <c r="H626" s="218"/>
      <c r="K626" s="677"/>
      <c r="L626"/>
      <c r="M626" s="256"/>
    </row>
    <row r="627" spans="1:18">
      <c r="B627" s="677"/>
      <c r="C627" s="677"/>
      <c r="D627" t="s">
        <v>400</v>
      </c>
      <c r="E627" s="256">
        <v>600</v>
      </c>
      <c r="F627" s="256"/>
      <c r="G627" s="218">
        <f t="shared" si="11"/>
        <v>617</v>
      </c>
      <c r="H627" s="218"/>
      <c r="M627" s="237"/>
    </row>
    <row r="628" spans="1:18" s="396" customFormat="1">
      <c r="A628" s="426">
        <v>45777</v>
      </c>
      <c r="B628" s="681" t="s">
        <v>1430</v>
      </c>
      <c r="C628" s="681" t="s">
        <v>418</v>
      </c>
      <c r="D628" s="396" t="s">
        <v>400</v>
      </c>
      <c r="E628" s="397"/>
      <c r="F628" s="397">
        <v>575</v>
      </c>
      <c r="G628" s="399">
        <f t="shared" si="11"/>
        <v>42</v>
      </c>
      <c r="H628" s="399"/>
      <c r="L628" s="397"/>
      <c r="O628" s="682"/>
      <c r="Q628" s="416"/>
    </row>
    <row r="629" spans="1:18">
      <c r="A629" s="257">
        <v>45798</v>
      </c>
      <c r="B629" s="677" t="s">
        <v>1427</v>
      </c>
      <c r="C629" s="677" t="s">
        <v>418</v>
      </c>
      <c r="D629" t="s">
        <v>19</v>
      </c>
      <c r="F629" s="256">
        <v>14</v>
      </c>
      <c r="G629" s="218">
        <f t="shared" si="11"/>
        <v>28</v>
      </c>
      <c r="H629" s="218"/>
      <c r="J629" s="676"/>
      <c r="O629" s="676"/>
      <c r="Q629" s="237"/>
    </row>
    <row r="630" spans="1:18">
      <c r="A630" s="257">
        <v>45798</v>
      </c>
      <c r="B630" s="677" t="s">
        <v>1427</v>
      </c>
      <c r="C630" s="677" t="s">
        <v>418</v>
      </c>
      <c r="D630" t="s">
        <v>401</v>
      </c>
      <c r="F630" s="256">
        <v>3</v>
      </c>
      <c r="G630" s="218">
        <f t="shared" si="11"/>
        <v>25</v>
      </c>
      <c r="H630" s="218"/>
      <c r="J630" s="677"/>
      <c r="O630" s="676"/>
      <c r="Q630" s="237"/>
    </row>
    <row r="631" spans="1:18" s="396" customFormat="1">
      <c r="A631" s="426">
        <v>45800</v>
      </c>
      <c r="B631" s="681" t="s">
        <v>1431</v>
      </c>
      <c r="C631" s="681" t="s">
        <v>418</v>
      </c>
      <c r="D631" s="396" t="s">
        <v>400</v>
      </c>
      <c r="E631" s="397"/>
      <c r="F631" s="397">
        <v>25</v>
      </c>
      <c r="G631" s="399">
        <f t="shared" si="11"/>
        <v>0</v>
      </c>
      <c r="H631" s="399"/>
      <c r="J631" s="681"/>
      <c r="L631" s="397"/>
      <c r="O631" s="682"/>
      <c r="Q631" s="416"/>
    </row>
    <row r="632" spans="1:18">
      <c r="A632" s="277">
        <v>45777</v>
      </c>
      <c r="B632" s="676" t="s">
        <v>397</v>
      </c>
      <c r="C632" s="676" t="s">
        <v>420</v>
      </c>
      <c r="D632" t="s">
        <v>19</v>
      </c>
      <c r="E632" s="256">
        <v>14</v>
      </c>
      <c r="G632" s="218">
        <f t="shared" si="11"/>
        <v>14</v>
      </c>
      <c r="H632" s="218"/>
      <c r="O632" s="677"/>
      <c r="Q632" s="237"/>
    </row>
    <row r="633" spans="1:18">
      <c r="B633" s="677"/>
      <c r="C633" s="677"/>
      <c r="D633" t="s">
        <v>401</v>
      </c>
      <c r="E633" s="256">
        <v>3</v>
      </c>
      <c r="G633" s="218">
        <f t="shared" si="11"/>
        <v>17</v>
      </c>
      <c r="H633" s="218"/>
      <c r="J633" s="676" t="s">
        <v>418</v>
      </c>
      <c r="K633" t="s">
        <v>400</v>
      </c>
      <c r="L633" s="256">
        <v>25</v>
      </c>
      <c r="O633" s="676"/>
      <c r="Q633" s="256"/>
    </row>
    <row r="634" spans="1:18">
      <c r="B634" s="677"/>
      <c r="C634" s="677"/>
      <c r="D634" t="s">
        <v>400</v>
      </c>
      <c r="E634" s="256">
        <v>600</v>
      </c>
      <c r="G634" s="218">
        <f t="shared" si="11"/>
        <v>617</v>
      </c>
      <c r="H634" s="218"/>
      <c r="J634" s="676" t="s">
        <v>420</v>
      </c>
      <c r="K634" t="s">
        <v>19</v>
      </c>
      <c r="L634" s="256">
        <v>14</v>
      </c>
      <c r="M634" s="237"/>
      <c r="O634" s="677"/>
      <c r="Q634" s="256"/>
    </row>
    <row r="635" spans="1:18" s="396" customFormat="1">
      <c r="A635" s="426">
        <v>45800</v>
      </c>
      <c r="B635" s="681" t="s">
        <v>1432</v>
      </c>
      <c r="C635" s="681" t="s">
        <v>420</v>
      </c>
      <c r="D635" s="396" t="s">
        <v>400</v>
      </c>
      <c r="E635" s="397"/>
      <c r="F635" s="400">
        <v>600</v>
      </c>
      <c r="G635" s="399">
        <f t="shared" si="11"/>
        <v>17</v>
      </c>
      <c r="H635" s="399"/>
      <c r="J635" s="681"/>
      <c r="K635" s="396" t="s">
        <v>401</v>
      </c>
      <c r="L635" s="397">
        <v>3</v>
      </c>
      <c r="M635" s="397"/>
      <c r="O635" s="682"/>
      <c r="Q635" s="397"/>
    </row>
    <row r="636" spans="1:18">
      <c r="A636" s="257">
        <v>45800</v>
      </c>
      <c r="B636" s="677" t="s">
        <v>1433</v>
      </c>
      <c r="C636" s="677" t="s">
        <v>420</v>
      </c>
      <c r="D636" t="s">
        <v>19</v>
      </c>
      <c r="F636" s="285">
        <v>14</v>
      </c>
      <c r="G636" s="218">
        <f t="shared" si="11"/>
        <v>3</v>
      </c>
      <c r="H636" s="218"/>
      <c r="K636" s="677"/>
      <c r="L636" s="256">
        <f>SUM(L633:L635)</f>
        <v>42</v>
      </c>
      <c r="M636" s="256"/>
      <c r="O636" s="677"/>
      <c r="Q636" s="256"/>
      <c r="R636" s="237"/>
    </row>
    <row r="637" spans="1:18">
      <c r="A637" s="257">
        <v>45800</v>
      </c>
      <c r="B637" s="677" t="s">
        <v>1433</v>
      </c>
      <c r="C637" s="677" t="s">
        <v>420</v>
      </c>
      <c r="D637" t="s">
        <v>401</v>
      </c>
      <c r="F637" s="285">
        <v>3</v>
      </c>
      <c r="G637" s="218">
        <f t="shared" si="11"/>
        <v>0</v>
      </c>
      <c r="H637" s="218"/>
      <c r="K637" s="676"/>
      <c r="L637"/>
      <c r="M637" s="256"/>
      <c r="O637" s="676"/>
      <c r="Q637" s="256"/>
    </row>
    <row r="638" spans="1:18">
      <c r="A638" s="277">
        <v>45808</v>
      </c>
      <c r="B638" s="676" t="s">
        <v>397</v>
      </c>
      <c r="C638" s="676" t="s">
        <v>422</v>
      </c>
      <c r="D638" t="s">
        <v>19</v>
      </c>
      <c r="E638" s="237">
        <v>14</v>
      </c>
      <c r="F638" s="355"/>
      <c r="G638" s="218">
        <f t="shared" si="11"/>
        <v>14</v>
      </c>
      <c r="H638" s="218"/>
      <c r="K638" s="677"/>
      <c r="L638"/>
      <c r="M638" s="256"/>
      <c r="O638" s="677"/>
      <c r="Q638" s="256"/>
    </row>
    <row r="639" spans="1:18">
      <c r="B639" s="677"/>
      <c r="C639" s="677"/>
      <c r="D639" t="s">
        <v>401</v>
      </c>
      <c r="E639" s="237">
        <v>5</v>
      </c>
      <c r="F639" s="355"/>
      <c r="G639" s="218">
        <f t="shared" si="11"/>
        <v>19</v>
      </c>
      <c r="H639" s="218"/>
      <c r="J639" s="676" t="s">
        <v>422</v>
      </c>
      <c r="K639" t="s">
        <v>19</v>
      </c>
      <c r="L639" s="237">
        <v>14</v>
      </c>
      <c r="Q639" s="237"/>
    </row>
    <row r="640" spans="1:18">
      <c r="B640" s="677"/>
      <c r="C640" s="677"/>
      <c r="D640" t="s">
        <v>400</v>
      </c>
      <c r="E640" s="237">
        <v>600</v>
      </c>
      <c r="F640" s="355"/>
      <c r="G640" s="218">
        <f t="shared" si="11"/>
        <v>619</v>
      </c>
      <c r="H640" s="218"/>
      <c r="J640" s="677"/>
      <c r="K640" t="s">
        <v>401</v>
      </c>
      <c r="L640" s="237">
        <v>5</v>
      </c>
    </row>
    <row r="641" spans="1:13" s="396" customFormat="1">
      <c r="A641" s="426">
        <v>45808</v>
      </c>
      <c r="B641" s="681" t="s">
        <v>1434</v>
      </c>
      <c r="C641" s="681" t="s">
        <v>422</v>
      </c>
      <c r="D641" s="396" t="s">
        <v>400</v>
      </c>
      <c r="E641" s="416"/>
      <c r="F641" s="417">
        <v>600</v>
      </c>
      <c r="G641" s="399">
        <f t="shared" si="11"/>
        <v>19</v>
      </c>
      <c r="H641" s="399"/>
      <c r="L641" s="397">
        <f>SUM(L639:L640)</f>
        <v>19</v>
      </c>
    </row>
    <row r="642" spans="1:13">
      <c r="A642" s="257">
        <v>45896</v>
      </c>
      <c r="B642" s="677" t="s">
        <v>1435</v>
      </c>
      <c r="C642" s="677" t="s">
        <v>422</v>
      </c>
      <c r="D642" t="s">
        <v>19</v>
      </c>
      <c r="E642" s="237"/>
      <c r="F642" s="355">
        <v>14</v>
      </c>
      <c r="G642" s="218">
        <f t="shared" si="11"/>
        <v>5</v>
      </c>
      <c r="H642" s="218"/>
    </row>
    <row r="643" spans="1:13">
      <c r="A643" s="257">
        <v>45896</v>
      </c>
      <c r="B643" s="677" t="s">
        <v>1435</v>
      </c>
      <c r="C643" s="677" t="s">
        <v>422</v>
      </c>
      <c r="D643" t="s">
        <v>401</v>
      </c>
      <c r="E643" s="237"/>
      <c r="F643" s="355">
        <v>5</v>
      </c>
      <c r="G643" s="218">
        <f t="shared" si="11"/>
        <v>0</v>
      </c>
      <c r="H643" s="218"/>
    </row>
    <row r="644" spans="1:13">
      <c r="A644" s="277">
        <v>45838</v>
      </c>
      <c r="B644" s="676" t="s">
        <v>397</v>
      </c>
      <c r="C644" s="676" t="s">
        <v>425</v>
      </c>
      <c r="D644" t="s">
        <v>19</v>
      </c>
      <c r="E644" s="256">
        <v>11.5</v>
      </c>
      <c r="F644" s="256"/>
      <c r="G644" s="218">
        <f t="shared" si="11"/>
        <v>11.5</v>
      </c>
      <c r="H644" s="218"/>
      <c r="K644" s="676"/>
      <c r="L644"/>
      <c r="M644" s="256"/>
    </row>
    <row r="645" spans="1:13">
      <c r="B645" s="677"/>
      <c r="C645" s="677"/>
      <c r="D645" t="s">
        <v>401</v>
      </c>
      <c r="E645" s="256">
        <v>4</v>
      </c>
      <c r="F645" s="256"/>
      <c r="G645" s="218">
        <f t="shared" si="11"/>
        <v>15.5</v>
      </c>
      <c r="H645" s="218"/>
      <c r="K645" s="676"/>
      <c r="L645"/>
      <c r="M645" s="256"/>
    </row>
    <row r="646" spans="1:13">
      <c r="B646" s="677"/>
      <c r="C646" s="677"/>
      <c r="D646" t="s">
        <v>400</v>
      </c>
      <c r="E646" s="256">
        <v>600</v>
      </c>
      <c r="F646" s="256"/>
      <c r="G646" s="218">
        <f t="shared" ref="G646:G654" si="12">+G645+E646-F646</f>
        <v>615.5</v>
      </c>
      <c r="H646" s="218"/>
      <c r="M646" s="256"/>
    </row>
    <row r="647" spans="1:13" s="396" customFormat="1">
      <c r="A647" s="426">
        <v>45838</v>
      </c>
      <c r="B647" s="681" t="s">
        <v>1436</v>
      </c>
      <c r="C647" s="681" t="s">
        <v>425</v>
      </c>
      <c r="D647" s="396" t="s">
        <v>400</v>
      </c>
      <c r="E647" s="399"/>
      <c r="F647" s="399">
        <v>495</v>
      </c>
      <c r="G647" s="399">
        <f t="shared" si="12"/>
        <v>120.5</v>
      </c>
      <c r="H647" s="399"/>
      <c r="K647" s="396">
        <v>495</v>
      </c>
      <c r="L647" s="397"/>
    </row>
    <row r="648" spans="1:13" s="396" customFormat="1">
      <c r="A648" s="426">
        <v>45869</v>
      </c>
      <c r="B648" s="681" t="s">
        <v>1437</v>
      </c>
      <c r="C648" s="681" t="s">
        <v>425</v>
      </c>
      <c r="D648" s="396" t="s">
        <v>400</v>
      </c>
      <c r="E648" s="397"/>
      <c r="F648" s="400">
        <v>105</v>
      </c>
      <c r="G648" s="399">
        <f t="shared" si="12"/>
        <v>15.5</v>
      </c>
      <c r="H648" s="399"/>
      <c r="K648" s="396">
        <v>105</v>
      </c>
      <c r="L648" s="397"/>
    </row>
    <row r="649" spans="1:13">
      <c r="A649" s="257">
        <v>45896</v>
      </c>
      <c r="B649" s="677" t="s">
        <v>1435</v>
      </c>
      <c r="C649" s="677" t="s">
        <v>425</v>
      </c>
      <c r="D649" t="s">
        <v>19</v>
      </c>
      <c r="F649" s="285">
        <v>11.5</v>
      </c>
      <c r="G649" s="218">
        <f t="shared" si="12"/>
        <v>4</v>
      </c>
      <c r="H649" s="218"/>
    </row>
    <row r="650" spans="1:13">
      <c r="A650" s="257">
        <v>45896</v>
      </c>
      <c r="B650" s="677" t="s">
        <v>1435</v>
      </c>
      <c r="C650" s="677" t="s">
        <v>425</v>
      </c>
      <c r="D650" t="s">
        <v>401</v>
      </c>
      <c r="F650" s="285">
        <v>4</v>
      </c>
      <c r="G650" s="218">
        <f t="shared" si="12"/>
        <v>0</v>
      </c>
      <c r="H650" s="218"/>
    </row>
    <row r="651" spans="1:13">
      <c r="A651" s="277">
        <v>45869</v>
      </c>
      <c r="B651" s="676" t="s">
        <v>397</v>
      </c>
      <c r="C651" s="676" t="s">
        <v>427</v>
      </c>
      <c r="D651" t="s">
        <v>19</v>
      </c>
      <c r="E651" s="256">
        <v>10</v>
      </c>
      <c r="G651" s="218">
        <f t="shared" si="12"/>
        <v>10</v>
      </c>
      <c r="H651" s="218"/>
      <c r="K651">
        <f>K647+K648</f>
        <v>600</v>
      </c>
    </row>
    <row r="652" spans="1:13">
      <c r="B652" s="677"/>
      <c r="C652" s="677"/>
      <c r="D652" t="s">
        <v>401</v>
      </c>
      <c r="E652" s="256">
        <v>4</v>
      </c>
      <c r="G652" s="218">
        <f t="shared" si="12"/>
        <v>14</v>
      </c>
      <c r="H652" s="218"/>
    </row>
    <row r="653" spans="1:13">
      <c r="B653" s="677"/>
      <c r="C653" s="677"/>
      <c r="D653" t="s">
        <v>400</v>
      </c>
      <c r="E653" s="256">
        <v>600</v>
      </c>
      <c r="G653" s="218">
        <f t="shared" si="12"/>
        <v>614</v>
      </c>
      <c r="H653" s="218"/>
      <c r="I653">
        <v>2025</v>
      </c>
      <c r="J653" s="676" t="s">
        <v>422</v>
      </c>
      <c r="K653" t="s">
        <v>19</v>
      </c>
      <c r="L653" s="237">
        <v>14</v>
      </c>
    </row>
    <row r="654" spans="1:13" s="396" customFormat="1">
      <c r="A654" s="426">
        <v>45869</v>
      </c>
      <c r="B654" s="681" t="s">
        <v>1438</v>
      </c>
      <c r="C654" s="681" t="s">
        <v>427</v>
      </c>
      <c r="D654" s="396" t="s">
        <v>400</v>
      </c>
      <c r="E654" s="397"/>
      <c r="F654" s="400">
        <v>440</v>
      </c>
      <c r="G654" s="399">
        <f t="shared" si="12"/>
        <v>174</v>
      </c>
      <c r="H654" s="399"/>
      <c r="K654" s="396" t="s">
        <v>401</v>
      </c>
      <c r="L654" s="416">
        <v>5</v>
      </c>
    </row>
    <row r="655" spans="1:13">
      <c r="A655" s="257">
        <v>45896</v>
      </c>
      <c r="B655" s="677" t="s">
        <v>1435</v>
      </c>
      <c r="C655" s="677" t="s">
        <v>427</v>
      </c>
      <c r="D655" t="s">
        <v>19</v>
      </c>
      <c r="F655" s="285">
        <v>10</v>
      </c>
      <c r="G655" s="218">
        <f t="shared" ref="G655:G731" si="13">+G654+E655-F655</f>
        <v>164</v>
      </c>
      <c r="H655" s="218"/>
      <c r="J655" s="676" t="s">
        <v>425</v>
      </c>
      <c r="K655" t="s">
        <v>19</v>
      </c>
      <c r="L655" s="256">
        <v>11.5</v>
      </c>
    </row>
    <row r="656" spans="1:13">
      <c r="A656" s="257">
        <v>45896</v>
      </c>
      <c r="B656" s="677" t="s">
        <v>1435</v>
      </c>
      <c r="C656" s="677" t="s">
        <v>427</v>
      </c>
      <c r="D656" t="s">
        <v>401</v>
      </c>
      <c r="F656" s="285">
        <v>4</v>
      </c>
      <c r="G656" s="218">
        <f t="shared" si="13"/>
        <v>160</v>
      </c>
      <c r="H656" s="218"/>
      <c r="J656" s="677"/>
      <c r="K656" t="s">
        <v>401</v>
      </c>
      <c r="L656" s="256">
        <v>4</v>
      </c>
      <c r="M656" s="237"/>
    </row>
    <row r="657" spans="1:13">
      <c r="A657" s="257">
        <v>45900</v>
      </c>
      <c r="B657" s="677" t="s">
        <v>1439</v>
      </c>
      <c r="C657" s="677" t="s">
        <v>427</v>
      </c>
      <c r="D657" t="s">
        <v>400</v>
      </c>
      <c r="F657" s="285">
        <v>60</v>
      </c>
      <c r="G657" s="218">
        <f t="shared" si="13"/>
        <v>100</v>
      </c>
      <c r="H657" s="218"/>
      <c r="J657" s="677"/>
      <c r="M657" s="237"/>
    </row>
    <row r="658" spans="1:13">
      <c r="A658" s="257">
        <v>45930</v>
      </c>
      <c r="B658" s="677" t="s">
        <v>1440</v>
      </c>
      <c r="C658" s="677" t="s">
        <v>427</v>
      </c>
      <c r="D658" t="s">
        <v>400</v>
      </c>
      <c r="F658" s="285">
        <v>100</v>
      </c>
      <c r="G658" s="218">
        <f t="shared" si="13"/>
        <v>0</v>
      </c>
      <c r="H658" s="218"/>
      <c r="J658" s="677"/>
      <c r="M658" s="237"/>
    </row>
    <row r="659" spans="1:13">
      <c r="A659" s="277">
        <v>45900</v>
      </c>
      <c r="B659" s="676" t="s">
        <v>397</v>
      </c>
      <c r="C659" s="676" t="s">
        <v>429</v>
      </c>
      <c r="D659" t="s">
        <v>19</v>
      </c>
      <c r="E659" s="256">
        <v>10</v>
      </c>
      <c r="G659" s="218">
        <f t="shared" si="13"/>
        <v>10</v>
      </c>
      <c r="H659" s="218"/>
      <c r="J659" s="676" t="s">
        <v>427</v>
      </c>
      <c r="K659" t="s">
        <v>19</v>
      </c>
      <c r="L659" s="256">
        <v>10</v>
      </c>
    </row>
    <row r="660" spans="1:13">
      <c r="B660" s="677"/>
      <c r="C660" s="677"/>
      <c r="D660" t="s">
        <v>401</v>
      </c>
      <c r="E660" s="256">
        <v>6</v>
      </c>
      <c r="G660" s="218">
        <f t="shared" si="13"/>
        <v>16</v>
      </c>
      <c r="H660" s="218"/>
      <c r="K660" t="s">
        <v>401</v>
      </c>
      <c r="L660" s="256">
        <v>4</v>
      </c>
      <c r="M660" s="237"/>
    </row>
    <row r="661" spans="1:13">
      <c r="B661" s="677"/>
      <c r="C661" s="677"/>
      <c r="D661" t="s">
        <v>400</v>
      </c>
      <c r="E661" s="256">
        <v>600</v>
      </c>
      <c r="G661" s="218">
        <f t="shared" si="13"/>
        <v>616</v>
      </c>
      <c r="H661" s="218"/>
    </row>
    <row r="662" spans="1:13">
      <c r="A662" s="257">
        <v>45900</v>
      </c>
      <c r="B662" s="677" t="s">
        <v>1441</v>
      </c>
      <c r="C662" s="677" t="s">
        <v>429</v>
      </c>
      <c r="D662" t="s">
        <v>400</v>
      </c>
      <c r="F662" s="290">
        <v>440</v>
      </c>
      <c r="G662" s="218">
        <f t="shared" si="13"/>
        <v>176</v>
      </c>
      <c r="H662" s="241"/>
      <c r="L662" s="256">
        <f>SUM(L653:L661)</f>
        <v>48.5</v>
      </c>
      <c r="M662" s="237"/>
    </row>
    <row r="663" spans="1:13">
      <c r="A663" s="257">
        <v>45930</v>
      </c>
      <c r="B663" s="677" t="s">
        <v>1440</v>
      </c>
      <c r="C663" s="677" t="s">
        <v>429</v>
      </c>
      <c r="D663" t="s">
        <v>400</v>
      </c>
      <c r="F663" s="290">
        <v>120</v>
      </c>
      <c r="G663" s="218">
        <f t="shared" si="13"/>
        <v>56</v>
      </c>
      <c r="H663" s="241"/>
      <c r="M663" s="237"/>
    </row>
    <row r="664" spans="1:13">
      <c r="A664" s="257">
        <v>45961</v>
      </c>
      <c r="B664" s="677" t="s">
        <v>1442</v>
      </c>
      <c r="C664" s="677" t="s">
        <v>429</v>
      </c>
      <c r="D664" t="s">
        <v>19</v>
      </c>
      <c r="F664" s="256">
        <v>10</v>
      </c>
      <c r="G664" s="218">
        <f t="shared" si="13"/>
        <v>46</v>
      </c>
      <c r="H664" s="241"/>
      <c r="M664" s="237"/>
    </row>
    <row r="665" spans="1:13">
      <c r="A665" s="257">
        <v>45961</v>
      </c>
      <c r="B665" s="677" t="s">
        <v>1442</v>
      </c>
      <c r="C665" s="677" t="s">
        <v>429</v>
      </c>
      <c r="D665" t="s">
        <v>401</v>
      </c>
      <c r="F665" s="256">
        <v>6</v>
      </c>
      <c r="G665" s="218">
        <f t="shared" si="13"/>
        <v>40</v>
      </c>
      <c r="H665" s="241"/>
      <c r="M665" s="237"/>
    </row>
    <row r="666" spans="1:13">
      <c r="A666" s="257">
        <v>45961</v>
      </c>
      <c r="B666" s="677" t="s">
        <v>1443</v>
      </c>
      <c r="C666" s="677" t="s">
        <v>429</v>
      </c>
      <c r="D666" t="s">
        <v>400</v>
      </c>
      <c r="F666" s="256">
        <v>40</v>
      </c>
      <c r="G666" s="218">
        <f t="shared" si="13"/>
        <v>0</v>
      </c>
      <c r="H666" s="241"/>
      <c r="M666" s="237"/>
    </row>
    <row r="667" spans="1:13">
      <c r="A667" s="277">
        <v>45930</v>
      </c>
      <c r="B667" s="676" t="s">
        <v>397</v>
      </c>
      <c r="C667" s="676" t="s">
        <v>431</v>
      </c>
      <c r="D667" t="s">
        <v>19</v>
      </c>
      <c r="E667" s="256">
        <v>10</v>
      </c>
      <c r="G667" s="218">
        <f t="shared" si="13"/>
        <v>10</v>
      </c>
      <c r="H667" s="218"/>
    </row>
    <row r="668" spans="1:13">
      <c r="B668" s="677"/>
      <c r="C668" s="677"/>
      <c r="D668" t="s">
        <v>401</v>
      </c>
      <c r="E668" s="256">
        <v>4</v>
      </c>
      <c r="G668" s="218">
        <f t="shared" si="13"/>
        <v>14</v>
      </c>
      <c r="H668" s="218"/>
      <c r="J668" s="676" t="s">
        <v>429</v>
      </c>
      <c r="K668" t="s">
        <v>19</v>
      </c>
      <c r="L668" s="256">
        <v>10</v>
      </c>
    </row>
    <row r="669" spans="1:13">
      <c r="B669" s="677"/>
      <c r="C669" s="677"/>
      <c r="D669" t="s">
        <v>400</v>
      </c>
      <c r="E669" s="256">
        <v>600</v>
      </c>
      <c r="G669" s="218">
        <f t="shared" si="13"/>
        <v>614</v>
      </c>
      <c r="H669" s="218"/>
      <c r="J669" s="677"/>
      <c r="K669" t="s">
        <v>401</v>
      </c>
      <c r="L669" s="256">
        <v>6</v>
      </c>
    </row>
    <row r="670" spans="1:13">
      <c r="A670" s="257">
        <v>45954</v>
      </c>
      <c r="B670" s="677" t="s">
        <v>1444</v>
      </c>
      <c r="C670" s="677" t="s">
        <v>431</v>
      </c>
      <c r="D670" t="s">
        <v>400</v>
      </c>
      <c r="F670" s="285">
        <v>600</v>
      </c>
      <c r="G670" s="218">
        <f t="shared" si="13"/>
        <v>14</v>
      </c>
      <c r="H670" s="218"/>
      <c r="J670" s="676" t="s">
        <v>431</v>
      </c>
      <c r="K670" t="s">
        <v>19</v>
      </c>
      <c r="L670" s="256">
        <v>10</v>
      </c>
    </row>
    <row r="671" spans="1:13">
      <c r="A671" s="257">
        <v>45961</v>
      </c>
      <c r="B671" s="677" t="s">
        <v>1442</v>
      </c>
      <c r="C671" s="677" t="s">
        <v>431</v>
      </c>
      <c r="D671" t="s">
        <v>19</v>
      </c>
      <c r="F671" s="256">
        <v>10</v>
      </c>
      <c r="G671" s="218">
        <f t="shared" si="13"/>
        <v>4</v>
      </c>
      <c r="H671" s="218"/>
      <c r="J671" s="677"/>
      <c r="K671" t="s">
        <v>401</v>
      </c>
      <c r="L671" s="256">
        <v>4</v>
      </c>
    </row>
    <row r="672" spans="1:13">
      <c r="A672" s="257">
        <v>45961</v>
      </c>
      <c r="B672" s="677" t="s">
        <v>1442</v>
      </c>
      <c r="C672" s="677" t="s">
        <v>431</v>
      </c>
      <c r="D672" t="s">
        <v>401</v>
      </c>
      <c r="F672" s="256">
        <v>4</v>
      </c>
      <c r="G672" s="218">
        <f t="shared" si="13"/>
        <v>0</v>
      </c>
      <c r="H672" s="218"/>
      <c r="L672" s="256">
        <f>SUM(L668:L671)</f>
        <v>30</v>
      </c>
    </row>
    <row r="673" spans="1:13">
      <c r="B673" s="677"/>
      <c r="C673" s="677"/>
      <c r="F673" s="256"/>
      <c r="G673" s="218"/>
      <c r="H673" s="218"/>
    </row>
    <row r="674" spans="1:13">
      <c r="A674" s="277">
        <v>45961</v>
      </c>
      <c r="B674" s="676" t="s">
        <v>397</v>
      </c>
      <c r="C674" s="676" t="s">
        <v>398</v>
      </c>
      <c r="D674" t="s">
        <v>19</v>
      </c>
      <c r="E674" s="256">
        <v>10</v>
      </c>
      <c r="G674" s="218">
        <f>+G672+E674-F674</f>
        <v>10</v>
      </c>
      <c r="H674" s="241"/>
    </row>
    <row r="675" spans="1:13">
      <c r="B675" s="677"/>
      <c r="C675" s="677"/>
      <c r="D675" t="s">
        <v>401</v>
      </c>
      <c r="E675" s="256">
        <v>6</v>
      </c>
      <c r="G675" s="218">
        <f t="shared" si="13"/>
        <v>16</v>
      </c>
      <c r="H675" s="554"/>
    </row>
    <row r="676" spans="1:13">
      <c r="B676" s="677"/>
      <c r="C676" s="677"/>
      <c r="D676" t="s">
        <v>400</v>
      </c>
      <c r="E676" s="256">
        <v>600</v>
      </c>
      <c r="G676" s="218">
        <f t="shared" si="13"/>
        <v>616</v>
      </c>
      <c r="H676" s="554"/>
      <c r="J676" s="232">
        <v>2025</v>
      </c>
      <c r="K676" s="676" t="s">
        <v>398</v>
      </c>
      <c r="L676" t="s">
        <v>401</v>
      </c>
      <c r="M676" s="256">
        <v>6</v>
      </c>
    </row>
    <row r="677" spans="1:13">
      <c r="A677" s="257">
        <v>45961</v>
      </c>
      <c r="B677" s="677" t="s">
        <v>1442</v>
      </c>
      <c r="C677" s="677" t="s">
        <v>398</v>
      </c>
      <c r="D677" t="s">
        <v>19</v>
      </c>
      <c r="F677" s="285">
        <v>10</v>
      </c>
      <c r="G677" s="218">
        <f t="shared" si="13"/>
        <v>606</v>
      </c>
      <c r="H677" s="554"/>
      <c r="J677" s="232"/>
      <c r="K677" s="676"/>
      <c r="L677"/>
      <c r="M677" s="256"/>
    </row>
    <row r="678" spans="1:13">
      <c r="A678" s="257">
        <v>45992</v>
      </c>
      <c r="B678" s="677" t="s">
        <v>1445</v>
      </c>
      <c r="C678" s="677" t="s">
        <v>398</v>
      </c>
      <c r="D678" t="s">
        <v>400</v>
      </c>
      <c r="F678" s="285">
        <v>600</v>
      </c>
      <c r="G678" s="218">
        <f t="shared" si="13"/>
        <v>6</v>
      </c>
      <c r="H678" s="554"/>
      <c r="J678" s="232"/>
      <c r="K678" s="676"/>
      <c r="L678"/>
      <c r="M678" s="256"/>
    </row>
    <row r="679" spans="1:13">
      <c r="A679" s="257">
        <v>46070</v>
      </c>
      <c r="B679" s="677" t="s">
        <v>1446</v>
      </c>
      <c r="C679" s="677" t="s">
        <v>398</v>
      </c>
      <c r="D679" t="s">
        <v>401</v>
      </c>
      <c r="F679" s="285">
        <v>6</v>
      </c>
      <c r="G679" s="218">
        <f t="shared" si="13"/>
        <v>0</v>
      </c>
      <c r="H679" s="554"/>
      <c r="K679" s="676" t="s">
        <v>405</v>
      </c>
      <c r="L679" t="s">
        <v>19</v>
      </c>
      <c r="M679" s="256">
        <v>10</v>
      </c>
    </row>
    <row r="680" spans="1:13">
      <c r="A680" s="243">
        <v>45991</v>
      </c>
      <c r="B680" s="676" t="s">
        <v>397</v>
      </c>
      <c r="C680" s="676" t="s">
        <v>405</v>
      </c>
      <c r="D680" t="s">
        <v>19</v>
      </c>
      <c r="E680" s="256">
        <v>10</v>
      </c>
      <c r="G680" s="218">
        <f t="shared" si="13"/>
        <v>10</v>
      </c>
      <c r="H680" s="554"/>
      <c r="K680" s="677"/>
      <c r="L680" t="s">
        <v>401</v>
      </c>
      <c r="M680" s="256">
        <v>5</v>
      </c>
    </row>
    <row r="681" spans="1:13">
      <c r="A681" s="236"/>
      <c r="B681" s="677"/>
      <c r="C681" s="677"/>
      <c r="D681" t="s">
        <v>401</v>
      </c>
      <c r="E681" s="256">
        <v>5</v>
      </c>
      <c r="G681" s="218">
        <f t="shared" si="13"/>
        <v>15</v>
      </c>
      <c r="H681" s="554"/>
      <c r="K681" s="676" t="s">
        <v>409</v>
      </c>
      <c r="L681" t="s">
        <v>19</v>
      </c>
      <c r="M681" s="256">
        <v>10</v>
      </c>
    </row>
    <row r="682" spans="1:13">
      <c r="A682" s="236"/>
      <c r="B682" s="677"/>
      <c r="C682" s="677"/>
      <c r="D682" t="s">
        <v>400</v>
      </c>
      <c r="E682" s="256">
        <v>600</v>
      </c>
      <c r="G682" s="218">
        <f t="shared" si="13"/>
        <v>615</v>
      </c>
      <c r="H682" s="554"/>
      <c r="K682" s="677"/>
      <c r="L682" t="s">
        <v>401</v>
      </c>
      <c r="M682" s="256">
        <v>5</v>
      </c>
    </row>
    <row r="683" spans="1:13">
      <c r="A683" s="236">
        <v>46027</v>
      </c>
      <c r="B683" s="677" t="s">
        <v>1447</v>
      </c>
      <c r="C683" s="677" t="s">
        <v>405</v>
      </c>
      <c r="D683" t="s">
        <v>400</v>
      </c>
      <c r="F683" s="256">
        <v>600</v>
      </c>
      <c r="G683" s="218">
        <f t="shared" si="13"/>
        <v>15</v>
      </c>
      <c r="H683" s="554"/>
      <c r="J683" s="232">
        <v>2026</v>
      </c>
      <c r="K683" s="676" t="s">
        <v>444</v>
      </c>
      <c r="L683" t="s">
        <v>19</v>
      </c>
      <c r="M683" s="218">
        <v>15</v>
      </c>
    </row>
    <row r="684" spans="1:13">
      <c r="A684" s="236">
        <v>46070</v>
      </c>
      <c r="B684" s="677" t="s">
        <v>1446</v>
      </c>
      <c r="C684" s="677" t="s">
        <v>405</v>
      </c>
      <c r="D684" t="s">
        <v>19</v>
      </c>
      <c r="F684" s="256">
        <v>10</v>
      </c>
      <c r="G684" s="218">
        <f t="shared" si="13"/>
        <v>5</v>
      </c>
      <c r="H684" s="554"/>
      <c r="L684" t="s">
        <v>401</v>
      </c>
      <c r="M684" s="218">
        <v>3</v>
      </c>
    </row>
    <row r="685" spans="1:13">
      <c r="A685" s="236">
        <v>46070</v>
      </c>
      <c r="B685" s="677" t="s">
        <v>1446</v>
      </c>
      <c r="C685" s="677" t="s">
        <v>405</v>
      </c>
      <c r="D685" t="s">
        <v>401</v>
      </c>
      <c r="F685" s="256">
        <v>5</v>
      </c>
      <c r="G685" s="218">
        <f t="shared" si="13"/>
        <v>0</v>
      </c>
      <c r="H685" s="554"/>
      <c r="J685" s="256"/>
      <c r="L685" t="s">
        <v>400</v>
      </c>
      <c r="M685" s="256">
        <v>600</v>
      </c>
    </row>
    <row r="686" spans="1:13">
      <c r="A686" s="243">
        <v>46022</v>
      </c>
      <c r="B686" s="676" t="s">
        <v>397</v>
      </c>
      <c r="C686" s="676" t="s">
        <v>409</v>
      </c>
      <c r="D686" t="s">
        <v>19</v>
      </c>
      <c r="E686" s="256">
        <v>10</v>
      </c>
      <c r="G686" s="218">
        <f t="shared" si="13"/>
        <v>10</v>
      </c>
      <c r="H686" s="554"/>
      <c r="J686" s="256"/>
      <c r="L686"/>
      <c r="M686" s="299">
        <f>SUM(M676:M685)</f>
        <v>654</v>
      </c>
    </row>
    <row r="687" spans="1:13">
      <c r="A687" s="236"/>
      <c r="B687" s="677"/>
      <c r="C687" s="677"/>
      <c r="D687" t="s">
        <v>401</v>
      </c>
      <c r="E687" s="256">
        <v>5</v>
      </c>
      <c r="G687" s="218">
        <f t="shared" si="13"/>
        <v>15</v>
      </c>
      <c r="J687" s="256"/>
      <c r="L687"/>
    </row>
    <row r="688" spans="1:13">
      <c r="A688" s="236"/>
      <c r="B688" s="677"/>
      <c r="C688" s="677"/>
      <c r="D688" t="s">
        <v>400</v>
      </c>
      <c r="E688" s="256">
        <v>600</v>
      </c>
      <c r="G688" s="218">
        <f t="shared" si="13"/>
        <v>615</v>
      </c>
      <c r="L688"/>
    </row>
    <row r="689" spans="1:13">
      <c r="A689" s="257">
        <v>46043</v>
      </c>
      <c r="B689" s="677" t="s">
        <v>1448</v>
      </c>
      <c r="C689" s="677" t="s">
        <v>409</v>
      </c>
      <c r="D689" t="s">
        <v>400</v>
      </c>
      <c r="F689" s="285">
        <v>600</v>
      </c>
      <c r="G689" s="218">
        <f t="shared" si="13"/>
        <v>15</v>
      </c>
      <c r="I689" s="558" t="s">
        <v>597</v>
      </c>
      <c r="J689" s="624">
        <v>8378642</v>
      </c>
    </row>
    <row r="690" spans="1:13">
      <c r="A690" s="257">
        <v>46070</v>
      </c>
      <c r="B690" s="677" t="s">
        <v>1446</v>
      </c>
      <c r="C690" s="677" t="s">
        <v>409</v>
      </c>
      <c r="D690" t="s">
        <v>19</v>
      </c>
      <c r="F690" s="285">
        <v>10</v>
      </c>
      <c r="G690" s="218">
        <f t="shared" si="13"/>
        <v>5</v>
      </c>
      <c r="I690" s="559"/>
      <c r="J690" s="640"/>
      <c r="K690" s="692"/>
      <c r="L690" s="692"/>
      <c r="M690" s="692"/>
    </row>
    <row r="691" spans="1:13">
      <c r="A691" s="257">
        <v>46070</v>
      </c>
      <c r="B691" s="677" t="s">
        <v>1446</v>
      </c>
      <c r="C691" s="677" t="s">
        <v>409</v>
      </c>
      <c r="D691" t="s">
        <v>401</v>
      </c>
      <c r="F691" s="285">
        <v>5</v>
      </c>
      <c r="G691" s="218">
        <f t="shared" si="13"/>
        <v>0</v>
      </c>
      <c r="I691" s="559"/>
      <c r="J691" s="640"/>
    </row>
    <row r="692" spans="1:13">
      <c r="A692" s="243">
        <v>46053</v>
      </c>
      <c r="B692" s="676" t="s">
        <v>397</v>
      </c>
      <c r="C692" s="676" t="s">
        <v>444</v>
      </c>
      <c r="D692" t="s">
        <v>19</v>
      </c>
      <c r="E692" s="218">
        <v>15</v>
      </c>
      <c r="G692" s="218">
        <f t="shared" si="13"/>
        <v>15</v>
      </c>
    </row>
    <row r="693" spans="1:13">
      <c r="A693" s="236"/>
      <c r="B693" s="677"/>
      <c r="C693" s="677"/>
      <c r="D693" t="s">
        <v>401</v>
      </c>
      <c r="E693" s="218">
        <v>3</v>
      </c>
      <c r="G693" s="218">
        <f t="shared" si="13"/>
        <v>18</v>
      </c>
    </row>
    <row r="694" spans="1:13">
      <c r="A694" s="236"/>
      <c r="B694" s="677"/>
      <c r="C694" s="677"/>
      <c r="D694" t="s">
        <v>400</v>
      </c>
      <c r="E694" s="256">
        <v>600</v>
      </c>
      <c r="G694" s="218">
        <f t="shared" si="13"/>
        <v>618</v>
      </c>
    </row>
    <row r="695" spans="1:13">
      <c r="A695" s="257">
        <v>46069</v>
      </c>
      <c r="B695" s="677" t="s">
        <v>1449</v>
      </c>
      <c r="C695" s="677" t="s">
        <v>444</v>
      </c>
      <c r="D695" t="s">
        <v>400</v>
      </c>
      <c r="F695" s="285">
        <v>600</v>
      </c>
      <c r="G695" s="218">
        <f t="shared" si="13"/>
        <v>18</v>
      </c>
    </row>
    <row r="696" spans="1:13">
      <c r="A696" s="257">
        <v>46070</v>
      </c>
      <c r="B696" s="677" t="s">
        <v>1446</v>
      </c>
      <c r="C696" s="677" t="s">
        <v>444</v>
      </c>
      <c r="D696" t="s">
        <v>19</v>
      </c>
      <c r="F696" s="285">
        <v>15</v>
      </c>
      <c r="G696" s="218">
        <f t="shared" si="13"/>
        <v>3</v>
      </c>
    </row>
    <row r="697" spans="1:13">
      <c r="A697" s="257">
        <v>46070</v>
      </c>
      <c r="B697" s="677" t="s">
        <v>1446</v>
      </c>
      <c r="C697" s="677" t="s">
        <v>444</v>
      </c>
      <c r="D697" t="s">
        <v>401</v>
      </c>
      <c r="F697" s="285">
        <v>3</v>
      </c>
      <c r="G697" s="218">
        <f t="shared" si="13"/>
        <v>0</v>
      </c>
    </row>
    <row r="698" spans="1:13">
      <c r="A698" s="243">
        <v>46081</v>
      </c>
      <c r="B698" s="676" t="s">
        <v>397</v>
      </c>
      <c r="C698" s="676" t="s">
        <v>415</v>
      </c>
      <c r="D698" t="s">
        <v>19</v>
      </c>
      <c r="E698" s="285">
        <v>14.4</v>
      </c>
      <c r="G698" s="218">
        <f>+G697+E698-F698</f>
        <v>14.4</v>
      </c>
    </row>
    <row r="699" spans="1:13">
      <c r="A699" s="236"/>
      <c r="B699" s="677"/>
      <c r="C699" s="677"/>
      <c r="D699" t="s">
        <v>401</v>
      </c>
      <c r="E699" s="285">
        <v>6</v>
      </c>
      <c r="G699" s="218">
        <f>+G698+E699-F699</f>
        <v>20.399999999999999</v>
      </c>
      <c r="J699" s="690" t="s">
        <v>1403</v>
      </c>
      <c r="K699" s="690"/>
      <c r="L699" s="690"/>
    </row>
    <row r="700" spans="1:13">
      <c r="A700" s="236"/>
      <c r="B700" s="677"/>
      <c r="C700" s="677"/>
      <c r="D700" t="s">
        <v>400</v>
      </c>
      <c r="E700" s="285">
        <v>600</v>
      </c>
      <c r="G700" s="218">
        <f>+G699+E700-F700</f>
        <v>620.4</v>
      </c>
      <c r="I700" s="232">
        <v>2026</v>
      </c>
      <c r="J700" s="676" t="s">
        <v>418</v>
      </c>
      <c r="K700" t="s">
        <v>19</v>
      </c>
      <c r="L700" s="256">
        <v>5.6</v>
      </c>
    </row>
    <row r="701" spans="1:13">
      <c r="A701" s="257">
        <v>46098</v>
      </c>
      <c r="B701" s="569" t="s">
        <v>1450</v>
      </c>
      <c r="C701" s="677" t="s">
        <v>415</v>
      </c>
      <c r="D701" t="s">
        <v>400</v>
      </c>
      <c r="F701" s="285">
        <v>600</v>
      </c>
      <c r="G701" s="218">
        <f>+G700+E701-F701</f>
        <v>20.399999999999977</v>
      </c>
      <c r="K701" t="s">
        <v>401</v>
      </c>
      <c r="L701" s="256">
        <v>6</v>
      </c>
    </row>
    <row r="702" spans="1:13">
      <c r="A702" s="257">
        <v>46132</v>
      </c>
      <c r="B702" s="569" t="s">
        <v>1451</v>
      </c>
      <c r="C702" s="677" t="s">
        <v>415</v>
      </c>
      <c r="D702" t="s">
        <v>19</v>
      </c>
      <c r="F702" s="285">
        <v>14.4</v>
      </c>
      <c r="G702" s="218">
        <f t="shared" ref="G702:G708" si="14">+G701+E702-F702</f>
        <v>5.9999999999999769</v>
      </c>
      <c r="L702" s="299">
        <f>SUM(L700:L701)</f>
        <v>11.6</v>
      </c>
    </row>
    <row r="703" spans="1:13">
      <c r="A703" s="257">
        <v>46132</v>
      </c>
      <c r="B703" s="569" t="s">
        <v>1451</v>
      </c>
      <c r="C703" s="677" t="s">
        <v>415</v>
      </c>
      <c r="D703" t="s">
        <v>401</v>
      </c>
      <c r="F703" s="285">
        <v>6</v>
      </c>
      <c r="G703" s="218">
        <f t="shared" si="14"/>
        <v>-2.3092638912203256E-14</v>
      </c>
    </row>
    <row r="704" spans="1:13">
      <c r="A704" s="243">
        <v>46112</v>
      </c>
      <c r="B704" s="676" t="s">
        <v>397</v>
      </c>
      <c r="C704" s="676" t="s">
        <v>418</v>
      </c>
      <c r="D704" t="s">
        <v>19</v>
      </c>
      <c r="E704" s="256">
        <v>5.6</v>
      </c>
      <c r="G704" s="218">
        <f t="shared" si="14"/>
        <v>5.5999999999999766</v>
      </c>
    </row>
    <row r="705" spans="1:7">
      <c r="A705" s="236"/>
      <c r="B705" s="677"/>
      <c r="C705" s="677"/>
      <c r="D705" t="s">
        <v>401</v>
      </c>
      <c r="E705" s="256">
        <v>6</v>
      </c>
      <c r="G705" s="218">
        <f t="shared" si="14"/>
        <v>11.599999999999977</v>
      </c>
    </row>
    <row r="706" spans="1:7">
      <c r="A706" s="236"/>
      <c r="B706" s="677"/>
      <c r="C706" s="677"/>
      <c r="D706" t="s">
        <v>400</v>
      </c>
      <c r="E706" s="256">
        <v>600</v>
      </c>
      <c r="G706" s="218">
        <f t="shared" si="14"/>
        <v>611.6</v>
      </c>
    </row>
    <row r="707" spans="1:7">
      <c r="A707" s="257">
        <v>46132</v>
      </c>
      <c r="B707" s="677" t="s">
        <v>1452</v>
      </c>
      <c r="C707" s="677" t="s">
        <v>418</v>
      </c>
      <c r="D707" t="s">
        <v>400</v>
      </c>
      <c r="F707" s="285">
        <v>600</v>
      </c>
      <c r="G707" s="218">
        <f t="shared" si="14"/>
        <v>11.600000000000023</v>
      </c>
    </row>
    <row r="708" spans="1:7">
      <c r="A708" s="243">
        <v>46142</v>
      </c>
      <c r="B708" s="676" t="s">
        <v>397</v>
      </c>
      <c r="C708" s="676" t="s">
        <v>473</v>
      </c>
      <c r="D708" t="s">
        <v>19</v>
      </c>
      <c r="G708" s="218">
        <f t="shared" si="14"/>
        <v>11.600000000000023</v>
      </c>
    </row>
    <row r="709" spans="1:7">
      <c r="A709" s="236"/>
      <c r="B709" s="677"/>
      <c r="C709" s="677"/>
      <c r="D709" t="s">
        <v>401</v>
      </c>
      <c r="G709" s="218">
        <f t="shared" si="13"/>
        <v>11.600000000000023</v>
      </c>
    </row>
    <row r="710" spans="1:7">
      <c r="A710" s="236"/>
      <c r="B710" s="677"/>
      <c r="C710" s="677"/>
      <c r="D710" t="s">
        <v>400</v>
      </c>
      <c r="E710" s="256">
        <v>600</v>
      </c>
      <c r="G710" s="218">
        <f t="shared" si="13"/>
        <v>611.6</v>
      </c>
    </row>
    <row r="711" spans="1:7">
      <c r="B711" s="677"/>
      <c r="C711" s="677"/>
      <c r="G711" s="218">
        <f t="shared" si="13"/>
        <v>611.6</v>
      </c>
    </row>
    <row r="712" spans="1:7">
      <c r="B712" s="677"/>
      <c r="C712" s="677"/>
      <c r="G712" s="218">
        <f t="shared" si="13"/>
        <v>611.6</v>
      </c>
    </row>
    <row r="713" spans="1:7">
      <c r="B713" s="677"/>
      <c r="C713" s="677"/>
      <c r="G713" s="218">
        <f t="shared" si="13"/>
        <v>611.6</v>
      </c>
    </row>
    <row r="714" spans="1:7">
      <c r="B714" s="677"/>
      <c r="C714" s="677"/>
      <c r="G714" s="218">
        <f t="shared" si="13"/>
        <v>611.6</v>
      </c>
    </row>
    <row r="715" spans="1:7">
      <c r="B715" s="677"/>
      <c r="C715" s="677"/>
      <c r="G715" s="218">
        <f t="shared" si="13"/>
        <v>611.6</v>
      </c>
    </row>
    <row r="716" spans="1:7">
      <c r="B716" s="677"/>
      <c r="C716" s="677"/>
      <c r="G716" s="218">
        <f t="shared" si="13"/>
        <v>611.6</v>
      </c>
    </row>
    <row r="717" spans="1:7">
      <c r="B717" s="677"/>
      <c r="C717" s="677"/>
      <c r="G717" s="218">
        <f t="shared" si="13"/>
        <v>611.6</v>
      </c>
    </row>
    <row r="718" spans="1:7">
      <c r="B718" s="677"/>
      <c r="C718" s="677"/>
      <c r="G718" s="218">
        <f t="shared" si="13"/>
        <v>611.6</v>
      </c>
    </row>
    <row r="719" spans="1:7">
      <c r="B719" s="677"/>
      <c r="C719" s="677"/>
      <c r="G719" s="218">
        <f t="shared" si="13"/>
        <v>611.6</v>
      </c>
    </row>
    <row r="720" spans="1:7">
      <c r="B720" s="677"/>
      <c r="C720" s="677"/>
      <c r="G720" s="218">
        <f t="shared" si="13"/>
        <v>611.6</v>
      </c>
    </row>
    <row r="721" spans="2:7">
      <c r="B721" s="677"/>
      <c r="C721" s="677"/>
      <c r="G721" s="218">
        <f t="shared" si="13"/>
        <v>611.6</v>
      </c>
    </row>
    <row r="722" spans="2:7">
      <c r="B722" s="677"/>
      <c r="C722" s="677"/>
      <c r="G722" s="218">
        <f t="shared" si="13"/>
        <v>611.6</v>
      </c>
    </row>
    <row r="723" spans="2:7">
      <c r="B723" s="677"/>
      <c r="C723" s="677"/>
      <c r="G723" s="218">
        <f t="shared" si="13"/>
        <v>611.6</v>
      </c>
    </row>
    <row r="724" spans="2:7">
      <c r="B724" s="677"/>
      <c r="C724" s="677"/>
      <c r="G724" s="218">
        <f t="shared" si="13"/>
        <v>611.6</v>
      </c>
    </row>
    <row r="725" spans="2:7">
      <c r="B725" s="677"/>
      <c r="C725" s="677"/>
      <c r="G725" s="218">
        <f t="shared" si="13"/>
        <v>611.6</v>
      </c>
    </row>
    <row r="726" spans="2:7">
      <c r="B726" s="677"/>
      <c r="C726" s="677"/>
      <c r="G726" s="218">
        <f t="shared" si="13"/>
        <v>611.6</v>
      </c>
    </row>
    <row r="727" spans="2:7">
      <c r="B727" s="677"/>
      <c r="C727" s="677"/>
      <c r="G727" s="218">
        <f t="shared" si="13"/>
        <v>611.6</v>
      </c>
    </row>
    <row r="728" spans="2:7">
      <c r="B728" s="677"/>
      <c r="C728" s="677"/>
      <c r="G728" s="218">
        <f t="shared" si="13"/>
        <v>611.6</v>
      </c>
    </row>
    <row r="729" spans="2:7">
      <c r="B729" s="677"/>
      <c r="C729" s="677"/>
      <c r="G729" s="218">
        <f t="shared" ref="G729" si="15">+G728+E729-F729</f>
        <v>611.6</v>
      </c>
    </row>
    <row r="730" spans="2:7">
      <c r="B730" s="677"/>
      <c r="C730" s="677"/>
      <c r="G730" s="218">
        <f t="shared" si="13"/>
        <v>611.6</v>
      </c>
    </row>
    <row r="731" spans="2:7">
      <c r="B731" s="677"/>
      <c r="C731" s="677"/>
      <c r="G731" s="218">
        <f t="shared" si="13"/>
        <v>611.6</v>
      </c>
    </row>
    <row r="732" spans="2:7">
      <c r="B732" s="677"/>
      <c r="C732" s="677"/>
      <c r="G732" s="218">
        <f t="shared" ref="G732:G795" si="16">+G731+E732-F732</f>
        <v>611.6</v>
      </c>
    </row>
    <row r="733" spans="2:7">
      <c r="B733" s="677"/>
      <c r="C733" s="677"/>
      <c r="G733" s="218">
        <f t="shared" si="16"/>
        <v>611.6</v>
      </c>
    </row>
    <row r="734" spans="2:7">
      <c r="B734" s="677"/>
      <c r="C734" s="677"/>
      <c r="G734" s="218">
        <f t="shared" si="16"/>
        <v>611.6</v>
      </c>
    </row>
    <row r="735" spans="2:7">
      <c r="B735" s="677"/>
      <c r="C735" s="677"/>
      <c r="G735" s="218">
        <f t="shared" si="16"/>
        <v>611.6</v>
      </c>
    </row>
    <row r="736" spans="2:7">
      <c r="B736" s="677"/>
      <c r="C736" s="677"/>
      <c r="G736" s="218">
        <f t="shared" si="16"/>
        <v>611.6</v>
      </c>
    </row>
    <row r="737" spans="2:7">
      <c r="B737" s="677"/>
      <c r="C737" s="677"/>
      <c r="G737" s="218">
        <f t="shared" si="16"/>
        <v>611.6</v>
      </c>
    </row>
    <row r="738" spans="2:7">
      <c r="B738" s="677"/>
      <c r="C738" s="677"/>
      <c r="G738" s="218">
        <f t="shared" si="16"/>
        <v>611.6</v>
      </c>
    </row>
    <row r="739" spans="2:7">
      <c r="B739" s="677"/>
      <c r="C739" s="677"/>
      <c r="G739" s="218">
        <f t="shared" si="16"/>
        <v>611.6</v>
      </c>
    </row>
    <row r="740" spans="2:7">
      <c r="B740" s="677"/>
      <c r="C740" s="677"/>
      <c r="G740" s="218">
        <f t="shared" si="16"/>
        <v>611.6</v>
      </c>
    </row>
    <row r="741" spans="2:7">
      <c r="B741" s="677"/>
      <c r="C741" s="677"/>
      <c r="G741" s="218">
        <f t="shared" si="16"/>
        <v>611.6</v>
      </c>
    </row>
    <row r="742" spans="2:7">
      <c r="B742" s="677"/>
      <c r="C742" s="677"/>
      <c r="G742" s="218">
        <f t="shared" si="16"/>
        <v>611.6</v>
      </c>
    </row>
    <row r="743" spans="2:7">
      <c r="B743" s="677"/>
      <c r="C743" s="677"/>
      <c r="G743" s="218">
        <f t="shared" si="16"/>
        <v>611.6</v>
      </c>
    </row>
    <row r="744" spans="2:7">
      <c r="B744" s="677"/>
      <c r="C744" s="677"/>
      <c r="G744" s="218">
        <f t="shared" si="16"/>
        <v>611.6</v>
      </c>
    </row>
    <row r="745" spans="2:7">
      <c r="B745" s="677"/>
      <c r="C745" s="677"/>
      <c r="G745" s="218">
        <f t="shared" si="16"/>
        <v>611.6</v>
      </c>
    </row>
    <row r="746" spans="2:7">
      <c r="B746" s="677"/>
      <c r="C746" s="677"/>
      <c r="G746" s="218">
        <f t="shared" si="16"/>
        <v>611.6</v>
      </c>
    </row>
    <row r="747" spans="2:7">
      <c r="B747" s="677"/>
      <c r="C747" s="677"/>
      <c r="G747" s="218">
        <f t="shared" si="16"/>
        <v>611.6</v>
      </c>
    </row>
    <row r="748" spans="2:7">
      <c r="B748" s="677"/>
      <c r="C748" s="677"/>
      <c r="G748" s="218">
        <f t="shared" si="16"/>
        <v>611.6</v>
      </c>
    </row>
    <row r="749" spans="2:7">
      <c r="B749" s="677"/>
      <c r="C749" s="677"/>
      <c r="G749" s="218">
        <f t="shared" si="16"/>
        <v>611.6</v>
      </c>
    </row>
    <row r="750" spans="2:7">
      <c r="B750" s="677"/>
      <c r="C750" s="677"/>
      <c r="G750" s="218">
        <f t="shared" si="16"/>
        <v>611.6</v>
      </c>
    </row>
    <row r="751" spans="2:7">
      <c r="B751" s="677"/>
      <c r="C751" s="677"/>
      <c r="G751" s="218">
        <f t="shared" si="16"/>
        <v>611.6</v>
      </c>
    </row>
    <row r="752" spans="2:7">
      <c r="B752" s="677"/>
      <c r="C752" s="677"/>
      <c r="G752" s="218">
        <f t="shared" si="16"/>
        <v>611.6</v>
      </c>
    </row>
    <row r="753" spans="2:7">
      <c r="B753" s="677"/>
      <c r="C753" s="677"/>
      <c r="G753" s="218">
        <f t="shared" si="16"/>
        <v>611.6</v>
      </c>
    </row>
    <row r="754" spans="2:7">
      <c r="B754" s="677"/>
      <c r="C754" s="677"/>
      <c r="G754" s="218">
        <f t="shared" si="16"/>
        <v>611.6</v>
      </c>
    </row>
    <row r="755" spans="2:7">
      <c r="B755" s="677"/>
      <c r="C755" s="677"/>
      <c r="G755" s="218">
        <f t="shared" si="16"/>
        <v>611.6</v>
      </c>
    </row>
    <row r="756" spans="2:7">
      <c r="B756" s="677"/>
      <c r="C756" s="677"/>
      <c r="G756" s="218">
        <f t="shared" si="16"/>
        <v>611.6</v>
      </c>
    </row>
    <row r="757" spans="2:7">
      <c r="B757" s="677"/>
      <c r="C757" s="677"/>
      <c r="G757" s="218">
        <f t="shared" si="16"/>
        <v>611.6</v>
      </c>
    </row>
    <row r="758" spans="2:7">
      <c r="B758" s="677"/>
      <c r="C758" s="677"/>
      <c r="G758" s="218">
        <f t="shared" si="16"/>
        <v>611.6</v>
      </c>
    </row>
    <row r="759" spans="2:7">
      <c r="B759" s="677"/>
      <c r="C759" s="677"/>
      <c r="G759" s="218">
        <f t="shared" si="16"/>
        <v>611.6</v>
      </c>
    </row>
    <row r="760" spans="2:7">
      <c r="B760" s="677"/>
      <c r="C760" s="677"/>
      <c r="G760" s="218">
        <f t="shared" si="16"/>
        <v>611.6</v>
      </c>
    </row>
    <row r="761" spans="2:7">
      <c r="B761" s="677"/>
      <c r="C761" s="677"/>
      <c r="G761" s="218">
        <f t="shared" si="16"/>
        <v>611.6</v>
      </c>
    </row>
    <row r="762" spans="2:7">
      <c r="B762" s="677"/>
      <c r="C762" s="677"/>
      <c r="G762" s="218">
        <f t="shared" si="16"/>
        <v>611.6</v>
      </c>
    </row>
    <row r="763" spans="2:7">
      <c r="B763" s="677"/>
      <c r="C763" s="677"/>
      <c r="G763" s="218">
        <f t="shared" si="16"/>
        <v>611.6</v>
      </c>
    </row>
    <row r="764" spans="2:7">
      <c r="B764" s="677"/>
      <c r="C764" s="677"/>
      <c r="G764" s="218">
        <f t="shared" si="16"/>
        <v>611.6</v>
      </c>
    </row>
    <row r="765" spans="2:7">
      <c r="B765" s="677"/>
      <c r="C765" s="677"/>
      <c r="G765" s="218">
        <f t="shared" si="16"/>
        <v>611.6</v>
      </c>
    </row>
    <row r="766" spans="2:7">
      <c r="B766" s="677"/>
      <c r="C766" s="677"/>
      <c r="G766" s="218">
        <f t="shared" si="16"/>
        <v>611.6</v>
      </c>
    </row>
    <row r="767" spans="2:7">
      <c r="B767" s="677"/>
      <c r="C767" s="677"/>
      <c r="G767" s="218">
        <f t="shared" si="16"/>
        <v>611.6</v>
      </c>
    </row>
    <row r="768" spans="2:7">
      <c r="B768" s="677"/>
      <c r="C768" s="677"/>
      <c r="G768" s="218">
        <f t="shared" si="16"/>
        <v>611.6</v>
      </c>
    </row>
    <row r="769" spans="2:7">
      <c r="B769" s="677"/>
      <c r="C769" s="677"/>
      <c r="G769" s="218">
        <f t="shared" si="16"/>
        <v>611.6</v>
      </c>
    </row>
    <row r="770" spans="2:7">
      <c r="B770" s="677"/>
      <c r="C770" s="677"/>
      <c r="G770" s="218">
        <f t="shared" si="16"/>
        <v>611.6</v>
      </c>
    </row>
    <row r="771" spans="2:7">
      <c r="B771" s="677"/>
      <c r="C771" s="677"/>
      <c r="G771" s="218">
        <f t="shared" si="16"/>
        <v>611.6</v>
      </c>
    </row>
    <row r="772" spans="2:7">
      <c r="B772" s="677"/>
      <c r="C772" s="677"/>
      <c r="G772" s="218">
        <f t="shared" si="16"/>
        <v>611.6</v>
      </c>
    </row>
    <row r="773" spans="2:7">
      <c r="B773" s="677"/>
      <c r="C773" s="677"/>
      <c r="G773" s="218">
        <f t="shared" si="16"/>
        <v>611.6</v>
      </c>
    </row>
    <row r="774" spans="2:7">
      <c r="B774" s="677"/>
      <c r="C774" s="677"/>
      <c r="G774" s="218">
        <f t="shared" si="16"/>
        <v>611.6</v>
      </c>
    </row>
    <row r="775" spans="2:7">
      <c r="B775" s="677"/>
      <c r="C775" s="677"/>
      <c r="G775" s="218">
        <f t="shared" si="16"/>
        <v>611.6</v>
      </c>
    </row>
    <row r="776" spans="2:7">
      <c r="B776" s="677"/>
      <c r="C776" s="677"/>
      <c r="G776" s="218">
        <f t="shared" si="16"/>
        <v>611.6</v>
      </c>
    </row>
    <row r="777" spans="2:7">
      <c r="B777" s="677"/>
      <c r="C777" s="677"/>
      <c r="G777" s="218">
        <f t="shared" si="16"/>
        <v>611.6</v>
      </c>
    </row>
    <row r="778" spans="2:7">
      <c r="B778" s="677"/>
      <c r="C778" s="677"/>
      <c r="G778" s="218">
        <f t="shared" si="16"/>
        <v>611.6</v>
      </c>
    </row>
    <row r="779" spans="2:7">
      <c r="B779" s="677"/>
      <c r="C779" s="677"/>
      <c r="G779" s="218">
        <f t="shared" si="16"/>
        <v>611.6</v>
      </c>
    </row>
    <row r="780" spans="2:7">
      <c r="B780" s="677"/>
      <c r="C780" s="677"/>
      <c r="G780" s="218">
        <f t="shared" si="16"/>
        <v>611.6</v>
      </c>
    </row>
    <row r="781" spans="2:7">
      <c r="B781" s="677"/>
      <c r="C781" s="677"/>
      <c r="G781" s="218">
        <f t="shared" si="16"/>
        <v>611.6</v>
      </c>
    </row>
    <row r="782" spans="2:7">
      <c r="B782" s="677"/>
      <c r="C782" s="677"/>
      <c r="G782" s="218">
        <f t="shared" si="16"/>
        <v>611.6</v>
      </c>
    </row>
    <row r="783" spans="2:7">
      <c r="B783" s="677"/>
      <c r="C783" s="677"/>
      <c r="G783" s="218">
        <f t="shared" si="16"/>
        <v>611.6</v>
      </c>
    </row>
    <row r="784" spans="2:7">
      <c r="B784" s="677"/>
      <c r="C784" s="677"/>
      <c r="G784" s="218">
        <f t="shared" si="16"/>
        <v>611.6</v>
      </c>
    </row>
    <row r="785" spans="2:7">
      <c r="B785" s="677"/>
      <c r="C785" s="677"/>
      <c r="G785" s="218">
        <f t="shared" si="16"/>
        <v>611.6</v>
      </c>
    </row>
    <row r="786" spans="2:7">
      <c r="B786" s="677"/>
      <c r="C786" s="677"/>
      <c r="G786" s="218">
        <f t="shared" si="16"/>
        <v>611.6</v>
      </c>
    </row>
    <row r="787" spans="2:7">
      <c r="B787" s="677"/>
      <c r="C787" s="677"/>
      <c r="G787" s="218">
        <f t="shared" si="16"/>
        <v>611.6</v>
      </c>
    </row>
    <row r="788" spans="2:7">
      <c r="B788" s="677"/>
      <c r="C788" s="677"/>
      <c r="G788" s="218">
        <f t="shared" si="16"/>
        <v>611.6</v>
      </c>
    </row>
    <row r="789" spans="2:7">
      <c r="B789" s="677"/>
      <c r="C789" s="677"/>
      <c r="G789" s="218">
        <f t="shared" si="16"/>
        <v>611.6</v>
      </c>
    </row>
    <row r="790" spans="2:7">
      <c r="B790" s="677"/>
      <c r="C790" s="677"/>
      <c r="G790" s="218">
        <f t="shared" si="16"/>
        <v>611.6</v>
      </c>
    </row>
    <row r="791" spans="2:7">
      <c r="B791" s="677"/>
      <c r="C791" s="677"/>
      <c r="G791" s="218">
        <f t="shared" si="16"/>
        <v>611.6</v>
      </c>
    </row>
    <row r="792" spans="2:7">
      <c r="B792" s="677"/>
      <c r="C792" s="677"/>
      <c r="G792" s="218">
        <f t="shared" si="16"/>
        <v>611.6</v>
      </c>
    </row>
    <row r="793" spans="2:7">
      <c r="B793" s="677"/>
      <c r="C793" s="677"/>
      <c r="G793" s="218">
        <f t="shared" si="16"/>
        <v>611.6</v>
      </c>
    </row>
    <row r="794" spans="2:7">
      <c r="B794" s="677"/>
      <c r="C794" s="677"/>
      <c r="G794" s="218">
        <f t="shared" si="16"/>
        <v>611.6</v>
      </c>
    </row>
    <row r="795" spans="2:7">
      <c r="B795" s="677"/>
      <c r="C795" s="677"/>
      <c r="G795" s="218">
        <f t="shared" si="16"/>
        <v>611.6</v>
      </c>
    </row>
    <row r="796" spans="2:7">
      <c r="B796" s="677"/>
      <c r="C796" s="677"/>
      <c r="G796" s="218">
        <f t="shared" ref="G796:G859" si="17">+G795+E796-F796</f>
        <v>611.6</v>
      </c>
    </row>
    <row r="797" spans="2:7">
      <c r="B797" s="677"/>
      <c r="C797" s="677"/>
      <c r="G797" s="218">
        <f t="shared" si="17"/>
        <v>611.6</v>
      </c>
    </row>
    <row r="798" spans="2:7">
      <c r="B798" s="677"/>
      <c r="C798" s="677"/>
      <c r="G798" s="218">
        <f t="shared" si="17"/>
        <v>611.6</v>
      </c>
    </row>
    <row r="799" spans="2:7">
      <c r="B799" s="677"/>
      <c r="C799" s="677"/>
      <c r="G799" s="218">
        <f t="shared" si="17"/>
        <v>611.6</v>
      </c>
    </row>
    <row r="800" spans="2:7">
      <c r="B800" s="677"/>
      <c r="C800" s="677"/>
      <c r="G800" s="218">
        <f t="shared" si="17"/>
        <v>611.6</v>
      </c>
    </row>
    <row r="801" spans="2:7">
      <c r="B801" s="677"/>
      <c r="C801" s="677"/>
      <c r="G801" s="218">
        <f t="shared" si="17"/>
        <v>611.6</v>
      </c>
    </row>
    <row r="802" spans="2:7">
      <c r="B802" s="677"/>
      <c r="C802" s="677"/>
      <c r="G802" s="218">
        <f t="shared" si="17"/>
        <v>611.6</v>
      </c>
    </row>
    <row r="803" spans="2:7">
      <c r="B803" s="677"/>
      <c r="C803" s="677"/>
      <c r="G803" s="218">
        <f t="shared" si="17"/>
        <v>611.6</v>
      </c>
    </row>
    <row r="804" spans="2:7">
      <c r="B804" s="677"/>
      <c r="C804" s="677"/>
      <c r="G804" s="218">
        <f t="shared" si="17"/>
        <v>611.6</v>
      </c>
    </row>
    <row r="805" spans="2:7">
      <c r="B805" s="677"/>
      <c r="C805" s="677"/>
      <c r="G805" s="218">
        <f t="shared" si="17"/>
        <v>611.6</v>
      </c>
    </row>
    <row r="806" spans="2:7">
      <c r="B806" s="677"/>
      <c r="C806" s="677"/>
      <c r="G806" s="218">
        <f t="shared" si="17"/>
        <v>611.6</v>
      </c>
    </row>
    <row r="807" spans="2:7">
      <c r="B807" s="677"/>
      <c r="C807" s="677"/>
      <c r="G807" s="218">
        <f t="shared" si="17"/>
        <v>611.6</v>
      </c>
    </row>
    <row r="808" spans="2:7">
      <c r="B808" s="677"/>
      <c r="C808" s="677"/>
      <c r="G808" s="218">
        <f t="shared" si="17"/>
        <v>611.6</v>
      </c>
    </row>
    <row r="809" spans="2:7">
      <c r="B809" s="677"/>
      <c r="C809" s="677"/>
      <c r="G809" s="218">
        <f t="shared" si="17"/>
        <v>611.6</v>
      </c>
    </row>
    <row r="810" spans="2:7">
      <c r="B810" s="677"/>
      <c r="C810" s="677"/>
      <c r="G810" s="218">
        <f t="shared" si="17"/>
        <v>611.6</v>
      </c>
    </row>
    <row r="811" spans="2:7">
      <c r="B811" s="677"/>
      <c r="C811" s="677"/>
      <c r="G811" s="218">
        <f t="shared" si="17"/>
        <v>611.6</v>
      </c>
    </row>
    <row r="812" spans="2:7">
      <c r="B812" s="677"/>
      <c r="C812" s="677"/>
      <c r="G812" s="218">
        <f t="shared" si="17"/>
        <v>611.6</v>
      </c>
    </row>
    <row r="813" spans="2:7">
      <c r="B813" s="677"/>
      <c r="C813" s="677"/>
      <c r="G813" s="218">
        <f t="shared" si="17"/>
        <v>611.6</v>
      </c>
    </row>
    <row r="814" spans="2:7">
      <c r="B814" s="677"/>
      <c r="C814" s="677"/>
      <c r="G814" s="218">
        <f t="shared" si="17"/>
        <v>611.6</v>
      </c>
    </row>
    <row r="815" spans="2:7">
      <c r="B815" s="677"/>
      <c r="C815" s="677"/>
      <c r="G815" s="218">
        <f t="shared" si="17"/>
        <v>611.6</v>
      </c>
    </row>
    <row r="816" spans="2:7">
      <c r="B816" s="677"/>
      <c r="C816" s="677"/>
      <c r="G816" s="218">
        <f t="shared" si="17"/>
        <v>611.6</v>
      </c>
    </row>
    <row r="817" spans="2:7">
      <c r="B817" s="677"/>
      <c r="C817" s="677"/>
      <c r="G817" s="218">
        <f t="shared" si="17"/>
        <v>611.6</v>
      </c>
    </row>
    <row r="818" spans="2:7">
      <c r="B818" s="677"/>
      <c r="C818" s="677"/>
      <c r="G818" s="218">
        <f t="shared" si="17"/>
        <v>611.6</v>
      </c>
    </row>
    <row r="819" spans="2:7">
      <c r="B819" s="677"/>
      <c r="C819" s="677"/>
      <c r="G819" s="218">
        <f t="shared" si="17"/>
        <v>611.6</v>
      </c>
    </row>
    <row r="820" spans="2:7">
      <c r="B820" s="677"/>
      <c r="C820" s="677"/>
      <c r="G820" s="218">
        <f t="shared" si="17"/>
        <v>611.6</v>
      </c>
    </row>
    <row r="821" spans="2:7">
      <c r="B821" s="677"/>
      <c r="C821" s="677"/>
      <c r="G821" s="218">
        <f t="shared" si="17"/>
        <v>611.6</v>
      </c>
    </row>
    <row r="822" spans="2:7">
      <c r="B822" s="677"/>
      <c r="C822" s="677"/>
      <c r="G822" s="218">
        <f t="shared" si="17"/>
        <v>611.6</v>
      </c>
    </row>
    <row r="823" spans="2:7">
      <c r="B823" s="677"/>
      <c r="C823" s="677"/>
      <c r="G823" s="218">
        <f t="shared" si="17"/>
        <v>611.6</v>
      </c>
    </row>
    <row r="824" spans="2:7">
      <c r="B824" s="677"/>
      <c r="C824" s="677"/>
      <c r="G824" s="218">
        <f t="shared" si="17"/>
        <v>611.6</v>
      </c>
    </row>
    <row r="825" spans="2:7">
      <c r="B825" s="677"/>
      <c r="C825" s="677"/>
      <c r="G825" s="218">
        <f t="shared" si="17"/>
        <v>611.6</v>
      </c>
    </row>
    <row r="826" spans="2:7">
      <c r="B826" s="677"/>
      <c r="C826" s="677"/>
      <c r="G826" s="218">
        <f t="shared" si="17"/>
        <v>611.6</v>
      </c>
    </row>
    <row r="827" spans="2:7">
      <c r="B827" s="677"/>
      <c r="C827" s="677"/>
      <c r="G827" s="218">
        <f t="shared" si="17"/>
        <v>611.6</v>
      </c>
    </row>
    <row r="828" spans="2:7">
      <c r="B828" s="677"/>
      <c r="C828" s="677"/>
      <c r="G828" s="218">
        <f t="shared" si="17"/>
        <v>611.6</v>
      </c>
    </row>
    <row r="829" spans="2:7">
      <c r="B829" s="677"/>
      <c r="C829" s="677"/>
      <c r="G829" s="218">
        <f t="shared" si="17"/>
        <v>611.6</v>
      </c>
    </row>
    <row r="830" spans="2:7">
      <c r="B830" s="677"/>
      <c r="C830" s="677"/>
      <c r="G830" s="218">
        <f t="shared" si="17"/>
        <v>611.6</v>
      </c>
    </row>
    <row r="831" spans="2:7">
      <c r="B831" s="677"/>
      <c r="C831" s="677"/>
      <c r="G831" s="218">
        <f t="shared" si="17"/>
        <v>611.6</v>
      </c>
    </row>
    <row r="832" spans="2:7">
      <c r="B832" s="677"/>
      <c r="C832" s="677"/>
      <c r="G832" s="218">
        <f t="shared" si="17"/>
        <v>611.6</v>
      </c>
    </row>
    <row r="833" spans="2:7">
      <c r="B833" s="677"/>
      <c r="C833" s="677"/>
      <c r="G833" s="218">
        <f t="shared" si="17"/>
        <v>611.6</v>
      </c>
    </row>
    <row r="834" spans="2:7">
      <c r="B834" s="677"/>
      <c r="C834" s="677"/>
      <c r="G834" s="218">
        <f t="shared" si="17"/>
        <v>611.6</v>
      </c>
    </row>
    <row r="835" spans="2:7">
      <c r="B835" s="677"/>
      <c r="C835" s="677"/>
      <c r="G835" s="218">
        <f t="shared" si="17"/>
        <v>611.6</v>
      </c>
    </row>
    <row r="836" spans="2:7">
      <c r="B836" s="677"/>
      <c r="C836" s="677"/>
      <c r="G836" s="218">
        <f t="shared" si="17"/>
        <v>611.6</v>
      </c>
    </row>
    <row r="837" spans="2:7">
      <c r="B837" s="677"/>
      <c r="C837" s="677"/>
      <c r="G837" s="218">
        <f t="shared" si="17"/>
        <v>611.6</v>
      </c>
    </row>
    <row r="838" spans="2:7">
      <c r="B838" s="677"/>
      <c r="C838" s="677"/>
      <c r="G838" s="218">
        <f t="shared" si="17"/>
        <v>611.6</v>
      </c>
    </row>
    <row r="839" spans="2:7">
      <c r="B839" s="677"/>
      <c r="C839" s="677"/>
      <c r="G839" s="218">
        <f t="shared" si="17"/>
        <v>611.6</v>
      </c>
    </row>
    <row r="840" spans="2:7">
      <c r="B840" s="677"/>
      <c r="C840" s="677"/>
      <c r="G840" s="218">
        <f t="shared" si="17"/>
        <v>611.6</v>
      </c>
    </row>
    <row r="841" spans="2:7">
      <c r="B841" s="677"/>
      <c r="C841" s="677"/>
      <c r="G841" s="218">
        <f t="shared" si="17"/>
        <v>611.6</v>
      </c>
    </row>
    <row r="842" spans="2:7">
      <c r="B842" s="677"/>
      <c r="C842" s="677"/>
      <c r="G842" s="218">
        <f t="shared" si="17"/>
        <v>611.6</v>
      </c>
    </row>
    <row r="843" spans="2:7">
      <c r="B843" s="677"/>
      <c r="C843" s="677"/>
      <c r="G843" s="218">
        <f t="shared" si="17"/>
        <v>611.6</v>
      </c>
    </row>
    <row r="844" spans="2:7">
      <c r="B844" s="677"/>
      <c r="C844" s="677"/>
      <c r="G844" s="218">
        <f t="shared" si="17"/>
        <v>611.6</v>
      </c>
    </row>
    <row r="845" spans="2:7">
      <c r="B845" s="677"/>
      <c r="C845" s="677"/>
      <c r="G845" s="218">
        <f t="shared" si="17"/>
        <v>611.6</v>
      </c>
    </row>
    <row r="846" spans="2:7">
      <c r="B846" s="677"/>
      <c r="C846" s="677"/>
      <c r="G846" s="218">
        <f t="shared" si="17"/>
        <v>611.6</v>
      </c>
    </row>
    <row r="847" spans="2:7">
      <c r="B847" s="677"/>
      <c r="C847" s="677"/>
      <c r="G847" s="218">
        <f t="shared" si="17"/>
        <v>611.6</v>
      </c>
    </row>
    <row r="848" spans="2:7">
      <c r="B848" s="677"/>
      <c r="C848" s="677"/>
      <c r="G848" s="218">
        <f t="shared" si="17"/>
        <v>611.6</v>
      </c>
    </row>
    <row r="849" spans="2:7">
      <c r="B849" s="677"/>
      <c r="C849" s="677"/>
      <c r="G849" s="218">
        <f t="shared" si="17"/>
        <v>611.6</v>
      </c>
    </row>
    <row r="850" spans="2:7">
      <c r="B850" s="677"/>
      <c r="C850" s="677"/>
      <c r="G850" s="218">
        <f t="shared" si="17"/>
        <v>611.6</v>
      </c>
    </row>
    <row r="851" spans="2:7">
      <c r="B851" s="677"/>
      <c r="C851" s="677"/>
      <c r="G851" s="218">
        <f t="shared" si="17"/>
        <v>611.6</v>
      </c>
    </row>
    <row r="852" spans="2:7">
      <c r="B852" s="677"/>
      <c r="C852" s="677"/>
      <c r="G852" s="218">
        <f t="shared" si="17"/>
        <v>611.6</v>
      </c>
    </row>
    <row r="853" spans="2:7">
      <c r="B853" s="677"/>
      <c r="C853" s="677"/>
      <c r="G853" s="218">
        <f t="shared" si="17"/>
        <v>611.6</v>
      </c>
    </row>
    <row r="854" spans="2:7">
      <c r="B854" s="677"/>
      <c r="C854" s="677"/>
      <c r="G854" s="218">
        <f t="shared" si="17"/>
        <v>611.6</v>
      </c>
    </row>
    <row r="855" spans="2:7">
      <c r="B855" s="677"/>
      <c r="C855" s="677"/>
      <c r="G855" s="218">
        <f t="shared" si="17"/>
        <v>611.6</v>
      </c>
    </row>
    <row r="856" spans="2:7">
      <c r="B856" s="677"/>
      <c r="C856" s="677"/>
      <c r="G856" s="218">
        <f t="shared" si="17"/>
        <v>611.6</v>
      </c>
    </row>
    <row r="857" spans="2:7">
      <c r="B857" s="677"/>
      <c r="C857" s="677"/>
      <c r="G857" s="218">
        <f t="shared" si="17"/>
        <v>611.6</v>
      </c>
    </row>
    <row r="858" spans="2:7">
      <c r="B858" s="677"/>
      <c r="C858" s="677"/>
      <c r="G858" s="218">
        <f t="shared" si="17"/>
        <v>611.6</v>
      </c>
    </row>
    <row r="859" spans="2:7">
      <c r="B859" s="677"/>
      <c r="C859" s="677"/>
      <c r="G859" s="218">
        <f t="shared" si="17"/>
        <v>611.6</v>
      </c>
    </row>
    <row r="860" spans="2:7">
      <c r="B860" s="677"/>
      <c r="C860" s="677"/>
      <c r="G860" s="218">
        <f t="shared" ref="G860:G923" si="18">+G859+E860-F860</f>
        <v>611.6</v>
      </c>
    </row>
    <row r="861" spans="2:7">
      <c r="B861" s="677"/>
      <c r="C861" s="677"/>
      <c r="G861" s="218">
        <f t="shared" si="18"/>
        <v>611.6</v>
      </c>
    </row>
    <row r="862" spans="2:7">
      <c r="B862" s="677"/>
      <c r="C862" s="677"/>
      <c r="G862" s="218">
        <f t="shared" si="18"/>
        <v>611.6</v>
      </c>
    </row>
    <row r="863" spans="2:7">
      <c r="B863" s="677"/>
      <c r="C863" s="677"/>
      <c r="G863" s="218">
        <f t="shared" si="18"/>
        <v>611.6</v>
      </c>
    </row>
    <row r="864" spans="2:7">
      <c r="B864" s="677"/>
      <c r="C864" s="677"/>
      <c r="G864" s="218">
        <f t="shared" si="18"/>
        <v>611.6</v>
      </c>
    </row>
    <row r="865" spans="2:7">
      <c r="B865" s="677"/>
      <c r="C865" s="677"/>
      <c r="G865" s="218">
        <f t="shared" si="18"/>
        <v>611.6</v>
      </c>
    </row>
    <row r="866" spans="2:7">
      <c r="B866" s="677"/>
      <c r="C866" s="677"/>
      <c r="G866" s="218">
        <f t="shared" si="18"/>
        <v>611.6</v>
      </c>
    </row>
    <row r="867" spans="2:7">
      <c r="B867" s="677"/>
      <c r="C867" s="677"/>
      <c r="G867" s="218">
        <f t="shared" si="18"/>
        <v>611.6</v>
      </c>
    </row>
    <row r="868" spans="2:7">
      <c r="B868" s="677"/>
      <c r="C868" s="677"/>
      <c r="G868" s="218">
        <f t="shared" si="18"/>
        <v>611.6</v>
      </c>
    </row>
    <row r="869" spans="2:7">
      <c r="B869" s="677"/>
      <c r="C869" s="677"/>
      <c r="G869" s="218">
        <f t="shared" si="18"/>
        <v>611.6</v>
      </c>
    </row>
    <row r="870" spans="2:7">
      <c r="B870" s="677"/>
      <c r="C870" s="677"/>
      <c r="G870" s="218">
        <f t="shared" si="18"/>
        <v>611.6</v>
      </c>
    </row>
    <row r="871" spans="2:7">
      <c r="B871" s="677"/>
      <c r="C871" s="677"/>
      <c r="G871" s="218">
        <f t="shared" si="18"/>
        <v>611.6</v>
      </c>
    </row>
    <row r="872" spans="2:7">
      <c r="B872" s="677"/>
      <c r="C872" s="677"/>
      <c r="G872" s="218">
        <f t="shared" si="18"/>
        <v>611.6</v>
      </c>
    </row>
    <row r="873" spans="2:7">
      <c r="B873" s="677"/>
      <c r="C873" s="677"/>
      <c r="G873" s="218">
        <f t="shared" si="18"/>
        <v>611.6</v>
      </c>
    </row>
    <row r="874" spans="2:7">
      <c r="B874" s="677"/>
      <c r="C874" s="677"/>
      <c r="G874" s="218">
        <f t="shared" si="18"/>
        <v>611.6</v>
      </c>
    </row>
    <row r="875" spans="2:7">
      <c r="B875" s="677"/>
      <c r="C875" s="677"/>
      <c r="G875" s="218">
        <f t="shared" si="18"/>
        <v>611.6</v>
      </c>
    </row>
    <row r="876" spans="2:7">
      <c r="B876" s="677"/>
      <c r="C876" s="677"/>
      <c r="G876" s="218">
        <f t="shared" si="18"/>
        <v>611.6</v>
      </c>
    </row>
    <row r="877" spans="2:7">
      <c r="B877" s="677"/>
      <c r="C877" s="677"/>
      <c r="G877" s="218">
        <f t="shared" si="18"/>
        <v>611.6</v>
      </c>
    </row>
    <row r="878" spans="2:7">
      <c r="B878" s="677"/>
      <c r="C878" s="677"/>
      <c r="G878" s="218">
        <f t="shared" si="18"/>
        <v>611.6</v>
      </c>
    </row>
    <row r="879" spans="2:7">
      <c r="B879" s="677"/>
      <c r="C879" s="677"/>
      <c r="G879" s="218">
        <f t="shared" si="18"/>
        <v>611.6</v>
      </c>
    </row>
    <row r="880" spans="2:7">
      <c r="B880" s="677"/>
      <c r="C880" s="677"/>
      <c r="G880" s="218">
        <f t="shared" si="18"/>
        <v>611.6</v>
      </c>
    </row>
    <row r="881" spans="2:7">
      <c r="B881" s="677"/>
      <c r="C881" s="677"/>
      <c r="G881" s="218">
        <f t="shared" si="18"/>
        <v>611.6</v>
      </c>
    </row>
    <row r="882" spans="2:7">
      <c r="B882" s="677"/>
      <c r="C882" s="677"/>
      <c r="G882" s="218">
        <f t="shared" si="18"/>
        <v>611.6</v>
      </c>
    </row>
    <row r="883" spans="2:7">
      <c r="B883" s="677"/>
      <c r="C883" s="677"/>
      <c r="G883" s="218">
        <f t="shared" si="18"/>
        <v>611.6</v>
      </c>
    </row>
    <row r="884" spans="2:7">
      <c r="B884" s="677"/>
      <c r="C884" s="677"/>
      <c r="G884" s="218">
        <f t="shared" si="18"/>
        <v>611.6</v>
      </c>
    </row>
    <row r="885" spans="2:7">
      <c r="B885" s="677"/>
      <c r="C885" s="677"/>
      <c r="G885" s="218">
        <f t="shared" si="18"/>
        <v>611.6</v>
      </c>
    </row>
    <row r="886" spans="2:7">
      <c r="B886" s="677"/>
      <c r="C886" s="677"/>
      <c r="G886" s="218">
        <f t="shared" si="18"/>
        <v>611.6</v>
      </c>
    </row>
    <row r="887" spans="2:7">
      <c r="B887" s="677"/>
      <c r="C887" s="677"/>
      <c r="G887" s="218">
        <f t="shared" si="18"/>
        <v>611.6</v>
      </c>
    </row>
    <row r="888" spans="2:7">
      <c r="B888" s="677"/>
      <c r="C888" s="677"/>
      <c r="G888" s="218">
        <f t="shared" si="18"/>
        <v>611.6</v>
      </c>
    </row>
    <row r="889" spans="2:7">
      <c r="B889" s="677"/>
      <c r="C889" s="677"/>
      <c r="G889" s="218">
        <f t="shared" si="18"/>
        <v>611.6</v>
      </c>
    </row>
    <row r="890" spans="2:7">
      <c r="B890" s="677"/>
      <c r="C890" s="677"/>
      <c r="G890" s="218">
        <f t="shared" si="18"/>
        <v>611.6</v>
      </c>
    </row>
    <row r="891" spans="2:7">
      <c r="B891" s="677"/>
      <c r="C891" s="677"/>
      <c r="G891" s="218">
        <f t="shared" si="18"/>
        <v>611.6</v>
      </c>
    </row>
    <row r="892" spans="2:7">
      <c r="B892" s="677"/>
      <c r="C892" s="677"/>
      <c r="G892" s="218">
        <f t="shared" si="18"/>
        <v>611.6</v>
      </c>
    </row>
    <row r="893" spans="2:7">
      <c r="B893" s="677"/>
      <c r="C893" s="677"/>
      <c r="G893" s="218">
        <f t="shared" si="18"/>
        <v>611.6</v>
      </c>
    </row>
    <row r="894" spans="2:7">
      <c r="B894" s="677"/>
      <c r="C894" s="677"/>
      <c r="G894" s="218">
        <f t="shared" si="18"/>
        <v>611.6</v>
      </c>
    </row>
    <row r="895" spans="2:7">
      <c r="B895" s="677"/>
      <c r="C895" s="677"/>
      <c r="G895" s="218">
        <f t="shared" si="18"/>
        <v>611.6</v>
      </c>
    </row>
    <row r="896" spans="2:7">
      <c r="B896" s="677"/>
      <c r="C896" s="677"/>
      <c r="G896" s="218">
        <f t="shared" si="18"/>
        <v>611.6</v>
      </c>
    </row>
    <row r="897" spans="2:7">
      <c r="B897" s="677"/>
      <c r="C897" s="677"/>
      <c r="G897" s="218">
        <f t="shared" si="18"/>
        <v>611.6</v>
      </c>
    </row>
    <row r="898" spans="2:7">
      <c r="B898" s="677"/>
      <c r="C898" s="677"/>
      <c r="G898" s="218">
        <f t="shared" si="18"/>
        <v>611.6</v>
      </c>
    </row>
    <row r="899" spans="2:7">
      <c r="B899" s="677"/>
      <c r="C899" s="677"/>
      <c r="G899" s="218">
        <f t="shared" si="18"/>
        <v>611.6</v>
      </c>
    </row>
    <row r="900" spans="2:7">
      <c r="B900" s="677"/>
      <c r="C900" s="677"/>
      <c r="G900" s="218">
        <f t="shared" si="18"/>
        <v>611.6</v>
      </c>
    </row>
    <row r="901" spans="2:7">
      <c r="B901" s="677"/>
      <c r="C901" s="677"/>
      <c r="G901" s="218">
        <f t="shared" si="18"/>
        <v>611.6</v>
      </c>
    </row>
    <row r="902" spans="2:7">
      <c r="B902" s="677"/>
      <c r="C902" s="677"/>
      <c r="G902" s="218">
        <f t="shared" si="18"/>
        <v>611.6</v>
      </c>
    </row>
    <row r="903" spans="2:7">
      <c r="B903" s="677"/>
      <c r="C903" s="677"/>
      <c r="G903" s="218">
        <f t="shared" si="18"/>
        <v>611.6</v>
      </c>
    </row>
    <row r="904" spans="2:7">
      <c r="B904" s="677"/>
      <c r="C904" s="677"/>
      <c r="G904" s="218">
        <f t="shared" si="18"/>
        <v>611.6</v>
      </c>
    </row>
    <row r="905" spans="2:7">
      <c r="B905" s="677"/>
      <c r="C905" s="677"/>
      <c r="G905" s="218">
        <f t="shared" si="18"/>
        <v>611.6</v>
      </c>
    </row>
    <row r="906" spans="2:7">
      <c r="B906" s="677"/>
      <c r="C906" s="677"/>
      <c r="G906" s="218">
        <f t="shared" si="18"/>
        <v>611.6</v>
      </c>
    </row>
    <row r="907" spans="2:7">
      <c r="B907" s="677"/>
      <c r="C907" s="677"/>
      <c r="G907" s="218">
        <f t="shared" si="18"/>
        <v>611.6</v>
      </c>
    </row>
    <row r="908" spans="2:7">
      <c r="B908" s="677"/>
      <c r="C908" s="677"/>
      <c r="G908" s="218">
        <f t="shared" si="18"/>
        <v>611.6</v>
      </c>
    </row>
    <row r="909" spans="2:7">
      <c r="B909" s="677"/>
      <c r="C909" s="677"/>
      <c r="G909" s="218">
        <f t="shared" si="18"/>
        <v>611.6</v>
      </c>
    </row>
    <row r="910" spans="2:7">
      <c r="B910" s="677"/>
      <c r="C910" s="677"/>
      <c r="G910" s="218">
        <f t="shared" si="18"/>
        <v>611.6</v>
      </c>
    </row>
    <row r="911" spans="2:7">
      <c r="B911" s="677"/>
      <c r="C911" s="677"/>
      <c r="G911" s="218">
        <f t="shared" si="18"/>
        <v>611.6</v>
      </c>
    </row>
    <row r="912" spans="2:7">
      <c r="B912" s="677"/>
      <c r="C912" s="677"/>
      <c r="G912" s="218">
        <f t="shared" si="18"/>
        <v>611.6</v>
      </c>
    </row>
    <row r="913" spans="2:7">
      <c r="B913" s="677"/>
      <c r="C913" s="677"/>
      <c r="G913" s="218">
        <f t="shared" si="18"/>
        <v>611.6</v>
      </c>
    </row>
    <row r="914" spans="2:7">
      <c r="B914" s="677"/>
      <c r="C914" s="677"/>
      <c r="G914" s="218">
        <f t="shared" si="18"/>
        <v>611.6</v>
      </c>
    </row>
    <row r="915" spans="2:7">
      <c r="B915" s="677"/>
      <c r="C915" s="677"/>
      <c r="G915" s="218">
        <f t="shared" si="18"/>
        <v>611.6</v>
      </c>
    </row>
    <row r="916" spans="2:7">
      <c r="B916" s="677"/>
      <c r="C916" s="677"/>
      <c r="G916" s="218">
        <f t="shared" si="18"/>
        <v>611.6</v>
      </c>
    </row>
    <row r="917" spans="2:7">
      <c r="B917" s="677"/>
      <c r="C917" s="677"/>
      <c r="G917" s="218">
        <f t="shared" si="18"/>
        <v>611.6</v>
      </c>
    </row>
    <row r="918" spans="2:7">
      <c r="B918" s="677"/>
      <c r="C918" s="677"/>
      <c r="G918" s="218">
        <f t="shared" si="18"/>
        <v>611.6</v>
      </c>
    </row>
    <row r="919" spans="2:7">
      <c r="B919" s="677"/>
      <c r="C919" s="677"/>
      <c r="G919" s="218">
        <f t="shared" si="18"/>
        <v>611.6</v>
      </c>
    </row>
    <row r="920" spans="2:7">
      <c r="B920" s="677"/>
      <c r="C920" s="677"/>
      <c r="G920" s="218">
        <f t="shared" si="18"/>
        <v>611.6</v>
      </c>
    </row>
    <row r="921" spans="2:7">
      <c r="B921" s="677"/>
      <c r="C921" s="677"/>
      <c r="G921" s="218">
        <f t="shared" si="18"/>
        <v>611.6</v>
      </c>
    </row>
    <row r="922" spans="2:7">
      <c r="B922" s="677"/>
      <c r="C922" s="677"/>
      <c r="G922" s="218">
        <f t="shared" si="18"/>
        <v>611.6</v>
      </c>
    </row>
    <row r="923" spans="2:7">
      <c r="B923" s="677"/>
      <c r="C923" s="677"/>
      <c r="G923" s="218">
        <f t="shared" si="18"/>
        <v>611.6</v>
      </c>
    </row>
    <row r="924" spans="2:7">
      <c r="B924" s="677"/>
      <c r="C924" s="677"/>
      <c r="G924" s="218">
        <f t="shared" ref="G924:G987" si="19">+G923+E924-F924</f>
        <v>611.6</v>
      </c>
    </row>
    <row r="925" spans="2:7">
      <c r="B925" s="677"/>
      <c r="C925" s="677"/>
      <c r="G925" s="218">
        <f t="shared" si="19"/>
        <v>611.6</v>
      </c>
    </row>
    <row r="926" spans="2:7">
      <c r="B926" s="677"/>
      <c r="C926" s="677"/>
      <c r="G926" s="218">
        <f t="shared" si="19"/>
        <v>611.6</v>
      </c>
    </row>
    <row r="927" spans="2:7">
      <c r="B927" s="677"/>
      <c r="C927" s="677"/>
      <c r="G927" s="218">
        <f t="shared" si="19"/>
        <v>611.6</v>
      </c>
    </row>
    <row r="928" spans="2:7">
      <c r="B928" s="677"/>
      <c r="C928" s="677"/>
      <c r="G928" s="218">
        <f t="shared" si="19"/>
        <v>611.6</v>
      </c>
    </row>
    <row r="929" spans="2:7">
      <c r="B929" s="677"/>
      <c r="C929" s="677"/>
      <c r="G929" s="218">
        <f t="shared" si="19"/>
        <v>611.6</v>
      </c>
    </row>
    <row r="930" spans="2:7">
      <c r="B930" s="677"/>
      <c r="C930" s="677"/>
      <c r="G930" s="218">
        <f t="shared" si="19"/>
        <v>611.6</v>
      </c>
    </row>
    <row r="931" spans="2:7">
      <c r="B931" s="677"/>
      <c r="C931" s="677"/>
      <c r="G931" s="218">
        <f t="shared" si="19"/>
        <v>611.6</v>
      </c>
    </row>
    <row r="932" spans="2:7">
      <c r="B932" s="677"/>
      <c r="C932" s="677"/>
      <c r="G932" s="218">
        <f t="shared" si="19"/>
        <v>611.6</v>
      </c>
    </row>
    <row r="933" spans="2:7">
      <c r="B933" s="677"/>
      <c r="C933" s="677"/>
      <c r="G933" s="218">
        <f t="shared" si="19"/>
        <v>611.6</v>
      </c>
    </row>
    <row r="934" spans="2:7">
      <c r="B934" s="677"/>
      <c r="C934" s="677"/>
      <c r="G934" s="218">
        <f t="shared" si="19"/>
        <v>611.6</v>
      </c>
    </row>
    <row r="935" spans="2:7">
      <c r="B935" s="677"/>
      <c r="C935" s="677"/>
      <c r="G935" s="218">
        <f t="shared" si="19"/>
        <v>611.6</v>
      </c>
    </row>
    <row r="936" spans="2:7">
      <c r="B936" s="677"/>
      <c r="C936" s="677"/>
      <c r="G936" s="218">
        <f t="shared" si="19"/>
        <v>611.6</v>
      </c>
    </row>
    <row r="937" spans="2:7">
      <c r="B937" s="677"/>
      <c r="C937" s="677"/>
      <c r="G937" s="218">
        <f t="shared" si="19"/>
        <v>611.6</v>
      </c>
    </row>
    <row r="938" spans="2:7">
      <c r="B938" s="677"/>
      <c r="C938" s="677"/>
      <c r="G938" s="218">
        <f t="shared" si="19"/>
        <v>611.6</v>
      </c>
    </row>
    <row r="939" spans="2:7">
      <c r="B939" s="677"/>
      <c r="C939" s="677"/>
      <c r="G939" s="218">
        <f t="shared" si="19"/>
        <v>611.6</v>
      </c>
    </row>
    <row r="940" spans="2:7">
      <c r="B940" s="677"/>
      <c r="C940" s="677"/>
      <c r="G940" s="218">
        <f t="shared" si="19"/>
        <v>611.6</v>
      </c>
    </row>
    <row r="941" spans="2:7">
      <c r="B941" s="677"/>
      <c r="C941" s="677"/>
      <c r="G941" s="218">
        <f t="shared" si="19"/>
        <v>611.6</v>
      </c>
    </row>
    <row r="942" spans="2:7">
      <c r="B942" s="677"/>
      <c r="C942" s="677"/>
      <c r="G942" s="218">
        <f t="shared" si="19"/>
        <v>611.6</v>
      </c>
    </row>
    <row r="943" spans="2:7">
      <c r="B943" s="677"/>
      <c r="C943" s="677"/>
      <c r="G943" s="218">
        <f t="shared" si="19"/>
        <v>611.6</v>
      </c>
    </row>
    <row r="944" spans="2:7">
      <c r="B944" s="677"/>
      <c r="C944" s="677"/>
      <c r="G944" s="218">
        <f t="shared" si="19"/>
        <v>611.6</v>
      </c>
    </row>
    <row r="945" spans="2:7">
      <c r="B945" s="677"/>
      <c r="C945" s="677"/>
      <c r="G945" s="218">
        <f t="shared" si="19"/>
        <v>611.6</v>
      </c>
    </row>
    <row r="946" spans="2:7">
      <c r="B946" s="677"/>
      <c r="C946" s="677"/>
      <c r="G946" s="218">
        <f t="shared" si="19"/>
        <v>611.6</v>
      </c>
    </row>
    <row r="947" spans="2:7">
      <c r="B947" s="677"/>
      <c r="C947" s="677"/>
      <c r="G947" s="218">
        <f t="shared" si="19"/>
        <v>611.6</v>
      </c>
    </row>
    <row r="948" spans="2:7">
      <c r="B948" s="677"/>
      <c r="C948" s="677"/>
      <c r="G948" s="218">
        <f t="shared" si="19"/>
        <v>611.6</v>
      </c>
    </row>
    <row r="949" spans="2:7">
      <c r="B949" s="677"/>
      <c r="C949" s="677"/>
      <c r="G949" s="218">
        <f t="shared" si="19"/>
        <v>611.6</v>
      </c>
    </row>
    <row r="950" spans="2:7">
      <c r="B950" s="677"/>
      <c r="C950" s="677"/>
      <c r="G950" s="218">
        <f t="shared" si="19"/>
        <v>611.6</v>
      </c>
    </row>
    <row r="951" spans="2:7">
      <c r="B951" s="677"/>
      <c r="C951" s="677"/>
      <c r="G951" s="218">
        <f t="shared" si="19"/>
        <v>611.6</v>
      </c>
    </row>
    <row r="952" spans="2:7">
      <c r="B952" s="677"/>
      <c r="C952" s="677"/>
      <c r="G952" s="218">
        <f t="shared" si="19"/>
        <v>611.6</v>
      </c>
    </row>
    <row r="953" spans="2:7">
      <c r="B953" s="677"/>
      <c r="C953" s="677"/>
      <c r="G953" s="218">
        <f t="shared" si="19"/>
        <v>611.6</v>
      </c>
    </row>
    <row r="954" spans="2:7">
      <c r="B954" s="677"/>
      <c r="C954" s="677"/>
      <c r="G954" s="218">
        <f t="shared" si="19"/>
        <v>611.6</v>
      </c>
    </row>
    <row r="955" spans="2:7">
      <c r="B955" s="677"/>
      <c r="C955" s="677"/>
      <c r="G955" s="218">
        <f t="shared" si="19"/>
        <v>611.6</v>
      </c>
    </row>
    <row r="956" spans="2:7">
      <c r="B956" s="677"/>
      <c r="C956" s="677"/>
      <c r="G956" s="218">
        <f t="shared" si="19"/>
        <v>611.6</v>
      </c>
    </row>
    <row r="957" spans="2:7">
      <c r="B957" s="677"/>
      <c r="C957" s="677"/>
      <c r="G957" s="218">
        <f t="shared" si="19"/>
        <v>611.6</v>
      </c>
    </row>
    <row r="958" spans="2:7">
      <c r="B958" s="677"/>
      <c r="C958" s="677"/>
      <c r="G958" s="218">
        <f t="shared" si="19"/>
        <v>611.6</v>
      </c>
    </row>
    <row r="959" spans="2:7">
      <c r="B959" s="677"/>
      <c r="C959" s="677"/>
      <c r="G959" s="218">
        <f t="shared" si="19"/>
        <v>611.6</v>
      </c>
    </row>
    <row r="960" spans="2:7">
      <c r="B960" s="677"/>
      <c r="C960" s="677"/>
      <c r="G960" s="218">
        <f t="shared" si="19"/>
        <v>611.6</v>
      </c>
    </row>
    <row r="961" spans="2:7">
      <c r="B961" s="677"/>
      <c r="C961" s="677"/>
      <c r="G961" s="218">
        <f t="shared" si="19"/>
        <v>611.6</v>
      </c>
    </row>
    <row r="962" spans="2:7">
      <c r="B962" s="677"/>
      <c r="C962" s="677"/>
      <c r="G962" s="218">
        <f t="shared" si="19"/>
        <v>611.6</v>
      </c>
    </row>
    <row r="963" spans="2:7">
      <c r="B963" s="677"/>
      <c r="C963" s="677"/>
      <c r="G963" s="218">
        <f t="shared" si="19"/>
        <v>611.6</v>
      </c>
    </row>
    <row r="964" spans="2:7">
      <c r="B964" s="677"/>
      <c r="C964" s="677"/>
      <c r="G964" s="218">
        <f t="shared" si="19"/>
        <v>611.6</v>
      </c>
    </row>
    <row r="965" spans="2:7">
      <c r="B965" s="677"/>
      <c r="C965" s="677"/>
      <c r="G965" s="218">
        <f t="shared" si="19"/>
        <v>611.6</v>
      </c>
    </row>
    <row r="966" spans="2:7">
      <c r="B966" s="677"/>
      <c r="C966" s="677"/>
      <c r="G966" s="218">
        <f t="shared" si="19"/>
        <v>611.6</v>
      </c>
    </row>
    <row r="967" spans="2:7">
      <c r="B967" s="677"/>
      <c r="C967" s="677"/>
      <c r="G967" s="218">
        <f t="shared" si="19"/>
        <v>611.6</v>
      </c>
    </row>
    <row r="968" spans="2:7">
      <c r="B968" s="677"/>
      <c r="C968" s="677"/>
      <c r="G968" s="218">
        <f t="shared" si="19"/>
        <v>611.6</v>
      </c>
    </row>
    <row r="969" spans="2:7">
      <c r="B969" s="677"/>
      <c r="C969" s="677"/>
      <c r="G969" s="218">
        <f t="shared" si="19"/>
        <v>611.6</v>
      </c>
    </row>
    <row r="970" spans="2:7">
      <c r="B970" s="677"/>
      <c r="C970" s="677"/>
      <c r="G970" s="218">
        <f t="shared" si="19"/>
        <v>611.6</v>
      </c>
    </row>
    <row r="971" spans="2:7">
      <c r="B971" s="677"/>
      <c r="C971" s="677"/>
      <c r="G971" s="218">
        <f t="shared" si="19"/>
        <v>611.6</v>
      </c>
    </row>
    <row r="972" spans="2:7">
      <c r="B972" s="677"/>
      <c r="C972" s="677"/>
      <c r="G972" s="218">
        <f t="shared" si="19"/>
        <v>611.6</v>
      </c>
    </row>
    <row r="973" spans="2:7">
      <c r="B973" s="677"/>
      <c r="C973" s="677"/>
      <c r="G973" s="218">
        <f t="shared" si="19"/>
        <v>611.6</v>
      </c>
    </row>
    <row r="974" spans="2:7">
      <c r="B974" s="677"/>
      <c r="C974" s="677"/>
      <c r="G974" s="218">
        <f t="shared" si="19"/>
        <v>611.6</v>
      </c>
    </row>
    <row r="975" spans="2:7">
      <c r="B975" s="677"/>
      <c r="C975" s="677"/>
      <c r="G975" s="218">
        <f t="shared" si="19"/>
        <v>611.6</v>
      </c>
    </row>
    <row r="976" spans="2:7">
      <c r="B976" s="677"/>
      <c r="C976" s="677"/>
      <c r="G976" s="218">
        <f t="shared" si="19"/>
        <v>611.6</v>
      </c>
    </row>
    <row r="977" spans="2:7">
      <c r="B977" s="677"/>
      <c r="C977" s="677"/>
      <c r="G977" s="218">
        <f t="shared" si="19"/>
        <v>611.6</v>
      </c>
    </row>
    <row r="978" spans="2:7">
      <c r="B978" s="677"/>
      <c r="C978" s="677"/>
      <c r="G978" s="218">
        <f t="shared" si="19"/>
        <v>611.6</v>
      </c>
    </row>
    <row r="979" spans="2:7">
      <c r="B979" s="677"/>
      <c r="C979" s="677"/>
      <c r="G979" s="218">
        <f t="shared" si="19"/>
        <v>611.6</v>
      </c>
    </row>
    <row r="980" spans="2:7">
      <c r="B980" s="677"/>
      <c r="C980" s="677"/>
      <c r="G980" s="218">
        <f t="shared" si="19"/>
        <v>611.6</v>
      </c>
    </row>
    <row r="981" spans="2:7">
      <c r="B981" s="677"/>
      <c r="C981" s="677"/>
      <c r="G981" s="218">
        <f t="shared" si="19"/>
        <v>611.6</v>
      </c>
    </row>
    <row r="982" spans="2:7">
      <c r="B982" s="677"/>
      <c r="C982" s="677"/>
      <c r="G982" s="218">
        <f t="shared" si="19"/>
        <v>611.6</v>
      </c>
    </row>
    <row r="983" spans="2:7">
      <c r="B983" s="677"/>
      <c r="C983" s="677"/>
      <c r="G983" s="218">
        <f t="shared" si="19"/>
        <v>611.6</v>
      </c>
    </row>
    <row r="984" spans="2:7">
      <c r="B984" s="677"/>
      <c r="C984" s="677"/>
      <c r="G984" s="218">
        <f t="shared" si="19"/>
        <v>611.6</v>
      </c>
    </row>
    <row r="985" spans="2:7">
      <c r="B985" s="677"/>
      <c r="C985" s="677"/>
      <c r="G985" s="218">
        <f t="shared" si="19"/>
        <v>611.6</v>
      </c>
    </row>
    <row r="986" spans="2:7">
      <c r="B986" s="677"/>
      <c r="C986" s="677"/>
      <c r="G986" s="218">
        <f t="shared" si="19"/>
        <v>611.6</v>
      </c>
    </row>
    <row r="987" spans="2:7">
      <c r="B987" s="677"/>
      <c r="C987" s="677"/>
      <c r="G987" s="218">
        <f t="shared" si="19"/>
        <v>611.6</v>
      </c>
    </row>
    <row r="988" spans="2:7">
      <c r="B988" s="677"/>
      <c r="C988" s="677"/>
      <c r="G988" s="218">
        <f t="shared" ref="G988:G1015" si="20">+G987+E988-F988</f>
        <v>611.6</v>
      </c>
    </row>
    <row r="989" spans="2:7">
      <c r="B989" s="677"/>
      <c r="C989" s="677"/>
      <c r="G989" s="218">
        <f t="shared" si="20"/>
        <v>611.6</v>
      </c>
    </row>
    <row r="990" spans="2:7">
      <c r="B990" s="677"/>
      <c r="C990" s="677"/>
      <c r="G990" s="218">
        <f t="shared" si="20"/>
        <v>611.6</v>
      </c>
    </row>
    <row r="991" spans="2:7">
      <c r="B991" s="677"/>
      <c r="C991" s="677"/>
      <c r="G991" s="218">
        <f t="shared" si="20"/>
        <v>611.6</v>
      </c>
    </row>
    <row r="992" spans="2:7">
      <c r="B992" s="677"/>
      <c r="C992" s="677"/>
      <c r="G992" s="218">
        <f t="shared" si="20"/>
        <v>611.6</v>
      </c>
    </row>
    <row r="993" spans="2:7">
      <c r="B993" s="677"/>
      <c r="C993" s="677"/>
      <c r="G993" s="218">
        <f t="shared" si="20"/>
        <v>611.6</v>
      </c>
    </row>
    <row r="994" spans="2:7">
      <c r="B994" s="677"/>
      <c r="C994" s="677"/>
      <c r="G994" s="218">
        <f t="shared" si="20"/>
        <v>611.6</v>
      </c>
    </row>
    <row r="995" spans="2:7">
      <c r="B995" s="677"/>
      <c r="C995" s="677"/>
      <c r="G995" s="218">
        <f t="shared" si="20"/>
        <v>611.6</v>
      </c>
    </row>
    <row r="996" spans="2:7">
      <c r="B996" s="677"/>
      <c r="C996" s="677"/>
      <c r="G996" s="218">
        <f t="shared" si="20"/>
        <v>611.6</v>
      </c>
    </row>
    <row r="997" spans="2:7">
      <c r="B997" s="677"/>
      <c r="C997" s="677"/>
      <c r="G997" s="218">
        <f t="shared" si="20"/>
        <v>611.6</v>
      </c>
    </row>
    <row r="998" spans="2:7">
      <c r="B998" s="677"/>
      <c r="C998" s="677"/>
      <c r="G998" s="218">
        <f t="shared" si="20"/>
        <v>611.6</v>
      </c>
    </row>
    <row r="999" spans="2:7">
      <c r="B999" s="677"/>
      <c r="C999" s="677"/>
      <c r="G999" s="218">
        <f t="shared" si="20"/>
        <v>611.6</v>
      </c>
    </row>
    <row r="1000" spans="2:7">
      <c r="B1000" s="677"/>
      <c r="C1000" s="677"/>
      <c r="G1000" s="218">
        <f t="shared" si="20"/>
        <v>611.6</v>
      </c>
    </row>
    <row r="1001" spans="2:7">
      <c r="B1001" s="677"/>
      <c r="C1001" s="677"/>
      <c r="G1001" s="218">
        <f t="shared" si="20"/>
        <v>611.6</v>
      </c>
    </row>
    <row r="1002" spans="2:7">
      <c r="B1002" s="677"/>
      <c r="C1002" s="677"/>
      <c r="G1002" s="218">
        <f t="shared" si="20"/>
        <v>611.6</v>
      </c>
    </row>
    <row r="1003" spans="2:7">
      <c r="B1003" s="677"/>
      <c r="C1003" s="677"/>
      <c r="G1003" s="218">
        <f t="shared" si="20"/>
        <v>611.6</v>
      </c>
    </row>
    <row r="1004" spans="2:7">
      <c r="B1004" s="677"/>
      <c r="C1004" s="677"/>
      <c r="G1004" s="218">
        <f t="shared" si="20"/>
        <v>611.6</v>
      </c>
    </row>
    <row r="1005" spans="2:7">
      <c r="B1005" s="677"/>
      <c r="C1005" s="677"/>
      <c r="G1005" s="218">
        <f t="shared" si="20"/>
        <v>611.6</v>
      </c>
    </row>
    <row r="1006" spans="2:7">
      <c r="B1006" s="677"/>
      <c r="C1006" s="677"/>
      <c r="G1006" s="218">
        <f t="shared" si="20"/>
        <v>611.6</v>
      </c>
    </row>
    <row r="1007" spans="2:7">
      <c r="B1007" s="677"/>
      <c r="C1007" s="677"/>
      <c r="G1007" s="218">
        <f t="shared" si="20"/>
        <v>611.6</v>
      </c>
    </row>
    <row r="1008" spans="2:7">
      <c r="B1008" s="677"/>
      <c r="C1008" s="677"/>
      <c r="G1008" s="218">
        <f t="shared" si="20"/>
        <v>611.6</v>
      </c>
    </row>
    <row r="1009" spans="2:7">
      <c r="B1009" s="677"/>
      <c r="C1009" s="677"/>
      <c r="G1009" s="218">
        <f t="shared" si="20"/>
        <v>611.6</v>
      </c>
    </row>
    <row r="1010" spans="2:7">
      <c r="B1010" s="677"/>
      <c r="C1010" s="677"/>
      <c r="G1010" s="218">
        <f t="shared" si="20"/>
        <v>611.6</v>
      </c>
    </row>
    <row r="1011" spans="2:7">
      <c r="B1011" s="677"/>
      <c r="C1011" s="677"/>
      <c r="G1011" s="218">
        <f t="shared" si="20"/>
        <v>611.6</v>
      </c>
    </row>
    <row r="1012" spans="2:7">
      <c r="B1012" s="677"/>
      <c r="C1012" s="677"/>
      <c r="G1012" s="218">
        <f t="shared" si="20"/>
        <v>611.6</v>
      </c>
    </row>
    <row r="1013" spans="2:7">
      <c r="B1013" s="677"/>
      <c r="C1013" s="677"/>
      <c r="G1013" s="218">
        <f t="shared" si="20"/>
        <v>611.6</v>
      </c>
    </row>
    <row r="1014" spans="2:7">
      <c r="B1014" s="677"/>
      <c r="C1014" s="677"/>
      <c r="G1014" s="218">
        <f t="shared" si="20"/>
        <v>611.6</v>
      </c>
    </row>
    <row r="1015" spans="2:7">
      <c r="B1015" s="677"/>
      <c r="C1015" s="677"/>
      <c r="G1015" s="218">
        <f t="shared" si="20"/>
        <v>611.6</v>
      </c>
    </row>
  </sheetData>
  <autoFilter ref="A5:G675" xr:uid="{00000000-0001-0000-0900-000000000000}"/>
  <mergeCells count="10">
    <mergeCell ref="B3:G3"/>
    <mergeCell ref="J495:L495"/>
    <mergeCell ref="J509:L509"/>
    <mergeCell ref="I523:K523"/>
    <mergeCell ref="K533:M533"/>
    <mergeCell ref="J699:L699"/>
    <mergeCell ref="K690:M690"/>
    <mergeCell ref="K592:M592"/>
    <mergeCell ref="J576:L576"/>
    <mergeCell ref="K549:M549"/>
  </mergeCells>
  <phoneticPr fontId="21" type="noConversion"/>
  <pageMargins left="0.7" right="0.7" top="0.75" bottom="0.75" header="0.3" footer="0.3"/>
  <pageSetup paperSize="9" scale="120" fitToWidth="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28AA-25FE-4E49-86F7-E9F783CCB30A}">
  <sheetPr>
    <tabColor rgb="FF00B0F0"/>
  </sheetPr>
  <dimension ref="A1:N314"/>
  <sheetViews>
    <sheetView topLeftCell="A43" workbookViewId="0">
      <selection activeCell="A61" sqref="A61"/>
    </sheetView>
  </sheetViews>
  <sheetFormatPr defaultColWidth="9.140625" defaultRowHeight="15"/>
  <cols>
    <col min="1" max="1" width="12.7109375" style="236" customWidth="1"/>
    <col min="2" max="2" width="17.7109375" style="217" customWidth="1"/>
    <col min="3" max="3" width="15" style="217" customWidth="1"/>
    <col min="4" max="4" width="23.42578125" customWidth="1"/>
    <col min="5" max="5" width="10.140625" style="256" customWidth="1"/>
    <col min="6" max="6" width="12.5703125" style="256" customWidth="1"/>
    <col min="7" max="7" width="13.28515625" customWidth="1"/>
    <col min="9" max="9" width="11.7109375" customWidth="1"/>
    <col min="10" max="10" width="15.140625" customWidth="1"/>
    <col min="11" max="11" width="11" customWidth="1"/>
    <col min="12" max="12" width="22" customWidth="1"/>
  </cols>
  <sheetData>
    <row r="1" spans="1:12">
      <c r="B1" s="677"/>
      <c r="C1" s="677"/>
      <c r="F1" s="285"/>
    </row>
    <row r="2" spans="1:12">
      <c r="B2" s="677"/>
      <c r="C2" s="677"/>
      <c r="F2" s="285"/>
    </row>
    <row r="3" spans="1:12" ht="15.75">
      <c r="A3" s="740" t="s">
        <v>1453</v>
      </c>
      <c r="B3" s="740"/>
      <c r="C3" s="740"/>
      <c r="D3" s="740"/>
      <c r="E3" s="740"/>
      <c r="F3" s="740"/>
      <c r="G3" s="740"/>
      <c r="I3" s="394"/>
      <c r="J3" s="394"/>
    </row>
    <row r="4" spans="1:12" ht="15.75">
      <c r="A4" s="740"/>
      <c r="B4" s="740"/>
      <c r="C4" s="740"/>
      <c r="D4" s="740"/>
      <c r="E4" s="740"/>
      <c r="F4" s="740"/>
      <c r="G4" s="740"/>
      <c r="I4" s="394" t="s">
        <v>597</v>
      </c>
      <c r="J4" s="394">
        <v>72336226</v>
      </c>
    </row>
    <row r="5" spans="1:12" ht="30.75">
      <c r="A5" s="242" t="s">
        <v>390</v>
      </c>
      <c r="B5" s="233" t="s">
        <v>391</v>
      </c>
      <c r="C5" s="233" t="s">
        <v>392</v>
      </c>
      <c r="D5" s="233" t="s">
        <v>393</v>
      </c>
      <c r="E5" s="286" t="s">
        <v>394</v>
      </c>
      <c r="F5" s="286" t="s">
        <v>395</v>
      </c>
      <c r="G5" s="235" t="s">
        <v>396</v>
      </c>
    </row>
    <row r="6" spans="1:12">
      <c r="A6" s="242"/>
      <c r="B6" s="233"/>
      <c r="C6" s="233"/>
      <c r="D6" s="233"/>
      <c r="E6" s="286"/>
      <c r="F6" s="286"/>
      <c r="G6" s="393"/>
    </row>
    <row r="7" spans="1:12">
      <c r="A7" s="243">
        <v>45900</v>
      </c>
      <c r="B7" s="676" t="s">
        <v>1454</v>
      </c>
      <c r="C7" s="676" t="s">
        <v>429</v>
      </c>
      <c r="D7" t="s">
        <v>1115</v>
      </c>
      <c r="E7" s="256">
        <v>1000</v>
      </c>
      <c r="G7" s="393">
        <f>G6+E7-F7</f>
        <v>1000</v>
      </c>
    </row>
    <row r="8" spans="1:12">
      <c r="B8" s="677"/>
      <c r="C8" s="677"/>
      <c r="D8" t="s">
        <v>399</v>
      </c>
      <c r="E8" s="256">
        <v>1000</v>
      </c>
      <c r="G8" s="393">
        <f t="shared" ref="G8:G81" si="0">G7+E8-F8</f>
        <v>2000</v>
      </c>
    </row>
    <row r="9" spans="1:12">
      <c r="B9" s="677"/>
      <c r="C9" s="677"/>
      <c r="D9" t="s">
        <v>19</v>
      </c>
      <c r="E9" s="256">
        <v>11</v>
      </c>
      <c r="G9" s="393">
        <f t="shared" si="0"/>
        <v>2011</v>
      </c>
    </row>
    <row r="10" spans="1:12">
      <c r="B10" s="677"/>
      <c r="C10" s="677"/>
      <c r="D10" t="s">
        <v>401</v>
      </c>
      <c r="E10" s="256">
        <v>8</v>
      </c>
      <c r="G10" s="393">
        <f t="shared" si="0"/>
        <v>2019</v>
      </c>
    </row>
    <row r="11" spans="1:12">
      <c r="A11" s="236">
        <v>45880</v>
      </c>
      <c r="B11" s="677" t="s">
        <v>1455</v>
      </c>
      <c r="C11" s="677" t="s">
        <v>429</v>
      </c>
      <c r="D11" t="s">
        <v>449</v>
      </c>
      <c r="F11" s="256">
        <v>1000</v>
      </c>
      <c r="G11" s="393">
        <f t="shared" si="0"/>
        <v>1019</v>
      </c>
    </row>
    <row r="12" spans="1:12" s="396" customFormat="1" ht="13.5" customHeight="1">
      <c r="A12" s="395">
        <v>45881</v>
      </c>
      <c r="B12" s="681" t="s">
        <v>1456</v>
      </c>
      <c r="C12" s="681" t="s">
        <v>429</v>
      </c>
      <c r="D12" s="420" t="s">
        <v>1115</v>
      </c>
      <c r="E12" s="397"/>
      <c r="F12" s="256">
        <v>1000</v>
      </c>
      <c r="G12" s="393">
        <f t="shared" si="0"/>
        <v>19</v>
      </c>
    </row>
    <row r="13" spans="1:12" ht="13.5" customHeight="1">
      <c r="A13" s="236">
        <v>45953</v>
      </c>
      <c r="B13" s="677" t="s">
        <v>1457</v>
      </c>
      <c r="C13" s="677" t="s">
        <v>429</v>
      </c>
      <c r="D13" t="s">
        <v>19</v>
      </c>
      <c r="F13" s="256">
        <v>11</v>
      </c>
      <c r="G13" s="393">
        <f t="shared" si="0"/>
        <v>8</v>
      </c>
    </row>
    <row r="14" spans="1:12" ht="13.5" customHeight="1">
      <c r="A14" s="236">
        <v>45953</v>
      </c>
      <c r="B14" s="677" t="s">
        <v>1457</v>
      </c>
      <c r="C14" s="677" t="s">
        <v>429</v>
      </c>
      <c r="D14" t="s">
        <v>401</v>
      </c>
      <c r="F14" s="256">
        <v>8</v>
      </c>
      <c r="G14" s="393">
        <f t="shared" si="0"/>
        <v>0</v>
      </c>
    </row>
    <row r="15" spans="1:12">
      <c r="A15" s="243">
        <v>45930</v>
      </c>
      <c r="B15" s="676" t="s">
        <v>1454</v>
      </c>
      <c r="C15" s="676" t="s">
        <v>431</v>
      </c>
      <c r="D15" t="s">
        <v>19</v>
      </c>
      <c r="E15" s="256">
        <v>32.700000000000003</v>
      </c>
      <c r="G15" s="393">
        <f t="shared" si="0"/>
        <v>32.700000000000003</v>
      </c>
    </row>
    <row r="16" spans="1:12">
      <c r="A16" s="243"/>
      <c r="B16" s="676"/>
      <c r="C16" s="676"/>
      <c r="D16" t="s">
        <v>401</v>
      </c>
      <c r="E16" s="256">
        <v>4</v>
      </c>
      <c r="G16" s="393">
        <f t="shared" si="0"/>
        <v>36.700000000000003</v>
      </c>
      <c r="J16" s="676" t="s">
        <v>429</v>
      </c>
      <c r="K16" t="s">
        <v>19</v>
      </c>
      <c r="L16" s="256">
        <v>11</v>
      </c>
    </row>
    <row r="17" spans="1:13">
      <c r="B17" s="677"/>
      <c r="C17" s="677"/>
      <c r="D17" t="s">
        <v>1115</v>
      </c>
      <c r="E17" s="256">
        <v>1000</v>
      </c>
      <c r="G17" s="393">
        <f t="shared" si="0"/>
        <v>1036.7</v>
      </c>
      <c r="K17" t="s">
        <v>401</v>
      </c>
      <c r="L17" s="256">
        <v>8</v>
      </c>
    </row>
    <row r="18" spans="1:13">
      <c r="A18" s="236">
        <v>45881</v>
      </c>
      <c r="B18" s="677" t="s">
        <v>1456</v>
      </c>
      <c r="C18" s="677" t="s">
        <v>431</v>
      </c>
      <c r="D18" t="s">
        <v>1115</v>
      </c>
      <c r="F18" s="256">
        <v>633</v>
      </c>
      <c r="G18" s="393">
        <f t="shared" si="0"/>
        <v>403.70000000000005</v>
      </c>
      <c r="J18" s="676" t="s">
        <v>431</v>
      </c>
      <c r="K18" t="s">
        <v>19</v>
      </c>
      <c r="L18" s="256">
        <v>32.700000000000003</v>
      </c>
    </row>
    <row r="19" spans="1:13">
      <c r="A19" s="236">
        <v>45923</v>
      </c>
      <c r="B19" s="677" t="s">
        <v>1458</v>
      </c>
      <c r="C19" s="677" t="s">
        <v>431</v>
      </c>
      <c r="D19" t="s">
        <v>1115</v>
      </c>
      <c r="F19" s="256">
        <v>367</v>
      </c>
      <c r="G19" s="393">
        <f t="shared" si="0"/>
        <v>36.700000000000045</v>
      </c>
      <c r="K19" t="s">
        <v>401</v>
      </c>
      <c r="L19" s="256">
        <v>4</v>
      </c>
    </row>
    <row r="20" spans="1:13">
      <c r="A20" s="236">
        <v>45953</v>
      </c>
      <c r="B20" s="677" t="s">
        <v>1457</v>
      </c>
      <c r="C20" s="677" t="s">
        <v>431</v>
      </c>
      <c r="D20" t="s">
        <v>19</v>
      </c>
      <c r="F20" s="256">
        <v>32.700000000000003</v>
      </c>
      <c r="G20" s="393">
        <f t="shared" si="0"/>
        <v>4.0000000000000426</v>
      </c>
      <c r="L20" s="256"/>
    </row>
    <row r="21" spans="1:13">
      <c r="A21" s="236">
        <v>45953</v>
      </c>
      <c r="B21" s="677" t="s">
        <v>1457</v>
      </c>
      <c r="C21" s="677" t="s">
        <v>431</v>
      </c>
      <c r="D21" t="s">
        <v>401</v>
      </c>
      <c r="F21" s="256">
        <v>4</v>
      </c>
      <c r="G21" s="393">
        <f t="shared" si="0"/>
        <v>4.2632564145606011E-14</v>
      </c>
      <c r="L21" s="256"/>
    </row>
    <row r="22" spans="1:13">
      <c r="A22" s="243">
        <v>45961</v>
      </c>
      <c r="B22" s="676" t="s">
        <v>1454</v>
      </c>
      <c r="C22" s="676" t="s">
        <v>398</v>
      </c>
      <c r="D22" t="s">
        <v>19</v>
      </c>
      <c r="E22" s="256">
        <v>32.200000000000003</v>
      </c>
      <c r="G22" s="393">
        <f t="shared" si="0"/>
        <v>32.200000000000045</v>
      </c>
      <c r="K22">
        <v>100</v>
      </c>
      <c r="L22" s="256">
        <f>SUM(L16:L19)</f>
        <v>55.7</v>
      </c>
      <c r="M22" s="256">
        <f>K22-L22</f>
        <v>44.3</v>
      </c>
    </row>
    <row r="23" spans="1:13">
      <c r="B23" s="677"/>
      <c r="C23" s="677"/>
      <c r="D23" t="s">
        <v>401</v>
      </c>
      <c r="E23" s="256">
        <v>6</v>
      </c>
      <c r="G23" s="393">
        <f t="shared" si="0"/>
        <v>38.200000000000045</v>
      </c>
    </row>
    <row r="24" spans="1:13">
      <c r="B24" s="677"/>
      <c r="C24" s="677"/>
      <c r="D24" t="s">
        <v>1115</v>
      </c>
      <c r="E24" s="256">
        <v>1000</v>
      </c>
      <c r="G24" s="393">
        <f t="shared" si="0"/>
        <v>1038.2</v>
      </c>
      <c r="J24" s="676">
        <v>2026</v>
      </c>
      <c r="K24" s="676" t="s">
        <v>444</v>
      </c>
      <c r="L24" t="s">
        <v>19</v>
      </c>
      <c r="M24" s="256">
        <v>30.1</v>
      </c>
    </row>
    <row r="25" spans="1:13">
      <c r="A25" s="236">
        <v>45933</v>
      </c>
      <c r="B25" s="677" t="s">
        <v>1459</v>
      </c>
      <c r="C25" s="677" t="s">
        <v>398</v>
      </c>
      <c r="D25" t="s">
        <v>1115</v>
      </c>
      <c r="F25" s="256">
        <v>1000</v>
      </c>
      <c r="G25" s="393">
        <f t="shared" si="0"/>
        <v>38.200000000000045</v>
      </c>
      <c r="L25" t="s">
        <v>401</v>
      </c>
      <c r="M25" s="256">
        <v>3</v>
      </c>
    </row>
    <row r="26" spans="1:13">
      <c r="A26" s="236">
        <v>45993</v>
      </c>
      <c r="B26" s="677" t="s">
        <v>1460</v>
      </c>
      <c r="C26" s="677" t="s">
        <v>398</v>
      </c>
      <c r="D26" t="s">
        <v>19</v>
      </c>
      <c r="F26" s="256">
        <v>32.200000000000003</v>
      </c>
      <c r="G26" s="393">
        <f t="shared" si="0"/>
        <v>6.0000000000000426</v>
      </c>
      <c r="L26" s="627" t="s">
        <v>640</v>
      </c>
      <c r="M26" s="628">
        <v>28.3</v>
      </c>
    </row>
    <row r="27" spans="1:13">
      <c r="A27" s="236">
        <v>45993</v>
      </c>
      <c r="B27" s="677" t="s">
        <v>1460</v>
      </c>
      <c r="C27" s="677" t="s">
        <v>398</v>
      </c>
      <c r="D27" t="s">
        <v>401</v>
      </c>
      <c r="F27" s="256">
        <v>6</v>
      </c>
      <c r="G27" s="393">
        <f t="shared" si="0"/>
        <v>4.2632564145606011E-14</v>
      </c>
      <c r="M27" s="256">
        <f>SUM(M24:M26)</f>
        <v>61.400000000000006</v>
      </c>
    </row>
    <row r="28" spans="1:13">
      <c r="A28" s="243">
        <v>45991</v>
      </c>
      <c r="B28" s="676" t="s">
        <v>1454</v>
      </c>
      <c r="C28" s="676" t="s">
        <v>405</v>
      </c>
      <c r="D28" t="s">
        <v>19</v>
      </c>
      <c r="E28" s="256">
        <v>30.5</v>
      </c>
      <c r="G28" s="393">
        <f t="shared" si="0"/>
        <v>30.500000000000043</v>
      </c>
    </row>
    <row r="29" spans="1:13">
      <c r="B29" s="677"/>
      <c r="C29" s="677"/>
      <c r="D29" t="s">
        <v>401</v>
      </c>
      <c r="E29" s="256">
        <v>5</v>
      </c>
      <c r="G29" s="393">
        <f t="shared" si="0"/>
        <v>35.500000000000043</v>
      </c>
    </row>
    <row r="30" spans="1:13">
      <c r="B30" s="677"/>
      <c r="C30" s="677"/>
      <c r="D30" t="s">
        <v>1115</v>
      </c>
      <c r="E30" s="256">
        <v>1000</v>
      </c>
      <c r="G30" s="393">
        <f t="shared" si="0"/>
        <v>1035.5</v>
      </c>
    </row>
    <row r="31" spans="1:13">
      <c r="A31" s="236">
        <v>45991</v>
      </c>
      <c r="B31" s="677" t="s">
        <v>1461</v>
      </c>
      <c r="C31" s="677" t="s">
        <v>405</v>
      </c>
      <c r="D31" t="s">
        <v>1115</v>
      </c>
      <c r="F31" s="256">
        <v>1000</v>
      </c>
      <c r="G31" s="393">
        <f t="shared" si="0"/>
        <v>35.5</v>
      </c>
    </row>
    <row r="32" spans="1:13">
      <c r="A32" s="236">
        <v>46020</v>
      </c>
      <c r="B32" s="677" t="s">
        <v>1462</v>
      </c>
      <c r="C32" s="677" t="s">
        <v>405</v>
      </c>
      <c r="D32" t="s">
        <v>19</v>
      </c>
      <c r="F32" s="256">
        <v>30.5</v>
      </c>
      <c r="G32" s="393">
        <f t="shared" si="0"/>
        <v>5</v>
      </c>
    </row>
    <row r="33" spans="1:14">
      <c r="A33" s="236">
        <v>46020</v>
      </c>
      <c r="B33" s="677" t="s">
        <v>1462</v>
      </c>
      <c r="C33" s="677" t="s">
        <v>405</v>
      </c>
      <c r="D33" t="s">
        <v>401</v>
      </c>
      <c r="F33" s="256">
        <v>5</v>
      </c>
      <c r="G33" s="393">
        <f t="shared" si="0"/>
        <v>0</v>
      </c>
      <c r="L33" t="s">
        <v>19</v>
      </c>
      <c r="M33" s="256">
        <v>30.1</v>
      </c>
    </row>
    <row r="34" spans="1:14">
      <c r="A34" s="243">
        <v>46022</v>
      </c>
      <c r="B34" s="676" t="s">
        <v>1454</v>
      </c>
      <c r="C34" s="676" t="s">
        <v>409</v>
      </c>
      <c r="D34" t="s">
        <v>19</v>
      </c>
      <c r="E34" s="256">
        <v>30.9</v>
      </c>
      <c r="G34" s="393">
        <f t="shared" si="0"/>
        <v>30.9</v>
      </c>
      <c r="L34" t="s">
        <v>401</v>
      </c>
      <c r="M34" s="256">
        <v>3</v>
      </c>
    </row>
    <row r="35" spans="1:14">
      <c r="B35" s="677"/>
      <c r="C35" s="677"/>
      <c r="D35" t="s">
        <v>401</v>
      </c>
      <c r="E35" s="256">
        <v>5</v>
      </c>
      <c r="G35" s="393">
        <f t="shared" si="0"/>
        <v>35.9</v>
      </c>
      <c r="M35">
        <v>1000</v>
      </c>
    </row>
    <row r="36" spans="1:14">
      <c r="B36" s="677"/>
      <c r="C36" s="677"/>
      <c r="D36" t="s">
        <v>1115</v>
      </c>
      <c r="E36" s="256">
        <v>1000</v>
      </c>
      <c r="G36" s="393">
        <f t="shared" si="0"/>
        <v>1035.9000000000001</v>
      </c>
      <c r="L36">
        <v>1100</v>
      </c>
      <c r="M36" s="256">
        <f>SUM(M33:M35)</f>
        <v>1033.0999999999999</v>
      </c>
      <c r="N36" s="256">
        <f>L36-M36</f>
        <v>66.900000000000091</v>
      </c>
    </row>
    <row r="37" spans="1:14">
      <c r="A37" s="236">
        <v>45993</v>
      </c>
      <c r="B37" s="677" t="s">
        <v>1463</v>
      </c>
      <c r="C37" s="677" t="s">
        <v>409</v>
      </c>
      <c r="D37" t="s">
        <v>1115</v>
      </c>
      <c r="F37" s="256">
        <v>1000</v>
      </c>
      <c r="G37" s="393">
        <f t="shared" si="0"/>
        <v>35.900000000000091</v>
      </c>
    </row>
    <row r="38" spans="1:14">
      <c r="A38" s="236">
        <v>46055</v>
      </c>
      <c r="B38" s="677" t="s">
        <v>1464</v>
      </c>
      <c r="C38" s="677" t="s">
        <v>409</v>
      </c>
      <c r="D38" t="s">
        <v>19</v>
      </c>
      <c r="F38" s="256">
        <v>30.9</v>
      </c>
      <c r="G38" s="393">
        <f t="shared" si="0"/>
        <v>5.0000000000000924</v>
      </c>
    </row>
    <row r="39" spans="1:14">
      <c r="A39" s="236">
        <v>46055</v>
      </c>
      <c r="B39" s="677" t="s">
        <v>1464</v>
      </c>
      <c r="C39" s="677" t="s">
        <v>409</v>
      </c>
      <c r="D39" t="s">
        <v>401</v>
      </c>
      <c r="F39" s="256">
        <v>5</v>
      </c>
      <c r="G39" s="393">
        <f t="shared" si="0"/>
        <v>9.2370555648813024E-14</v>
      </c>
    </row>
    <row r="40" spans="1:14">
      <c r="A40" s="243">
        <v>46053</v>
      </c>
      <c r="B40" s="676" t="s">
        <v>1454</v>
      </c>
      <c r="C40" s="676" t="s">
        <v>444</v>
      </c>
      <c r="D40" t="s">
        <v>19</v>
      </c>
      <c r="E40" s="256">
        <v>30.1</v>
      </c>
      <c r="G40" s="393">
        <f t="shared" si="0"/>
        <v>30.100000000000094</v>
      </c>
    </row>
    <row r="41" spans="1:14">
      <c r="B41" s="677"/>
      <c r="C41" s="677"/>
      <c r="D41" t="s">
        <v>401</v>
      </c>
      <c r="E41" s="256">
        <v>3</v>
      </c>
      <c r="G41" s="393">
        <f t="shared" si="0"/>
        <v>33.100000000000094</v>
      </c>
    </row>
    <row r="42" spans="1:14">
      <c r="B42" s="677"/>
      <c r="C42" s="677"/>
      <c r="D42" t="s">
        <v>1115</v>
      </c>
      <c r="E42" s="256">
        <v>1000</v>
      </c>
      <c r="G42" s="393">
        <f t="shared" si="0"/>
        <v>1033.1000000000001</v>
      </c>
      <c r="K42" s="676"/>
    </row>
    <row r="43" spans="1:14">
      <c r="B43" s="677"/>
      <c r="C43" s="677"/>
      <c r="D43" s="627" t="s">
        <v>640</v>
      </c>
      <c r="E43" s="628">
        <v>28.3</v>
      </c>
      <c r="G43" s="393">
        <f t="shared" si="0"/>
        <v>1061.4000000000001</v>
      </c>
    </row>
    <row r="44" spans="1:14">
      <c r="A44" s="236">
        <v>46020</v>
      </c>
      <c r="B44" s="677" t="s">
        <v>1465</v>
      </c>
      <c r="C44" s="677" t="s">
        <v>444</v>
      </c>
      <c r="D44" t="s">
        <v>1115</v>
      </c>
      <c r="F44" s="256">
        <v>1000</v>
      </c>
      <c r="G44" s="393">
        <f t="shared" si="0"/>
        <v>61.400000000000091</v>
      </c>
    </row>
    <row r="45" spans="1:14">
      <c r="A45" s="236">
        <v>46086</v>
      </c>
      <c r="B45" s="677" t="s">
        <v>1466</v>
      </c>
      <c r="C45" s="677" t="s">
        <v>444</v>
      </c>
      <c r="D45" t="s">
        <v>19</v>
      </c>
      <c r="F45" s="256">
        <v>30.1</v>
      </c>
      <c r="G45" s="393">
        <f t="shared" si="0"/>
        <v>31.30000000000009</v>
      </c>
    </row>
    <row r="46" spans="1:14">
      <c r="A46" s="236">
        <v>46086</v>
      </c>
      <c r="B46" s="677" t="s">
        <v>1466</v>
      </c>
      <c r="C46" s="677" t="s">
        <v>444</v>
      </c>
      <c r="D46" t="s">
        <v>401</v>
      </c>
      <c r="F46" s="256">
        <v>3</v>
      </c>
      <c r="G46" s="393">
        <f t="shared" si="0"/>
        <v>28.30000000000009</v>
      </c>
    </row>
    <row r="47" spans="1:14">
      <c r="A47" s="243">
        <v>46081</v>
      </c>
      <c r="B47" s="676" t="s">
        <v>1454</v>
      </c>
      <c r="C47" s="676" t="s">
        <v>415</v>
      </c>
      <c r="D47" t="s">
        <v>19</v>
      </c>
      <c r="E47" s="256">
        <v>29.6</v>
      </c>
      <c r="G47" s="393">
        <f t="shared" si="0"/>
        <v>57.900000000000091</v>
      </c>
    </row>
    <row r="48" spans="1:14">
      <c r="B48" s="677"/>
      <c r="C48" s="677"/>
      <c r="D48" t="s">
        <v>401</v>
      </c>
      <c r="E48" s="256">
        <v>6</v>
      </c>
      <c r="G48" s="393">
        <f t="shared" si="0"/>
        <v>63.900000000000091</v>
      </c>
    </row>
    <row r="49" spans="1:13">
      <c r="B49" s="677"/>
      <c r="C49" s="677"/>
      <c r="D49" t="s">
        <v>1115</v>
      </c>
      <c r="E49" s="256">
        <v>1000</v>
      </c>
      <c r="G49" s="393">
        <f t="shared" si="0"/>
        <v>1063.9000000000001</v>
      </c>
    </row>
    <row r="50" spans="1:13">
      <c r="A50" s="236">
        <v>46055</v>
      </c>
      <c r="B50" s="677" t="s">
        <v>1467</v>
      </c>
      <c r="C50" s="677" t="s">
        <v>415</v>
      </c>
      <c r="D50" t="s">
        <v>1115</v>
      </c>
      <c r="F50" s="256">
        <v>1000</v>
      </c>
      <c r="G50" s="393">
        <f t="shared" si="0"/>
        <v>63.900000000000091</v>
      </c>
    </row>
    <row r="51" spans="1:13">
      <c r="A51" s="236">
        <v>46120</v>
      </c>
      <c r="B51" s="677" t="s">
        <v>1468</v>
      </c>
      <c r="C51" s="677" t="s">
        <v>415</v>
      </c>
      <c r="D51" t="s">
        <v>19</v>
      </c>
      <c r="F51" s="256">
        <v>29.6</v>
      </c>
      <c r="G51" s="393">
        <f t="shared" si="0"/>
        <v>34.30000000000009</v>
      </c>
    </row>
    <row r="52" spans="1:13">
      <c r="A52" s="236">
        <v>46120</v>
      </c>
      <c r="B52" s="677" t="s">
        <v>1468</v>
      </c>
      <c r="C52" s="677" t="s">
        <v>415</v>
      </c>
      <c r="D52" t="s">
        <v>401</v>
      </c>
      <c r="F52" s="256">
        <v>6</v>
      </c>
      <c r="G52" s="393">
        <f t="shared" si="0"/>
        <v>28.30000000000009</v>
      </c>
    </row>
    <row r="53" spans="1:13">
      <c r="A53" s="243">
        <v>46112</v>
      </c>
      <c r="B53" s="676" t="s">
        <v>1454</v>
      </c>
      <c r="C53" s="676" t="s">
        <v>418</v>
      </c>
      <c r="D53" t="s">
        <v>19</v>
      </c>
      <c r="E53" s="256">
        <v>31.1</v>
      </c>
      <c r="G53" s="393">
        <f t="shared" si="0"/>
        <v>59.400000000000091</v>
      </c>
    </row>
    <row r="54" spans="1:13">
      <c r="B54" s="677"/>
      <c r="C54" s="677"/>
      <c r="D54" t="s">
        <v>401</v>
      </c>
      <c r="E54" s="256">
        <v>6</v>
      </c>
      <c r="G54" s="393">
        <f t="shared" si="0"/>
        <v>65.400000000000091</v>
      </c>
    </row>
    <row r="55" spans="1:13">
      <c r="B55" s="677"/>
      <c r="C55" s="677"/>
      <c r="D55" t="s">
        <v>1115</v>
      </c>
      <c r="E55" s="256">
        <v>1000</v>
      </c>
      <c r="G55" s="393">
        <f t="shared" si="0"/>
        <v>1065.4000000000001</v>
      </c>
      <c r="K55" s="741" t="s">
        <v>1453</v>
      </c>
      <c r="L55" s="741"/>
      <c r="M55" s="741"/>
    </row>
    <row r="56" spans="1:13">
      <c r="A56" s="236">
        <v>46086</v>
      </c>
      <c r="B56" s="569" t="s">
        <v>1469</v>
      </c>
      <c r="C56" s="677" t="s">
        <v>418</v>
      </c>
      <c r="D56" t="s">
        <v>1115</v>
      </c>
      <c r="F56" s="256">
        <v>1000</v>
      </c>
      <c r="G56" s="393">
        <f t="shared" si="0"/>
        <v>65.400000000000091</v>
      </c>
      <c r="J56" s="676">
        <v>2026</v>
      </c>
      <c r="K56" s="676" t="s">
        <v>444</v>
      </c>
      <c r="L56" s="627" t="s">
        <v>640</v>
      </c>
      <c r="M56" s="628">
        <v>28.3</v>
      </c>
    </row>
    <row r="57" spans="1:13">
      <c r="A57" s="243">
        <v>46142</v>
      </c>
      <c r="B57" s="676" t="s">
        <v>1454</v>
      </c>
      <c r="C57" s="676" t="s">
        <v>420</v>
      </c>
      <c r="D57" t="s">
        <v>19</v>
      </c>
      <c r="G57" s="393">
        <f t="shared" si="0"/>
        <v>65.400000000000091</v>
      </c>
      <c r="K57" s="677"/>
      <c r="M57" s="299">
        <f>SUM(M56:M56)</f>
        <v>28.3</v>
      </c>
    </row>
    <row r="58" spans="1:13">
      <c r="B58" s="677"/>
      <c r="C58" s="677"/>
      <c r="D58" t="s">
        <v>401</v>
      </c>
      <c r="G58" s="393">
        <f t="shared" si="0"/>
        <v>65.400000000000091</v>
      </c>
    </row>
    <row r="59" spans="1:13">
      <c r="B59" s="677"/>
      <c r="C59" s="677"/>
      <c r="D59" t="s">
        <v>1115</v>
      </c>
      <c r="E59" s="256">
        <v>1000</v>
      </c>
      <c r="G59" s="393">
        <f t="shared" si="0"/>
        <v>1065.4000000000001</v>
      </c>
    </row>
    <row r="60" spans="1:13">
      <c r="A60" s="236">
        <v>46120</v>
      </c>
      <c r="B60" s="677" t="s">
        <v>1470</v>
      </c>
      <c r="C60" s="677" t="s">
        <v>420</v>
      </c>
      <c r="D60" t="s">
        <v>1115</v>
      </c>
      <c r="F60" s="256">
        <v>1000</v>
      </c>
      <c r="G60" s="393">
        <f t="shared" si="0"/>
        <v>65.400000000000091</v>
      </c>
    </row>
    <row r="61" spans="1:13">
      <c r="B61" s="677"/>
      <c r="C61" s="677"/>
      <c r="G61" s="393">
        <f t="shared" si="0"/>
        <v>65.400000000000091</v>
      </c>
    </row>
    <row r="62" spans="1:13">
      <c r="B62" s="677"/>
      <c r="C62" s="677"/>
      <c r="G62" s="393">
        <f t="shared" si="0"/>
        <v>65.400000000000091</v>
      </c>
    </row>
    <row r="63" spans="1:13">
      <c r="B63" s="677"/>
      <c r="C63" s="677"/>
      <c r="G63" s="393">
        <f t="shared" si="0"/>
        <v>65.400000000000091</v>
      </c>
    </row>
    <row r="64" spans="1:13">
      <c r="B64" s="677"/>
      <c r="C64" s="677"/>
      <c r="G64" s="393">
        <f t="shared" si="0"/>
        <v>65.400000000000091</v>
      </c>
    </row>
    <row r="65" spans="2:7">
      <c r="B65" s="677"/>
      <c r="C65" s="677"/>
      <c r="G65" s="393">
        <f t="shared" si="0"/>
        <v>65.400000000000091</v>
      </c>
    </row>
    <row r="66" spans="2:7">
      <c r="B66" s="677"/>
      <c r="C66" s="677"/>
      <c r="G66" s="393">
        <f t="shared" si="0"/>
        <v>65.400000000000091</v>
      </c>
    </row>
    <row r="67" spans="2:7">
      <c r="B67" s="677"/>
      <c r="C67" s="677"/>
      <c r="G67" s="393">
        <f t="shared" si="0"/>
        <v>65.400000000000091</v>
      </c>
    </row>
    <row r="68" spans="2:7">
      <c r="B68" s="677"/>
      <c r="C68" s="677"/>
      <c r="G68" s="393">
        <f t="shared" si="0"/>
        <v>65.400000000000091</v>
      </c>
    </row>
    <row r="69" spans="2:7">
      <c r="B69" s="677"/>
      <c r="C69" s="677"/>
      <c r="G69" s="393">
        <f t="shared" si="0"/>
        <v>65.400000000000091</v>
      </c>
    </row>
    <row r="70" spans="2:7">
      <c r="B70" s="677"/>
      <c r="C70" s="677"/>
      <c r="G70" s="393">
        <f t="shared" si="0"/>
        <v>65.400000000000091</v>
      </c>
    </row>
    <row r="71" spans="2:7">
      <c r="B71" s="677"/>
      <c r="C71" s="677"/>
      <c r="G71" s="393">
        <f t="shared" si="0"/>
        <v>65.400000000000091</v>
      </c>
    </row>
    <row r="72" spans="2:7">
      <c r="B72" s="677"/>
      <c r="C72" s="677"/>
      <c r="G72" s="393">
        <f t="shared" si="0"/>
        <v>65.400000000000091</v>
      </c>
    </row>
    <row r="73" spans="2:7">
      <c r="B73" s="677"/>
      <c r="C73" s="677"/>
      <c r="G73" s="393">
        <f t="shared" si="0"/>
        <v>65.400000000000091</v>
      </c>
    </row>
    <row r="74" spans="2:7">
      <c r="B74" s="677"/>
      <c r="C74" s="677"/>
      <c r="G74" s="393">
        <f t="shared" si="0"/>
        <v>65.400000000000091</v>
      </c>
    </row>
    <row r="75" spans="2:7">
      <c r="B75" s="677"/>
      <c r="C75" s="677"/>
      <c r="G75" s="393">
        <f t="shared" si="0"/>
        <v>65.400000000000091</v>
      </c>
    </row>
    <row r="76" spans="2:7">
      <c r="B76" s="677"/>
      <c r="C76" s="677"/>
      <c r="G76" s="393">
        <f t="shared" si="0"/>
        <v>65.400000000000091</v>
      </c>
    </row>
    <row r="77" spans="2:7">
      <c r="B77" s="677"/>
      <c r="C77" s="677"/>
      <c r="G77" s="393">
        <f t="shared" si="0"/>
        <v>65.400000000000091</v>
      </c>
    </row>
    <row r="78" spans="2:7">
      <c r="B78" s="677"/>
      <c r="C78" s="677"/>
      <c r="G78" s="393">
        <f t="shared" si="0"/>
        <v>65.400000000000091</v>
      </c>
    </row>
    <row r="79" spans="2:7">
      <c r="B79" s="677"/>
      <c r="C79" s="677"/>
      <c r="G79" s="393">
        <f t="shared" si="0"/>
        <v>65.400000000000091</v>
      </c>
    </row>
    <row r="80" spans="2:7">
      <c r="B80" s="677"/>
      <c r="C80" s="677"/>
      <c r="G80" s="393">
        <f t="shared" si="0"/>
        <v>65.400000000000091</v>
      </c>
    </row>
    <row r="81" spans="2:7">
      <c r="B81" s="677"/>
      <c r="C81" s="677"/>
      <c r="G81" s="393">
        <f t="shared" si="0"/>
        <v>65.400000000000091</v>
      </c>
    </row>
    <row r="82" spans="2:7">
      <c r="B82" s="677"/>
      <c r="C82" s="677"/>
      <c r="G82" s="393">
        <f t="shared" ref="G82:G145" si="1">G81+E82-F82</f>
        <v>65.400000000000091</v>
      </c>
    </row>
    <row r="83" spans="2:7">
      <c r="B83" s="677"/>
      <c r="C83" s="677"/>
      <c r="G83" s="393">
        <f t="shared" si="1"/>
        <v>65.400000000000091</v>
      </c>
    </row>
    <row r="84" spans="2:7">
      <c r="B84" s="677"/>
      <c r="C84" s="677"/>
      <c r="G84" s="393">
        <f t="shared" si="1"/>
        <v>65.400000000000091</v>
      </c>
    </row>
    <row r="85" spans="2:7">
      <c r="B85" s="677"/>
      <c r="C85" s="677"/>
      <c r="G85" s="393">
        <f t="shared" si="1"/>
        <v>65.400000000000091</v>
      </c>
    </row>
    <row r="86" spans="2:7">
      <c r="B86" s="677"/>
      <c r="C86" s="677"/>
      <c r="G86" s="393">
        <f t="shared" si="1"/>
        <v>65.400000000000091</v>
      </c>
    </row>
    <row r="87" spans="2:7">
      <c r="B87" s="677"/>
      <c r="C87" s="677"/>
      <c r="G87" s="393">
        <f t="shared" si="1"/>
        <v>65.400000000000091</v>
      </c>
    </row>
    <row r="88" spans="2:7">
      <c r="B88" s="677"/>
      <c r="C88" s="677"/>
      <c r="G88" s="393">
        <f t="shared" si="1"/>
        <v>65.400000000000091</v>
      </c>
    </row>
    <row r="89" spans="2:7">
      <c r="B89" s="677"/>
      <c r="C89" s="677"/>
      <c r="G89" s="393">
        <f t="shared" si="1"/>
        <v>65.400000000000091</v>
      </c>
    </row>
    <row r="90" spans="2:7">
      <c r="B90" s="677"/>
      <c r="C90" s="677"/>
      <c r="G90" s="393">
        <f t="shared" si="1"/>
        <v>65.400000000000091</v>
      </c>
    </row>
    <row r="91" spans="2:7">
      <c r="B91" s="677"/>
      <c r="C91" s="677"/>
      <c r="G91" s="393">
        <f t="shared" si="1"/>
        <v>65.400000000000091</v>
      </c>
    </row>
    <row r="92" spans="2:7">
      <c r="B92" s="677"/>
      <c r="C92" s="677"/>
      <c r="G92" s="393">
        <f t="shared" si="1"/>
        <v>65.400000000000091</v>
      </c>
    </row>
    <row r="93" spans="2:7">
      <c r="B93" s="677"/>
      <c r="C93" s="677"/>
      <c r="G93" s="393">
        <f t="shared" si="1"/>
        <v>65.400000000000091</v>
      </c>
    </row>
    <row r="94" spans="2:7">
      <c r="B94" s="677"/>
      <c r="C94" s="677"/>
      <c r="G94" s="393">
        <f t="shared" si="1"/>
        <v>65.400000000000091</v>
      </c>
    </row>
    <row r="95" spans="2:7">
      <c r="B95" s="677"/>
      <c r="C95" s="677"/>
      <c r="G95" s="393">
        <f t="shared" si="1"/>
        <v>65.400000000000091</v>
      </c>
    </row>
    <row r="96" spans="2:7">
      <c r="B96" s="677"/>
      <c r="C96" s="677"/>
      <c r="G96" s="393">
        <f t="shared" si="1"/>
        <v>65.400000000000091</v>
      </c>
    </row>
    <row r="97" spans="2:7">
      <c r="B97" s="677"/>
      <c r="C97" s="677"/>
      <c r="G97" s="393">
        <f t="shared" si="1"/>
        <v>65.400000000000091</v>
      </c>
    </row>
    <row r="98" spans="2:7">
      <c r="B98" s="677"/>
      <c r="C98" s="677"/>
      <c r="G98" s="393">
        <f t="shared" si="1"/>
        <v>65.400000000000091</v>
      </c>
    </row>
    <row r="99" spans="2:7">
      <c r="B99" s="677"/>
      <c r="C99" s="677"/>
      <c r="G99" s="393">
        <f t="shared" si="1"/>
        <v>65.400000000000091</v>
      </c>
    </row>
    <row r="100" spans="2:7">
      <c r="B100" s="677"/>
      <c r="C100" s="677"/>
      <c r="G100" s="393">
        <f t="shared" si="1"/>
        <v>65.400000000000091</v>
      </c>
    </row>
    <row r="101" spans="2:7">
      <c r="B101" s="677"/>
      <c r="C101" s="677"/>
      <c r="G101" s="393">
        <f t="shared" si="1"/>
        <v>65.400000000000091</v>
      </c>
    </row>
    <row r="102" spans="2:7">
      <c r="B102" s="677"/>
      <c r="C102" s="677"/>
      <c r="G102" s="393">
        <f t="shared" si="1"/>
        <v>65.400000000000091</v>
      </c>
    </row>
    <row r="103" spans="2:7">
      <c r="B103" s="677"/>
      <c r="C103" s="677"/>
      <c r="G103" s="393">
        <f t="shared" si="1"/>
        <v>65.400000000000091</v>
      </c>
    </row>
    <row r="104" spans="2:7">
      <c r="B104" s="677"/>
      <c r="C104" s="677"/>
      <c r="G104" s="393">
        <f t="shared" si="1"/>
        <v>65.400000000000091</v>
      </c>
    </row>
    <row r="105" spans="2:7">
      <c r="B105" s="677"/>
      <c r="C105" s="677"/>
      <c r="G105" s="393">
        <f t="shared" si="1"/>
        <v>65.400000000000091</v>
      </c>
    </row>
    <row r="106" spans="2:7">
      <c r="B106" s="677"/>
      <c r="C106" s="677"/>
      <c r="G106" s="393">
        <f t="shared" si="1"/>
        <v>65.400000000000091</v>
      </c>
    </row>
    <row r="107" spans="2:7">
      <c r="B107" s="677"/>
      <c r="C107" s="677"/>
      <c r="G107" s="393">
        <f t="shared" si="1"/>
        <v>65.400000000000091</v>
      </c>
    </row>
    <row r="108" spans="2:7">
      <c r="B108" s="677"/>
      <c r="C108" s="677"/>
      <c r="G108" s="393">
        <f t="shared" si="1"/>
        <v>65.400000000000091</v>
      </c>
    </row>
    <row r="109" spans="2:7">
      <c r="B109" s="677"/>
      <c r="C109" s="677"/>
      <c r="G109" s="393">
        <f t="shared" si="1"/>
        <v>65.400000000000091</v>
      </c>
    </row>
    <row r="110" spans="2:7">
      <c r="B110" s="677"/>
      <c r="C110" s="677"/>
      <c r="G110" s="393">
        <f t="shared" si="1"/>
        <v>65.400000000000091</v>
      </c>
    </row>
    <row r="111" spans="2:7">
      <c r="B111" s="677"/>
      <c r="C111" s="677"/>
      <c r="G111" s="393">
        <f t="shared" si="1"/>
        <v>65.400000000000091</v>
      </c>
    </row>
    <row r="112" spans="2:7">
      <c r="B112" s="677"/>
      <c r="C112" s="677"/>
      <c r="G112" s="393">
        <f t="shared" si="1"/>
        <v>65.400000000000091</v>
      </c>
    </row>
    <row r="113" spans="2:7">
      <c r="B113" s="677"/>
      <c r="C113" s="677"/>
      <c r="G113" s="393">
        <f t="shared" si="1"/>
        <v>65.400000000000091</v>
      </c>
    </row>
    <row r="114" spans="2:7">
      <c r="B114" s="677"/>
      <c r="C114" s="677"/>
      <c r="G114" s="393">
        <f t="shared" si="1"/>
        <v>65.400000000000091</v>
      </c>
    </row>
    <row r="115" spans="2:7">
      <c r="B115" s="677"/>
      <c r="C115" s="677"/>
      <c r="G115" s="393">
        <f t="shared" si="1"/>
        <v>65.400000000000091</v>
      </c>
    </row>
    <row r="116" spans="2:7">
      <c r="B116" s="677"/>
      <c r="C116" s="677"/>
      <c r="G116" s="393">
        <f t="shared" si="1"/>
        <v>65.400000000000091</v>
      </c>
    </row>
    <row r="117" spans="2:7">
      <c r="B117" s="677"/>
      <c r="C117" s="677"/>
      <c r="G117" s="393">
        <f t="shared" si="1"/>
        <v>65.400000000000091</v>
      </c>
    </row>
    <row r="118" spans="2:7">
      <c r="B118" s="677"/>
      <c r="C118" s="677"/>
      <c r="G118" s="393">
        <f t="shared" si="1"/>
        <v>65.400000000000091</v>
      </c>
    </row>
    <row r="119" spans="2:7">
      <c r="B119" s="677"/>
      <c r="C119" s="677"/>
      <c r="G119" s="393">
        <f t="shared" si="1"/>
        <v>65.400000000000091</v>
      </c>
    </row>
    <row r="120" spans="2:7">
      <c r="B120" s="677"/>
      <c r="C120" s="677"/>
      <c r="G120" s="393">
        <f t="shared" si="1"/>
        <v>65.400000000000091</v>
      </c>
    </row>
    <row r="121" spans="2:7">
      <c r="B121" s="677"/>
      <c r="C121" s="677"/>
      <c r="G121" s="393">
        <f t="shared" si="1"/>
        <v>65.400000000000091</v>
      </c>
    </row>
    <row r="122" spans="2:7">
      <c r="B122" s="677"/>
      <c r="C122" s="677"/>
      <c r="G122" s="393">
        <f t="shared" si="1"/>
        <v>65.400000000000091</v>
      </c>
    </row>
    <row r="123" spans="2:7">
      <c r="B123" s="677"/>
      <c r="C123" s="677"/>
      <c r="G123" s="393">
        <f t="shared" si="1"/>
        <v>65.400000000000091</v>
      </c>
    </row>
    <row r="124" spans="2:7">
      <c r="B124" s="677"/>
      <c r="C124" s="677"/>
      <c r="G124" s="393">
        <f t="shared" si="1"/>
        <v>65.400000000000091</v>
      </c>
    </row>
    <row r="125" spans="2:7">
      <c r="B125" s="677"/>
      <c r="C125" s="677"/>
      <c r="G125" s="393">
        <f t="shared" si="1"/>
        <v>65.400000000000091</v>
      </c>
    </row>
    <row r="126" spans="2:7">
      <c r="B126" s="677"/>
      <c r="C126" s="677"/>
      <c r="G126" s="393">
        <f t="shared" si="1"/>
        <v>65.400000000000091</v>
      </c>
    </row>
    <row r="127" spans="2:7">
      <c r="B127" s="677"/>
      <c r="C127" s="677"/>
      <c r="G127" s="393">
        <f t="shared" si="1"/>
        <v>65.400000000000091</v>
      </c>
    </row>
    <row r="128" spans="2:7">
      <c r="B128" s="677"/>
      <c r="C128" s="677"/>
      <c r="G128" s="393">
        <f t="shared" si="1"/>
        <v>65.400000000000091</v>
      </c>
    </row>
    <row r="129" spans="2:7">
      <c r="B129" s="677"/>
      <c r="C129" s="677"/>
      <c r="G129" s="393">
        <f t="shared" si="1"/>
        <v>65.400000000000091</v>
      </c>
    </row>
    <row r="130" spans="2:7">
      <c r="B130" s="677"/>
      <c r="C130" s="677"/>
      <c r="G130" s="393">
        <f t="shared" si="1"/>
        <v>65.400000000000091</v>
      </c>
    </row>
    <row r="131" spans="2:7">
      <c r="B131" s="677"/>
      <c r="C131" s="677"/>
      <c r="G131" s="393">
        <f t="shared" si="1"/>
        <v>65.400000000000091</v>
      </c>
    </row>
    <row r="132" spans="2:7">
      <c r="B132" s="677"/>
      <c r="C132" s="677"/>
      <c r="G132" s="393">
        <f t="shared" si="1"/>
        <v>65.400000000000091</v>
      </c>
    </row>
    <row r="133" spans="2:7">
      <c r="B133" s="677"/>
      <c r="C133" s="677"/>
      <c r="G133" s="393">
        <f t="shared" si="1"/>
        <v>65.400000000000091</v>
      </c>
    </row>
    <row r="134" spans="2:7">
      <c r="B134" s="677"/>
      <c r="C134" s="677"/>
      <c r="G134" s="393">
        <f t="shared" si="1"/>
        <v>65.400000000000091</v>
      </c>
    </row>
    <row r="135" spans="2:7">
      <c r="B135" s="677"/>
      <c r="C135" s="677"/>
      <c r="G135" s="393">
        <f t="shared" si="1"/>
        <v>65.400000000000091</v>
      </c>
    </row>
    <row r="136" spans="2:7">
      <c r="B136" s="677"/>
      <c r="C136" s="677"/>
      <c r="G136" s="393">
        <f t="shared" si="1"/>
        <v>65.400000000000091</v>
      </c>
    </row>
    <row r="137" spans="2:7">
      <c r="B137" s="677"/>
      <c r="C137" s="677"/>
      <c r="G137" s="393">
        <f t="shared" si="1"/>
        <v>65.400000000000091</v>
      </c>
    </row>
    <row r="138" spans="2:7">
      <c r="B138" s="677"/>
      <c r="C138" s="677"/>
      <c r="G138" s="393">
        <f t="shared" si="1"/>
        <v>65.400000000000091</v>
      </c>
    </row>
    <row r="139" spans="2:7">
      <c r="B139" s="677"/>
      <c r="C139" s="677"/>
      <c r="G139" s="393">
        <f t="shared" si="1"/>
        <v>65.400000000000091</v>
      </c>
    </row>
    <row r="140" spans="2:7">
      <c r="B140" s="677"/>
      <c r="C140" s="677"/>
      <c r="G140" s="393">
        <f t="shared" si="1"/>
        <v>65.400000000000091</v>
      </c>
    </row>
    <row r="141" spans="2:7">
      <c r="B141" s="677"/>
      <c r="C141" s="677"/>
      <c r="G141" s="393">
        <f t="shared" si="1"/>
        <v>65.400000000000091</v>
      </c>
    </row>
    <row r="142" spans="2:7">
      <c r="B142" s="677"/>
      <c r="C142" s="677"/>
      <c r="G142" s="393">
        <f t="shared" si="1"/>
        <v>65.400000000000091</v>
      </c>
    </row>
    <row r="143" spans="2:7">
      <c r="B143" s="677"/>
      <c r="C143" s="677"/>
      <c r="G143" s="393">
        <f t="shared" si="1"/>
        <v>65.400000000000091</v>
      </c>
    </row>
    <row r="144" spans="2:7">
      <c r="B144" s="677"/>
      <c r="C144" s="677"/>
      <c r="G144" s="393">
        <f t="shared" si="1"/>
        <v>65.400000000000091</v>
      </c>
    </row>
    <row r="145" spans="2:7">
      <c r="B145" s="677"/>
      <c r="C145" s="677"/>
      <c r="G145" s="393">
        <f t="shared" si="1"/>
        <v>65.400000000000091</v>
      </c>
    </row>
    <row r="146" spans="2:7">
      <c r="B146" s="677"/>
      <c r="C146" s="677"/>
      <c r="G146" s="393">
        <f t="shared" ref="G146:G209" si="2">G145+E146-F146</f>
        <v>65.400000000000091</v>
      </c>
    </row>
    <row r="147" spans="2:7">
      <c r="B147" s="677"/>
      <c r="C147" s="677"/>
      <c r="G147" s="393">
        <f t="shared" si="2"/>
        <v>65.400000000000091</v>
      </c>
    </row>
    <row r="148" spans="2:7">
      <c r="B148" s="677"/>
      <c r="C148" s="677"/>
      <c r="G148" s="393">
        <f t="shared" si="2"/>
        <v>65.400000000000091</v>
      </c>
    </row>
    <row r="149" spans="2:7">
      <c r="B149" s="677"/>
      <c r="C149" s="677"/>
      <c r="G149" s="393">
        <f t="shared" si="2"/>
        <v>65.400000000000091</v>
      </c>
    </row>
    <row r="150" spans="2:7">
      <c r="B150" s="677"/>
      <c r="C150" s="677"/>
      <c r="G150" s="393">
        <f t="shared" si="2"/>
        <v>65.400000000000091</v>
      </c>
    </row>
    <row r="151" spans="2:7">
      <c r="B151" s="677"/>
      <c r="C151" s="677"/>
      <c r="G151" s="393">
        <f t="shared" si="2"/>
        <v>65.400000000000091</v>
      </c>
    </row>
    <row r="152" spans="2:7">
      <c r="B152" s="677"/>
      <c r="C152" s="677"/>
      <c r="G152" s="393">
        <f t="shared" si="2"/>
        <v>65.400000000000091</v>
      </c>
    </row>
    <row r="153" spans="2:7">
      <c r="B153" s="677"/>
      <c r="C153" s="677"/>
      <c r="G153" s="393">
        <f t="shared" si="2"/>
        <v>65.400000000000091</v>
      </c>
    </row>
    <row r="154" spans="2:7">
      <c r="B154" s="677"/>
      <c r="C154" s="677"/>
      <c r="G154" s="393">
        <f t="shared" si="2"/>
        <v>65.400000000000091</v>
      </c>
    </row>
    <row r="155" spans="2:7">
      <c r="B155" s="677"/>
      <c r="C155" s="677"/>
      <c r="G155" s="393">
        <f t="shared" si="2"/>
        <v>65.400000000000091</v>
      </c>
    </row>
    <row r="156" spans="2:7">
      <c r="B156" s="677"/>
      <c r="C156" s="677"/>
      <c r="G156" s="393">
        <f t="shared" si="2"/>
        <v>65.400000000000091</v>
      </c>
    </row>
    <row r="157" spans="2:7">
      <c r="B157" s="677"/>
      <c r="C157" s="677"/>
      <c r="G157" s="393">
        <f t="shared" si="2"/>
        <v>65.400000000000091</v>
      </c>
    </row>
    <row r="158" spans="2:7">
      <c r="B158" s="677"/>
      <c r="C158" s="677"/>
      <c r="G158" s="393">
        <f t="shared" si="2"/>
        <v>65.400000000000091</v>
      </c>
    </row>
    <row r="159" spans="2:7">
      <c r="B159" s="677"/>
      <c r="C159" s="677"/>
      <c r="G159" s="393">
        <f t="shared" si="2"/>
        <v>65.400000000000091</v>
      </c>
    </row>
    <row r="160" spans="2:7">
      <c r="B160" s="677"/>
      <c r="C160" s="677"/>
      <c r="G160" s="393">
        <f t="shared" si="2"/>
        <v>65.400000000000091</v>
      </c>
    </row>
    <row r="161" spans="2:7">
      <c r="B161" s="677"/>
      <c r="C161" s="677"/>
      <c r="G161" s="393">
        <f t="shared" si="2"/>
        <v>65.400000000000091</v>
      </c>
    </row>
    <row r="162" spans="2:7">
      <c r="B162" s="677"/>
      <c r="C162" s="677"/>
      <c r="G162" s="393">
        <f t="shared" si="2"/>
        <v>65.400000000000091</v>
      </c>
    </row>
    <row r="163" spans="2:7">
      <c r="B163" s="677"/>
      <c r="C163" s="677"/>
      <c r="G163" s="393">
        <f t="shared" si="2"/>
        <v>65.400000000000091</v>
      </c>
    </row>
    <row r="164" spans="2:7">
      <c r="B164" s="677"/>
      <c r="C164" s="677"/>
      <c r="G164" s="393">
        <f t="shared" si="2"/>
        <v>65.400000000000091</v>
      </c>
    </row>
    <row r="165" spans="2:7">
      <c r="B165" s="677"/>
      <c r="C165" s="677"/>
      <c r="G165" s="393">
        <f t="shared" si="2"/>
        <v>65.400000000000091</v>
      </c>
    </row>
    <row r="166" spans="2:7">
      <c r="B166" s="677"/>
      <c r="C166" s="677"/>
      <c r="G166" s="393">
        <f t="shared" si="2"/>
        <v>65.400000000000091</v>
      </c>
    </row>
    <row r="167" spans="2:7">
      <c r="B167" s="677"/>
      <c r="C167" s="677"/>
      <c r="G167" s="393">
        <f t="shared" si="2"/>
        <v>65.400000000000091</v>
      </c>
    </row>
    <row r="168" spans="2:7">
      <c r="B168" s="677"/>
      <c r="C168" s="677"/>
      <c r="G168" s="393">
        <f t="shared" si="2"/>
        <v>65.400000000000091</v>
      </c>
    </row>
    <row r="169" spans="2:7">
      <c r="B169" s="677"/>
      <c r="C169" s="677"/>
      <c r="G169" s="393">
        <f t="shared" si="2"/>
        <v>65.400000000000091</v>
      </c>
    </row>
    <row r="170" spans="2:7">
      <c r="B170" s="677"/>
      <c r="C170" s="677"/>
      <c r="G170" s="393">
        <f t="shared" si="2"/>
        <v>65.400000000000091</v>
      </c>
    </row>
    <row r="171" spans="2:7">
      <c r="B171" s="677"/>
      <c r="C171" s="677"/>
      <c r="G171" s="393">
        <f t="shared" si="2"/>
        <v>65.400000000000091</v>
      </c>
    </row>
    <row r="172" spans="2:7">
      <c r="B172" s="677"/>
      <c r="C172" s="677"/>
      <c r="G172" s="393">
        <f t="shared" si="2"/>
        <v>65.400000000000091</v>
      </c>
    </row>
    <row r="173" spans="2:7">
      <c r="B173" s="677"/>
      <c r="C173" s="677"/>
      <c r="G173" s="393">
        <f t="shared" si="2"/>
        <v>65.400000000000091</v>
      </c>
    </row>
    <row r="174" spans="2:7">
      <c r="B174" s="677"/>
      <c r="C174" s="677"/>
      <c r="G174" s="393">
        <f t="shared" si="2"/>
        <v>65.400000000000091</v>
      </c>
    </row>
    <row r="175" spans="2:7">
      <c r="B175" s="677"/>
      <c r="C175" s="677"/>
      <c r="G175" s="393">
        <f t="shared" si="2"/>
        <v>65.400000000000091</v>
      </c>
    </row>
    <row r="176" spans="2:7">
      <c r="B176" s="677"/>
      <c r="C176" s="677"/>
      <c r="G176" s="393">
        <f t="shared" si="2"/>
        <v>65.400000000000091</v>
      </c>
    </row>
    <row r="177" spans="2:7">
      <c r="B177" s="677"/>
      <c r="C177" s="677"/>
      <c r="G177" s="393">
        <f t="shared" si="2"/>
        <v>65.400000000000091</v>
      </c>
    </row>
    <row r="178" spans="2:7">
      <c r="B178" s="677"/>
      <c r="C178" s="677"/>
      <c r="G178" s="393">
        <f t="shared" si="2"/>
        <v>65.400000000000091</v>
      </c>
    </row>
    <row r="179" spans="2:7">
      <c r="B179" s="677"/>
      <c r="C179" s="677"/>
      <c r="G179" s="393">
        <f t="shared" si="2"/>
        <v>65.400000000000091</v>
      </c>
    </row>
    <row r="180" spans="2:7">
      <c r="B180" s="677"/>
      <c r="C180" s="677"/>
      <c r="G180" s="393">
        <f t="shared" si="2"/>
        <v>65.400000000000091</v>
      </c>
    </row>
    <row r="181" spans="2:7">
      <c r="B181" s="677"/>
      <c r="C181" s="677"/>
      <c r="G181" s="393">
        <f t="shared" si="2"/>
        <v>65.400000000000091</v>
      </c>
    </row>
    <row r="182" spans="2:7">
      <c r="B182" s="677"/>
      <c r="C182" s="677"/>
      <c r="G182" s="393">
        <f t="shared" si="2"/>
        <v>65.400000000000091</v>
      </c>
    </row>
    <row r="183" spans="2:7">
      <c r="B183" s="677"/>
      <c r="C183" s="677"/>
      <c r="G183" s="393">
        <f t="shared" si="2"/>
        <v>65.400000000000091</v>
      </c>
    </row>
    <row r="184" spans="2:7">
      <c r="B184" s="677"/>
      <c r="C184" s="677"/>
      <c r="G184" s="393">
        <f t="shared" si="2"/>
        <v>65.400000000000091</v>
      </c>
    </row>
    <row r="185" spans="2:7">
      <c r="B185" s="677"/>
      <c r="C185" s="677"/>
      <c r="G185" s="393">
        <f t="shared" si="2"/>
        <v>65.400000000000091</v>
      </c>
    </row>
    <row r="186" spans="2:7">
      <c r="B186" s="677"/>
      <c r="C186" s="677"/>
      <c r="G186" s="393">
        <f t="shared" si="2"/>
        <v>65.400000000000091</v>
      </c>
    </row>
    <row r="187" spans="2:7">
      <c r="B187" s="677"/>
      <c r="C187" s="677"/>
      <c r="G187" s="393">
        <f t="shared" si="2"/>
        <v>65.400000000000091</v>
      </c>
    </row>
    <row r="188" spans="2:7">
      <c r="B188" s="677"/>
      <c r="C188" s="677"/>
      <c r="G188" s="393">
        <f t="shared" si="2"/>
        <v>65.400000000000091</v>
      </c>
    </row>
    <row r="189" spans="2:7">
      <c r="B189" s="677"/>
      <c r="C189" s="677"/>
      <c r="G189" s="393">
        <f t="shared" si="2"/>
        <v>65.400000000000091</v>
      </c>
    </row>
    <row r="190" spans="2:7">
      <c r="B190" s="677"/>
      <c r="C190" s="677"/>
      <c r="G190" s="393">
        <f t="shared" si="2"/>
        <v>65.400000000000091</v>
      </c>
    </row>
    <row r="191" spans="2:7">
      <c r="B191" s="677"/>
      <c r="C191" s="677"/>
      <c r="G191" s="393">
        <f t="shared" si="2"/>
        <v>65.400000000000091</v>
      </c>
    </row>
    <row r="192" spans="2:7">
      <c r="B192" s="677"/>
      <c r="C192" s="677"/>
      <c r="G192" s="393">
        <f t="shared" si="2"/>
        <v>65.400000000000091</v>
      </c>
    </row>
    <row r="193" spans="2:7">
      <c r="B193" s="677"/>
      <c r="C193" s="677"/>
      <c r="G193" s="393">
        <f t="shared" si="2"/>
        <v>65.400000000000091</v>
      </c>
    </row>
    <row r="194" spans="2:7">
      <c r="B194" s="677"/>
      <c r="C194" s="677"/>
      <c r="G194" s="393">
        <f t="shared" si="2"/>
        <v>65.400000000000091</v>
      </c>
    </row>
    <row r="195" spans="2:7">
      <c r="B195" s="677"/>
      <c r="C195" s="677"/>
      <c r="G195" s="393">
        <f t="shared" si="2"/>
        <v>65.400000000000091</v>
      </c>
    </row>
    <row r="196" spans="2:7">
      <c r="B196" s="677"/>
      <c r="C196" s="677"/>
      <c r="G196" s="393">
        <f t="shared" si="2"/>
        <v>65.400000000000091</v>
      </c>
    </row>
    <row r="197" spans="2:7">
      <c r="B197" s="677"/>
      <c r="C197" s="677"/>
      <c r="G197" s="393">
        <f t="shared" si="2"/>
        <v>65.400000000000091</v>
      </c>
    </row>
    <row r="198" spans="2:7">
      <c r="B198" s="677"/>
      <c r="C198" s="677"/>
      <c r="G198" s="393">
        <f t="shared" si="2"/>
        <v>65.400000000000091</v>
      </c>
    </row>
    <row r="199" spans="2:7">
      <c r="B199" s="677"/>
      <c r="C199" s="677"/>
      <c r="G199" s="393">
        <f t="shared" si="2"/>
        <v>65.400000000000091</v>
      </c>
    </row>
    <row r="200" spans="2:7">
      <c r="B200" s="677"/>
      <c r="C200" s="677"/>
      <c r="G200" s="393">
        <f t="shared" si="2"/>
        <v>65.400000000000091</v>
      </c>
    </row>
    <row r="201" spans="2:7">
      <c r="B201" s="677"/>
      <c r="C201" s="677"/>
      <c r="G201" s="393">
        <f t="shared" si="2"/>
        <v>65.400000000000091</v>
      </c>
    </row>
    <row r="202" spans="2:7">
      <c r="B202" s="677"/>
      <c r="C202" s="677"/>
      <c r="G202" s="393">
        <f t="shared" si="2"/>
        <v>65.400000000000091</v>
      </c>
    </row>
    <row r="203" spans="2:7">
      <c r="B203" s="677"/>
      <c r="C203" s="677"/>
      <c r="G203" s="393">
        <f t="shared" si="2"/>
        <v>65.400000000000091</v>
      </c>
    </row>
    <row r="204" spans="2:7">
      <c r="B204" s="677"/>
      <c r="C204" s="677"/>
      <c r="G204" s="393">
        <f t="shared" si="2"/>
        <v>65.400000000000091</v>
      </c>
    </row>
    <row r="205" spans="2:7">
      <c r="B205" s="677"/>
      <c r="C205" s="677"/>
      <c r="G205" s="393">
        <f t="shared" si="2"/>
        <v>65.400000000000091</v>
      </c>
    </row>
    <row r="206" spans="2:7">
      <c r="B206" s="677"/>
      <c r="C206" s="677"/>
      <c r="G206" s="393">
        <f t="shared" si="2"/>
        <v>65.400000000000091</v>
      </c>
    </row>
    <row r="207" spans="2:7">
      <c r="B207" s="677"/>
      <c r="C207" s="677"/>
      <c r="G207" s="393">
        <f t="shared" si="2"/>
        <v>65.400000000000091</v>
      </c>
    </row>
    <row r="208" spans="2:7">
      <c r="B208" s="677"/>
      <c r="C208" s="677"/>
      <c r="G208" s="393">
        <f t="shared" si="2"/>
        <v>65.400000000000091</v>
      </c>
    </row>
    <row r="209" spans="2:7">
      <c r="B209" s="677"/>
      <c r="C209" s="677"/>
      <c r="G209" s="393">
        <f t="shared" si="2"/>
        <v>65.400000000000091</v>
      </c>
    </row>
    <row r="210" spans="2:7">
      <c r="B210" s="677"/>
      <c r="C210" s="677"/>
      <c r="G210" s="393">
        <f t="shared" ref="G210:G273" si="3">G209+E210-F210</f>
        <v>65.400000000000091</v>
      </c>
    </row>
    <row r="211" spans="2:7">
      <c r="B211" s="677"/>
      <c r="C211" s="677"/>
      <c r="G211" s="393">
        <f t="shared" si="3"/>
        <v>65.400000000000091</v>
      </c>
    </row>
    <row r="212" spans="2:7">
      <c r="B212" s="677"/>
      <c r="C212" s="677"/>
      <c r="G212" s="393">
        <f t="shared" si="3"/>
        <v>65.400000000000091</v>
      </c>
    </row>
    <row r="213" spans="2:7">
      <c r="B213" s="677"/>
      <c r="C213" s="677"/>
      <c r="G213" s="393">
        <f t="shared" si="3"/>
        <v>65.400000000000091</v>
      </c>
    </row>
    <row r="214" spans="2:7">
      <c r="B214" s="677"/>
      <c r="C214" s="677"/>
      <c r="G214" s="393">
        <f t="shared" si="3"/>
        <v>65.400000000000091</v>
      </c>
    </row>
    <row r="215" spans="2:7">
      <c r="B215" s="677"/>
      <c r="C215" s="677"/>
      <c r="G215" s="393">
        <f t="shared" si="3"/>
        <v>65.400000000000091</v>
      </c>
    </row>
    <row r="216" spans="2:7">
      <c r="B216" s="677"/>
      <c r="C216" s="677"/>
      <c r="G216" s="393">
        <f t="shared" si="3"/>
        <v>65.400000000000091</v>
      </c>
    </row>
    <row r="217" spans="2:7">
      <c r="B217" s="677"/>
      <c r="C217" s="677"/>
      <c r="G217" s="393">
        <f t="shared" si="3"/>
        <v>65.400000000000091</v>
      </c>
    </row>
    <row r="218" spans="2:7">
      <c r="B218" s="677"/>
      <c r="C218" s="677"/>
      <c r="G218" s="393">
        <f t="shared" si="3"/>
        <v>65.400000000000091</v>
      </c>
    </row>
    <row r="219" spans="2:7">
      <c r="B219" s="677"/>
      <c r="C219" s="677"/>
      <c r="G219" s="393">
        <f t="shared" si="3"/>
        <v>65.400000000000091</v>
      </c>
    </row>
    <row r="220" spans="2:7">
      <c r="B220" s="677"/>
      <c r="C220" s="677"/>
      <c r="G220" s="393">
        <f t="shared" si="3"/>
        <v>65.400000000000091</v>
      </c>
    </row>
    <row r="221" spans="2:7">
      <c r="B221" s="677"/>
      <c r="C221" s="677"/>
      <c r="G221" s="393">
        <f t="shared" si="3"/>
        <v>65.400000000000091</v>
      </c>
    </row>
    <row r="222" spans="2:7">
      <c r="B222" s="677"/>
      <c r="C222" s="677"/>
      <c r="G222" s="393">
        <f t="shared" si="3"/>
        <v>65.400000000000091</v>
      </c>
    </row>
    <row r="223" spans="2:7">
      <c r="B223" s="677"/>
      <c r="C223" s="677"/>
      <c r="G223" s="393">
        <f t="shared" si="3"/>
        <v>65.400000000000091</v>
      </c>
    </row>
    <row r="224" spans="2:7">
      <c r="B224" s="677"/>
      <c r="C224" s="677"/>
      <c r="G224" s="393">
        <f t="shared" si="3"/>
        <v>65.400000000000091</v>
      </c>
    </row>
    <row r="225" spans="2:7">
      <c r="B225" s="677"/>
      <c r="C225" s="677"/>
      <c r="G225" s="393">
        <f t="shared" si="3"/>
        <v>65.400000000000091</v>
      </c>
    </row>
    <row r="226" spans="2:7">
      <c r="B226" s="677"/>
      <c r="C226" s="677"/>
      <c r="G226" s="393">
        <f t="shared" si="3"/>
        <v>65.400000000000091</v>
      </c>
    </row>
    <row r="227" spans="2:7">
      <c r="B227" s="677"/>
      <c r="C227" s="677"/>
      <c r="G227" s="393">
        <f t="shared" si="3"/>
        <v>65.400000000000091</v>
      </c>
    </row>
    <row r="228" spans="2:7">
      <c r="B228" s="677"/>
      <c r="C228" s="677"/>
      <c r="G228" s="393">
        <f t="shared" si="3"/>
        <v>65.400000000000091</v>
      </c>
    </row>
    <row r="229" spans="2:7">
      <c r="B229" s="677"/>
      <c r="C229" s="677"/>
      <c r="G229" s="393">
        <f t="shared" si="3"/>
        <v>65.400000000000091</v>
      </c>
    </row>
    <row r="230" spans="2:7">
      <c r="B230" s="677"/>
      <c r="C230" s="677"/>
      <c r="G230" s="393">
        <f t="shared" si="3"/>
        <v>65.400000000000091</v>
      </c>
    </row>
    <row r="231" spans="2:7">
      <c r="B231" s="677"/>
      <c r="C231" s="677"/>
      <c r="G231" s="393">
        <f t="shared" si="3"/>
        <v>65.400000000000091</v>
      </c>
    </row>
    <row r="232" spans="2:7">
      <c r="B232" s="677"/>
      <c r="C232" s="677"/>
      <c r="G232" s="393">
        <f t="shared" si="3"/>
        <v>65.400000000000091</v>
      </c>
    </row>
    <row r="233" spans="2:7">
      <c r="B233" s="677"/>
      <c r="C233" s="677"/>
      <c r="G233" s="393">
        <f t="shared" si="3"/>
        <v>65.400000000000091</v>
      </c>
    </row>
    <row r="234" spans="2:7">
      <c r="B234" s="677"/>
      <c r="C234" s="677"/>
      <c r="G234" s="393">
        <f t="shared" si="3"/>
        <v>65.400000000000091</v>
      </c>
    </row>
    <row r="235" spans="2:7">
      <c r="B235" s="677"/>
      <c r="C235" s="677"/>
      <c r="G235" s="393">
        <f t="shared" si="3"/>
        <v>65.400000000000091</v>
      </c>
    </row>
    <row r="236" spans="2:7">
      <c r="B236" s="677"/>
      <c r="C236" s="677"/>
      <c r="G236" s="393">
        <f t="shared" si="3"/>
        <v>65.400000000000091</v>
      </c>
    </row>
    <row r="237" spans="2:7">
      <c r="B237" s="677"/>
      <c r="C237" s="677"/>
      <c r="G237" s="393">
        <f t="shared" si="3"/>
        <v>65.400000000000091</v>
      </c>
    </row>
    <row r="238" spans="2:7">
      <c r="B238" s="677"/>
      <c r="C238" s="677"/>
      <c r="G238" s="393">
        <f t="shared" si="3"/>
        <v>65.400000000000091</v>
      </c>
    </row>
    <row r="239" spans="2:7">
      <c r="B239" s="677"/>
      <c r="C239" s="677"/>
      <c r="G239" s="393">
        <f t="shared" si="3"/>
        <v>65.400000000000091</v>
      </c>
    </row>
    <row r="240" spans="2:7">
      <c r="B240" s="677"/>
      <c r="C240" s="677"/>
      <c r="G240" s="393">
        <f t="shared" si="3"/>
        <v>65.400000000000091</v>
      </c>
    </row>
    <row r="241" spans="2:7">
      <c r="B241" s="677"/>
      <c r="C241" s="677"/>
      <c r="G241" s="393">
        <f t="shared" si="3"/>
        <v>65.400000000000091</v>
      </c>
    </row>
    <row r="242" spans="2:7">
      <c r="B242" s="677"/>
      <c r="C242" s="677"/>
      <c r="G242" s="393">
        <f t="shared" si="3"/>
        <v>65.400000000000091</v>
      </c>
    </row>
    <row r="243" spans="2:7">
      <c r="B243" s="677"/>
      <c r="C243" s="677"/>
      <c r="G243" s="393">
        <f t="shared" si="3"/>
        <v>65.400000000000091</v>
      </c>
    </row>
    <row r="244" spans="2:7">
      <c r="B244" s="677"/>
      <c r="C244" s="677"/>
      <c r="G244" s="393">
        <f t="shared" si="3"/>
        <v>65.400000000000091</v>
      </c>
    </row>
    <row r="245" spans="2:7">
      <c r="B245" s="677"/>
      <c r="C245" s="677"/>
      <c r="G245" s="393">
        <f t="shared" si="3"/>
        <v>65.400000000000091</v>
      </c>
    </row>
    <row r="246" spans="2:7">
      <c r="B246" s="677"/>
      <c r="C246" s="677"/>
      <c r="G246" s="393">
        <f t="shared" si="3"/>
        <v>65.400000000000091</v>
      </c>
    </row>
    <row r="247" spans="2:7">
      <c r="B247" s="677"/>
      <c r="C247" s="677"/>
      <c r="G247" s="393">
        <f t="shared" si="3"/>
        <v>65.400000000000091</v>
      </c>
    </row>
    <row r="248" spans="2:7">
      <c r="B248" s="677"/>
      <c r="C248" s="677"/>
      <c r="G248" s="393">
        <f t="shared" si="3"/>
        <v>65.400000000000091</v>
      </c>
    </row>
    <row r="249" spans="2:7">
      <c r="B249" s="677"/>
      <c r="C249" s="677"/>
      <c r="G249" s="393">
        <f t="shared" si="3"/>
        <v>65.400000000000091</v>
      </c>
    </row>
    <row r="250" spans="2:7">
      <c r="B250" s="677"/>
      <c r="C250" s="677"/>
      <c r="G250" s="393">
        <f t="shared" si="3"/>
        <v>65.400000000000091</v>
      </c>
    </row>
    <row r="251" spans="2:7">
      <c r="B251" s="677"/>
      <c r="C251" s="677"/>
      <c r="G251" s="393">
        <f t="shared" si="3"/>
        <v>65.400000000000091</v>
      </c>
    </row>
    <row r="252" spans="2:7">
      <c r="B252" s="677"/>
      <c r="C252" s="677"/>
      <c r="G252" s="393">
        <f t="shared" si="3"/>
        <v>65.400000000000091</v>
      </c>
    </row>
    <row r="253" spans="2:7">
      <c r="B253" s="677"/>
      <c r="C253" s="677"/>
      <c r="G253" s="393">
        <f t="shared" si="3"/>
        <v>65.400000000000091</v>
      </c>
    </row>
    <row r="254" spans="2:7">
      <c r="B254" s="677"/>
      <c r="C254" s="677"/>
      <c r="G254" s="393">
        <f t="shared" si="3"/>
        <v>65.400000000000091</v>
      </c>
    </row>
    <row r="255" spans="2:7">
      <c r="B255" s="677"/>
      <c r="C255" s="677"/>
      <c r="G255" s="393">
        <f t="shared" si="3"/>
        <v>65.400000000000091</v>
      </c>
    </row>
    <row r="256" spans="2:7">
      <c r="B256" s="677"/>
      <c r="C256" s="677"/>
      <c r="G256" s="393">
        <f t="shared" si="3"/>
        <v>65.400000000000091</v>
      </c>
    </row>
    <row r="257" spans="2:7">
      <c r="B257" s="677"/>
      <c r="C257" s="677"/>
      <c r="G257" s="393">
        <f t="shared" si="3"/>
        <v>65.400000000000091</v>
      </c>
    </row>
    <row r="258" spans="2:7">
      <c r="B258" s="677"/>
      <c r="C258" s="677"/>
      <c r="G258" s="393">
        <f t="shared" si="3"/>
        <v>65.400000000000091</v>
      </c>
    </row>
    <row r="259" spans="2:7">
      <c r="B259" s="677"/>
      <c r="C259" s="677"/>
      <c r="G259" s="393">
        <f t="shared" si="3"/>
        <v>65.400000000000091</v>
      </c>
    </row>
    <row r="260" spans="2:7">
      <c r="B260" s="677"/>
      <c r="C260" s="677"/>
      <c r="G260" s="393">
        <f t="shared" si="3"/>
        <v>65.400000000000091</v>
      </c>
    </row>
    <row r="261" spans="2:7">
      <c r="B261" s="677"/>
      <c r="C261" s="677"/>
      <c r="G261" s="393">
        <f t="shared" si="3"/>
        <v>65.400000000000091</v>
      </c>
    </row>
    <row r="262" spans="2:7">
      <c r="B262" s="677"/>
      <c r="C262" s="677"/>
      <c r="G262" s="393">
        <f t="shared" si="3"/>
        <v>65.400000000000091</v>
      </c>
    </row>
    <row r="263" spans="2:7">
      <c r="B263" s="677"/>
      <c r="C263" s="677"/>
      <c r="G263" s="393">
        <f t="shared" si="3"/>
        <v>65.400000000000091</v>
      </c>
    </row>
    <row r="264" spans="2:7">
      <c r="B264" s="677"/>
      <c r="C264" s="677"/>
      <c r="G264" s="393">
        <f t="shared" si="3"/>
        <v>65.400000000000091</v>
      </c>
    </row>
    <row r="265" spans="2:7">
      <c r="B265" s="677"/>
      <c r="C265" s="677"/>
      <c r="G265" s="393">
        <f t="shared" si="3"/>
        <v>65.400000000000091</v>
      </c>
    </row>
    <row r="266" spans="2:7">
      <c r="B266" s="677"/>
      <c r="C266" s="677"/>
      <c r="G266" s="393">
        <f t="shared" si="3"/>
        <v>65.400000000000091</v>
      </c>
    </row>
    <row r="267" spans="2:7">
      <c r="B267" s="677"/>
      <c r="C267" s="677"/>
      <c r="G267" s="393">
        <f t="shared" si="3"/>
        <v>65.400000000000091</v>
      </c>
    </row>
    <row r="268" spans="2:7">
      <c r="B268" s="677"/>
      <c r="C268" s="677"/>
      <c r="G268" s="393">
        <f t="shared" si="3"/>
        <v>65.400000000000091</v>
      </c>
    </row>
    <row r="269" spans="2:7">
      <c r="B269" s="677"/>
      <c r="C269" s="677"/>
      <c r="G269" s="393">
        <f t="shared" si="3"/>
        <v>65.400000000000091</v>
      </c>
    </row>
    <row r="270" spans="2:7">
      <c r="B270" s="677"/>
      <c r="C270" s="677"/>
      <c r="G270" s="393">
        <f t="shared" si="3"/>
        <v>65.400000000000091</v>
      </c>
    </row>
    <row r="271" spans="2:7">
      <c r="B271" s="677"/>
      <c r="C271" s="677"/>
      <c r="G271" s="393">
        <f t="shared" si="3"/>
        <v>65.400000000000091</v>
      </c>
    </row>
    <row r="272" spans="2:7">
      <c r="B272" s="677"/>
      <c r="C272" s="677"/>
      <c r="G272" s="393">
        <f t="shared" si="3"/>
        <v>65.400000000000091</v>
      </c>
    </row>
    <row r="273" spans="2:7">
      <c r="B273" s="677"/>
      <c r="C273" s="677"/>
      <c r="G273" s="393">
        <f t="shared" si="3"/>
        <v>65.400000000000091</v>
      </c>
    </row>
    <row r="274" spans="2:7">
      <c r="B274" s="677"/>
      <c r="C274" s="677"/>
      <c r="G274" s="393">
        <f t="shared" ref="G274:G314" si="4">G273+E274-F274</f>
        <v>65.400000000000091</v>
      </c>
    </row>
    <row r="275" spans="2:7">
      <c r="B275" s="677"/>
      <c r="C275" s="677"/>
      <c r="G275" s="393">
        <f t="shared" si="4"/>
        <v>65.400000000000091</v>
      </c>
    </row>
    <row r="276" spans="2:7">
      <c r="B276" s="677"/>
      <c r="C276" s="677"/>
      <c r="G276" s="393">
        <f t="shared" si="4"/>
        <v>65.400000000000091</v>
      </c>
    </row>
    <row r="277" spans="2:7">
      <c r="B277" s="677"/>
      <c r="C277" s="677"/>
      <c r="G277" s="393">
        <f t="shared" si="4"/>
        <v>65.400000000000091</v>
      </c>
    </row>
    <row r="278" spans="2:7">
      <c r="B278" s="677"/>
      <c r="C278" s="677"/>
      <c r="G278" s="393">
        <f t="shared" si="4"/>
        <v>65.400000000000091</v>
      </c>
    </row>
    <row r="279" spans="2:7">
      <c r="B279" s="677"/>
      <c r="C279" s="677"/>
      <c r="G279" s="393">
        <f t="shared" si="4"/>
        <v>65.400000000000091</v>
      </c>
    </row>
    <row r="280" spans="2:7">
      <c r="B280" s="677"/>
      <c r="C280" s="677"/>
      <c r="G280" s="393">
        <f t="shared" si="4"/>
        <v>65.400000000000091</v>
      </c>
    </row>
    <row r="281" spans="2:7">
      <c r="B281" s="677"/>
      <c r="C281" s="677"/>
      <c r="G281" s="393">
        <f t="shared" si="4"/>
        <v>65.400000000000091</v>
      </c>
    </row>
    <row r="282" spans="2:7">
      <c r="B282" s="677"/>
      <c r="C282" s="677"/>
      <c r="G282" s="393">
        <f t="shared" si="4"/>
        <v>65.400000000000091</v>
      </c>
    </row>
    <row r="283" spans="2:7">
      <c r="B283" s="677"/>
      <c r="C283" s="677"/>
      <c r="G283" s="393">
        <f t="shared" si="4"/>
        <v>65.400000000000091</v>
      </c>
    </row>
    <row r="284" spans="2:7">
      <c r="B284" s="677"/>
      <c r="C284" s="677"/>
      <c r="G284" s="393">
        <f t="shared" si="4"/>
        <v>65.400000000000091</v>
      </c>
    </row>
    <row r="285" spans="2:7">
      <c r="B285" s="677"/>
      <c r="C285" s="677"/>
      <c r="G285" s="393">
        <f t="shared" si="4"/>
        <v>65.400000000000091</v>
      </c>
    </row>
    <row r="286" spans="2:7">
      <c r="B286" s="677"/>
      <c r="C286" s="677"/>
      <c r="G286" s="393">
        <f t="shared" si="4"/>
        <v>65.400000000000091</v>
      </c>
    </row>
    <row r="287" spans="2:7">
      <c r="B287" s="677"/>
      <c r="C287" s="677"/>
      <c r="G287" s="393">
        <f t="shared" si="4"/>
        <v>65.400000000000091</v>
      </c>
    </row>
    <row r="288" spans="2:7">
      <c r="B288" s="677"/>
      <c r="C288" s="677"/>
      <c r="G288" s="393">
        <f t="shared" si="4"/>
        <v>65.400000000000091</v>
      </c>
    </row>
    <row r="289" spans="2:7">
      <c r="B289" s="677"/>
      <c r="C289" s="677"/>
      <c r="G289" s="393">
        <f t="shared" si="4"/>
        <v>65.400000000000091</v>
      </c>
    </row>
    <row r="290" spans="2:7">
      <c r="B290" s="677"/>
      <c r="C290" s="677"/>
      <c r="G290" s="393">
        <f t="shared" si="4"/>
        <v>65.400000000000091</v>
      </c>
    </row>
    <row r="291" spans="2:7">
      <c r="B291" s="677"/>
      <c r="C291" s="677"/>
      <c r="G291" s="393">
        <f t="shared" si="4"/>
        <v>65.400000000000091</v>
      </c>
    </row>
    <row r="292" spans="2:7">
      <c r="B292" s="677"/>
      <c r="C292" s="677"/>
      <c r="G292" s="393">
        <f t="shared" si="4"/>
        <v>65.400000000000091</v>
      </c>
    </row>
    <row r="293" spans="2:7">
      <c r="B293" s="677"/>
      <c r="C293" s="677"/>
      <c r="G293" s="393">
        <f t="shared" si="4"/>
        <v>65.400000000000091</v>
      </c>
    </row>
    <row r="294" spans="2:7">
      <c r="B294" s="677"/>
      <c r="C294" s="677"/>
      <c r="G294" s="393">
        <f t="shared" si="4"/>
        <v>65.400000000000091</v>
      </c>
    </row>
    <row r="295" spans="2:7">
      <c r="B295" s="677"/>
      <c r="C295" s="677"/>
      <c r="G295" s="393">
        <f t="shared" si="4"/>
        <v>65.400000000000091</v>
      </c>
    </row>
    <row r="296" spans="2:7">
      <c r="B296" s="677"/>
      <c r="C296" s="677"/>
      <c r="G296" s="393">
        <f t="shared" si="4"/>
        <v>65.400000000000091</v>
      </c>
    </row>
    <row r="297" spans="2:7">
      <c r="B297" s="677"/>
      <c r="C297" s="677"/>
      <c r="G297" s="393">
        <f t="shared" si="4"/>
        <v>65.400000000000091</v>
      </c>
    </row>
    <row r="298" spans="2:7">
      <c r="B298" s="677"/>
      <c r="C298" s="677"/>
      <c r="G298" s="393">
        <f t="shared" si="4"/>
        <v>65.400000000000091</v>
      </c>
    </row>
    <row r="299" spans="2:7">
      <c r="B299" s="677"/>
      <c r="C299" s="677"/>
      <c r="G299" s="393">
        <f t="shared" si="4"/>
        <v>65.400000000000091</v>
      </c>
    </row>
    <row r="300" spans="2:7">
      <c r="B300" s="677"/>
      <c r="C300" s="677"/>
      <c r="G300" s="393">
        <f t="shared" si="4"/>
        <v>65.400000000000091</v>
      </c>
    </row>
    <row r="301" spans="2:7">
      <c r="B301" s="677"/>
      <c r="C301" s="677"/>
      <c r="G301" s="393">
        <f t="shared" si="4"/>
        <v>65.400000000000091</v>
      </c>
    </row>
    <row r="302" spans="2:7">
      <c r="B302" s="677"/>
      <c r="C302" s="677"/>
      <c r="G302" s="393">
        <f t="shared" si="4"/>
        <v>65.400000000000091</v>
      </c>
    </row>
    <row r="303" spans="2:7">
      <c r="B303" s="677"/>
      <c r="C303" s="677"/>
      <c r="G303" s="393">
        <f t="shared" si="4"/>
        <v>65.400000000000091</v>
      </c>
    </row>
    <row r="304" spans="2:7">
      <c r="B304" s="677"/>
      <c r="C304" s="677"/>
      <c r="G304" s="393">
        <f t="shared" si="4"/>
        <v>65.400000000000091</v>
      </c>
    </row>
    <row r="305" spans="2:7">
      <c r="B305" s="677"/>
      <c r="C305" s="677"/>
      <c r="G305" s="393">
        <f t="shared" si="4"/>
        <v>65.400000000000091</v>
      </c>
    </row>
    <row r="306" spans="2:7">
      <c r="B306" s="677"/>
      <c r="C306" s="677"/>
      <c r="G306" s="393">
        <f t="shared" si="4"/>
        <v>65.400000000000091</v>
      </c>
    </row>
    <row r="307" spans="2:7">
      <c r="B307" s="677"/>
      <c r="C307" s="677"/>
      <c r="G307" s="393">
        <f t="shared" si="4"/>
        <v>65.400000000000091</v>
      </c>
    </row>
    <row r="308" spans="2:7">
      <c r="B308" s="677"/>
      <c r="C308" s="677"/>
      <c r="G308" s="393">
        <f t="shared" si="4"/>
        <v>65.400000000000091</v>
      </c>
    </row>
    <row r="309" spans="2:7">
      <c r="B309" s="677"/>
      <c r="C309" s="677"/>
      <c r="G309" s="393">
        <f t="shared" si="4"/>
        <v>65.400000000000091</v>
      </c>
    </row>
    <row r="310" spans="2:7">
      <c r="B310" s="677"/>
      <c r="C310" s="677"/>
      <c r="G310" s="393">
        <f t="shared" si="4"/>
        <v>65.400000000000091</v>
      </c>
    </row>
    <row r="311" spans="2:7">
      <c r="B311" s="677"/>
      <c r="C311" s="677"/>
      <c r="G311" s="393">
        <f t="shared" si="4"/>
        <v>65.400000000000091</v>
      </c>
    </row>
    <row r="312" spans="2:7">
      <c r="B312" s="677"/>
      <c r="C312" s="677"/>
      <c r="G312" s="393">
        <f t="shared" si="4"/>
        <v>65.400000000000091</v>
      </c>
    </row>
    <row r="313" spans="2:7">
      <c r="B313" s="677"/>
      <c r="C313" s="677"/>
      <c r="G313" s="393">
        <f t="shared" si="4"/>
        <v>65.400000000000091</v>
      </c>
    </row>
    <row r="314" spans="2:7">
      <c r="B314" s="677"/>
      <c r="C314" s="677"/>
      <c r="G314" s="393">
        <f t="shared" si="4"/>
        <v>65.400000000000091</v>
      </c>
    </row>
  </sheetData>
  <mergeCells count="2">
    <mergeCell ref="A3:G4"/>
    <mergeCell ref="K55:M55"/>
  </mergeCells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>
    <tabColor rgb="FF00B0F0"/>
  </sheetPr>
  <dimension ref="A3:O1014"/>
  <sheetViews>
    <sheetView topLeftCell="A714" workbookViewId="0">
      <selection activeCell="F737" sqref="F737"/>
    </sheetView>
  </sheetViews>
  <sheetFormatPr defaultColWidth="11.42578125" defaultRowHeight="15"/>
  <cols>
    <col min="1" max="1" width="11.7109375" style="236" bestFit="1" customWidth="1"/>
    <col min="2" max="2" width="12.7109375" style="217" bestFit="1" customWidth="1"/>
    <col min="3" max="3" width="11.85546875" style="217" bestFit="1" customWidth="1"/>
    <col min="4" max="4" width="19.7109375" bestFit="1" customWidth="1"/>
    <col min="5" max="5" width="11.42578125" style="237"/>
    <col min="6" max="6" width="11.42578125" style="256"/>
    <col min="7" max="7" width="12.42578125" bestFit="1" customWidth="1"/>
    <col min="8" max="8" width="9.28515625" customWidth="1"/>
    <col min="10" max="10" width="14.140625" bestFit="1" customWidth="1"/>
    <col min="12" max="12" width="11.42578125" style="256"/>
  </cols>
  <sheetData>
    <row r="3" spans="1:12">
      <c r="B3" s="690" t="s">
        <v>1471</v>
      </c>
      <c r="C3" s="690"/>
      <c r="D3" s="690"/>
      <c r="E3" s="690"/>
      <c r="F3" s="690"/>
      <c r="G3" s="690"/>
    </row>
    <row r="5" spans="1:12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34" t="s">
        <v>394</v>
      </c>
      <c r="F5" s="286" t="s">
        <v>395</v>
      </c>
      <c r="G5" s="235" t="s">
        <v>396</v>
      </c>
      <c r="H5" s="676"/>
      <c r="I5" s="676"/>
      <c r="J5" s="676"/>
      <c r="K5" s="676"/>
      <c r="L5" s="685"/>
    </row>
    <row r="6" spans="1:12">
      <c r="A6" s="236">
        <v>42736</v>
      </c>
      <c r="B6" s="677" t="s">
        <v>476</v>
      </c>
      <c r="C6" s="677"/>
      <c r="E6" s="218"/>
      <c r="F6" s="285"/>
      <c r="G6" s="218">
        <v>263.10000000000002</v>
      </c>
    </row>
    <row r="7" spans="1:12">
      <c r="A7" s="236">
        <v>42739</v>
      </c>
      <c r="B7" s="677">
        <v>12022</v>
      </c>
      <c r="C7" s="677" t="s">
        <v>1307</v>
      </c>
      <c r="E7" s="218"/>
      <c r="F7" s="285">
        <v>36.5</v>
      </c>
      <c r="G7" s="218">
        <f>+G6+E7-F7</f>
        <v>226.60000000000002</v>
      </c>
    </row>
    <row r="8" spans="1:12">
      <c r="A8" s="236">
        <v>42751</v>
      </c>
      <c r="B8" s="677">
        <v>12093</v>
      </c>
      <c r="C8" s="677" t="s">
        <v>1307</v>
      </c>
      <c r="E8" s="218"/>
      <c r="F8" s="285">
        <v>226.6</v>
      </c>
      <c r="G8" s="218">
        <f t="shared" ref="G8:G71" si="0">+G7+E8-F8</f>
        <v>0</v>
      </c>
    </row>
    <row r="9" spans="1:12">
      <c r="A9" s="236">
        <v>42766</v>
      </c>
      <c r="B9" s="677" t="s">
        <v>397</v>
      </c>
      <c r="C9" s="677" t="s">
        <v>444</v>
      </c>
      <c r="D9" t="s">
        <v>19</v>
      </c>
      <c r="E9" s="218">
        <v>13.5</v>
      </c>
      <c r="F9" s="285"/>
      <c r="G9" s="218">
        <f t="shared" si="0"/>
        <v>13.5</v>
      </c>
    </row>
    <row r="10" spans="1:12">
      <c r="B10" s="677"/>
      <c r="C10" s="677"/>
      <c r="D10" t="s">
        <v>401</v>
      </c>
      <c r="E10" s="218">
        <v>2.8</v>
      </c>
      <c r="F10" s="285"/>
      <c r="G10" s="218">
        <f>+G9+E10-F10</f>
        <v>16.3</v>
      </c>
    </row>
    <row r="11" spans="1:12">
      <c r="B11" s="677"/>
      <c r="C11" s="677"/>
      <c r="D11" t="s">
        <v>400</v>
      </c>
      <c r="E11" s="218">
        <v>210</v>
      </c>
      <c r="F11" s="285"/>
      <c r="G11" s="218">
        <f t="shared" si="0"/>
        <v>226.3</v>
      </c>
    </row>
    <row r="12" spans="1:12">
      <c r="A12" s="236">
        <v>42781</v>
      </c>
      <c r="B12" s="677">
        <v>12264</v>
      </c>
      <c r="C12" s="677" t="s">
        <v>444</v>
      </c>
      <c r="D12" t="s">
        <v>400</v>
      </c>
      <c r="E12" s="218"/>
      <c r="F12" s="285">
        <v>210</v>
      </c>
      <c r="G12" s="218">
        <f t="shared" si="0"/>
        <v>16.300000000000011</v>
      </c>
    </row>
    <row r="13" spans="1:12">
      <c r="A13" s="236">
        <v>42794</v>
      </c>
      <c r="B13" s="677">
        <v>12305</v>
      </c>
      <c r="C13" s="677" t="s">
        <v>444</v>
      </c>
      <c r="D13" t="s">
        <v>19</v>
      </c>
      <c r="E13" s="218"/>
      <c r="F13" s="285">
        <v>13.5</v>
      </c>
      <c r="G13" s="218">
        <f t="shared" si="0"/>
        <v>2.8000000000000114</v>
      </c>
    </row>
    <row r="14" spans="1:12">
      <c r="A14" s="236">
        <v>42794</v>
      </c>
      <c r="B14" s="677">
        <v>12305</v>
      </c>
      <c r="C14" s="677" t="s">
        <v>444</v>
      </c>
      <c r="D14" t="s">
        <v>401</v>
      </c>
      <c r="E14" s="218"/>
      <c r="F14" s="285">
        <v>2.8</v>
      </c>
      <c r="G14" s="218">
        <f t="shared" si="0"/>
        <v>1.1546319456101628E-14</v>
      </c>
    </row>
    <row r="15" spans="1:12">
      <c r="A15" s="236">
        <v>42794</v>
      </c>
      <c r="B15" s="677" t="s">
        <v>397</v>
      </c>
      <c r="C15" s="677" t="s">
        <v>415</v>
      </c>
      <c r="D15" t="s">
        <v>19</v>
      </c>
      <c r="E15" s="218">
        <v>13</v>
      </c>
      <c r="F15" s="285"/>
      <c r="G15" s="218">
        <f t="shared" si="0"/>
        <v>13.000000000000011</v>
      </c>
    </row>
    <row r="16" spans="1:12">
      <c r="B16" s="677"/>
      <c r="C16" s="677"/>
      <c r="D16" t="s">
        <v>401</v>
      </c>
      <c r="E16" s="218">
        <v>2</v>
      </c>
      <c r="F16" s="285"/>
      <c r="G16" s="218">
        <f t="shared" si="0"/>
        <v>15.000000000000011</v>
      </c>
    </row>
    <row r="17" spans="1:7">
      <c r="B17" s="677"/>
      <c r="C17" s="677"/>
      <c r="D17" t="s">
        <v>400</v>
      </c>
      <c r="E17" s="218">
        <v>210</v>
      </c>
      <c r="F17" s="285"/>
      <c r="G17" s="218">
        <f t="shared" si="0"/>
        <v>225</v>
      </c>
    </row>
    <row r="18" spans="1:7">
      <c r="A18" s="236">
        <v>42807</v>
      </c>
      <c r="B18" s="677">
        <v>12391</v>
      </c>
      <c r="C18" s="677" t="s">
        <v>415</v>
      </c>
      <c r="D18" t="s">
        <v>400</v>
      </c>
      <c r="E18" s="218"/>
      <c r="F18" s="285">
        <v>210</v>
      </c>
      <c r="G18" s="218">
        <f t="shared" si="0"/>
        <v>15</v>
      </c>
    </row>
    <row r="19" spans="1:7">
      <c r="A19" s="236">
        <v>42832</v>
      </c>
      <c r="B19" s="677">
        <v>12497</v>
      </c>
      <c r="C19" s="677" t="s">
        <v>415</v>
      </c>
      <c r="D19" t="s">
        <v>19</v>
      </c>
      <c r="E19" s="218"/>
      <c r="F19" s="285">
        <v>13</v>
      </c>
      <c r="G19" s="218">
        <f t="shared" si="0"/>
        <v>2</v>
      </c>
    </row>
    <row r="20" spans="1:7">
      <c r="A20" s="236">
        <v>42832</v>
      </c>
      <c r="B20" s="677">
        <v>12497</v>
      </c>
      <c r="C20" s="677" t="s">
        <v>415</v>
      </c>
      <c r="D20" t="s">
        <v>401</v>
      </c>
      <c r="E20" s="218"/>
      <c r="F20" s="285">
        <v>2</v>
      </c>
      <c r="G20" s="218">
        <f t="shared" si="0"/>
        <v>0</v>
      </c>
    </row>
    <row r="21" spans="1:7">
      <c r="A21" s="236">
        <v>42825</v>
      </c>
      <c r="B21" s="677" t="s">
        <v>397</v>
      </c>
      <c r="C21" s="677" t="s">
        <v>418</v>
      </c>
      <c r="D21" t="s">
        <v>19</v>
      </c>
      <c r="E21" s="218">
        <v>12</v>
      </c>
      <c r="F21" s="285"/>
      <c r="G21" s="218">
        <f t="shared" si="0"/>
        <v>12</v>
      </c>
    </row>
    <row r="22" spans="1:7">
      <c r="B22" s="677"/>
      <c r="C22" s="677"/>
      <c r="D22" t="s">
        <v>401</v>
      </c>
      <c r="E22" s="218">
        <v>2</v>
      </c>
      <c r="F22" s="285"/>
      <c r="G22" s="218">
        <f t="shared" si="0"/>
        <v>14</v>
      </c>
    </row>
    <row r="23" spans="1:7">
      <c r="B23" s="677"/>
      <c r="C23" s="677"/>
      <c r="D23" t="s">
        <v>400</v>
      </c>
      <c r="E23" s="218">
        <v>210</v>
      </c>
      <c r="F23" s="285"/>
      <c r="G23" s="218">
        <f t="shared" si="0"/>
        <v>224</v>
      </c>
    </row>
    <row r="24" spans="1:7">
      <c r="A24" s="236">
        <v>42835</v>
      </c>
      <c r="B24" s="677">
        <v>12522</v>
      </c>
      <c r="C24" s="677" t="s">
        <v>418</v>
      </c>
      <c r="D24" t="s">
        <v>400</v>
      </c>
      <c r="E24" s="218"/>
      <c r="F24" s="285">
        <v>210</v>
      </c>
      <c r="G24" s="218">
        <f t="shared" si="0"/>
        <v>14</v>
      </c>
    </row>
    <row r="25" spans="1:7">
      <c r="A25" s="236">
        <v>42863</v>
      </c>
      <c r="B25" s="677">
        <v>12657</v>
      </c>
      <c r="C25" s="677" t="s">
        <v>418</v>
      </c>
      <c r="D25" t="s">
        <v>19</v>
      </c>
      <c r="E25" s="218"/>
      <c r="F25" s="285">
        <v>12</v>
      </c>
      <c r="G25" s="218">
        <f t="shared" si="0"/>
        <v>2</v>
      </c>
    </row>
    <row r="26" spans="1:7">
      <c r="A26" s="236">
        <v>42863</v>
      </c>
      <c r="B26" s="677">
        <v>12657</v>
      </c>
      <c r="C26" s="677" t="s">
        <v>418</v>
      </c>
      <c r="D26" t="s">
        <v>401</v>
      </c>
      <c r="E26" s="218"/>
      <c r="F26" s="285">
        <v>2</v>
      </c>
      <c r="G26" s="218">
        <f t="shared" si="0"/>
        <v>0</v>
      </c>
    </row>
    <row r="27" spans="1:7">
      <c r="A27" s="236">
        <v>42855</v>
      </c>
      <c r="B27" s="677" t="s">
        <v>397</v>
      </c>
      <c r="C27" s="677" t="s">
        <v>420</v>
      </c>
      <c r="D27" t="s">
        <v>19</v>
      </c>
      <c r="E27" s="218">
        <v>13</v>
      </c>
      <c r="F27" s="285"/>
      <c r="G27" s="218">
        <f t="shared" si="0"/>
        <v>13</v>
      </c>
    </row>
    <row r="28" spans="1:7">
      <c r="B28" s="677"/>
      <c r="C28" s="677"/>
      <c r="D28" t="s">
        <v>401</v>
      </c>
      <c r="E28" s="218">
        <v>2</v>
      </c>
      <c r="F28" s="285"/>
      <c r="G28" s="218">
        <f t="shared" si="0"/>
        <v>15</v>
      </c>
    </row>
    <row r="29" spans="1:7" ht="16.5" customHeight="1">
      <c r="B29" s="677"/>
      <c r="C29" s="677"/>
      <c r="D29" t="s">
        <v>400</v>
      </c>
      <c r="E29" s="218">
        <v>210</v>
      </c>
      <c r="F29" s="285"/>
      <c r="G29" s="218">
        <f t="shared" si="0"/>
        <v>225</v>
      </c>
    </row>
    <row r="30" spans="1:7" ht="16.5" customHeight="1">
      <c r="A30" s="236">
        <v>42863</v>
      </c>
      <c r="B30" s="677">
        <v>12657</v>
      </c>
      <c r="C30" s="677" t="s">
        <v>420</v>
      </c>
      <c r="D30" t="s">
        <v>400</v>
      </c>
      <c r="E30" s="218"/>
      <c r="F30" s="285">
        <v>210</v>
      </c>
      <c r="G30" s="218">
        <f t="shared" si="0"/>
        <v>15</v>
      </c>
    </row>
    <row r="31" spans="1:7" ht="16.5" customHeight="1">
      <c r="A31" s="236">
        <v>42891</v>
      </c>
      <c r="B31" s="677">
        <v>12788</v>
      </c>
      <c r="C31" s="677" t="s">
        <v>420</v>
      </c>
      <c r="D31" t="s">
        <v>19</v>
      </c>
      <c r="E31" s="218"/>
      <c r="F31" s="285">
        <v>13</v>
      </c>
      <c r="G31" s="218">
        <f t="shared" si="0"/>
        <v>2</v>
      </c>
    </row>
    <row r="32" spans="1:7" ht="16.5" customHeight="1">
      <c r="A32" s="236">
        <v>42891</v>
      </c>
      <c r="B32" s="677">
        <v>12788</v>
      </c>
      <c r="C32" s="677" t="s">
        <v>420</v>
      </c>
      <c r="D32" t="s">
        <v>401</v>
      </c>
      <c r="E32" s="218"/>
      <c r="F32" s="285">
        <v>2</v>
      </c>
      <c r="G32" s="218">
        <f t="shared" si="0"/>
        <v>0</v>
      </c>
    </row>
    <row r="33" spans="1:7">
      <c r="A33" s="236">
        <v>42886</v>
      </c>
      <c r="B33" s="677" t="s">
        <v>397</v>
      </c>
      <c r="C33" s="677" t="s">
        <v>422</v>
      </c>
      <c r="D33" t="s">
        <v>19</v>
      </c>
      <c r="E33" s="218">
        <v>13</v>
      </c>
      <c r="F33" s="285"/>
      <c r="G33" s="218">
        <f t="shared" si="0"/>
        <v>13</v>
      </c>
    </row>
    <row r="34" spans="1:7">
      <c r="B34" s="677"/>
      <c r="C34" s="677"/>
      <c r="D34" t="s">
        <v>401</v>
      </c>
      <c r="E34" s="218">
        <v>2</v>
      </c>
      <c r="F34" s="285"/>
      <c r="G34" s="218">
        <f t="shared" si="0"/>
        <v>15</v>
      </c>
    </row>
    <row r="35" spans="1:7">
      <c r="B35" s="677"/>
      <c r="C35" s="677"/>
      <c r="D35" t="s">
        <v>400</v>
      </c>
      <c r="E35" s="218">
        <v>210</v>
      </c>
      <c r="F35" s="285"/>
      <c r="G35" s="218">
        <f t="shared" si="0"/>
        <v>225</v>
      </c>
    </row>
    <row r="36" spans="1:7">
      <c r="A36" s="236">
        <v>42900</v>
      </c>
      <c r="B36" s="677">
        <v>12833</v>
      </c>
      <c r="C36" s="677" t="s">
        <v>422</v>
      </c>
      <c r="D36" t="s">
        <v>400</v>
      </c>
      <c r="E36" s="218"/>
      <c r="F36" s="285">
        <v>210</v>
      </c>
      <c r="G36" s="218">
        <f t="shared" si="0"/>
        <v>15</v>
      </c>
    </row>
    <row r="37" spans="1:7">
      <c r="A37" s="236">
        <v>42927</v>
      </c>
      <c r="B37" s="677">
        <v>12988</v>
      </c>
      <c r="C37" s="677" t="s">
        <v>422</v>
      </c>
      <c r="D37" t="s">
        <v>19</v>
      </c>
      <c r="E37" s="218"/>
      <c r="F37" s="285">
        <v>13</v>
      </c>
      <c r="G37" s="218">
        <f t="shared" si="0"/>
        <v>2</v>
      </c>
    </row>
    <row r="38" spans="1:7">
      <c r="A38" s="236">
        <v>42927</v>
      </c>
      <c r="B38" s="677">
        <v>12988</v>
      </c>
      <c r="C38" s="677" t="s">
        <v>422</v>
      </c>
      <c r="D38" t="s">
        <v>401</v>
      </c>
      <c r="E38" s="218"/>
      <c r="F38" s="285">
        <v>2</v>
      </c>
      <c r="G38" s="218">
        <f t="shared" si="0"/>
        <v>0</v>
      </c>
    </row>
    <row r="39" spans="1:7">
      <c r="A39" s="236">
        <v>42916</v>
      </c>
      <c r="B39" s="677" t="s">
        <v>397</v>
      </c>
      <c r="C39" s="677" t="s">
        <v>425</v>
      </c>
      <c r="D39" t="s">
        <v>19</v>
      </c>
      <c r="E39" s="218">
        <v>12.5</v>
      </c>
      <c r="F39" s="285"/>
      <c r="G39" s="218">
        <f t="shared" si="0"/>
        <v>12.5</v>
      </c>
    </row>
    <row r="40" spans="1:7">
      <c r="B40" s="677"/>
      <c r="C40" s="677"/>
      <c r="D40" t="s">
        <v>401</v>
      </c>
      <c r="E40" s="218">
        <v>2</v>
      </c>
      <c r="F40" s="285"/>
      <c r="G40" s="218">
        <f t="shared" si="0"/>
        <v>14.5</v>
      </c>
    </row>
    <row r="41" spans="1:7">
      <c r="B41" s="677"/>
      <c r="C41" s="677"/>
      <c r="D41" t="s">
        <v>400</v>
      </c>
      <c r="E41" s="218">
        <v>210</v>
      </c>
      <c r="F41" s="285"/>
      <c r="G41" s="218">
        <f t="shared" si="0"/>
        <v>224.5</v>
      </c>
    </row>
    <row r="42" spans="1:7">
      <c r="A42" s="236">
        <v>42927</v>
      </c>
      <c r="B42" s="677">
        <v>12988</v>
      </c>
      <c r="C42" s="677" t="s">
        <v>425</v>
      </c>
      <c r="D42" t="s">
        <v>400</v>
      </c>
      <c r="E42" s="218"/>
      <c r="F42" s="285">
        <v>210</v>
      </c>
      <c r="G42" s="218">
        <f t="shared" si="0"/>
        <v>14.5</v>
      </c>
    </row>
    <row r="43" spans="1:7">
      <c r="A43" s="236">
        <v>42955</v>
      </c>
      <c r="B43" s="677">
        <v>13243</v>
      </c>
      <c r="C43" s="677" t="s">
        <v>425</v>
      </c>
      <c r="D43" t="s">
        <v>19</v>
      </c>
      <c r="E43" s="218"/>
      <c r="F43" s="285">
        <v>12.5</v>
      </c>
      <c r="G43" s="218">
        <f t="shared" si="0"/>
        <v>2</v>
      </c>
    </row>
    <row r="44" spans="1:7">
      <c r="A44" s="236">
        <v>42955</v>
      </c>
      <c r="B44" s="677">
        <v>13243</v>
      </c>
      <c r="C44" s="677" t="s">
        <v>425</v>
      </c>
      <c r="D44" t="s">
        <v>401</v>
      </c>
      <c r="E44" s="218"/>
      <c r="F44" s="285">
        <v>2</v>
      </c>
      <c r="G44" s="218">
        <f t="shared" si="0"/>
        <v>0</v>
      </c>
    </row>
    <row r="45" spans="1:7">
      <c r="A45" s="236">
        <v>42947</v>
      </c>
      <c r="B45" s="677" t="s">
        <v>397</v>
      </c>
      <c r="C45" s="677" t="s">
        <v>427</v>
      </c>
      <c r="D45" t="s">
        <v>19</v>
      </c>
      <c r="E45" s="218">
        <v>13</v>
      </c>
      <c r="F45" s="285"/>
      <c r="G45" s="218">
        <f t="shared" si="0"/>
        <v>13</v>
      </c>
    </row>
    <row r="46" spans="1:7">
      <c r="B46" s="677"/>
      <c r="C46" s="677"/>
      <c r="D46" t="s">
        <v>401</v>
      </c>
      <c r="E46" s="218">
        <v>2</v>
      </c>
      <c r="F46" s="285"/>
      <c r="G46" s="218">
        <f t="shared" si="0"/>
        <v>15</v>
      </c>
    </row>
    <row r="47" spans="1:7">
      <c r="B47" s="677"/>
      <c r="C47" s="677"/>
      <c r="D47" t="s">
        <v>400</v>
      </c>
      <c r="E47" s="218">
        <v>210</v>
      </c>
      <c r="F47" s="285"/>
      <c r="G47" s="218">
        <f t="shared" si="0"/>
        <v>225</v>
      </c>
    </row>
    <row r="48" spans="1:7">
      <c r="A48" s="236">
        <v>42955</v>
      </c>
      <c r="B48" s="677">
        <v>13243</v>
      </c>
      <c r="C48" s="677" t="s">
        <v>427</v>
      </c>
      <c r="D48" t="s">
        <v>400</v>
      </c>
      <c r="E48" s="218"/>
      <c r="F48" s="285">
        <v>210</v>
      </c>
      <c r="G48" s="218">
        <f t="shared" si="0"/>
        <v>15</v>
      </c>
    </row>
    <row r="49" spans="1:7">
      <c r="A49" s="236">
        <v>42986</v>
      </c>
      <c r="B49" s="677">
        <v>13429</v>
      </c>
      <c r="C49" s="677" t="s">
        <v>427</v>
      </c>
      <c r="D49" t="s">
        <v>19</v>
      </c>
      <c r="E49" s="218"/>
      <c r="F49" s="285">
        <v>13</v>
      </c>
      <c r="G49" s="218">
        <f t="shared" si="0"/>
        <v>2</v>
      </c>
    </row>
    <row r="50" spans="1:7">
      <c r="A50" s="236">
        <v>42986</v>
      </c>
      <c r="B50" s="677">
        <v>13429</v>
      </c>
      <c r="C50" s="677" t="s">
        <v>427</v>
      </c>
      <c r="D50" t="s">
        <v>401</v>
      </c>
      <c r="E50" s="218"/>
      <c r="F50" s="285">
        <v>2</v>
      </c>
      <c r="G50" s="218">
        <f t="shared" si="0"/>
        <v>0</v>
      </c>
    </row>
    <row r="51" spans="1:7">
      <c r="A51" s="236">
        <v>42978</v>
      </c>
      <c r="B51" s="677" t="s">
        <v>397</v>
      </c>
      <c r="C51" s="677" t="s">
        <v>429</v>
      </c>
      <c r="D51" t="s">
        <v>19</v>
      </c>
      <c r="E51" s="218">
        <v>13</v>
      </c>
      <c r="F51" s="285"/>
      <c r="G51" s="218">
        <f t="shared" si="0"/>
        <v>13</v>
      </c>
    </row>
    <row r="52" spans="1:7">
      <c r="B52" s="677"/>
      <c r="C52" s="677"/>
      <c r="D52" t="s">
        <v>401</v>
      </c>
      <c r="E52" s="218">
        <v>2</v>
      </c>
      <c r="F52" s="285"/>
      <c r="G52" s="218">
        <f t="shared" si="0"/>
        <v>15</v>
      </c>
    </row>
    <row r="53" spans="1:7">
      <c r="B53" s="677"/>
      <c r="C53" s="677"/>
      <c r="D53" t="s">
        <v>400</v>
      </c>
      <c r="E53" s="218">
        <v>210</v>
      </c>
      <c r="F53" s="285"/>
      <c r="G53" s="218">
        <f t="shared" si="0"/>
        <v>225</v>
      </c>
    </row>
    <row r="54" spans="1:7">
      <c r="A54" s="236">
        <v>42986</v>
      </c>
      <c r="B54" s="677">
        <v>13429</v>
      </c>
      <c r="C54" s="677" t="s">
        <v>429</v>
      </c>
      <c r="D54" t="s">
        <v>400</v>
      </c>
      <c r="E54" s="218"/>
      <c r="F54" s="285">
        <v>210</v>
      </c>
      <c r="G54" s="218">
        <f t="shared" si="0"/>
        <v>15</v>
      </c>
    </row>
    <row r="55" spans="1:7">
      <c r="A55" s="236">
        <v>43017</v>
      </c>
      <c r="B55" s="677">
        <v>13614</v>
      </c>
      <c r="C55" s="677" t="s">
        <v>429</v>
      </c>
      <c r="D55" t="s">
        <v>19</v>
      </c>
      <c r="E55" s="218"/>
      <c r="F55" s="285">
        <v>13</v>
      </c>
      <c r="G55" s="218">
        <f t="shared" si="0"/>
        <v>2</v>
      </c>
    </row>
    <row r="56" spans="1:7">
      <c r="A56" s="236">
        <v>43017</v>
      </c>
      <c r="B56" s="677">
        <v>13614</v>
      </c>
      <c r="C56" s="677" t="s">
        <v>429</v>
      </c>
      <c r="D56" t="s">
        <v>401</v>
      </c>
      <c r="E56" s="218"/>
      <c r="F56" s="285">
        <v>2</v>
      </c>
      <c r="G56" s="218">
        <f t="shared" si="0"/>
        <v>0</v>
      </c>
    </row>
    <row r="57" spans="1:7">
      <c r="A57" s="236">
        <v>43008</v>
      </c>
      <c r="B57" s="677" t="s">
        <v>397</v>
      </c>
      <c r="C57" s="677" t="s">
        <v>478</v>
      </c>
      <c r="D57" t="s">
        <v>19</v>
      </c>
      <c r="E57" s="218">
        <v>8</v>
      </c>
      <c r="F57" s="285"/>
      <c r="G57" s="218">
        <f t="shared" si="0"/>
        <v>8</v>
      </c>
    </row>
    <row r="58" spans="1:7">
      <c r="B58" s="677"/>
      <c r="C58" s="677"/>
      <c r="D58" t="s">
        <v>401</v>
      </c>
      <c r="E58" s="218">
        <v>2</v>
      </c>
      <c r="F58" s="285"/>
      <c r="G58" s="218">
        <f t="shared" si="0"/>
        <v>10</v>
      </c>
    </row>
    <row r="59" spans="1:7">
      <c r="B59" s="677"/>
      <c r="C59" s="677"/>
      <c r="D59" t="s">
        <v>400</v>
      </c>
      <c r="E59" s="218">
        <v>210</v>
      </c>
      <c r="F59" s="285"/>
      <c r="G59" s="218">
        <f t="shared" si="0"/>
        <v>220</v>
      </c>
    </row>
    <row r="60" spans="1:7">
      <c r="A60" s="236">
        <v>43017</v>
      </c>
      <c r="B60" s="677">
        <v>13614</v>
      </c>
      <c r="C60" s="677" t="s">
        <v>478</v>
      </c>
      <c r="D60" t="s">
        <v>400</v>
      </c>
      <c r="E60" s="218"/>
      <c r="F60" s="285">
        <v>210</v>
      </c>
      <c r="G60" s="218">
        <f t="shared" si="0"/>
        <v>10</v>
      </c>
    </row>
    <row r="61" spans="1:7">
      <c r="A61" s="236">
        <v>42745</v>
      </c>
      <c r="B61" s="677">
        <v>13776</v>
      </c>
      <c r="C61" s="677" t="s">
        <v>478</v>
      </c>
      <c r="D61" t="s">
        <v>19</v>
      </c>
      <c r="E61" s="218"/>
      <c r="F61" s="285">
        <v>7.7</v>
      </c>
      <c r="G61" s="218">
        <f t="shared" si="0"/>
        <v>2.2999999999999998</v>
      </c>
    </row>
    <row r="62" spans="1:7">
      <c r="A62" s="236">
        <v>42745</v>
      </c>
      <c r="B62" s="677">
        <v>13776</v>
      </c>
      <c r="C62" s="677" t="s">
        <v>478</v>
      </c>
      <c r="D62" t="s">
        <v>401</v>
      </c>
      <c r="E62" s="218"/>
      <c r="F62" s="285">
        <v>2</v>
      </c>
      <c r="G62" s="218">
        <f t="shared" si="0"/>
        <v>0.29999999999999982</v>
      </c>
    </row>
    <row r="63" spans="1:7">
      <c r="A63" s="236">
        <v>43130</v>
      </c>
      <c r="B63" s="677">
        <v>14160</v>
      </c>
      <c r="C63" s="677" t="s">
        <v>478</v>
      </c>
      <c r="D63" t="s">
        <v>19</v>
      </c>
      <c r="E63" s="218"/>
      <c r="F63" s="285">
        <v>0.3</v>
      </c>
      <c r="G63" s="218">
        <f t="shared" si="0"/>
        <v>0</v>
      </c>
    </row>
    <row r="64" spans="1:7">
      <c r="A64" s="236">
        <v>43039</v>
      </c>
      <c r="B64" s="677" t="s">
        <v>397</v>
      </c>
      <c r="C64" s="677" t="s">
        <v>398</v>
      </c>
      <c r="D64" t="s">
        <v>19</v>
      </c>
      <c r="E64" s="218">
        <v>8</v>
      </c>
      <c r="F64" s="285"/>
      <c r="G64" s="218">
        <f t="shared" si="0"/>
        <v>8</v>
      </c>
    </row>
    <row r="65" spans="1:7">
      <c r="B65" s="677"/>
      <c r="C65" s="677"/>
      <c r="D65" t="s">
        <v>401</v>
      </c>
      <c r="E65" s="218">
        <v>2</v>
      </c>
      <c r="F65" s="285"/>
      <c r="G65" s="218">
        <f t="shared" si="0"/>
        <v>10</v>
      </c>
    </row>
    <row r="66" spans="1:7">
      <c r="B66" s="677"/>
      <c r="C66" s="677"/>
      <c r="D66" t="s">
        <v>400</v>
      </c>
      <c r="E66" s="218">
        <v>210</v>
      </c>
      <c r="F66" s="285"/>
      <c r="G66" s="218">
        <f t="shared" si="0"/>
        <v>220</v>
      </c>
    </row>
    <row r="67" spans="1:7">
      <c r="A67" s="236">
        <v>43049</v>
      </c>
      <c r="B67" s="677">
        <v>13776</v>
      </c>
      <c r="C67" s="677" t="s">
        <v>398</v>
      </c>
      <c r="D67" t="s">
        <v>400</v>
      </c>
      <c r="E67" s="218"/>
      <c r="F67" s="285">
        <v>210</v>
      </c>
      <c r="G67" s="218">
        <f t="shared" si="0"/>
        <v>10</v>
      </c>
    </row>
    <row r="68" spans="1:7">
      <c r="A68" s="236">
        <v>43063</v>
      </c>
      <c r="B68" s="677">
        <v>13838</v>
      </c>
      <c r="C68" s="677" t="s">
        <v>398</v>
      </c>
      <c r="D68" t="s">
        <v>19</v>
      </c>
      <c r="E68" s="218"/>
      <c r="F68" s="285">
        <v>8</v>
      </c>
      <c r="G68" s="218">
        <f t="shared" si="0"/>
        <v>2</v>
      </c>
    </row>
    <row r="69" spans="1:7">
      <c r="A69" s="236">
        <v>43063</v>
      </c>
      <c r="B69" s="677">
        <v>13838</v>
      </c>
      <c r="C69" s="677" t="s">
        <v>398</v>
      </c>
      <c r="D69" t="s">
        <v>401</v>
      </c>
      <c r="E69" s="218"/>
      <c r="F69" s="285">
        <v>2</v>
      </c>
      <c r="G69" s="218">
        <f t="shared" si="0"/>
        <v>0</v>
      </c>
    </row>
    <row r="70" spans="1:7">
      <c r="A70" s="236">
        <v>43069</v>
      </c>
      <c r="B70" s="677" t="s">
        <v>397</v>
      </c>
      <c r="C70" s="677" t="s">
        <v>405</v>
      </c>
      <c r="D70" t="s">
        <v>19</v>
      </c>
      <c r="E70" s="218">
        <v>8.1999999999999993</v>
      </c>
      <c r="F70" s="285"/>
      <c r="G70" s="218">
        <f t="shared" si="0"/>
        <v>8.1999999999999993</v>
      </c>
    </row>
    <row r="71" spans="1:7">
      <c r="B71" s="677"/>
      <c r="C71" s="677"/>
      <c r="D71" t="s">
        <v>401</v>
      </c>
      <c r="E71" s="218">
        <v>2</v>
      </c>
      <c r="F71" s="285"/>
      <c r="G71" s="218">
        <f t="shared" si="0"/>
        <v>10.199999999999999</v>
      </c>
    </row>
    <row r="72" spans="1:7">
      <c r="B72" s="677"/>
      <c r="C72" s="677"/>
      <c r="D72" t="s">
        <v>400</v>
      </c>
      <c r="E72" s="218">
        <v>210</v>
      </c>
      <c r="F72" s="285"/>
      <c r="G72" s="218">
        <f t="shared" ref="G72:G138" si="1">+G71+E72-F72</f>
        <v>220.2</v>
      </c>
    </row>
    <row r="73" spans="1:7">
      <c r="A73" s="236">
        <v>43080</v>
      </c>
      <c r="B73" s="677">
        <v>13927</v>
      </c>
      <c r="C73" s="677" t="s">
        <v>405</v>
      </c>
      <c r="D73" t="s">
        <v>400</v>
      </c>
      <c r="E73" s="218"/>
      <c r="F73" s="285">
        <v>210</v>
      </c>
      <c r="G73" s="218">
        <f t="shared" si="1"/>
        <v>10.199999999999989</v>
      </c>
    </row>
    <row r="74" spans="1:7">
      <c r="A74" s="236">
        <v>43099</v>
      </c>
      <c r="B74" s="677">
        <v>14008</v>
      </c>
      <c r="C74" s="677" t="s">
        <v>405</v>
      </c>
      <c r="D74" t="s">
        <v>19</v>
      </c>
      <c r="E74" s="218"/>
      <c r="F74" s="285">
        <v>8.1999999999999993</v>
      </c>
      <c r="G74" s="218">
        <f t="shared" si="1"/>
        <v>1.9999999999999893</v>
      </c>
    </row>
    <row r="75" spans="1:7">
      <c r="A75" s="236">
        <v>43099</v>
      </c>
      <c r="B75" s="677">
        <v>14008</v>
      </c>
      <c r="C75" s="677" t="s">
        <v>405</v>
      </c>
      <c r="D75" t="s">
        <v>401</v>
      </c>
      <c r="E75" s="218"/>
      <c r="F75" s="285">
        <v>2</v>
      </c>
      <c r="G75" s="218">
        <f t="shared" si="1"/>
        <v>-1.0658141036401503E-14</v>
      </c>
    </row>
    <row r="76" spans="1:7">
      <c r="A76" s="236">
        <v>43100</v>
      </c>
      <c r="B76" s="677" t="s">
        <v>397</v>
      </c>
      <c r="C76" s="677" t="s">
        <v>409</v>
      </c>
      <c r="D76" t="s">
        <v>19</v>
      </c>
      <c r="E76" s="218">
        <v>8.9</v>
      </c>
      <c r="F76" s="285"/>
      <c r="G76" s="218">
        <f t="shared" si="1"/>
        <v>8.8999999999999897</v>
      </c>
    </row>
    <row r="77" spans="1:7">
      <c r="B77" s="677"/>
      <c r="C77" s="677"/>
      <c r="D77" t="s">
        <v>401</v>
      </c>
      <c r="E77" s="218">
        <v>2</v>
      </c>
      <c r="F77" s="285"/>
      <c r="G77" s="218">
        <f t="shared" si="1"/>
        <v>10.89999999999999</v>
      </c>
    </row>
    <row r="78" spans="1:7">
      <c r="B78" s="677"/>
      <c r="C78" s="677"/>
      <c r="D78" t="s">
        <v>400</v>
      </c>
      <c r="E78" s="218">
        <v>210</v>
      </c>
      <c r="F78" s="285"/>
      <c r="G78" s="218">
        <f t="shared" si="1"/>
        <v>220.89999999999998</v>
      </c>
    </row>
    <row r="79" spans="1:7">
      <c r="A79" s="236">
        <v>43099</v>
      </c>
      <c r="B79" s="677">
        <v>14008</v>
      </c>
      <c r="C79" s="677" t="s">
        <v>409</v>
      </c>
      <c r="D79" t="s">
        <v>400</v>
      </c>
      <c r="E79" s="218"/>
      <c r="F79" s="285">
        <v>210</v>
      </c>
      <c r="G79" s="218">
        <f t="shared" si="1"/>
        <v>10.899999999999977</v>
      </c>
    </row>
    <row r="80" spans="1:7">
      <c r="A80" s="236">
        <v>43130</v>
      </c>
      <c r="B80" s="677">
        <v>14160</v>
      </c>
      <c r="C80" s="677" t="s">
        <v>409</v>
      </c>
      <c r="D80" t="s">
        <v>19</v>
      </c>
      <c r="E80" s="218"/>
      <c r="F80" s="285">
        <v>8.9</v>
      </c>
      <c r="G80" s="218">
        <f t="shared" si="1"/>
        <v>1.9999999999999769</v>
      </c>
    </row>
    <row r="81" spans="1:7">
      <c r="A81" s="236">
        <v>43130</v>
      </c>
      <c r="B81" s="677">
        <v>14160</v>
      </c>
      <c r="C81" s="677" t="s">
        <v>409</v>
      </c>
      <c r="D81" t="s">
        <v>401</v>
      </c>
      <c r="E81" s="218"/>
      <c r="F81" s="285">
        <v>2</v>
      </c>
      <c r="G81" s="218">
        <f t="shared" si="1"/>
        <v>-2.3092638912203256E-14</v>
      </c>
    </row>
    <row r="82" spans="1:7">
      <c r="A82" s="243">
        <v>43131</v>
      </c>
      <c r="B82" s="676" t="s">
        <v>397</v>
      </c>
      <c r="C82" s="676" t="s">
        <v>444</v>
      </c>
      <c r="D82" t="s">
        <v>19</v>
      </c>
      <c r="E82" s="218">
        <v>8</v>
      </c>
      <c r="F82" s="285"/>
      <c r="G82" s="218">
        <f t="shared" si="1"/>
        <v>7.9999999999999769</v>
      </c>
    </row>
    <row r="83" spans="1:7">
      <c r="B83" s="677"/>
      <c r="C83" s="677"/>
      <c r="D83" t="s">
        <v>401</v>
      </c>
      <c r="E83" s="218">
        <v>2</v>
      </c>
      <c r="F83" s="285"/>
      <c r="G83" s="218">
        <f t="shared" si="1"/>
        <v>9.9999999999999769</v>
      </c>
    </row>
    <row r="84" spans="1:7">
      <c r="B84" s="677"/>
      <c r="C84" s="677"/>
      <c r="D84" t="s">
        <v>400</v>
      </c>
      <c r="E84" s="218">
        <v>210</v>
      </c>
      <c r="F84" s="285"/>
      <c r="G84" s="218">
        <f t="shared" si="1"/>
        <v>219.99999999999997</v>
      </c>
    </row>
    <row r="85" spans="1:7">
      <c r="A85" s="236">
        <v>43144</v>
      </c>
      <c r="B85" s="677">
        <v>14209</v>
      </c>
      <c r="C85" s="677" t="s">
        <v>444</v>
      </c>
      <c r="D85" t="s">
        <v>400</v>
      </c>
      <c r="E85" s="218"/>
      <c r="F85" s="285">
        <v>210</v>
      </c>
      <c r="G85" s="218">
        <f t="shared" si="1"/>
        <v>9.9999999999999716</v>
      </c>
    </row>
    <row r="86" spans="1:7">
      <c r="A86" s="236">
        <v>43160</v>
      </c>
      <c r="B86" s="677">
        <v>14301</v>
      </c>
      <c r="C86" s="677" t="s">
        <v>444</v>
      </c>
      <c r="D86" t="s">
        <v>19</v>
      </c>
      <c r="E86" s="218"/>
      <c r="F86" s="285">
        <v>8</v>
      </c>
      <c r="G86" s="218">
        <f t="shared" si="1"/>
        <v>1.9999999999999716</v>
      </c>
    </row>
    <row r="87" spans="1:7">
      <c r="A87" s="236">
        <v>43160</v>
      </c>
      <c r="B87" s="677">
        <v>14301</v>
      </c>
      <c r="C87" s="677" t="s">
        <v>444</v>
      </c>
      <c r="D87" t="s">
        <v>401</v>
      </c>
      <c r="E87" s="218"/>
      <c r="F87" s="285">
        <v>2</v>
      </c>
      <c r="G87" s="218">
        <f t="shared" si="1"/>
        <v>-2.8421709430404007E-14</v>
      </c>
    </row>
    <row r="88" spans="1:7">
      <c r="A88" s="243">
        <v>43159</v>
      </c>
      <c r="B88" s="676" t="s">
        <v>397</v>
      </c>
      <c r="C88" s="676" t="s">
        <v>415</v>
      </c>
      <c r="D88" t="s">
        <v>19</v>
      </c>
      <c r="E88" s="218">
        <v>9.9</v>
      </c>
      <c r="F88" s="285"/>
      <c r="G88" s="218">
        <f t="shared" si="1"/>
        <v>9.8999999999999719</v>
      </c>
    </row>
    <row r="89" spans="1:7">
      <c r="B89" s="677"/>
      <c r="C89" s="677"/>
      <c r="D89" t="s">
        <v>401</v>
      </c>
      <c r="E89" s="218">
        <v>2</v>
      </c>
      <c r="F89" s="285"/>
      <c r="G89" s="218">
        <f t="shared" si="1"/>
        <v>11.899999999999972</v>
      </c>
    </row>
    <row r="90" spans="1:7">
      <c r="B90" s="677"/>
      <c r="C90" s="677"/>
      <c r="D90" t="s">
        <v>400</v>
      </c>
      <c r="E90" s="218">
        <v>210</v>
      </c>
      <c r="F90" s="285"/>
      <c r="G90" s="218">
        <f t="shared" si="1"/>
        <v>221.89999999999998</v>
      </c>
    </row>
    <row r="91" spans="1:7">
      <c r="A91" s="236">
        <v>43206</v>
      </c>
      <c r="B91" s="677">
        <v>14483</v>
      </c>
      <c r="C91" s="677" t="s">
        <v>415</v>
      </c>
      <c r="D91" t="s">
        <v>19</v>
      </c>
      <c r="E91" s="218"/>
      <c r="F91" s="285">
        <v>9.9</v>
      </c>
      <c r="G91" s="218">
        <f t="shared" si="1"/>
        <v>211.99999999999997</v>
      </c>
    </row>
    <row r="92" spans="1:7">
      <c r="A92" s="236">
        <v>43206</v>
      </c>
      <c r="B92" s="677">
        <v>14483</v>
      </c>
      <c r="C92" s="677" t="s">
        <v>415</v>
      </c>
      <c r="D92" t="s">
        <v>401</v>
      </c>
      <c r="E92" s="218"/>
      <c r="F92" s="285">
        <v>2</v>
      </c>
      <c r="G92" s="218">
        <f t="shared" si="1"/>
        <v>209.99999999999997</v>
      </c>
    </row>
    <row r="93" spans="1:7">
      <c r="A93" s="236">
        <v>43174</v>
      </c>
      <c r="B93" s="677">
        <v>14364</v>
      </c>
      <c r="C93" s="677" t="s">
        <v>415</v>
      </c>
      <c r="D93" t="s">
        <v>400</v>
      </c>
      <c r="E93" s="218"/>
      <c r="F93" s="285">
        <v>210</v>
      </c>
      <c r="G93" s="218">
        <f t="shared" si="1"/>
        <v>0</v>
      </c>
    </row>
    <row r="94" spans="1:7">
      <c r="A94" s="243">
        <v>43190</v>
      </c>
      <c r="B94" s="676" t="s">
        <v>397</v>
      </c>
      <c r="C94" s="676" t="s">
        <v>418</v>
      </c>
      <c r="D94" t="s">
        <v>19</v>
      </c>
      <c r="E94" s="218">
        <v>9.5</v>
      </c>
      <c r="F94" s="285"/>
      <c r="G94" s="218">
        <f t="shared" si="1"/>
        <v>9.5</v>
      </c>
    </row>
    <row r="95" spans="1:7">
      <c r="B95" s="677"/>
      <c r="C95" s="677"/>
      <c r="D95" t="s">
        <v>401</v>
      </c>
      <c r="E95" s="218">
        <v>2</v>
      </c>
      <c r="F95" s="285"/>
      <c r="G95" s="218">
        <f t="shared" si="1"/>
        <v>11.5</v>
      </c>
    </row>
    <row r="96" spans="1:7">
      <c r="B96" s="677"/>
      <c r="C96" s="677"/>
      <c r="D96" t="s">
        <v>400</v>
      </c>
      <c r="E96" s="218">
        <v>210</v>
      </c>
      <c r="F96" s="285"/>
      <c r="G96" s="218">
        <f t="shared" si="1"/>
        <v>221.5</v>
      </c>
    </row>
    <row r="97" spans="1:7">
      <c r="A97" s="236">
        <v>43206</v>
      </c>
      <c r="B97" s="677">
        <v>14483</v>
      </c>
      <c r="C97" s="677" t="s">
        <v>418</v>
      </c>
      <c r="D97" t="s">
        <v>400</v>
      </c>
      <c r="E97" s="218"/>
      <c r="F97" s="285">
        <v>210</v>
      </c>
      <c r="G97" s="218">
        <f t="shared" si="1"/>
        <v>11.5</v>
      </c>
    </row>
    <row r="98" spans="1:7">
      <c r="A98" s="236">
        <v>43235</v>
      </c>
      <c r="B98" s="677">
        <v>14601</v>
      </c>
      <c r="C98" s="677" t="s">
        <v>418</v>
      </c>
      <c r="D98" t="s">
        <v>19</v>
      </c>
      <c r="E98" s="218"/>
      <c r="F98" s="285">
        <v>9.5</v>
      </c>
      <c r="G98" s="218">
        <f t="shared" si="1"/>
        <v>2</v>
      </c>
    </row>
    <row r="99" spans="1:7">
      <c r="A99" s="236">
        <v>43235</v>
      </c>
      <c r="B99" s="677">
        <v>14601</v>
      </c>
      <c r="C99" s="677" t="s">
        <v>418</v>
      </c>
      <c r="D99" t="s">
        <v>401</v>
      </c>
      <c r="E99" s="218"/>
      <c r="F99" s="285">
        <v>2</v>
      </c>
      <c r="G99" s="218">
        <f t="shared" si="1"/>
        <v>0</v>
      </c>
    </row>
    <row r="100" spans="1:7">
      <c r="A100" s="243">
        <v>43220</v>
      </c>
      <c r="B100" s="676" t="s">
        <v>397</v>
      </c>
      <c r="C100" s="676" t="s">
        <v>420</v>
      </c>
      <c r="D100" t="s">
        <v>19</v>
      </c>
      <c r="E100" s="218">
        <v>9.8000000000000007</v>
      </c>
      <c r="F100" s="285"/>
      <c r="G100" s="218">
        <f t="shared" si="1"/>
        <v>9.8000000000000007</v>
      </c>
    </row>
    <row r="101" spans="1:7">
      <c r="B101" s="677"/>
      <c r="C101" s="677"/>
      <c r="D101" t="s">
        <v>401</v>
      </c>
      <c r="E101" s="218">
        <v>2</v>
      </c>
      <c r="F101" s="285"/>
      <c r="G101" s="218">
        <f t="shared" si="1"/>
        <v>11.8</v>
      </c>
    </row>
    <row r="102" spans="1:7">
      <c r="B102" s="677"/>
      <c r="C102" s="677"/>
      <c r="D102" t="s">
        <v>400</v>
      </c>
      <c r="E102" s="218">
        <v>210</v>
      </c>
      <c r="F102" s="285"/>
      <c r="G102" s="218">
        <f t="shared" si="1"/>
        <v>221.8</v>
      </c>
    </row>
    <row r="103" spans="1:7">
      <c r="A103" s="236">
        <v>43235</v>
      </c>
      <c r="B103" s="677">
        <v>14601</v>
      </c>
      <c r="C103" s="677" t="s">
        <v>420</v>
      </c>
      <c r="D103" t="s">
        <v>400</v>
      </c>
      <c r="E103" s="218"/>
      <c r="F103" s="285">
        <v>210</v>
      </c>
      <c r="G103" s="218">
        <f t="shared" si="1"/>
        <v>11.800000000000011</v>
      </c>
    </row>
    <row r="104" spans="1:7">
      <c r="A104" s="236">
        <v>43269</v>
      </c>
      <c r="B104" s="677">
        <v>14709</v>
      </c>
      <c r="C104" s="677" t="s">
        <v>420</v>
      </c>
      <c r="D104" t="s">
        <v>19</v>
      </c>
      <c r="E104" s="218"/>
      <c r="F104" s="285">
        <v>9.8000000000000007</v>
      </c>
      <c r="G104" s="218">
        <f t="shared" si="1"/>
        <v>2.0000000000000107</v>
      </c>
    </row>
    <row r="105" spans="1:7">
      <c r="A105" s="236">
        <v>43269</v>
      </c>
      <c r="B105" s="677">
        <v>14709</v>
      </c>
      <c r="C105" s="677" t="s">
        <v>420</v>
      </c>
      <c r="D105" t="s">
        <v>401</v>
      </c>
      <c r="E105" s="218"/>
      <c r="F105" s="285">
        <v>2</v>
      </c>
      <c r="G105" s="218">
        <f t="shared" si="1"/>
        <v>1.0658141036401503E-14</v>
      </c>
    </row>
    <row r="106" spans="1:7">
      <c r="A106" s="243">
        <v>43251</v>
      </c>
      <c r="B106" s="676" t="s">
        <v>397</v>
      </c>
      <c r="C106" s="676" t="s">
        <v>422</v>
      </c>
      <c r="D106" t="s">
        <v>19</v>
      </c>
      <c r="E106" s="218">
        <v>9.1</v>
      </c>
      <c r="F106" s="285"/>
      <c r="G106" s="218">
        <f t="shared" si="1"/>
        <v>9.1000000000000103</v>
      </c>
    </row>
    <row r="107" spans="1:7">
      <c r="B107" s="677"/>
      <c r="C107" s="677"/>
      <c r="D107" t="s">
        <v>401</v>
      </c>
      <c r="E107" s="218">
        <v>5</v>
      </c>
      <c r="F107" s="285"/>
      <c r="G107" s="218">
        <f t="shared" si="1"/>
        <v>14.10000000000001</v>
      </c>
    </row>
    <row r="108" spans="1:7">
      <c r="B108" s="677"/>
      <c r="C108" s="677"/>
      <c r="D108" t="s">
        <v>400</v>
      </c>
      <c r="E108" s="218">
        <v>210</v>
      </c>
      <c r="F108" s="285"/>
      <c r="G108" s="218">
        <f t="shared" si="1"/>
        <v>224.10000000000002</v>
      </c>
    </row>
    <row r="109" spans="1:7">
      <c r="A109" s="236">
        <v>43269</v>
      </c>
      <c r="B109" s="677">
        <v>14799</v>
      </c>
      <c r="C109" s="677" t="s">
        <v>422</v>
      </c>
      <c r="D109" t="s">
        <v>400</v>
      </c>
      <c r="E109" s="218"/>
      <c r="F109" s="285">
        <v>210</v>
      </c>
      <c r="G109" s="218">
        <f t="shared" si="1"/>
        <v>14.100000000000023</v>
      </c>
    </row>
    <row r="110" spans="1:7">
      <c r="A110" s="236">
        <v>43298</v>
      </c>
      <c r="B110" s="677">
        <v>14935</v>
      </c>
      <c r="C110" s="677" t="s">
        <v>422</v>
      </c>
      <c r="D110" t="s">
        <v>19</v>
      </c>
      <c r="E110" s="218"/>
      <c r="F110" s="285">
        <v>9.1</v>
      </c>
      <c r="G110" s="218">
        <f t="shared" si="1"/>
        <v>5.0000000000000231</v>
      </c>
    </row>
    <row r="111" spans="1:7">
      <c r="A111" s="236">
        <v>43298</v>
      </c>
      <c r="B111" s="677">
        <v>14935</v>
      </c>
      <c r="C111" s="677" t="s">
        <v>422</v>
      </c>
      <c r="D111" t="s">
        <v>401</v>
      </c>
      <c r="E111" s="218"/>
      <c r="F111" s="285">
        <v>5</v>
      </c>
      <c r="G111" s="218">
        <f t="shared" si="1"/>
        <v>2.3092638912203256E-14</v>
      </c>
    </row>
    <row r="112" spans="1:7">
      <c r="A112" s="243">
        <v>43281</v>
      </c>
      <c r="B112" s="676" t="s">
        <v>397</v>
      </c>
      <c r="C112" s="676" t="s">
        <v>425</v>
      </c>
      <c r="D112" t="s">
        <v>19</v>
      </c>
      <c r="E112" s="218">
        <v>8.4</v>
      </c>
      <c r="F112" s="285"/>
      <c r="G112" s="218">
        <f t="shared" si="1"/>
        <v>8.4000000000000234</v>
      </c>
    </row>
    <row r="113" spans="1:7">
      <c r="B113" s="677"/>
      <c r="C113" s="677"/>
      <c r="D113" t="s">
        <v>401</v>
      </c>
      <c r="E113" s="218">
        <v>4</v>
      </c>
      <c r="F113" s="285"/>
      <c r="G113" s="218">
        <f t="shared" si="1"/>
        <v>12.400000000000023</v>
      </c>
    </row>
    <row r="114" spans="1:7">
      <c r="B114" s="677"/>
      <c r="C114" s="677"/>
      <c r="D114" t="s">
        <v>400</v>
      </c>
      <c r="E114" s="218">
        <v>210</v>
      </c>
      <c r="F114" s="285"/>
      <c r="G114" s="218">
        <f t="shared" si="1"/>
        <v>222.40000000000003</v>
      </c>
    </row>
    <row r="115" spans="1:7">
      <c r="A115" s="236">
        <v>43298</v>
      </c>
      <c r="B115" s="677">
        <v>14935</v>
      </c>
      <c r="C115" s="677" t="s">
        <v>425</v>
      </c>
      <c r="D115" t="s">
        <v>400</v>
      </c>
      <c r="E115" s="218"/>
      <c r="F115" s="285">
        <v>210</v>
      </c>
      <c r="G115" s="218">
        <f t="shared" si="1"/>
        <v>12.400000000000034</v>
      </c>
    </row>
    <row r="116" spans="1:7">
      <c r="A116" s="236">
        <v>43333</v>
      </c>
      <c r="B116" s="677">
        <v>15064</v>
      </c>
      <c r="C116" s="677" t="s">
        <v>425</v>
      </c>
      <c r="D116" t="s">
        <v>19</v>
      </c>
      <c r="E116" s="218"/>
      <c r="F116" s="285">
        <v>8.4</v>
      </c>
      <c r="G116" s="218">
        <f t="shared" si="1"/>
        <v>4.0000000000000338</v>
      </c>
    </row>
    <row r="117" spans="1:7">
      <c r="A117" s="236">
        <v>43333</v>
      </c>
      <c r="B117" s="677">
        <v>15064</v>
      </c>
      <c r="C117" s="677" t="s">
        <v>425</v>
      </c>
      <c r="D117" t="s">
        <v>401</v>
      </c>
      <c r="E117" s="218"/>
      <c r="F117" s="285">
        <v>4</v>
      </c>
      <c r="G117" s="218">
        <f t="shared" si="1"/>
        <v>3.3750779948604759E-14</v>
      </c>
    </row>
    <row r="118" spans="1:7">
      <c r="A118" s="243">
        <v>43312</v>
      </c>
      <c r="B118" s="676" t="s">
        <v>397</v>
      </c>
      <c r="C118" s="676" t="s">
        <v>427</v>
      </c>
      <c r="D118" t="s">
        <v>19</v>
      </c>
      <c r="E118" s="218">
        <v>8.3000000000000007</v>
      </c>
      <c r="F118" s="285"/>
      <c r="G118" s="218">
        <f t="shared" si="1"/>
        <v>8.3000000000000345</v>
      </c>
    </row>
    <row r="119" spans="1:7">
      <c r="B119" s="677"/>
      <c r="C119" s="677"/>
      <c r="D119" t="s">
        <v>401</v>
      </c>
      <c r="E119" s="218">
        <v>4</v>
      </c>
      <c r="F119" s="285"/>
      <c r="G119" s="218">
        <f t="shared" si="1"/>
        <v>12.300000000000034</v>
      </c>
    </row>
    <row r="120" spans="1:7">
      <c r="B120" s="677"/>
      <c r="C120" s="677"/>
      <c r="D120" t="s">
        <v>400</v>
      </c>
      <c r="E120" s="218">
        <v>210</v>
      </c>
      <c r="F120" s="285"/>
      <c r="G120" s="218">
        <f t="shared" si="1"/>
        <v>222.30000000000004</v>
      </c>
    </row>
    <row r="121" spans="1:7">
      <c r="A121" s="236">
        <v>43333</v>
      </c>
      <c r="B121" s="677">
        <v>15064</v>
      </c>
      <c r="C121" s="677" t="s">
        <v>427</v>
      </c>
      <c r="D121" t="s">
        <v>400</v>
      </c>
      <c r="E121" s="218"/>
      <c r="F121" s="285">
        <v>210</v>
      </c>
      <c r="G121" s="218">
        <f t="shared" si="1"/>
        <v>12.30000000000004</v>
      </c>
    </row>
    <row r="122" spans="1:7">
      <c r="A122" s="236">
        <v>43367</v>
      </c>
      <c r="B122" s="677">
        <v>15201</v>
      </c>
      <c r="C122" s="677" t="s">
        <v>427</v>
      </c>
      <c r="D122" t="s">
        <v>19</v>
      </c>
      <c r="E122" s="218"/>
      <c r="F122" s="285">
        <v>8.3000000000000007</v>
      </c>
      <c r="G122" s="218">
        <f t="shared" si="1"/>
        <v>4.0000000000000391</v>
      </c>
    </row>
    <row r="123" spans="1:7">
      <c r="A123" s="236">
        <v>43367</v>
      </c>
      <c r="B123" s="677">
        <v>15201</v>
      </c>
      <c r="C123" s="677" t="s">
        <v>427</v>
      </c>
      <c r="D123" t="s">
        <v>401</v>
      </c>
      <c r="E123" s="218"/>
      <c r="F123" s="285">
        <v>4</v>
      </c>
      <c r="G123" s="218">
        <f t="shared" si="1"/>
        <v>3.907985046680551E-14</v>
      </c>
    </row>
    <row r="124" spans="1:7">
      <c r="A124" s="243">
        <v>43343</v>
      </c>
      <c r="B124" s="676" t="s">
        <v>397</v>
      </c>
      <c r="C124" s="676" t="s">
        <v>429</v>
      </c>
      <c r="D124" t="s">
        <v>19</v>
      </c>
      <c r="E124" s="218">
        <v>8.1999999999999993</v>
      </c>
      <c r="F124" s="285"/>
      <c r="G124" s="218">
        <f t="shared" si="1"/>
        <v>8.2000000000000384</v>
      </c>
    </row>
    <row r="125" spans="1:7">
      <c r="B125" s="677"/>
      <c r="C125" s="677"/>
      <c r="D125" t="s">
        <v>401</v>
      </c>
      <c r="E125" s="218">
        <v>4</v>
      </c>
      <c r="F125" s="285"/>
      <c r="G125" s="218">
        <f t="shared" si="1"/>
        <v>12.200000000000038</v>
      </c>
    </row>
    <row r="126" spans="1:7" ht="13.5" customHeight="1">
      <c r="B126" s="677"/>
      <c r="C126" s="677"/>
      <c r="D126" t="s">
        <v>400</v>
      </c>
      <c r="E126" s="218">
        <v>210</v>
      </c>
      <c r="F126" s="285"/>
      <c r="G126" s="218">
        <f t="shared" si="1"/>
        <v>222.20000000000005</v>
      </c>
    </row>
    <row r="127" spans="1:7" ht="13.5" customHeight="1">
      <c r="A127" s="236">
        <v>43367</v>
      </c>
      <c r="B127" s="677">
        <v>15201</v>
      </c>
      <c r="C127" s="677" t="s">
        <v>429</v>
      </c>
      <c r="D127" t="s">
        <v>400</v>
      </c>
      <c r="E127" s="218"/>
      <c r="F127" s="285">
        <v>210</v>
      </c>
      <c r="G127" s="218">
        <f t="shared" si="1"/>
        <v>12.200000000000045</v>
      </c>
    </row>
    <row r="128" spans="1:7" ht="13.5" customHeight="1">
      <c r="A128" s="236">
        <v>43374</v>
      </c>
      <c r="B128" s="677">
        <v>15289</v>
      </c>
      <c r="C128" s="677" t="s">
        <v>429</v>
      </c>
      <c r="D128" t="s">
        <v>19</v>
      </c>
      <c r="E128" s="218"/>
      <c r="F128" s="285">
        <v>8.1999999999999993</v>
      </c>
      <c r="G128" s="218">
        <f t="shared" si="1"/>
        <v>4.0000000000000462</v>
      </c>
    </row>
    <row r="129" spans="1:7" ht="13.5" customHeight="1">
      <c r="A129" s="236">
        <v>43374</v>
      </c>
      <c r="B129" s="677">
        <v>15289</v>
      </c>
      <c r="C129" s="677" t="s">
        <v>429</v>
      </c>
      <c r="D129" t="s">
        <v>401</v>
      </c>
      <c r="E129" s="218"/>
      <c r="F129" s="285">
        <v>4</v>
      </c>
      <c r="G129" s="218">
        <f t="shared" si="1"/>
        <v>4.6185277824406512E-14</v>
      </c>
    </row>
    <row r="130" spans="1:7" ht="13.5" customHeight="1">
      <c r="A130" s="243">
        <v>43373</v>
      </c>
      <c r="B130" s="676" t="s">
        <v>397</v>
      </c>
      <c r="C130" s="676" t="s">
        <v>478</v>
      </c>
      <c r="D130" t="s">
        <v>19</v>
      </c>
      <c r="E130" s="218">
        <v>8.4</v>
      </c>
      <c r="F130" s="285"/>
      <c r="G130" s="218">
        <f t="shared" si="1"/>
        <v>8.4000000000000465</v>
      </c>
    </row>
    <row r="131" spans="1:7" ht="13.5" customHeight="1">
      <c r="B131" s="677"/>
      <c r="C131" s="677"/>
      <c r="D131" t="s">
        <v>401</v>
      </c>
      <c r="E131" s="218">
        <v>4</v>
      </c>
      <c r="F131" s="285"/>
      <c r="G131" s="218">
        <f t="shared" si="1"/>
        <v>12.400000000000047</v>
      </c>
    </row>
    <row r="132" spans="1:7" ht="13.5" customHeight="1">
      <c r="B132" s="677"/>
      <c r="C132" s="677"/>
      <c r="D132" t="s">
        <v>400</v>
      </c>
      <c r="E132" s="218">
        <v>210</v>
      </c>
      <c r="F132" s="285"/>
      <c r="G132" s="218">
        <f t="shared" si="1"/>
        <v>222.40000000000003</v>
      </c>
    </row>
    <row r="133" spans="1:7" ht="13.5" customHeight="1">
      <c r="A133" s="236">
        <v>43374</v>
      </c>
      <c r="B133" s="677">
        <v>15289</v>
      </c>
      <c r="C133" s="677" t="s">
        <v>478</v>
      </c>
      <c r="D133" t="s">
        <v>400</v>
      </c>
      <c r="E133" s="218"/>
      <c r="F133" s="285">
        <v>64.8</v>
      </c>
      <c r="G133" s="218">
        <f t="shared" si="1"/>
        <v>157.60000000000002</v>
      </c>
    </row>
    <row r="134" spans="1:7" ht="13.5" customHeight="1">
      <c r="A134" s="236">
        <v>43404</v>
      </c>
      <c r="B134" s="677">
        <v>15427</v>
      </c>
      <c r="C134" s="677" t="s">
        <v>478</v>
      </c>
      <c r="D134" t="s">
        <v>19</v>
      </c>
      <c r="E134" s="218"/>
      <c r="F134" s="285">
        <v>8.4</v>
      </c>
      <c r="G134" s="218">
        <f t="shared" si="1"/>
        <v>149.20000000000002</v>
      </c>
    </row>
    <row r="135" spans="1:7" ht="13.5" customHeight="1">
      <c r="A135" s="236">
        <v>43404</v>
      </c>
      <c r="B135" s="677">
        <v>15427</v>
      </c>
      <c r="C135" s="677" t="s">
        <v>478</v>
      </c>
      <c r="D135" t="s">
        <v>401</v>
      </c>
      <c r="E135" s="218"/>
      <c r="F135" s="285">
        <v>4</v>
      </c>
      <c r="G135" s="218">
        <f t="shared" si="1"/>
        <v>145.20000000000002</v>
      </c>
    </row>
    <row r="136" spans="1:7" ht="13.5" customHeight="1">
      <c r="A136" s="236">
        <v>43404</v>
      </c>
      <c r="B136" s="677">
        <v>15427</v>
      </c>
      <c r="C136" s="677" t="s">
        <v>478</v>
      </c>
      <c r="D136" t="s">
        <v>400</v>
      </c>
      <c r="E136" s="218"/>
      <c r="F136" s="285">
        <v>145.19999999999999</v>
      </c>
      <c r="G136" s="218">
        <f t="shared" si="1"/>
        <v>0</v>
      </c>
    </row>
    <row r="137" spans="1:7" ht="13.5" customHeight="1">
      <c r="A137" s="243">
        <v>43404</v>
      </c>
      <c r="B137" s="676" t="s">
        <v>397</v>
      </c>
      <c r="C137" s="676" t="s">
        <v>398</v>
      </c>
      <c r="D137" t="s">
        <v>19</v>
      </c>
      <c r="E137" s="218">
        <v>8.5</v>
      </c>
      <c r="F137" s="285"/>
      <c r="G137" s="218">
        <f t="shared" si="1"/>
        <v>8.5</v>
      </c>
    </row>
    <row r="138" spans="1:7" ht="13.5" customHeight="1">
      <c r="B138" s="677"/>
      <c r="C138" s="677"/>
      <c r="D138" t="s">
        <v>401</v>
      </c>
      <c r="E138" s="218">
        <v>5</v>
      </c>
      <c r="F138" s="285"/>
      <c r="G138" s="218">
        <f t="shared" si="1"/>
        <v>13.5</v>
      </c>
    </row>
    <row r="139" spans="1:7" ht="13.5" customHeight="1">
      <c r="B139" s="677"/>
      <c r="C139" s="677"/>
      <c r="D139" t="s">
        <v>400</v>
      </c>
      <c r="E139" s="218">
        <v>210</v>
      </c>
      <c r="F139" s="285"/>
      <c r="G139" s="218">
        <f t="shared" ref="G139:G215" si="2">+G138+E139-F139</f>
        <v>223.5</v>
      </c>
    </row>
    <row r="140" spans="1:7" ht="13.5" customHeight="1">
      <c r="A140" s="236">
        <v>43404</v>
      </c>
      <c r="B140" s="677">
        <v>15427</v>
      </c>
      <c r="C140" s="677" t="s">
        <v>398</v>
      </c>
      <c r="D140" t="s">
        <v>400</v>
      </c>
      <c r="E140" s="218"/>
      <c r="F140" s="285">
        <v>59.4</v>
      </c>
      <c r="G140" s="218">
        <f t="shared" si="2"/>
        <v>164.1</v>
      </c>
    </row>
    <row r="141" spans="1:7" ht="13.5" customHeight="1">
      <c r="A141" s="236">
        <v>43434</v>
      </c>
      <c r="B141" s="677">
        <v>15559</v>
      </c>
      <c r="C141" s="677" t="s">
        <v>398</v>
      </c>
      <c r="D141" t="s">
        <v>19</v>
      </c>
      <c r="E141" s="218"/>
      <c r="F141" s="285">
        <v>8.5</v>
      </c>
      <c r="G141" s="218">
        <f t="shared" si="2"/>
        <v>155.6</v>
      </c>
    </row>
    <row r="142" spans="1:7" ht="13.5" customHeight="1">
      <c r="A142" s="236">
        <v>43434</v>
      </c>
      <c r="B142" s="677">
        <v>15559</v>
      </c>
      <c r="C142" s="677" t="s">
        <v>398</v>
      </c>
      <c r="D142" t="s">
        <v>401</v>
      </c>
      <c r="E142" s="218"/>
      <c r="F142" s="285">
        <v>5</v>
      </c>
      <c r="G142" s="218">
        <f t="shared" si="2"/>
        <v>150.6</v>
      </c>
    </row>
    <row r="143" spans="1:7" ht="13.5" customHeight="1">
      <c r="A143" s="236">
        <v>43434</v>
      </c>
      <c r="B143" s="677">
        <v>15559</v>
      </c>
      <c r="C143" s="677" t="s">
        <v>398</v>
      </c>
      <c r="D143" t="s">
        <v>400</v>
      </c>
      <c r="E143" s="218"/>
      <c r="F143" s="285">
        <v>150.6</v>
      </c>
      <c r="G143" s="218">
        <f t="shared" si="2"/>
        <v>0</v>
      </c>
    </row>
    <row r="144" spans="1:7" ht="13.5" customHeight="1">
      <c r="A144" s="243">
        <v>43434</v>
      </c>
      <c r="B144" s="676" t="s">
        <v>397</v>
      </c>
      <c r="C144" s="676" t="s">
        <v>405</v>
      </c>
      <c r="D144" t="s">
        <v>19</v>
      </c>
      <c r="E144" s="218">
        <v>8.6999999999999993</v>
      </c>
      <c r="F144" s="285"/>
      <c r="G144" s="218">
        <f t="shared" si="2"/>
        <v>8.6999999999999993</v>
      </c>
    </row>
    <row r="145" spans="1:7" ht="13.5" customHeight="1">
      <c r="B145" s="677"/>
      <c r="C145" s="677"/>
      <c r="D145" t="s">
        <v>401</v>
      </c>
      <c r="E145" s="218">
        <v>5</v>
      </c>
      <c r="F145" s="285"/>
      <c r="G145" s="218">
        <f t="shared" si="2"/>
        <v>13.7</v>
      </c>
    </row>
    <row r="146" spans="1:7" ht="13.5" customHeight="1">
      <c r="B146" s="677"/>
      <c r="C146" s="677"/>
      <c r="D146" t="s">
        <v>400</v>
      </c>
      <c r="E146" s="218">
        <v>210</v>
      </c>
      <c r="F146" s="285"/>
      <c r="G146" s="218">
        <f t="shared" si="2"/>
        <v>223.7</v>
      </c>
    </row>
    <row r="147" spans="1:7" ht="13.5" customHeight="1">
      <c r="A147" s="236">
        <v>43434</v>
      </c>
      <c r="B147" s="677">
        <v>15559</v>
      </c>
      <c r="C147" s="677" t="s">
        <v>405</v>
      </c>
      <c r="D147" t="s">
        <v>400</v>
      </c>
      <c r="E147" s="218"/>
      <c r="F147" s="285">
        <v>45.9</v>
      </c>
      <c r="G147" s="218">
        <f t="shared" si="2"/>
        <v>177.79999999999998</v>
      </c>
    </row>
    <row r="148" spans="1:7" ht="13.5" customHeight="1">
      <c r="A148" s="236">
        <v>43830</v>
      </c>
      <c r="B148" s="677">
        <v>15705</v>
      </c>
      <c r="C148" s="677" t="s">
        <v>405</v>
      </c>
      <c r="D148" t="s">
        <v>400</v>
      </c>
      <c r="E148" s="218"/>
      <c r="F148" s="285">
        <v>164.1</v>
      </c>
      <c r="G148" s="218">
        <f t="shared" si="2"/>
        <v>13.699999999999989</v>
      </c>
    </row>
    <row r="149" spans="1:7" ht="13.5" customHeight="1">
      <c r="A149" s="236">
        <v>43496</v>
      </c>
      <c r="B149" s="677">
        <v>15860</v>
      </c>
      <c r="C149" s="677" t="s">
        <v>405</v>
      </c>
      <c r="D149" t="s">
        <v>19</v>
      </c>
      <c r="E149" s="218"/>
      <c r="F149" s="285">
        <v>8.6999999999999993</v>
      </c>
      <c r="G149" s="218">
        <f t="shared" si="2"/>
        <v>4.9999999999999893</v>
      </c>
    </row>
    <row r="150" spans="1:7" ht="13.5" customHeight="1">
      <c r="A150" s="236">
        <v>43496</v>
      </c>
      <c r="B150" s="677">
        <v>15860</v>
      </c>
      <c r="C150" s="677" t="s">
        <v>405</v>
      </c>
      <c r="D150" t="s">
        <v>401</v>
      </c>
      <c r="E150" s="218"/>
      <c r="F150" s="285">
        <v>5</v>
      </c>
      <c r="G150" s="218">
        <f t="shared" si="2"/>
        <v>-1.0658141036401503E-14</v>
      </c>
    </row>
    <row r="151" spans="1:7" ht="13.5" customHeight="1">
      <c r="A151" s="243">
        <v>43465</v>
      </c>
      <c r="B151" s="676" t="s">
        <v>397</v>
      </c>
      <c r="C151" s="676" t="s">
        <v>409</v>
      </c>
      <c r="D151" t="s">
        <v>19</v>
      </c>
      <c r="E151" s="218">
        <v>9.3000000000000007</v>
      </c>
      <c r="F151" s="285"/>
      <c r="G151" s="218">
        <f t="shared" si="2"/>
        <v>9.2999999999999901</v>
      </c>
    </row>
    <row r="152" spans="1:7" ht="13.5" customHeight="1">
      <c r="B152" s="677"/>
      <c r="C152" s="677"/>
      <c r="D152" t="s">
        <v>401</v>
      </c>
      <c r="E152" s="218">
        <v>5</v>
      </c>
      <c r="F152" s="285"/>
      <c r="G152" s="218">
        <f t="shared" si="2"/>
        <v>14.29999999999999</v>
      </c>
    </row>
    <row r="153" spans="1:7" ht="13.5" customHeight="1">
      <c r="B153" s="677"/>
      <c r="C153" s="677"/>
      <c r="D153" t="s">
        <v>400</v>
      </c>
      <c r="E153" s="218">
        <v>210</v>
      </c>
      <c r="F153" s="285"/>
      <c r="G153" s="218">
        <f t="shared" si="2"/>
        <v>224.29999999999998</v>
      </c>
    </row>
    <row r="154" spans="1:7" ht="13.5" customHeight="1">
      <c r="A154" s="236">
        <v>43830</v>
      </c>
      <c r="B154" s="677">
        <v>15705</v>
      </c>
      <c r="C154" s="677" t="s">
        <v>409</v>
      </c>
      <c r="D154" t="s">
        <v>400</v>
      </c>
      <c r="E154" s="218"/>
      <c r="F154" s="285">
        <v>52.9</v>
      </c>
      <c r="G154" s="218">
        <f t="shared" si="2"/>
        <v>171.39999999999998</v>
      </c>
    </row>
    <row r="155" spans="1:7" ht="13.5" customHeight="1">
      <c r="A155" s="236">
        <v>43496</v>
      </c>
      <c r="B155" s="677">
        <v>15860</v>
      </c>
      <c r="C155" s="677" t="s">
        <v>409</v>
      </c>
      <c r="D155" t="s">
        <v>19</v>
      </c>
      <c r="E155" s="218"/>
      <c r="F155" s="285">
        <v>9.3000000000000007</v>
      </c>
      <c r="G155" s="218">
        <f t="shared" si="2"/>
        <v>162.09999999999997</v>
      </c>
    </row>
    <row r="156" spans="1:7" ht="13.5" customHeight="1">
      <c r="A156" s="236">
        <v>43496</v>
      </c>
      <c r="B156" s="677">
        <v>15860</v>
      </c>
      <c r="C156" s="677" t="s">
        <v>409</v>
      </c>
      <c r="D156" t="s">
        <v>401</v>
      </c>
      <c r="E156" s="218"/>
      <c r="F156" s="285">
        <v>5</v>
      </c>
      <c r="G156" s="218">
        <f t="shared" si="2"/>
        <v>157.09999999999997</v>
      </c>
    </row>
    <row r="157" spans="1:7" ht="13.5" customHeight="1">
      <c r="A157" s="236">
        <v>43496</v>
      </c>
      <c r="B157" s="677">
        <v>15860</v>
      </c>
      <c r="C157" s="677" t="s">
        <v>409</v>
      </c>
      <c r="D157" t="s">
        <v>400</v>
      </c>
      <c r="E157" s="218"/>
      <c r="F157" s="285">
        <v>157.1</v>
      </c>
      <c r="G157" s="218">
        <f t="shared" si="2"/>
        <v>0</v>
      </c>
    </row>
    <row r="158" spans="1:7" ht="13.5" customHeight="1">
      <c r="A158" s="243">
        <v>43496</v>
      </c>
      <c r="B158" s="676" t="s">
        <v>397</v>
      </c>
      <c r="C158" s="676" t="s">
        <v>444</v>
      </c>
      <c r="D158" t="s">
        <v>19</v>
      </c>
      <c r="E158" s="218">
        <v>9.6999999999999993</v>
      </c>
      <c r="F158" s="285"/>
      <c r="G158" s="218">
        <f t="shared" si="2"/>
        <v>9.6999999999999993</v>
      </c>
    </row>
    <row r="159" spans="1:7" ht="13.5" customHeight="1">
      <c r="B159" s="677"/>
      <c r="C159" s="677"/>
      <c r="D159" t="s">
        <v>401</v>
      </c>
      <c r="E159" s="218">
        <v>5</v>
      </c>
      <c r="F159" s="285"/>
      <c r="G159" s="218">
        <f t="shared" si="2"/>
        <v>14.7</v>
      </c>
    </row>
    <row r="160" spans="1:7" ht="13.5" customHeight="1">
      <c r="B160" s="677"/>
      <c r="C160" s="677"/>
      <c r="D160" t="s">
        <v>400</v>
      </c>
      <c r="E160" s="218">
        <v>210</v>
      </c>
      <c r="F160" s="285"/>
      <c r="G160" s="218">
        <f t="shared" si="2"/>
        <v>224.7</v>
      </c>
    </row>
    <row r="161" spans="1:8" ht="13.5" customHeight="1">
      <c r="A161" s="236">
        <v>43496</v>
      </c>
      <c r="B161" s="677">
        <v>15860</v>
      </c>
      <c r="C161" s="677" t="s">
        <v>444</v>
      </c>
      <c r="D161" t="s">
        <v>400</v>
      </c>
      <c r="E161" s="218"/>
      <c r="F161" s="285">
        <v>31.9</v>
      </c>
      <c r="G161" s="218">
        <f t="shared" si="2"/>
        <v>192.79999999999998</v>
      </c>
      <c r="H161" s="240"/>
    </row>
    <row r="162" spans="1:8" ht="13.5" customHeight="1">
      <c r="A162" s="236">
        <v>43524</v>
      </c>
      <c r="B162" s="677">
        <v>15978</v>
      </c>
      <c r="C162" s="677" t="s">
        <v>444</v>
      </c>
      <c r="D162" t="s">
        <v>400</v>
      </c>
      <c r="E162" s="218"/>
      <c r="F162" s="285">
        <v>178.1</v>
      </c>
      <c r="G162" s="218">
        <f t="shared" si="2"/>
        <v>14.699999999999989</v>
      </c>
      <c r="H162" s="240"/>
    </row>
    <row r="163" spans="1:8" ht="13.5" customHeight="1">
      <c r="A163" s="236">
        <v>43524</v>
      </c>
      <c r="B163" s="677">
        <v>15978</v>
      </c>
      <c r="C163" s="677" t="s">
        <v>444</v>
      </c>
      <c r="D163" t="s">
        <v>19</v>
      </c>
      <c r="E163" s="218"/>
      <c r="F163" s="285">
        <v>9.6999999999999993</v>
      </c>
      <c r="G163" s="218">
        <f t="shared" si="2"/>
        <v>4.9999999999999893</v>
      </c>
      <c r="H163" s="240"/>
    </row>
    <row r="164" spans="1:8" ht="13.5" customHeight="1">
      <c r="A164" s="236">
        <v>43524</v>
      </c>
      <c r="B164" s="677">
        <v>15978</v>
      </c>
      <c r="C164" s="677" t="s">
        <v>444</v>
      </c>
      <c r="D164" t="s">
        <v>401</v>
      </c>
      <c r="E164" s="218"/>
      <c r="F164" s="285">
        <v>1.2</v>
      </c>
      <c r="G164" s="218">
        <f t="shared" si="2"/>
        <v>3.7999999999999892</v>
      </c>
      <c r="H164" s="240"/>
    </row>
    <row r="165" spans="1:8" ht="13.5" customHeight="1">
      <c r="A165" s="236">
        <v>43552</v>
      </c>
      <c r="B165" s="677" t="s">
        <v>1472</v>
      </c>
      <c r="C165" s="677" t="s">
        <v>444</v>
      </c>
      <c r="D165" t="s">
        <v>401</v>
      </c>
      <c r="E165" s="218"/>
      <c r="F165" s="285">
        <v>3.8</v>
      </c>
      <c r="G165" s="218">
        <f t="shared" si="2"/>
        <v>-1.0658141036401503E-14</v>
      </c>
      <c r="H165" s="240"/>
    </row>
    <row r="166" spans="1:8" ht="13.5" customHeight="1">
      <c r="A166" s="243">
        <v>43524</v>
      </c>
      <c r="B166" s="676" t="s">
        <v>397</v>
      </c>
      <c r="C166" s="676" t="s">
        <v>415</v>
      </c>
      <c r="D166" t="s">
        <v>19</v>
      </c>
      <c r="E166" s="218">
        <v>10.199999999999999</v>
      </c>
      <c r="F166" s="285"/>
      <c r="G166" s="218">
        <f t="shared" si="2"/>
        <v>10.199999999999989</v>
      </c>
      <c r="H166" s="240"/>
    </row>
    <row r="167" spans="1:8" ht="13.5" customHeight="1">
      <c r="B167" s="677"/>
      <c r="C167" s="677"/>
      <c r="D167" t="s">
        <v>401</v>
      </c>
      <c r="E167" s="218">
        <v>6.1</v>
      </c>
      <c r="F167" s="285"/>
      <c r="G167" s="218">
        <f t="shared" si="2"/>
        <v>16.29999999999999</v>
      </c>
      <c r="H167" s="240"/>
    </row>
    <row r="168" spans="1:8" ht="13.5" customHeight="1">
      <c r="B168" s="677"/>
      <c r="C168" s="677"/>
      <c r="D168" t="s">
        <v>400</v>
      </c>
      <c r="E168" s="218">
        <v>210</v>
      </c>
      <c r="F168" s="285"/>
      <c r="G168" s="218">
        <f t="shared" si="2"/>
        <v>226.29999999999998</v>
      </c>
      <c r="H168" s="240"/>
    </row>
    <row r="169" spans="1:8" ht="13.5" customHeight="1">
      <c r="A169" s="236">
        <v>43551</v>
      </c>
      <c r="B169" s="677" t="s">
        <v>1473</v>
      </c>
      <c r="C169" s="677" t="s">
        <v>415</v>
      </c>
      <c r="D169" t="s">
        <v>400</v>
      </c>
      <c r="E169" s="218"/>
      <c r="F169" s="285">
        <v>100</v>
      </c>
      <c r="G169" s="218">
        <f t="shared" si="2"/>
        <v>126.29999999999998</v>
      </c>
      <c r="H169" s="240"/>
    </row>
    <row r="170" spans="1:8" ht="13.5" customHeight="1">
      <c r="A170" s="236">
        <v>43552</v>
      </c>
      <c r="B170" s="677" t="s">
        <v>1474</v>
      </c>
      <c r="C170" s="677" t="s">
        <v>415</v>
      </c>
      <c r="D170" t="s">
        <v>400</v>
      </c>
      <c r="E170" s="218"/>
      <c r="F170" s="285">
        <v>110</v>
      </c>
      <c r="G170" s="218">
        <f t="shared" si="2"/>
        <v>16.299999999999983</v>
      </c>
      <c r="H170" s="240"/>
    </row>
    <row r="171" spans="1:8" ht="13.5" customHeight="1">
      <c r="A171" s="236">
        <v>43644</v>
      </c>
      <c r="B171" s="677" t="s">
        <v>1475</v>
      </c>
      <c r="C171" s="677" t="s">
        <v>415</v>
      </c>
      <c r="D171" t="s">
        <v>19</v>
      </c>
      <c r="E171" s="218"/>
      <c r="F171" s="285">
        <v>10.199999999999999</v>
      </c>
      <c r="G171" s="218">
        <f t="shared" si="2"/>
        <v>6.0999999999999837</v>
      </c>
      <c r="H171" s="240"/>
    </row>
    <row r="172" spans="1:8" ht="13.5" customHeight="1">
      <c r="A172" s="236">
        <v>43644</v>
      </c>
      <c r="B172" s="677" t="s">
        <v>1475</v>
      </c>
      <c r="C172" s="677" t="s">
        <v>415</v>
      </c>
      <c r="D172" t="s">
        <v>401</v>
      </c>
      <c r="E172" s="218"/>
      <c r="F172" s="285">
        <v>6.1</v>
      </c>
      <c r="G172" s="218">
        <f t="shared" si="2"/>
        <v>-1.5987211554602254E-14</v>
      </c>
      <c r="H172" s="240"/>
    </row>
    <row r="173" spans="1:8" ht="13.5" customHeight="1">
      <c r="A173" s="243">
        <v>43555</v>
      </c>
      <c r="B173" s="676" t="s">
        <v>397</v>
      </c>
      <c r="C173" s="676" t="s">
        <v>418</v>
      </c>
      <c r="D173" t="s">
        <v>19</v>
      </c>
      <c r="E173" s="218">
        <v>9.5</v>
      </c>
      <c r="F173" s="285"/>
      <c r="G173" s="218">
        <f t="shared" si="2"/>
        <v>9.499999999999984</v>
      </c>
      <c r="H173" s="240"/>
    </row>
    <row r="174" spans="1:8" ht="13.5" customHeight="1">
      <c r="B174" s="677"/>
      <c r="C174" s="677"/>
      <c r="D174" t="s">
        <v>401</v>
      </c>
      <c r="E174" s="218">
        <v>4.9000000000000004</v>
      </c>
      <c r="F174" s="285"/>
      <c r="G174" s="218">
        <f t="shared" si="2"/>
        <v>14.399999999999984</v>
      </c>
      <c r="H174" s="240"/>
    </row>
    <row r="175" spans="1:8" ht="13.5" customHeight="1">
      <c r="B175" s="677"/>
      <c r="C175" s="677"/>
      <c r="D175" t="s">
        <v>400</v>
      </c>
      <c r="E175" s="218">
        <v>210</v>
      </c>
      <c r="F175" s="285"/>
      <c r="G175" s="218">
        <f t="shared" si="2"/>
        <v>224.39999999999998</v>
      </c>
      <c r="H175" s="240"/>
    </row>
    <row r="176" spans="1:8" ht="13.5" customHeight="1">
      <c r="A176" s="236">
        <v>43554</v>
      </c>
      <c r="B176" s="677" t="s">
        <v>1476</v>
      </c>
      <c r="C176" s="677" t="s">
        <v>418</v>
      </c>
      <c r="D176" t="s">
        <v>400</v>
      </c>
      <c r="E176" s="218"/>
      <c r="F176" s="285">
        <v>196</v>
      </c>
      <c r="G176" s="218">
        <f t="shared" si="2"/>
        <v>28.399999999999977</v>
      </c>
      <c r="H176" s="240"/>
    </row>
    <row r="177" spans="1:8" ht="13.5" customHeight="1">
      <c r="A177" s="236">
        <v>43585</v>
      </c>
      <c r="B177" s="677" t="s">
        <v>1477</v>
      </c>
      <c r="C177" s="677" t="s">
        <v>418</v>
      </c>
      <c r="D177" t="s">
        <v>400</v>
      </c>
      <c r="E177" s="218"/>
      <c r="F177" s="285">
        <v>14</v>
      </c>
      <c r="G177" s="218">
        <f t="shared" si="2"/>
        <v>14.399999999999977</v>
      </c>
      <c r="H177" s="240"/>
    </row>
    <row r="178" spans="1:8" ht="13.5" customHeight="1">
      <c r="A178" s="236">
        <v>43644</v>
      </c>
      <c r="B178" s="677" t="s">
        <v>1475</v>
      </c>
      <c r="C178" s="677" t="s">
        <v>418</v>
      </c>
      <c r="D178" t="s">
        <v>19</v>
      </c>
      <c r="E178" s="218"/>
      <c r="F178" s="285">
        <v>9.5</v>
      </c>
      <c r="G178" s="218">
        <f t="shared" si="2"/>
        <v>4.8999999999999773</v>
      </c>
      <c r="H178" s="240"/>
    </row>
    <row r="179" spans="1:8" ht="13.5" customHeight="1">
      <c r="A179" s="236">
        <v>43644</v>
      </c>
      <c r="B179" s="677" t="s">
        <v>1475</v>
      </c>
      <c r="C179" s="677" t="s">
        <v>418</v>
      </c>
      <c r="D179" t="s">
        <v>401</v>
      </c>
      <c r="E179" s="218"/>
      <c r="F179" s="285">
        <v>4.9000000000000004</v>
      </c>
      <c r="G179" s="218">
        <f t="shared" si="2"/>
        <v>-2.3092638912203256E-14</v>
      </c>
      <c r="H179" s="240"/>
    </row>
    <row r="180" spans="1:8" ht="13.5" customHeight="1">
      <c r="A180" s="243">
        <v>43585</v>
      </c>
      <c r="B180" s="676" t="s">
        <v>397</v>
      </c>
      <c r="C180" s="676" t="s">
        <v>420</v>
      </c>
      <c r="D180" t="s">
        <v>19</v>
      </c>
      <c r="E180" s="218">
        <v>9.6</v>
      </c>
      <c r="F180" s="285"/>
      <c r="G180" s="218">
        <f t="shared" si="2"/>
        <v>9.5999999999999766</v>
      </c>
      <c r="H180" s="240"/>
    </row>
    <row r="181" spans="1:8" ht="13.5" customHeight="1">
      <c r="B181" s="677"/>
      <c r="C181" s="677"/>
      <c r="D181" t="s">
        <v>401</v>
      </c>
      <c r="E181" s="218">
        <v>4.5</v>
      </c>
      <c r="F181" s="285"/>
      <c r="G181" s="218">
        <f t="shared" si="2"/>
        <v>14.099999999999977</v>
      </c>
      <c r="H181" s="240"/>
    </row>
    <row r="182" spans="1:8" ht="13.5" customHeight="1">
      <c r="B182" s="677"/>
      <c r="C182" s="677"/>
      <c r="D182" t="s">
        <v>400</v>
      </c>
      <c r="E182" s="218">
        <v>210</v>
      </c>
      <c r="F182" s="285"/>
      <c r="G182" s="218">
        <f t="shared" si="2"/>
        <v>224.09999999999997</v>
      </c>
      <c r="H182" s="240"/>
    </row>
    <row r="183" spans="1:8" ht="13.5" customHeight="1">
      <c r="A183" s="236">
        <v>43585</v>
      </c>
      <c r="B183" s="677" t="s">
        <v>1477</v>
      </c>
      <c r="C183" s="677" t="s">
        <v>420</v>
      </c>
      <c r="D183" t="s">
        <v>400</v>
      </c>
      <c r="E183" s="218"/>
      <c r="F183" s="285">
        <v>182</v>
      </c>
      <c r="G183" s="218">
        <f t="shared" si="2"/>
        <v>42.099999999999966</v>
      </c>
      <c r="H183" s="240"/>
    </row>
    <row r="184" spans="1:8" ht="13.5" customHeight="1">
      <c r="A184" s="236">
        <v>43644</v>
      </c>
      <c r="B184" s="677" t="s">
        <v>1475</v>
      </c>
      <c r="C184" s="677" t="s">
        <v>420</v>
      </c>
      <c r="D184" t="s">
        <v>19</v>
      </c>
      <c r="E184" s="218"/>
      <c r="F184" s="285">
        <v>9.6</v>
      </c>
      <c r="G184" s="218">
        <f t="shared" si="2"/>
        <v>32.499999999999964</v>
      </c>
      <c r="H184" s="240"/>
    </row>
    <row r="185" spans="1:8" ht="13.5" customHeight="1">
      <c r="A185" s="236">
        <v>43644</v>
      </c>
      <c r="B185" s="677" t="s">
        <v>1475</v>
      </c>
      <c r="C185" s="677" t="s">
        <v>420</v>
      </c>
      <c r="D185" t="s">
        <v>401</v>
      </c>
      <c r="E185" s="218"/>
      <c r="F185" s="285">
        <v>4.5</v>
      </c>
      <c r="G185" s="218">
        <f t="shared" si="2"/>
        <v>27.999999999999964</v>
      </c>
      <c r="H185" s="240"/>
    </row>
    <row r="186" spans="1:8" ht="13.5" customHeight="1">
      <c r="A186" s="236">
        <v>43644</v>
      </c>
      <c r="B186" s="677" t="s">
        <v>1475</v>
      </c>
      <c r="C186" s="677" t="s">
        <v>420</v>
      </c>
      <c r="D186" t="s">
        <v>400</v>
      </c>
      <c r="E186" s="218"/>
      <c r="F186" s="285">
        <v>28</v>
      </c>
      <c r="G186" s="218">
        <f t="shared" si="2"/>
        <v>-3.5527136788005009E-14</v>
      </c>
      <c r="H186" s="240"/>
    </row>
    <row r="187" spans="1:8" ht="13.5" customHeight="1">
      <c r="A187" s="243">
        <v>43616</v>
      </c>
      <c r="B187" s="676" t="s">
        <v>397</v>
      </c>
      <c r="C187" s="676" t="s">
        <v>422</v>
      </c>
      <c r="D187" t="s">
        <v>19</v>
      </c>
      <c r="E187" s="218">
        <v>8.9</v>
      </c>
      <c r="F187" s="285"/>
      <c r="G187" s="218">
        <f t="shared" si="2"/>
        <v>8.8999999999999648</v>
      </c>
      <c r="H187" s="240"/>
    </row>
    <row r="188" spans="1:8" ht="13.5" customHeight="1">
      <c r="B188" s="677"/>
      <c r="C188" s="677"/>
      <c r="D188" t="s">
        <v>401</v>
      </c>
      <c r="E188" s="218">
        <v>5.2</v>
      </c>
      <c r="F188" s="285"/>
      <c r="G188" s="218">
        <f t="shared" si="2"/>
        <v>14.099999999999966</v>
      </c>
      <c r="H188" s="240"/>
    </row>
    <row r="189" spans="1:8" ht="13.5" customHeight="1">
      <c r="B189" s="677"/>
      <c r="C189" s="677"/>
      <c r="D189" t="s">
        <v>400</v>
      </c>
      <c r="E189" s="218">
        <v>210</v>
      </c>
      <c r="F189" s="285"/>
      <c r="G189" s="218">
        <f t="shared" si="2"/>
        <v>224.09999999999997</v>
      </c>
      <c r="H189" s="240"/>
    </row>
    <row r="190" spans="1:8" ht="13.5" customHeight="1">
      <c r="A190" s="236">
        <v>43616</v>
      </c>
      <c r="B190" s="677" t="s">
        <v>1478</v>
      </c>
      <c r="C190" s="677" t="s">
        <v>422</v>
      </c>
      <c r="D190" t="s">
        <v>400</v>
      </c>
      <c r="E190" s="218"/>
      <c r="F190" s="285">
        <v>206</v>
      </c>
      <c r="G190" s="218">
        <f t="shared" si="2"/>
        <v>18.099999999999966</v>
      </c>
      <c r="H190" s="240"/>
    </row>
    <row r="191" spans="1:8" ht="13.5" customHeight="1">
      <c r="A191" s="236">
        <v>43644</v>
      </c>
      <c r="B191" s="677" t="s">
        <v>1475</v>
      </c>
      <c r="C191" s="677" t="s">
        <v>422</v>
      </c>
      <c r="D191" t="s">
        <v>400</v>
      </c>
      <c r="E191" s="218"/>
      <c r="F191" s="285">
        <v>4</v>
      </c>
      <c r="G191" s="218">
        <f t="shared" si="2"/>
        <v>14.099999999999966</v>
      </c>
      <c r="H191" s="240"/>
    </row>
    <row r="192" spans="1:8" ht="13.5" customHeight="1">
      <c r="A192" s="236">
        <v>43799</v>
      </c>
      <c r="B192" s="677" t="s">
        <v>1479</v>
      </c>
      <c r="C192" s="677" t="s">
        <v>422</v>
      </c>
      <c r="D192" t="s">
        <v>19</v>
      </c>
      <c r="E192" s="218"/>
      <c r="F192" s="285">
        <v>8.9</v>
      </c>
      <c r="G192" s="218">
        <f t="shared" si="2"/>
        <v>5.1999999999999655</v>
      </c>
      <c r="H192" s="240"/>
    </row>
    <row r="193" spans="1:8" ht="13.5" customHeight="1">
      <c r="A193" s="236">
        <v>43799</v>
      </c>
      <c r="B193" s="677" t="s">
        <v>1479</v>
      </c>
      <c r="C193" s="677" t="s">
        <v>422</v>
      </c>
      <c r="D193" t="s">
        <v>401</v>
      </c>
      <c r="E193" s="218"/>
      <c r="F193" s="285">
        <v>5.2</v>
      </c>
      <c r="G193" s="218">
        <f t="shared" si="2"/>
        <v>-3.4638958368304884E-14</v>
      </c>
      <c r="H193" s="240"/>
    </row>
    <row r="194" spans="1:8" ht="13.5" customHeight="1">
      <c r="A194" s="243">
        <v>43646</v>
      </c>
      <c r="B194" s="676" t="s">
        <v>397</v>
      </c>
      <c r="C194" s="676" t="s">
        <v>425</v>
      </c>
      <c r="D194" t="s">
        <v>19</v>
      </c>
      <c r="E194" s="218">
        <v>7.9</v>
      </c>
      <c r="F194" s="285"/>
      <c r="G194" s="218">
        <f t="shared" si="2"/>
        <v>7.8999999999999657</v>
      </c>
      <c r="H194" s="240"/>
    </row>
    <row r="195" spans="1:8" ht="13.5" customHeight="1">
      <c r="B195" s="677"/>
      <c r="C195" s="677"/>
      <c r="D195" t="s">
        <v>401</v>
      </c>
      <c r="E195" s="218">
        <v>4.9000000000000004</v>
      </c>
      <c r="F195" s="285"/>
      <c r="G195" s="218">
        <f t="shared" si="2"/>
        <v>12.799999999999965</v>
      </c>
      <c r="H195" s="240"/>
    </row>
    <row r="196" spans="1:8" ht="13.5" customHeight="1">
      <c r="B196" s="677"/>
      <c r="C196" s="677"/>
      <c r="D196" t="s">
        <v>400</v>
      </c>
      <c r="E196" s="218">
        <v>210</v>
      </c>
      <c r="F196" s="285"/>
      <c r="G196" s="218">
        <f t="shared" si="2"/>
        <v>222.79999999999995</v>
      </c>
      <c r="H196" s="240"/>
    </row>
    <row r="197" spans="1:8" ht="13.5" customHeight="1">
      <c r="A197" s="236">
        <v>43644</v>
      </c>
      <c r="B197" s="677" t="s">
        <v>1475</v>
      </c>
      <c r="C197" s="677" t="s">
        <v>425</v>
      </c>
      <c r="D197" t="s">
        <v>400</v>
      </c>
      <c r="E197" s="218"/>
      <c r="F197" s="285">
        <v>115.2</v>
      </c>
      <c r="G197" s="218">
        <f t="shared" si="2"/>
        <v>107.59999999999995</v>
      </c>
      <c r="H197" s="240"/>
    </row>
    <row r="198" spans="1:8" ht="13.5" customHeight="1">
      <c r="A198" s="236">
        <v>43799</v>
      </c>
      <c r="B198" s="677" t="s">
        <v>1479</v>
      </c>
      <c r="C198" s="677" t="s">
        <v>425</v>
      </c>
      <c r="D198" t="s">
        <v>19</v>
      </c>
      <c r="E198" s="218"/>
      <c r="F198" s="285">
        <v>7.9</v>
      </c>
      <c r="G198" s="218">
        <f t="shared" si="2"/>
        <v>99.699999999999946</v>
      </c>
      <c r="H198" s="240"/>
    </row>
    <row r="199" spans="1:8" ht="13.5" customHeight="1">
      <c r="A199" s="236">
        <v>43799</v>
      </c>
      <c r="B199" s="677" t="s">
        <v>1479</v>
      </c>
      <c r="C199" s="677" t="s">
        <v>425</v>
      </c>
      <c r="D199" t="s">
        <v>401</v>
      </c>
      <c r="E199" s="218"/>
      <c r="F199" s="285">
        <v>4.9000000000000004</v>
      </c>
      <c r="G199" s="218">
        <f t="shared" si="2"/>
        <v>94.79999999999994</v>
      </c>
      <c r="H199" s="240"/>
    </row>
    <row r="200" spans="1:8" ht="13.5" customHeight="1">
      <c r="A200" s="236">
        <v>43799</v>
      </c>
      <c r="B200" s="677" t="s">
        <v>1479</v>
      </c>
      <c r="C200" s="677" t="s">
        <v>425</v>
      </c>
      <c r="D200" t="s">
        <v>400</v>
      </c>
      <c r="E200" s="218"/>
      <c r="F200" s="285">
        <v>63.1</v>
      </c>
      <c r="G200" s="218">
        <f t="shared" si="2"/>
        <v>31.699999999999939</v>
      </c>
      <c r="H200" s="240"/>
    </row>
    <row r="201" spans="1:8" ht="13.5" customHeight="1">
      <c r="A201" s="236">
        <v>43861</v>
      </c>
      <c r="B201" s="677" t="s">
        <v>1480</v>
      </c>
      <c r="C201" s="677" t="s">
        <v>425</v>
      </c>
      <c r="D201" t="s">
        <v>400</v>
      </c>
      <c r="E201" s="218"/>
      <c r="F201" s="285">
        <v>7</v>
      </c>
      <c r="G201" s="218">
        <f t="shared" si="2"/>
        <v>24.699999999999939</v>
      </c>
      <c r="H201" s="240"/>
    </row>
    <row r="202" spans="1:8" ht="13.5" customHeight="1">
      <c r="A202" s="236">
        <v>43890</v>
      </c>
      <c r="B202" s="677" t="s">
        <v>1481</v>
      </c>
      <c r="C202" s="677" t="s">
        <v>425</v>
      </c>
      <c r="D202" t="s">
        <v>400</v>
      </c>
      <c r="E202" s="218"/>
      <c r="F202" s="285">
        <v>24.7</v>
      </c>
      <c r="G202" s="218">
        <f t="shared" si="2"/>
        <v>-6.0396132539608516E-14</v>
      </c>
      <c r="H202" s="240"/>
    </row>
    <row r="203" spans="1:8" ht="13.5" customHeight="1">
      <c r="A203" s="243">
        <v>43677</v>
      </c>
      <c r="B203" s="676" t="s">
        <v>397</v>
      </c>
      <c r="C203" s="676" t="s">
        <v>427</v>
      </c>
      <c r="D203" t="s">
        <v>19</v>
      </c>
      <c r="E203" s="218">
        <v>7.9</v>
      </c>
      <c r="F203" s="285"/>
      <c r="G203" s="218">
        <f t="shared" si="2"/>
        <v>7.89999999999994</v>
      </c>
      <c r="H203" s="240"/>
    </row>
    <row r="204" spans="1:8" ht="13.5" customHeight="1">
      <c r="B204" s="677"/>
      <c r="C204" s="677"/>
      <c r="D204" t="s">
        <v>401</v>
      </c>
      <c r="E204" s="218">
        <v>4.8</v>
      </c>
      <c r="F204" s="285"/>
      <c r="G204" s="218">
        <f t="shared" si="2"/>
        <v>12.699999999999939</v>
      </c>
      <c r="H204" s="240"/>
    </row>
    <row r="205" spans="1:8" ht="13.5" customHeight="1">
      <c r="B205" s="677"/>
      <c r="C205" s="677"/>
      <c r="D205" t="s">
        <v>400</v>
      </c>
      <c r="E205" s="218">
        <v>210</v>
      </c>
      <c r="F205" s="285"/>
      <c r="G205" s="218">
        <f t="shared" si="2"/>
        <v>222.69999999999993</v>
      </c>
      <c r="H205" s="240"/>
    </row>
    <row r="206" spans="1:8" ht="13.5" customHeight="1">
      <c r="A206" s="236">
        <v>43677</v>
      </c>
      <c r="B206" s="677" t="s">
        <v>1482</v>
      </c>
      <c r="C206" s="677" t="s">
        <v>427</v>
      </c>
      <c r="D206" t="s">
        <v>400</v>
      </c>
      <c r="E206" s="218"/>
      <c r="F206" s="285">
        <v>210</v>
      </c>
      <c r="G206" s="218">
        <f t="shared" si="2"/>
        <v>12.699999999999932</v>
      </c>
      <c r="H206" s="240"/>
    </row>
    <row r="207" spans="1:8" ht="13.5" customHeight="1">
      <c r="A207" s="236">
        <v>43890</v>
      </c>
      <c r="B207" s="677" t="s">
        <v>1481</v>
      </c>
      <c r="C207" s="677" t="s">
        <v>427</v>
      </c>
      <c r="D207" t="s">
        <v>19</v>
      </c>
      <c r="E207" s="218"/>
      <c r="F207" s="285">
        <v>7.9</v>
      </c>
      <c r="G207" s="218">
        <f t="shared" si="2"/>
        <v>4.7999999999999314</v>
      </c>
      <c r="H207" s="240"/>
    </row>
    <row r="208" spans="1:8" ht="13.5" customHeight="1">
      <c r="A208" s="236">
        <v>43890</v>
      </c>
      <c r="B208" s="677" t="s">
        <v>1481</v>
      </c>
      <c r="C208" s="677" t="s">
        <v>427</v>
      </c>
      <c r="D208" t="s">
        <v>401</v>
      </c>
      <c r="E208" s="218"/>
      <c r="F208" s="285">
        <v>4.8</v>
      </c>
      <c r="G208" s="218">
        <f t="shared" si="2"/>
        <v>-6.8389738316909643E-14</v>
      </c>
      <c r="H208" s="240"/>
    </row>
    <row r="209" spans="1:8" ht="13.5" customHeight="1">
      <c r="A209" s="243">
        <v>43708</v>
      </c>
      <c r="B209" s="676" t="s">
        <v>397</v>
      </c>
      <c r="C209" s="676" t="s">
        <v>429</v>
      </c>
      <c r="D209" t="s">
        <v>19</v>
      </c>
      <c r="E209" s="218">
        <v>7.7</v>
      </c>
      <c r="F209" s="285"/>
      <c r="G209" s="218">
        <f t="shared" si="2"/>
        <v>7.6999999999999318</v>
      </c>
      <c r="H209" s="240"/>
    </row>
    <row r="210" spans="1:8" ht="13.5" customHeight="1">
      <c r="B210" s="677"/>
      <c r="C210" s="677"/>
      <c r="D210" t="s">
        <v>401</v>
      </c>
      <c r="E210" s="218">
        <v>4.5999999999999996</v>
      </c>
      <c r="F210" s="285"/>
      <c r="G210" s="218">
        <f t="shared" si="2"/>
        <v>12.299999999999931</v>
      </c>
      <c r="H210" s="240"/>
    </row>
    <row r="211" spans="1:8" ht="13.5" customHeight="1">
      <c r="B211" s="677"/>
      <c r="C211" s="677"/>
      <c r="D211" t="s">
        <v>400</v>
      </c>
      <c r="E211" s="218">
        <v>210</v>
      </c>
      <c r="F211" s="285"/>
      <c r="G211" s="218">
        <f t="shared" si="2"/>
        <v>222.29999999999993</v>
      </c>
      <c r="H211" s="240"/>
    </row>
    <row r="212" spans="1:8" ht="13.5" customHeight="1">
      <c r="A212" s="236">
        <v>43708</v>
      </c>
      <c r="B212" s="677" t="s">
        <v>1483</v>
      </c>
      <c r="C212" s="677" t="s">
        <v>429</v>
      </c>
      <c r="D212" t="s">
        <v>400</v>
      </c>
      <c r="E212" s="218"/>
      <c r="F212" s="285">
        <v>210</v>
      </c>
      <c r="G212" s="218">
        <f t="shared" si="2"/>
        <v>12.299999999999926</v>
      </c>
      <c r="H212" s="240"/>
    </row>
    <row r="213" spans="1:8" ht="13.5" customHeight="1">
      <c r="A213" s="236">
        <v>43890</v>
      </c>
      <c r="B213" s="677" t="s">
        <v>1481</v>
      </c>
      <c r="C213" s="677" t="s">
        <v>429</v>
      </c>
      <c r="D213" t="s">
        <v>19</v>
      </c>
      <c r="E213" s="218"/>
      <c r="F213" s="285">
        <v>7.7</v>
      </c>
      <c r="G213" s="218">
        <f t="shared" si="2"/>
        <v>4.5999999999999259</v>
      </c>
      <c r="H213" s="240"/>
    </row>
    <row r="214" spans="1:8" ht="13.5" customHeight="1">
      <c r="A214" s="236">
        <v>43890</v>
      </c>
      <c r="B214" s="677" t="s">
        <v>1481</v>
      </c>
      <c r="C214" s="677" t="s">
        <v>429</v>
      </c>
      <c r="D214" t="s">
        <v>401</v>
      </c>
      <c r="E214" s="218"/>
      <c r="F214" s="285">
        <v>4.5999999999999996</v>
      </c>
      <c r="G214" s="218">
        <f>+G213+E214-F214</f>
        <v>-7.3718808835110394E-14</v>
      </c>
      <c r="H214" s="240"/>
    </row>
    <row r="215" spans="1:8" ht="13.5" customHeight="1">
      <c r="A215" s="243">
        <v>43738</v>
      </c>
      <c r="B215" s="676" t="s">
        <v>397</v>
      </c>
      <c r="C215" s="676" t="s">
        <v>478</v>
      </c>
      <c r="D215" t="s">
        <v>19</v>
      </c>
      <c r="E215" s="218">
        <v>7.7</v>
      </c>
      <c r="F215" s="285"/>
      <c r="G215" s="218">
        <f t="shared" si="2"/>
        <v>7.6999999999999265</v>
      </c>
      <c r="H215" s="240"/>
    </row>
    <row r="216" spans="1:8" ht="13.5" customHeight="1">
      <c r="B216" s="677"/>
      <c r="C216" s="677"/>
      <c r="D216" t="s">
        <v>401</v>
      </c>
      <c r="E216" s="218">
        <v>4.7</v>
      </c>
      <c r="F216" s="285"/>
      <c r="G216" s="218">
        <f t="shared" ref="G216:G291" si="3">+G215+E216-F216</f>
        <v>12.399999999999928</v>
      </c>
      <c r="H216" s="240"/>
    </row>
    <row r="217" spans="1:8" ht="13.5" customHeight="1">
      <c r="B217" s="677"/>
      <c r="C217" s="677"/>
      <c r="D217" t="s">
        <v>400</v>
      </c>
      <c r="E217" s="218">
        <v>210</v>
      </c>
      <c r="F217" s="285"/>
      <c r="G217" s="218">
        <f t="shared" si="3"/>
        <v>222.39999999999992</v>
      </c>
      <c r="H217" s="240"/>
    </row>
    <row r="218" spans="1:8" ht="13.5" customHeight="1">
      <c r="A218" s="236">
        <v>43738</v>
      </c>
      <c r="B218" s="677" t="s">
        <v>1484</v>
      </c>
      <c r="C218" s="677" t="s">
        <v>478</v>
      </c>
      <c r="D218" t="s">
        <v>400</v>
      </c>
      <c r="E218" s="218"/>
      <c r="F218" s="285">
        <v>210</v>
      </c>
      <c r="G218" s="218">
        <f t="shared" si="3"/>
        <v>12.39999999999992</v>
      </c>
      <c r="H218" s="240"/>
    </row>
    <row r="219" spans="1:8" ht="13.5" customHeight="1">
      <c r="A219" s="236">
        <v>43890</v>
      </c>
      <c r="B219" s="677" t="s">
        <v>1481</v>
      </c>
      <c r="C219" s="677" t="s">
        <v>478</v>
      </c>
      <c r="D219" t="s">
        <v>19</v>
      </c>
      <c r="E219" s="218"/>
      <c r="F219" s="285">
        <v>7.7</v>
      </c>
      <c r="G219" s="218">
        <f t="shared" si="3"/>
        <v>4.6999999999999202</v>
      </c>
      <c r="H219" s="240"/>
    </row>
    <row r="220" spans="1:8" ht="13.5" customHeight="1">
      <c r="A220" s="236">
        <v>43890</v>
      </c>
      <c r="B220" s="677" t="s">
        <v>1481</v>
      </c>
      <c r="C220" s="677" t="s">
        <v>478</v>
      </c>
      <c r="D220" t="s">
        <v>401</v>
      </c>
      <c r="E220" s="218"/>
      <c r="F220" s="285">
        <v>4.7</v>
      </c>
      <c r="G220" s="218">
        <f t="shared" si="3"/>
        <v>-7.9936057773011271E-14</v>
      </c>
      <c r="H220" s="240"/>
    </row>
    <row r="221" spans="1:8" ht="13.5" customHeight="1">
      <c r="A221" s="243">
        <v>43769</v>
      </c>
      <c r="B221" s="676" t="s">
        <v>397</v>
      </c>
      <c r="C221" s="676" t="s">
        <v>398</v>
      </c>
      <c r="D221" t="s">
        <v>19</v>
      </c>
      <c r="E221" s="218">
        <v>7.8</v>
      </c>
      <c r="F221" s="285"/>
      <c r="G221" s="218">
        <f t="shared" si="3"/>
        <v>7.7999999999999199</v>
      </c>
      <c r="H221" s="240"/>
    </row>
    <row r="222" spans="1:8" ht="13.5" customHeight="1">
      <c r="B222" s="677"/>
      <c r="C222" s="677"/>
      <c r="D222" t="s">
        <v>401</v>
      </c>
      <c r="E222" s="218">
        <v>4.5</v>
      </c>
      <c r="F222" s="285"/>
      <c r="G222" s="218">
        <f t="shared" si="3"/>
        <v>12.299999999999919</v>
      </c>
      <c r="H222" s="240"/>
    </row>
    <row r="223" spans="1:8" ht="13.5" customHeight="1">
      <c r="B223" s="677"/>
      <c r="C223" s="677"/>
      <c r="D223" t="s">
        <v>400</v>
      </c>
      <c r="E223" s="218">
        <v>210</v>
      </c>
      <c r="F223" s="285"/>
      <c r="G223" s="218">
        <f t="shared" si="3"/>
        <v>222.29999999999993</v>
      </c>
      <c r="H223" s="240"/>
    </row>
    <row r="224" spans="1:8" ht="13.5" customHeight="1">
      <c r="A224" s="236">
        <v>43769</v>
      </c>
      <c r="B224" s="677" t="s">
        <v>1485</v>
      </c>
      <c r="C224" s="677" t="s">
        <v>398</v>
      </c>
      <c r="D224" t="s">
        <v>400</v>
      </c>
      <c r="E224" s="218"/>
      <c r="F224" s="285">
        <v>210</v>
      </c>
      <c r="G224" s="218">
        <f t="shared" si="3"/>
        <v>12.299999999999926</v>
      </c>
      <c r="H224" s="240"/>
    </row>
    <row r="225" spans="1:8" ht="13.5" customHeight="1">
      <c r="A225" s="236">
        <v>43890</v>
      </c>
      <c r="B225" s="677" t="s">
        <v>1481</v>
      </c>
      <c r="C225" s="677" t="s">
        <v>398</v>
      </c>
      <c r="D225" t="s">
        <v>19</v>
      </c>
      <c r="E225" s="218"/>
      <c r="F225" s="285">
        <v>7.8</v>
      </c>
      <c r="G225" s="218">
        <f t="shared" si="3"/>
        <v>4.4999999999999263</v>
      </c>
      <c r="H225" s="240"/>
    </row>
    <row r="226" spans="1:8" ht="13.5" customHeight="1">
      <c r="A226" s="236">
        <v>43890</v>
      </c>
      <c r="B226" s="677" t="s">
        <v>1481</v>
      </c>
      <c r="C226" s="677" t="s">
        <v>398</v>
      </c>
      <c r="D226" t="s">
        <v>401</v>
      </c>
      <c r="E226" s="218"/>
      <c r="F226" s="285">
        <v>4.5</v>
      </c>
      <c r="G226" s="218">
        <f t="shared" si="3"/>
        <v>-7.3718808835110394E-14</v>
      </c>
      <c r="H226" s="240"/>
    </row>
    <row r="227" spans="1:8" ht="13.5" customHeight="1">
      <c r="A227" s="243">
        <v>43799</v>
      </c>
      <c r="B227" s="676" t="s">
        <v>397</v>
      </c>
      <c r="C227" s="676" t="s">
        <v>405</v>
      </c>
      <c r="D227" t="s">
        <v>19</v>
      </c>
      <c r="E227" s="218">
        <v>8.6999999999999993</v>
      </c>
      <c r="F227" s="285"/>
      <c r="G227" s="218">
        <f t="shared" si="3"/>
        <v>8.6999999999999247</v>
      </c>
      <c r="H227" s="240"/>
    </row>
    <row r="228" spans="1:8" ht="13.5" customHeight="1">
      <c r="B228" s="677"/>
      <c r="C228" s="677"/>
      <c r="D228" t="s">
        <v>401</v>
      </c>
      <c r="E228" s="218">
        <v>4.7</v>
      </c>
      <c r="F228" s="285"/>
      <c r="G228" s="218">
        <f t="shared" si="3"/>
        <v>13.399999999999924</v>
      </c>
      <c r="H228" s="240"/>
    </row>
    <row r="229" spans="1:8" ht="13.5" customHeight="1">
      <c r="B229" s="677"/>
      <c r="C229" s="677"/>
      <c r="D229" t="s">
        <v>400</v>
      </c>
      <c r="E229" s="218">
        <v>210</v>
      </c>
      <c r="F229" s="285"/>
      <c r="G229" s="218">
        <f t="shared" si="3"/>
        <v>223.39999999999992</v>
      </c>
      <c r="H229" s="240"/>
    </row>
    <row r="230" spans="1:8" ht="13.5" customHeight="1">
      <c r="A230" s="236">
        <v>43799</v>
      </c>
      <c r="B230" s="677" t="s">
        <v>1479</v>
      </c>
      <c r="C230" s="677" t="s">
        <v>405</v>
      </c>
      <c r="D230" t="s">
        <v>400</v>
      </c>
      <c r="E230" s="218"/>
      <c r="F230" s="285">
        <v>210</v>
      </c>
      <c r="G230" s="218">
        <f t="shared" si="3"/>
        <v>13.39999999999992</v>
      </c>
      <c r="H230" s="240"/>
    </row>
    <row r="231" spans="1:8" ht="13.5" customHeight="1">
      <c r="A231" s="236">
        <v>43890</v>
      </c>
      <c r="B231" s="677" t="s">
        <v>1481</v>
      </c>
      <c r="C231" s="677" t="s">
        <v>405</v>
      </c>
      <c r="D231" t="s">
        <v>19</v>
      </c>
      <c r="E231" s="218"/>
      <c r="F231" s="285">
        <v>5.6</v>
      </c>
      <c r="G231" s="218">
        <f t="shared" si="3"/>
        <v>7.7999999999999208</v>
      </c>
      <c r="H231" s="240"/>
    </row>
    <row r="232" spans="1:8" ht="13.5" customHeight="1">
      <c r="A232" s="236">
        <v>43998</v>
      </c>
      <c r="B232" s="677" t="s">
        <v>1486</v>
      </c>
      <c r="C232" s="677" t="s">
        <v>405</v>
      </c>
      <c r="D232" s="227" t="s">
        <v>19</v>
      </c>
      <c r="E232" s="245"/>
      <c r="F232" s="321">
        <v>3.1</v>
      </c>
      <c r="G232" s="218">
        <f t="shared" si="3"/>
        <v>4.6999999999999211</v>
      </c>
      <c r="H232" s="240"/>
    </row>
    <row r="233" spans="1:8" ht="13.5" customHeight="1">
      <c r="A233" s="236">
        <v>43998</v>
      </c>
      <c r="B233" s="677" t="s">
        <v>1486</v>
      </c>
      <c r="C233" s="677" t="s">
        <v>405</v>
      </c>
      <c r="D233" s="227" t="s">
        <v>401</v>
      </c>
      <c r="E233" s="245"/>
      <c r="F233" s="321">
        <v>4.7</v>
      </c>
      <c r="G233" s="218">
        <f t="shared" si="3"/>
        <v>-7.9047879353311146E-14</v>
      </c>
      <c r="H233" s="240"/>
    </row>
    <row r="234" spans="1:8" ht="13.5" customHeight="1">
      <c r="A234" s="247">
        <v>43830</v>
      </c>
      <c r="B234" s="248" t="s">
        <v>397</v>
      </c>
      <c r="C234" s="248" t="s">
        <v>409</v>
      </c>
      <c r="D234" t="s">
        <v>19</v>
      </c>
      <c r="E234" s="218">
        <v>9.1</v>
      </c>
      <c r="F234" s="285"/>
      <c r="G234" s="218">
        <f t="shared" si="3"/>
        <v>9.0999999999999197</v>
      </c>
      <c r="H234" s="240"/>
    </row>
    <row r="235" spans="1:8" ht="13.5" customHeight="1">
      <c r="B235" s="677"/>
      <c r="C235" s="677"/>
      <c r="D235" t="s">
        <v>401</v>
      </c>
      <c r="E235" s="218">
        <v>4.7</v>
      </c>
      <c r="F235" s="285"/>
      <c r="G235" s="218">
        <f t="shared" si="3"/>
        <v>13.799999999999919</v>
      </c>
      <c r="H235" s="240"/>
    </row>
    <row r="236" spans="1:8" ht="13.5" customHeight="1">
      <c r="B236" s="677"/>
      <c r="C236" s="677"/>
      <c r="D236" t="s">
        <v>400</v>
      </c>
      <c r="E236" s="218">
        <v>210</v>
      </c>
      <c r="F236" s="285"/>
      <c r="G236" s="218">
        <f t="shared" si="3"/>
        <v>223.79999999999993</v>
      </c>
      <c r="H236" s="240"/>
    </row>
    <row r="237" spans="1:8" ht="13.5" customHeight="1">
      <c r="A237" s="236">
        <v>43830</v>
      </c>
      <c r="B237" s="677" t="s">
        <v>1487</v>
      </c>
      <c r="C237" s="677" t="s">
        <v>409</v>
      </c>
      <c r="D237" t="s">
        <v>400</v>
      </c>
      <c r="E237" s="218"/>
      <c r="F237" s="285">
        <v>210</v>
      </c>
      <c r="G237" s="218">
        <f t="shared" si="3"/>
        <v>13.799999999999926</v>
      </c>
      <c r="H237" s="240"/>
    </row>
    <row r="238" spans="1:8" ht="13.5" customHeight="1">
      <c r="A238" s="236">
        <v>43998</v>
      </c>
      <c r="B238" s="677" t="s">
        <v>1486</v>
      </c>
      <c r="C238" s="677" t="s">
        <v>409</v>
      </c>
      <c r="D238" t="s">
        <v>481</v>
      </c>
      <c r="E238" s="218"/>
      <c r="F238" s="321">
        <v>9.1</v>
      </c>
      <c r="G238" s="218">
        <f t="shared" si="3"/>
        <v>4.6999999999999265</v>
      </c>
      <c r="H238" s="240"/>
    </row>
    <row r="239" spans="1:8" ht="13.5" customHeight="1">
      <c r="A239" s="236">
        <v>43998</v>
      </c>
      <c r="B239" s="677" t="s">
        <v>1486</v>
      </c>
      <c r="C239" s="677" t="s">
        <v>409</v>
      </c>
      <c r="D239" t="s">
        <v>401</v>
      </c>
      <c r="E239" s="218"/>
      <c r="F239" s="321">
        <v>4.7</v>
      </c>
      <c r="G239" s="218">
        <f t="shared" si="3"/>
        <v>-7.3718808835110394E-14</v>
      </c>
      <c r="H239" s="240"/>
    </row>
    <row r="240" spans="1:8" ht="13.5" customHeight="1">
      <c r="A240" s="247">
        <v>43861</v>
      </c>
      <c r="B240" s="248" t="s">
        <v>397</v>
      </c>
      <c r="C240" s="248" t="s">
        <v>444</v>
      </c>
      <c r="D240" t="s">
        <v>19</v>
      </c>
      <c r="E240" s="218">
        <v>11.6</v>
      </c>
      <c r="F240" s="285"/>
      <c r="G240" s="218">
        <f t="shared" si="3"/>
        <v>11.599999999999927</v>
      </c>
      <c r="H240" s="240"/>
    </row>
    <row r="241" spans="1:8" ht="13.5" customHeight="1">
      <c r="B241" s="677"/>
      <c r="C241" s="677"/>
      <c r="D241" t="s">
        <v>401</v>
      </c>
      <c r="E241" s="218">
        <v>4.5</v>
      </c>
      <c r="F241" s="285"/>
      <c r="G241" s="218">
        <f t="shared" si="3"/>
        <v>16.099999999999927</v>
      </c>
      <c r="H241" s="240"/>
    </row>
    <row r="242" spans="1:8" ht="13.5" customHeight="1">
      <c r="B242" s="677"/>
      <c r="C242" s="677"/>
      <c r="D242" t="s">
        <v>400</v>
      </c>
      <c r="E242" s="218">
        <v>210</v>
      </c>
      <c r="F242" s="285"/>
      <c r="G242" s="218">
        <f t="shared" si="3"/>
        <v>226.09999999999994</v>
      </c>
      <c r="H242" s="240"/>
    </row>
    <row r="243" spans="1:8" ht="13.5" customHeight="1">
      <c r="A243" s="236">
        <v>43861</v>
      </c>
      <c r="B243" s="677" t="s">
        <v>1480</v>
      </c>
      <c r="C243" s="677" t="s">
        <v>444</v>
      </c>
      <c r="D243" t="s">
        <v>400</v>
      </c>
      <c r="E243" s="218"/>
      <c r="F243" s="285">
        <v>210</v>
      </c>
      <c r="G243" s="218">
        <f t="shared" si="3"/>
        <v>16.099999999999937</v>
      </c>
      <c r="H243" s="240"/>
    </row>
    <row r="244" spans="1:8" ht="13.5" customHeight="1">
      <c r="A244" s="236">
        <v>43998</v>
      </c>
      <c r="B244" s="677" t="s">
        <v>1486</v>
      </c>
      <c r="C244" s="677" t="s">
        <v>444</v>
      </c>
      <c r="E244" s="218"/>
      <c r="F244" s="321">
        <v>11.6</v>
      </c>
      <c r="G244" s="218">
        <f t="shared" si="3"/>
        <v>4.4999999999999378</v>
      </c>
      <c r="H244" s="240"/>
    </row>
    <row r="245" spans="1:8" ht="13.5" customHeight="1">
      <c r="A245" s="236">
        <v>43998</v>
      </c>
      <c r="B245" s="677" t="s">
        <v>1486</v>
      </c>
      <c r="C245" s="677" t="s">
        <v>444</v>
      </c>
      <c r="E245" s="218"/>
      <c r="F245" s="321">
        <v>4.5</v>
      </c>
      <c r="G245" s="218">
        <f t="shared" si="3"/>
        <v>-6.2172489379008766E-14</v>
      </c>
      <c r="H245" s="240"/>
    </row>
    <row r="246" spans="1:8" ht="13.5" customHeight="1">
      <c r="A246" s="243">
        <v>43890</v>
      </c>
      <c r="B246" s="676" t="s">
        <v>397</v>
      </c>
      <c r="C246" s="676" t="s">
        <v>415</v>
      </c>
      <c r="D246" t="s">
        <v>19</v>
      </c>
      <c r="E246" s="218">
        <v>12</v>
      </c>
      <c r="F246" s="285"/>
      <c r="G246" s="218">
        <f t="shared" si="3"/>
        <v>11.999999999999938</v>
      </c>
      <c r="H246" s="240"/>
    </row>
    <row r="247" spans="1:8" ht="13.5" customHeight="1">
      <c r="B247" s="677"/>
      <c r="C247" s="677"/>
      <c r="D247" t="s">
        <v>401</v>
      </c>
      <c r="E247" s="218">
        <v>4.8</v>
      </c>
      <c r="F247" s="285"/>
      <c r="G247" s="218">
        <f t="shared" si="3"/>
        <v>16.799999999999937</v>
      </c>
      <c r="H247" s="240"/>
    </row>
    <row r="248" spans="1:8" ht="13.5" customHeight="1">
      <c r="B248" s="677"/>
      <c r="C248" s="677"/>
      <c r="D248" t="s">
        <v>400</v>
      </c>
      <c r="E248" s="218">
        <v>210</v>
      </c>
      <c r="F248" s="285"/>
      <c r="G248" s="218">
        <f t="shared" si="3"/>
        <v>226.79999999999993</v>
      </c>
      <c r="H248" s="240"/>
    </row>
    <row r="249" spans="1:8" ht="13.5" customHeight="1">
      <c r="A249" s="236">
        <v>43890</v>
      </c>
      <c r="B249" s="677" t="s">
        <v>1481</v>
      </c>
      <c r="C249" s="677" t="s">
        <v>415</v>
      </c>
      <c r="D249" t="s">
        <v>400</v>
      </c>
      <c r="E249" s="218"/>
      <c r="F249" s="285">
        <v>210</v>
      </c>
      <c r="G249" s="218">
        <f t="shared" si="3"/>
        <v>16.799999999999926</v>
      </c>
      <c r="H249" s="240"/>
    </row>
    <row r="250" spans="1:8" ht="13.5" customHeight="1">
      <c r="A250" s="236">
        <v>43998</v>
      </c>
      <c r="B250" s="677" t="s">
        <v>1486</v>
      </c>
      <c r="C250" s="677" t="s">
        <v>415</v>
      </c>
      <c r="E250" s="218"/>
      <c r="F250" s="321">
        <v>12</v>
      </c>
      <c r="G250" s="218">
        <f t="shared" si="3"/>
        <v>4.7999999999999261</v>
      </c>
      <c r="H250" s="240"/>
    </row>
    <row r="251" spans="1:8" ht="13.5" customHeight="1">
      <c r="A251" s="236">
        <v>43998</v>
      </c>
      <c r="B251" s="677" t="s">
        <v>1486</v>
      </c>
      <c r="C251" s="677" t="s">
        <v>415</v>
      </c>
      <c r="E251" s="218"/>
      <c r="F251" s="321">
        <v>4.8</v>
      </c>
      <c r="G251" s="218">
        <f t="shared" si="3"/>
        <v>-7.3718808835110394E-14</v>
      </c>
      <c r="H251" s="240"/>
    </row>
    <row r="252" spans="1:8" ht="13.5" customHeight="1">
      <c r="A252" s="231">
        <v>43921</v>
      </c>
      <c r="B252" s="676" t="s">
        <v>397</v>
      </c>
      <c r="C252" s="676" t="s">
        <v>418</v>
      </c>
      <c r="D252" t="s">
        <v>19</v>
      </c>
      <c r="E252" s="218">
        <v>12.6</v>
      </c>
      <c r="F252" s="285"/>
      <c r="G252" s="218">
        <f t="shared" si="3"/>
        <v>12.599999999999927</v>
      </c>
      <c r="H252" s="240"/>
    </row>
    <row r="253" spans="1:8" ht="13.5" customHeight="1">
      <c r="A253" s="228"/>
      <c r="B253" s="677"/>
      <c r="C253" s="677"/>
      <c r="D253" t="s">
        <v>401</v>
      </c>
      <c r="E253" s="218">
        <v>4.8</v>
      </c>
      <c r="F253" s="285"/>
      <c r="G253" s="218">
        <f t="shared" si="3"/>
        <v>17.399999999999928</v>
      </c>
      <c r="H253" s="240"/>
    </row>
    <row r="254" spans="1:8" ht="13.5" customHeight="1">
      <c r="A254" s="228"/>
      <c r="B254" s="677"/>
      <c r="C254" s="677"/>
      <c r="D254" t="s">
        <v>400</v>
      </c>
      <c r="E254" s="218">
        <v>210</v>
      </c>
      <c r="F254" s="285"/>
      <c r="G254" s="218">
        <f t="shared" si="3"/>
        <v>227.39999999999992</v>
      </c>
      <c r="H254" s="240"/>
    </row>
    <row r="255" spans="1:8" ht="13.5" customHeight="1">
      <c r="A255" s="236">
        <v>43969</v>
      </c>
      <c r="B255" s="677" t="s">
        <v>1488</v>
      </c>
      <c r="C255" s="677" t="s">
        <v>418</v>
      </c>
      <c r="D255" t="s">
        <v>400</v>
      </c>
      <c r="E255" s="218"/>
      <c r="F255" s="285">
        <v>120</v>
      </c>
      <c r="G255" s="218">
        <f t="shared" si="3"/>
        <v>107.39999999999992</v>
      </c>
      <c r="H255" s="240"/>
    </row>
    <row r="256" spans="1:8" ht="13.5" customHeight="1">
      <c r="A256" s="236">
        <v>43969</v>
      </c>
      <c r="B256" s="677" t="s">
        <v>1489</v>
      </c>
      <c r="C256" s="677" t="s">
        <v>418</v>
      </c>
      <c r="D256" t="s">
        <v>400</v>
      </c>
      <c r="E256" s="218"/>
      <c r="F256" s="285">
        <v>90</v>
      </c>
      <c r="G256" s="218">
        <f t="shared" si="3"/>
        <v>17.39999999999992</v>
      </c>
      <c r="H256" s="240"/>
    </row>
    <row r="257" spans="1:8" ht="13.5" customHeight="1">
      <c r="A257" s="236">
        <v>44074</v>
      </c>
      <c r="B257" s="677" t="s">
        <v>1490</v>
      </c>
      <c r="C257" s="677" t="s">
        <v>418</v>
      </c>
      <c r="D257" t="s">
        <v>19</v>
      </c>
      <c r="E257" s="218"/>
      <c r="F257" s="285">
        <v>12.6</v>
      </c>
      <c r="G257" s="218">
        <f t="shared" si="3"/>
        <v>4.7999999999999208</v>
      </c>
      <c r="H257" s="240"/>
    </row>
    <row r="258" spans="1:8" ht="13.5" customHeight="1">
      <c r="A258" s="236">
        <v>44074</v>
      </c>
      <c r="B258" s="677" t="s">
        <v>1490</v>
      </c>
      <c r="C258" s="677" t="s">
        <v>418</v>
      </c>
      <c r="D258" t="s">
        <v>401</v>
      </c>
      <c r="E258" s="218"/>
      <c r="F258" s="285">
        <v>4.8</v>
      </c>
      <c r="G258" s="218">
        <f t="shared" si="3"/>
        <v>-7.9047879353311146E-14</v>
      </c>
      <c r="H258" s="240"/>
    </row>
    <row r="259" spans="1:8" ht="13.5" customHeight="1">
      <c r="A259" s="243">
        <v>43951</v>
      </c>
      <c r="B259" s="676" t="s">
        <v>397</v>
      </c>
      <c r="C259" s="676" t="s">
        <v>420</v>
      </c>
      <c r="D259" t="s">
        <v>19</v>
      </c>
      <c r="E259" s="218">
        <v>13.1</v>
      </c>
      <c r="F259" s="285"/>
      <c r="G259" s="218">
        <f t="shared" si="3"/>
        <v>13.09999999999992</v>
      </c>
      <c r="H259" s="240"/>
    </row>
    <row r="260" spans="1:8" ht="13.5" customHeight="1">
      <c r="B260" s="677"/>
      <c r="C260" s="677"/>
      <c r="D260" t="s">
        <v>401</v>
      </c>
      <c r="E260" s="218">
        <v>4.5999999999999996</v>
      </c>
      <c r="F260" s="285"/>
      <c r="G260" s="218">
        <f t="shared" si="3"/>
        <v>17.699999999999918</v>
      </c>
      <c r="H260" s="240"/>
    </row>
    <row r="261" spans="1:8" ht="13.5" customHeight="1">
      <c r="B261" s="677"/>
      <c r="C261" s="677"/>
      <c r="D261" t="s">
        <v>400</v>
      </c>
      <c r="E261" s="218">
        <v>210</v>
      </c>
      <c r="F261" s="285"/>
      <c r="G261" s="218">
        <f t="shared" si="3"/>
        <v>227.69999999999993</v>
      </c>
      <c r="H261" s="240"/>
    </row>
    <row r="262" spans="1:8" ht="13.5" customHeight="1">
      <c r="A262" s="236">
        <v>43969</v>
      </c>
      <c r="B262" s="677" t="s">
        <v>1489</v>
      </c>
      <c r="C262" s="677" t="s">
        <v>420</v>
      </c>
      <c r="D262" t="s">
        <v>400</v>
      </c>
      <c r="E262" s="218"/>
      <c r="F262" s="285">
        <v>210</v>
      </c>
      <c r="G262" s="218">
        <f t="shared" si="3"/>
        <v>17.699999999999932</v>
      </c>
      <c r="H262" s="240"/>
    </row>
    <row r="263" spans="1:8" ht="13.5" customHeight="1">
      <c r="A263" s="236">
        <v>44074</v>
      </c>
      <c r="B263" s="677" t="s">
        <v>1490</v>
      </c>
      <c r="C263" s="677" t="s">
        <v>420</v>
      </c>
      <c r="D263" t="s">
        <v>19</v>
      </c>
      <c r="E263" s="218"/>
      <c r="F263" s="285">
        <v>13.1</v>
      </c>
      <c r="G263" s="218">
        <f t="shared" si="3"/>
        <v>4.5999999999999321</v>
      </c>
      <c r="H263" s="240"/>
    </row>
    <row r="264" spans="1:8" ht="13.5" customHeight="1">
      <c r="A264" s="236">
        <v>44074</v>
      </c>
      <c r="B264" s="677" t="s">
        <v>1490</v>
      </c>
      <c r="C264" s="677" t="s">
        <v>420</v>
      </c>
      <c r="D264" t="s">
        <v>401</v>
      </c>
      <c r="E264" s="218"/>
      <c r="F264" s="285">
        <v>3.5</v>
      </c>
      <c r="G264" s="218">
        <f t="shared" si="3"/>
        <v>1.0999999999999321</v>
      </c>
      <c r="H264" s="240"/>
    </row>
    <row r="265" spans="1:8" ht="13.5" customHeight="1">
      <c r="A265" s="236">
        <v>44104</v>
      </c>
      <c r="B265" s="677" t="s">
        <v>1491</v>
      </c>
      <c r="C265" s="677" t="s">
        <v>420</v>
      </c>
      <c r="D265" t="s">
        <v>401</v>
      </c>
      <c r="E265" s="218"/>
      <c r="F265" s="285">
        <v>1.1000000000000001</v>
      </c>
      <c r="G265" s="218">
        <f t="shared" si="3"/>
        <v>-6.794564910705958E-14</v>
      </c>
      <c r="H265" s="240"/>
    </row>
    <row r="266" spans="1:8" ht="13.5" customHeight="1">
      <c r="A266" s="243">
        <v>43981</v>
      </c>
      <c r="B266" s="676" t="s">
        <v>397</v>
      </c>
      <c r="C266" s="676" t="s">
        <v>422</v>
      </c>
      <c r="D266" t="s">
        <v>19</v>
      </c>
      <c r="E266" s="218">
        <v>12.1</v>
      </c>
      <c r="F266" s="285"/>
      <c r="G266" s="218">
        <f t="shared" si="3"/>
        <v>12.099999999999932</v>
      </c>
      <c r="H266" s="240"/>
    </row>
    <row r="267" spans="1:8" ht="13.5" customHeight="1">
      <c r="B267" s="677"/>
      <c r="C267" s="677"/>
      <c r="D267" t="s">
        <v>401</v>
      </c>
      <c r="E267" s="218">
        <v>2.5</v>
      </c>
      <c r="F267" s="285"/>
      <c r="G267" s="218">
        <f t="shared" si="3"/>
        <v>14.599999999999932</v>
      </c>
      <c r="H267" s="240"/>
    </row>
    <row r="268" spans="1:8" ht="13.5" customHeight="1">
      <c r="B268" s="677"/>
      <c r="C268" s="677"/>
      <c r="D268" t="s">
        <v>400</v>
      </c>
      <c r="E268" s="218">
        <v>210</v>
      </c>
      <c r="F268" s="285"/>
      <c r="G268" s="218">
        <f t="shared" si="3"/>
        <v>224.59999999999994</v>
      </c>
      <c r="H268" s="240"/>
    </row>
    <row r="269" spans="1:8" ht="13.5" customHeight="1">
      <c r="A269" s="236">
        <v>43981</v>
      </c>
      <c r="B269" s="677" t="s">
        <v>1492</v>
      </c>
      <c r="C269" s="677" t="s">
        <v>422</v>
      </c>
      <c r="D269" t="s">
        <v>400</v>
      </c>
      <c r="E269" s="218"/>
      <c r="F269" s="285">
        <v>180</v>
      </c>
      <c r="G269" s="218">
        <f t="shared" si="3"/>
        <v>44.599999999999937</v>
      </c>
      <c r="H269" s="240"/>
    </row>
    <row r="270" spans="1:8" ht="13.5" customHeight="1">
      <c r="A270" s="236">
        <v>43998</v>
      </c>
      <c r="B270" s="677" t="s">
        <v>1486</v>
      </c>
      <c r="C270" s="677" t="s">
        <v>422</v>
      </c>
      <c r="D270" t="s">
        <v>400</v>
      </c>
      <c r="E270" s="218"/>
      <c r="F270" s="321">
        <v>30</v>
      </c>
      <c r="G270" s="218">
        <f t="shared" si="3"/>
        <v>14.599999999999937</v>
      </c>
      <c r="H270" s="240"/>
    </row>
    <row r="271" spans="1:8" ht="13.5" customHeight="1">
      <c r="A271" s="236">
        <v>44104</v>
      </c>
      <c r="B271" s="677" t="s">
        <v>1491</v>
      </c>
      <c r="C271" s="677" t="s">
        <v>422</v>
      </c>
      <c r="D271" t="s">
        <v>19</v>
      </c>
      <c r="E271" s="218"/>
      <c r="F271" s="321">
        <v>12.1</v>
      </c>
      <c r="G271" s="218">
        <f t="shared" si="3"/>
        <v>2.4999999999999378</v>
      </c>
      <c r="H271" s="240"/>
    </row>
    <row r="272" spans="1:8" ht="13.5" customHeight="1">
      <c r="A272" s="236">
        <v>44104</v>
      </c>
      <c r="B272" s="677" t="s">
        <v>1491</v>
      </c>
      <c r="C272" s="677" t="s">
        <v>422</v>
      </c>
      <c r="D272" t="s">
        <v>401</v>
      </c>
      <c r="E272" s="218"/>
      <c r="F272" s="321">
        <v>2.5</v>
      </c>
      <c r="G272" s="218">
        <f t="shared" si="3"/>
        <v>-6.2172489379008766E-14</v>
      </c>
      <c r="H272" s="240"/>
    </row>
    <row r="273" spans="1:8" ht="13.5" customHeight="1">
      <c r="A273" s="243">
        <v>44012</v>
      </c>
      <c r="B273" s="676" t="s">
        <v>397</v>
      </c>
      <c r="C273" s="676" t="s">
        <v>425</v>
      </c>
      <c r="D273" t="s">
        <v>19</v>
      </c>
      <c r="E273" s="218">
        <v>10.7</v>
      </c>
      <c r="F273" s="321"/>
      <c r="G273" s="218">
        <f t="shared" si="3"/>
        <v>10.699999999999937</v>
      </c>
      <c r="H273" s="240"/>
    </row>
    <row r="274" spans="1:8" ht="13.5" customHeight="1">
      <c r="B274" s="677"/>
      <c r="C274" s="677"/>
      <c r="D274" t="s">
        <v>401</v>
      </c>
      <c r="E274" s="218">
        <v>1.2</v>
      </c>
      <c r="F274" s="321"/>
      <c r="G274" s="218">
        <f t="shared" si="3"/>
        <v>11.899999999999936</v>
      </c>
      <c r="H274" s="240"/>
    </row>
    <row r="275" spans="1:8" ht="13.5" customHeight="1">
      <c r="A275" s="243"/>
      <c r="B275" s="676"/>
      <c r="C275" s="676"/>
      <c r="D275" t="s">
        <v>400</v>
      </c>
      <c r="E275" s="218">
        <v>210</v>
      </c>
      <c r="F275" s="321"/>
      <c r="G275" s="218">
        <f t="shared" si="3"/>
        <v>221.89999999999995</v>
      </c>
      <c r="H275" s="240"/>
    </row>
    <row r="276" spans="1:8" ht="13.5" customHeight="1">
      <c r="A276" s="236">
        <v>44104</v>
      </c>
      <c r="B276" s="677" t="s">
        <v>1491</v>
      </c>
      <c r="C276" s="677" t="s">
        <v>425</v>
      </c>
      <c r="D276" t="s">
        <v>19</v>
      </c>
      <c r="E276" s="218"/>
      <c r="F276" s="321">
        <v>10.7</v>
      </c>
      <c r="G276" s="218">
        <f t="shared" si="3"/>
        <v>211.19999999999996</v>
      </c>
      <c r="H276" s="240"/>
    </row>
    <row r="277" spans="1:8" ht="13.5" customHeight="1">
      <c r="A277" s="236">
        <v>44104</v>
      </c>
      <c r="B277" s="677" t="s">
        <v>1491</v>
      </c>
      <c r="C277" s="677" t="s">
        <v>425</v>
      </c>
      <c r="D277" t="s">
        <v>401</v>
      </c>
      <c r="E277" s="218"/>
      <c r="F277" s="321">
        <v>1.2</v>
      </c>
      <c r="G277" s="218">
        <f t="shared" si="3"/>
        <v>209.99999999999997</v>
      </c>
      <c r="H277" s="240"/>
    </row>
    <row r="278" spans="1:8" ht="13.5" customHeight="1">
      <c r="A278" s="236">
        <v>44196</v>
      </c>
      <c r="B278" s="677" t="s">
        <v>1493</v>
      </c>
      <c r="C278" s="677" t="s">
        <v>425</v>
      </c>
      <c r="D278" t="s">
        <v>400</v>
      </c>
      <c r="E278" s="218"/>
      <c r="F278" s="321">
        <v>100</v>
      </c>
      <c r="G278" s="218">
        <f t="shared" si="3"/>
        <v>109.99999999999997</v>
      </c>
      <c r="H278" s="240"/>
    </row>
    <row r="279" spans="1:8" ht="13.5" customHeight="1">
      <c r="A279" s="228">
        <v>44135</v>
      </c>
      <c r="B279" s="677" t="s">
        <v>1494</v>
      </c>
      <c r="C279" s="677" t="s">
        <v>425</v>
      </c>
      <c r="D279" t="s">
        <v>400</v>
      </c>
      <c r="E279" s="218"/>
      <c r="F279" s="321">
        <v>19.899999999999999</v>
      </c>
      <c r="G279" s="218">
        <f t="shared" si="3"/>
        <v>90.099999999999966</v>
      </c>
      <c r="H279" s="240"/>
    </row>
    <row r="280" spans="1:8" ht="13.5" customHeight="1">
      <c r="A280" s="236">
        <v>44176</v>
      </c>
      <c r="B280" s="677" t="s">
        <v>1495</v>
      </c>
      <c r="C280" s="677" t="s">
        <v>425</v>
      </c>
      <c r="D280" t="s">
        <v>400</v>
      </c>
      <c r="E280" s="218"/>
      <c r="F280" s="321">
        <v>2</v>
      </c>
      <c r="G280" s="218">
        <f t="shared" si="3"/>
        <v>88.099999999999966</v>
      </c>
      <c r="H280" s="240"/>
    </row>
    <row r="281" spans="1:8" ht="13.5" customHeight="1">
      <c r="A281" s="236">
        <v>44226</v>
      </c>
      <c r="B281" s="677" t="s">
        <v>1496</v>
      </c>
      <c r="C281" s="677" t="s">
        <v>425</v>
      </c>
      <c r="D281" t="s">
        <v>400</v>
      </c>
      <c r="E281" s="218"/>
      <c r="F281" s="321">
        <v>80</v>
      </c>
      <c r="G281" s="218">
        <f t="shared" si="3"/>
        <v>8.0999999999999659</v>
      </c>
      <c r="H281" s="240"/>
    </row>
    <row r="282" spans="1:8" ht="13.5" customHeight="1">
      <c r="A282" s="236">
        <v>44254</v>
      </c>
      <c r="B282" s="677" t="s">
        <v>1497</v>
      </c>
      <c r="C282" s="677" t="s">
        <v>425</v>
      </c>
      <c r="D282" t="s">
        <v>400</v>
      </c>
      <c r="E282" s="218"/>
      <c r="F282" s="321">
        <v>8.1</v>
      </c>
      <c r="G282" s="218">
        <f t="shared" si="3"/>
        <v>-3.3750779948604759E-14</v>
      </c>
      <c r="H282" s="240"/>
    </row>
    <row r="283" spans="1:8" ht="13.5" customHeight="1">
      <c r="A283" s="231">
        <v>44043</v>
      </c>
      <c r="B283" s="676" t="s">
        <v>397</v>
      </c>
      <c r="C283" s="676" t="s">
        <v>427</v>
      </c>
      <c r="D283" t="s">
        <v>19</v>
      </c>
      <c r="E283" s="218">
        <v>16.2</v>
      </c>
      <c r="F283" s="321"/>
      <c r="G283" s="218">
        <f t="shared" si="3"/>
        <v>16.199999999999967</v>
      </c>
      <c r="H283" s="240"/>
    </row>
    <row r="284" spans="1:8" ht="13.5" customHeight="1">
      <c r="A284" s="228"/>
      <c r="B284" s="677"/>
      <c r="C284"/>
      <c r="D284" t="s">
        <v>401</v>
      </c>
      <c r="E284" s="218">
        <v>6.2</v>
      </c>
      <c r="F284" s="321"/>
      <c r="G284" s="218">
        <f t="shared" si="3"/>
        <v>22.399999999999967</v>
      </c>
      <c r="H284" s="240"/>
    </row>
    <row r="285" spans="1:8" ht="13.5" customHeight="1">
      <c r="A285" s="228"/>
      <c r="B285" s="677"/>
      <c r="C285"/>
      <c r="D285" t="s">
        <v>400</v>
      </c>
      <c r="E285" s="218">
        <v>210</v>
      </c>
      <c r="F285" s="321"/>
      <c r="G285" s="218">
        <f t="shared" si="3"/>
        <v>232.39999999999998</v>
      </c>
      <c r="H285" s="240"/>
    </row>
    <row r="286" spans="1:8" ht="13.5" customHeight="1">
      <c r="A286" s="228">
        <v>44043</v>
      </c>
      <c r="B286" s="677" t="s">
        <v>1498</v>
      </c>
      <c r="C286" s="677" t="s">
        <v>427</v>
      </c>
      <c r="D286" t="s">
        <v>400</v>
      </c>
      <c r="E286" s="218"/>
      <c r="F286" s="321">
        <v>210</v>
      </c>
      <c r="G286" s="218">
        <f t="shared" si="3"/>
        <v>22.399999999999977</v>
      </c>
      <c r="H286" s="240"/>
    </row>
    <row r="287" spans="1:8" ht="13.5" customHeight="1">
      <c r="A287" s="228">
        <v>44104</v>
      </c>
      <c r="B287" s="677" t="s">
        <v>1491</v>
      </c>
      <c r="C287" s="677" t="s">
        <v>427</v>
      </c>
      <c r="D287" t="s">
        <v>19</v>
      </c>
      <c r="E287" s="218"/>
      <c r="F287" s="321">
        <v>16.2</v>
      </c>
      <c r="G287" s="218">
        <f t="shared" si="3"/>
        <v>6.199999999999978</v>
      </c>
      <c r="H287" s="240"/>
    </row>
    <row r="288" spans="1:8" ht="13.5" customHeight="1">
      <c r="A288" s="228">
        <v>44104</v>
      </c>
      <c r="B288" s="677" t="s">
        <v>1491</v>
      </c>
      <c r="C288" s="677" t="s">
        <v>427</v>
      </c>
      <c r="D288" t="s">
        <v>401</v>
      </c>
      <c r="E288" s="218"/>
      <c r="F288" s="321">
        <v>6.2</v>
      </c>
      <c r="G288" s="218">
        <f t="shared" si="3"/>
        <v>-2.2204460492503131E-14</v>
      </c>
      <c r="H288" s="240"/>
    </row>
    <row r="289" spans="1:12" ht="13.5" customHeight="1">
      <c r="A289" s="231">
        <v>44074</v>
      </c>
      <c r="B289" s="676" t="s">
        <v>397</v>
      </c>
      <c r="C289" s="676" t="s">
        <v>429</v>
      </c>
      <c r="D289" t="s">
        <v>19</v>
      </c>
      <c r="E289" s="218">
        <v>15.5</v>
      </c>
      <c r="F289" s="321"/>
      <c r="G289" s="218">
        <f t="shared" si="3"/>
        <v>15.499999999999979</v>
      </c>
      <c r="H289" s="240"/>
    </row>
    <row r="290" spans="1:12" ht="13.5" customHeight="1">
      <c r="A290" s="228"/>
      <c r="B290" s="677"/>
      <c r="C290" s="677"/>
      <c r="D290" t="s">
        <v>401</v>
      </c>
      <c r="E290" s="218">
        <v>4.4000000000000004</v>
      </c>
      <c r="F290" s="321"/>
      <c r="G290" s="218">
        <f t="shared" si="3"/>
        <v>19.899999999999977</v>
      </c>
      <c r="H290" s="240"/>
    </row>
    <row r="291" spans="1:12" ht="13.5" customHeight="1">
      <c r="A291" s="228"/>
      <c r="B291" s="677"/>
      <c r="C291" s="677"/>
      <c r="D291" t="s">
        <v>400</v>
      </c>
      <c r="E291" s="218">
        <v>210</v>
      </c>
      <c r="F291" s="321"/>
      <c r="G291" s="218">
        <f t="shared" si="3"/>
        <v>229.89999999999998</v>
      </c>
      <c r="H291" s="240"/>
    </row>
    <row r="292" spans="1:12" ht="13.5" customHeight="1">
      <c r="A292" s="228"/>
      <c r="B292" s="677"/>
      <c r="C292" s="677"/>
      <c r="D292" t="s">
        <v>503</v>
      </c>
      <c r="E292" s="218">
        <v>15</v>
      </c>
      <c r="F292" s="321"/>
      <c r="G292" s="218">
        <f t="shared" ref="G292:G307" si="4">+G291+E292-F292</f>
        <v>244.89999999999998</v>
      </c>
      <c r="H292" s="240"/>
    </row>
    <row r="293" spans="1:12" ht="13.5" customHeight="1">
      <c r="A293" s="228">
        <v>44074</v>
      </c>
      <c r="B293" s="677" t="s">
        <v>1490</v>
      </c>
      <c r="C293" s="677" t="s">
        <v>429</v>
      </c>
      <c r="D293" t="s">
        <v>400</v>
      </c>
      <c r="E293" s="218"/>
      <c r="F293" s="321">
        <v>210</v>
      </c>
      <c r="G293" s="218">
        <f t="shared" si="4"/>
        <v>34.899999999999977</v>
      </c>
      <c r="H293" s="240"/>
    </row>
    <row r="294" spans="1:12" ht="13.5" customHeight="1">
      <c r="A294" s="228">
        <v>44043</v>
      </c>
      <c r="B294" s="677" t="s">
        <v>1498</v>
      </c>
      <c r="C294" s="677" t="s">
        <v>429</v>
      </c>
      <c r="D294" t="s">
        <v>19</v>
      </c>
      <c r="E294" s="218"/>
      <c r="F294" s="321">
        <v>7</v>
      </c>
      <c r="G294" s="218">
        <f t="shared" si="4"/>
        <v>27.899999999999977</v>
      </c>
      <c r="H294" s="240"/>
    </row>
    <row r="295" spans="1:12" ht="13.5" customHeight="1">
      <c r="A295" s="228">
        <v>44104</v>
      </c>
      <c r="B295" s="677" t="s">
        <v>1491</v>
      </c>
      <c r="C295" s="677" t="s">
        <v>429</v>
      </c>
      <c r="D295" t="s">
        <v>19</v>
      </c>
      <c r="E295" s="218"/>
      <c r="F295" s="321">
        <v>8.5</v>
      </c>
      <c r="G295" s="218">
        <f t="shared" si="4"/>
        <v>19.399999999999977</v>
      </c>
      <c r="H295" s="240"/>
    </row>
    <row r="296" spans="1:12" ht="13.5" customHeight="1">
      <c r="A296" s="228">
        <v>44104</v>
      </c>
      <c r="B296" s="677" t="s">
        <v>1491</v>
      </c>
      <c r="C296" s="677" t="s">
        <v>429</v>
      </c>
      <c r="D296" t="s">
        <v>401</v>
      </c>
      <c r="E296" s="218"/>
      <c r="F296" s="321">
        <v>4.4000000000000004</v>
      </c>
      <c r="G296" s="218">
        <f t="shared" si="4"/>
        <v>14.999999999999977</v>
      </c>
      <c r="H296" s="240"/>
    </row>
    <row r="297" spans="1:12" ht="13.5" customHeight="1">
      <c r="A297" s="228">
        <v>44104</v>
      </c>
      <c r="B297" s="677" t="s">
        <v>1491</v>
      </c>
      <c r="C297" s="677" t="s">
        <v>429</v>
      </c>
      <c r="D297" t="s">
        <v>503</v>
      </c>
      <c r="E297" s="218"/>
      <c r="F297" s="321">
        <v>7.1</v>
      </c>
      <c r="G297" s="218">
        <f t="shared" si="4"/>
        <v>7.8999999999999773</v>
      </c>
      <c r="H297" s="240"/>
    </row>
    <row r="298" spans="1:12" ht="13.5" customHeight="1">
      <c r="A298" s="228">
        <v>44074</v>
      </c>
      <c r="B298" s="677" t="s">
        <v>1490</v>
      </c>
      <c r="C298" s="677" t="s">
        <v>429</v>
      </c>
      <c r="D298" t="s">
        <v>503</v>
      </c>
      <c r="E298" s="218"/>
      <c r="F298" s="321">
        <v>7.9</v>
      </c>
      <c r="G298" s="218">
        <f t="shared" si="4"/>
        <v>-2.3092638912203256E-14</v>
      </c>
      <c r="H298" s="240"/>
    </row>
    <row r="299" spans="1:12" ht="13.5" customHeight="1">
      <c r="A299" s="231">
        <v>44104</v>
      </c>
      <c r="B299" s="676" t="s">
        <v>397</v>
      </c>
      <c r="C299" s="676" t="s">
        <v>478</v>
      </c>
      <c r="D299" t="s">
        <v>19</v>
      </c>
      <c r="E299" s="218">
        <v>15.9</v>
      </c>
      <c r="F299" s="321"/>
      <c r="G299" s="218">
        <f t="shared" si="4"/>
        <v>15.899999999999977</v>
      </c>
      <c r="H299" s="240"/>
    </row>
    <row r="300" spans="1:12" ht="13.5" customHeight="1">
      <c r="A300" s="228"/>
      <c r="B300" s="677"/>
      <c r="C300" s="677"/>
      <c r="D300" t="s">
        <v>401</v>
      </c>
      <c r="E300" s="218">
        <v>5.0999999999999996</v>
      </c>
      <c r="F300" s="321"/>
      <c r="G300" s="218">
        <f t="shared" si="4"/>
        <v>20.999999999999979</v>
      </c>
      <c r="H300" s="240"/>
    </row>
    <row r="301" spans="1:12" ht="13.5" customHeight="1">
      <c r="A301" s="228"/>
      <c r="B301" s="677"/>
      <c r="C301" s="677"/>
      <c r="D301" t="s">
        <v>400</v>
      </c>
      <c r="E301" s="218">
        <v>210</v>
      </c>
      <c r="F301" s="321"/>
      <c r="G301" s="218">
        <f t="shared" si="4"/>
        <v>230.99999999999997</v>
      </c>
      <c r="H301" s="240"/>
      <c r="L301" s="620"/>
    </row>
    <row r="302" spans="1:12" ht="13.5" customHeight="1">
      <c r="A302" s="228"/>
      <c r="B302" s="677"/>
      <c r="C302" s="677"/>
      <c r="D302" t="s">
        <v>503</v>
      </c>
      <c r="E302" s="218">
        <v>8.5</v>
      </c>
      <c r="F302" s="321"/>
      <c r="G302" s="218">
        <f t="shared" si="4"/>
        <v>239.49999999999997</v>
      </c>
      <c r="H302" s="240"/>
      <c r="L302" s="620"/>
    </row>
    <row r="303" spans="1:12" ht="13.5" customHeight="1">
      <c r="A303" s="228">
        <v>44104</v>
      </c>
      <c r="B303" s="677" t="s">
        <v>1491</v>
      </c>
      <c r="C303" s="677" t="s">
        <v>478</v>
      </c>
      <c r="D303" t="s">
        <v>400</v>
      </c>
      <c r="E303" s="218"/>
      <c r="F303" s="321">
        <v>210</v>
      </c>
      <c r="G303" s="218">
        <f t="shared" si="4"/>
        <v>29.499999999999972</v>
      </c>
      <c r="H303" s="270"/>
      <c r="L303" s="620"/>
    </row>
    <row r="304" spans="1:12" ht="13.5" customHeight="1">
      <c r="A304" s="228">
        <v>44176</v>
      </c>
      <c r="B304" s="677" t="s">
        <v>1495</v>
      </c>
      <c r="C304" s="677" t="s">
        <v>478</v>
      </c>
      <c r="D304" t="s">
        <v>503</v>
      </c>
      <c r="E304" s="218"/>
      <c r="F304" s="321">
        <v>8.5</v>
      </c>
      <c r="G304" s="218">
        <f t="shared" si="4"/>
        <v>20.999999999999972</v>
      </c>
      <c r="H304" s="270"/>
    </row>
    <row r="305" spans="1:8" ht="13.5" customHeight="1">
      <c r="A305" s="228">
        <v>44074</v>
      </c>
      <c r="B305" s="677" t="s">
        <v>1490</v>
      </c>
      <c r="C305" s="677" t="s">
        <v>478</v>
      </c>
      <c r="D305" t="s">
        <v>19</v>
      </c>
      <c r="E305" s="218"/>
      <c r="F305" s="321">
        <v>15.9</v>
      </c>
      <c r="G305" s="218">
        <f t="shared" si="4"/>
        <v>5.0999999999999712</v>
      </c>
      <c r="H305" s="270"/>
    </row>
    <row r="306" spans="1:8" ht="13.5" customHeight="1">
      <c r="A306" s="228">
        <v>44074</v>
      </c>
      <c r="B306" s="677" t="s">
        <v>1490</v>
      </c>
      <c r="C306" s="677" t="s">
        <v>478</v>
      </c>
      <c r="D306" t="s">
        <v>401</v>
      </c>
      <c r="E306" s="218"/>
      <c r="F306" s="321">
        <v>1.7</v>
      </c>
      <c r="G306" s="218">
        <f t="shared" si="4"/>
        <v>3.399999999999971</v>
      </c>
      <c r="H306" s="270"/>
    </row>
    <row r="307" spans="1:8" ht="13.5" customHeight="1">
      <c r="A307" s="228">
        <v>44135</v>
      </c>
      <c r="B307" s="677" t="s">
        <v>1494</v>
      </c>
      <c r="C307" s="677" t="s">
        <v>478</v>
      </c>
      <c r="D307" t="s">
        <v>401</v>
      </c>
      <c r="E307" s="218"/>
      <c r="F307" s="321">
        <v>3.4</v>
      </c>
      <c r="G307" s="218">
        <f t="shared" si="4"/>
        <v>-2.886579864025407E-14</v>
      </c>
      <c r="H307" s="270"/>
    </row>
    <row r="308" spans="1:8" ht="13.5" customHeight="1">
      <c r="A308" s="231">
        <v>44135</v>
      </c>
      <c r="B308" s="676" t="s">
        <v>397</v>
      </c>
      <c r="C308" s="676" t="s">
        <v>398</v>
      </c>
      <c r="D308" t="s">
        <v>19</v>
      </c>
      <c r="E308" s="218">
        <v>16.8</v>
      </c>
      <c r="F308" s="321"/>
      <c r="G308" s="218">
        <f t="shared" ref="G308:G377" si="5">+G307+E308-F308</f>
        <v>16.799999999999972</v>
      </c>
      <c r="H308" s="270"/>
    </row>
    <row r="309" spans="1:8" ht="13.5" customHeight="1">
      <c r="A309" s="228"/>
      <c r="B309" s="677"/>
      <c r="C309" s="677"/>
      <c r="D309" t="s">
        <v>401</v>
      </c>
      <c r="E309" s="218">
        <v>5.4</v>
      </c>
      <c r="F309" s="321"/>
      <c r="G309" s="218">
        <f t="shared" si="5"/>
        <v>22.199999999999974</v>
      </c>
      <c r="H309" s="271"/>
    </row>
    <row r="310" spans="1:8" ht="13.5" customHeight="1">
      <c r="A310" s="228"/>
      <c r="B310" s="677"/>
      <c r="C310" s="677"/>
      <c r="D310" t="s">
        <v>400</v>
      </c>
      <c r="E310" s="218">
        <v>210</v>
      </c>
      <c r="F310" s="321"/>
      <c r="G310" s="218">
        <f t="shared" si="5"/>
        <v>232.2</v>
      </c>
      <c r="H310" s="240"/>
    </row>
    <row r="311" spans="1:8" ht="13.5" customHeight="1">
      <c r="A311" s="228">
        <v>44135</v>
      </c>
      <c r="B311" s="677" t="s">
        <v>1494</v>
      </c>
      <c r="C311" s="677" t="s">
        <v>398</v>
      </c>
      <c r="D311" t="s">
        <v>400</v>
      </c>
      <c r="E311" s="218"/>
      <c r="F311" s="321">
        <v>210</v>
      </c>
      <c r="G311" s="218">
        <f t="shared" si="5"/>
        <v>22.199999999999989</v>
      </c>
      <c r="H311" s="240"/>
    </row>
    <row r="312" spans="1:8" ht="13.5" customHeight="1">
      <c r="A312" s="228">
        <v>44135</v>
      </c>
      <c r="B312" s="677" t="s">
        <v>1494</v>
      </c>
      <c r="C312" s="677" t="s">
        <v>398</v>
      </c>
      <c r="D312" t="s">
        <v>19</v>
      </c>
      <c r="E312" s="218"/>
      <c r="F312" s="321">
        <v>16.8</v>
      </c>
      <c r="G312" s="218">
        <f t="shared" si="5"/>
        <v>5.3999999999999879</v>
      </c>
      <c r="H312" s="240"/>
    </row>
    <row r="313" spans="1:8" ht="13.5" customHeight="1">
      <c r="A313" s="228">
        <v>44135</v>
      </c>
      <c r="B313" s="677" t="s">
        <v>1494</v>
      </c>
      <c r="C313" s="677" t="s">
        <v>398</v>
      </c>
      <c r="D313" t="s">
        <v>401</v>
      </c>
      <c r="E313" s="218"/>
      <c r="F313" s="321">
        <v>5.4</v>
      </c>
      <c r="G313" s="218">
        <f t="shared" si="5"/>
        <v>-1.2434497875801753E-14</v>
      </c>
      <c r="H313" s="240"/>
    </row>
    <row r="314" spans="1:8" ht="13.5" customHeight="1">
      <c r="A314" s="231">
        <v>44165</v>
      </c>
      <c r="B314" s="676" t="s">
        <v>397</v>
      </c>
      <c r="C314" s="676" t="s">
        <v>405</v>
      </c>
      <c r="D314" t="s">
        <v>19</v>
      </c>
      <c r="E314" s="218">
        <v>9.9</v>
      </c>
      <c r="F314" s="321"/>
      <c r="G314" s="218">
        <f t="shared" si="5"/>
        <v>9.8999999999999879</v>
      </c>
      <c r="H314" s="240"/>
    </row>
    <row r="315" spans="1:8" ht="13.5" customHeight="1">
      <c r="A315" s="228"/>
      <c r="B315" s="677"/>
      <c r="C315" s="677"/>
      <c r="D315" t="s">
        <v>401</v>
      </c>
      <c r="E315" s="218">
        <v>5.6</v>
      </c>
      <c r="F315" s="321"/>
      <c r="G315" s="218">
        <f t="shared" si="5"/>
        <v>15.499999999999988</v>
      </c>
      <c r="H315" s="240"/>
    </row>
    <row r="316" spans="1:8" ht="13.5" customHeight="1">
      <c r="A316" s="228"/>
      <c r="B316" s="677"/>
      <c r="C316" s="677"/>
      <c r="D316" t="s">
        <v>400</v>
      </c>
      <c r="E316" s="218">
        <v>210</v>
      </c>
      <c r="F316" s="321"/>
      <c r="G316" s="218">
        <f t="shared" si="5"/>
        <v>225.5</v>
      </c>
      <c r="H316" s="240"/>
    </row>
    <row r="317" spans="1:8" ht="13.5" customHeight="1">
      <c r="A317" s="228">
        <v>44165</v>
      </c>
      <c r="B317" s="677" t="s">
        <v>1499</v>
      </c>
      <c r="C317" s="677" t="s">
        <v>405</v>
      </c>
      <c r="D317" t="s">
        <v>400</v>
      </c>
      <c r="E317" s="218"/>
      <c r="F317" s="321">
        <v>200</v>
      </c>
      <c r="G317" s="218">
        <f t="shared" si="5"/>
        <v>25.5</v>
      </c>
      <c r="H317" s="240"/>
    </row>
    <row r="318" spans="1:8" ht="13.5" customHeight="1">
      <c r="A318" s="228">
        <v>44135</v>
      </c>
      <c r="B318" s="677" t="s">
        <v>1494</v>
      </c>
      <c r="C318" s="677" t="s">
        <v>405</v>
      </c>
      <c r="D318" t="s">
        <v>19</v>
      </c>
      <c r="E318" s="218"/>
      <c r="F318" s="285">
        <v>9.9</v>
      </c>
      <c r="G318" s="218">
        <f t="shared" si="5"/>
        <v>15.6</v>
      </c>
      <c r="H318" s="240"/>
    </row>
    <row r="319" spans="1:8" ht="13.5" customHeight="1">
      <c r="A319" s="228">
        <v>44135</v>
      </c>
      <c r="B319" s="677" t="s">
        <v>1494</v>
      </c>
      <c r="C319" s="677" t="s">
        <v>405</v>
      </c>
      <c r="D319" t="s">
        <v>401</v>
      </c>
      <c r="E319" s="218"/>
      <c r="F319" s="285">
        <v>5.6</v>
      </c>
      <c r="G319" s="218">
        <f t="shared" si="5"/>
        <v>10</v>
      </c>
      <c r="H319" s="240"/>
    </row>
    <row r="320" spans="1:8" ht="13.5" customHeight="1">
      <c r="A320" s="228">
        <v>44135</v>
      </c>
      <c r="B320" s="677" t="s">
        <v>1494</v>
      </c>
      <c r="C320" s="677" t="s">
        <v>405</v>
      </c>
      <c r="D320" t="s">
        <v>400</v>
      </c>
      <c r="E320" s="218"/>
      <c r="F320" s="285">
        <v>10</v>
      </c>
      <c r="G320" s="218">
        <f t="shared" si="5"/>
        <v>0</v>
      </c>
      <c r="H320" s="240"/>
    </row>
    <row r="321" spans="1:9" ht="13.5" customHeight="1">
      <c r="A321" s="231">
        <v>44196</v>
      </c>
      <c r="B321" s="676" t="s">
        <v>397</v>
      </c>
      <c r="C321" s="676" t="s">
        <v>409</v>
      </c>
      <c r="D321" t="s">
        <v>19</v>
      </c>
      <c r="E321" s="218">
        <v>20.399999999999999</v>
      </c>
      <c r="F321" s="321"/>
      <c r="G321" s="218">
        <f t="shared" si="5"/>
        <v>20.399999999999999</v>
      </c>
      <c r="H321" s="240"/>
    </row>
    <row r="322" spans="1:9" ht="13.5" customHeight="1">
      <c r="A322" s="228"/>
      <c r="B322" s="677"/>
      <c r="C322" s="677"/>
      <c r="D322" t="s">
        <v>401</v>
      </c>
      <c r="E322" s="218">
        <v>4.9000000000000004</v>
      </c>
      <c r="F322" s="321"/>
      <c r="G322" s="218">
        <f t="shared" si="5"/>
        <v>25.299999999999997</v>
      </c>
      <c r="H322" s="240"/>
    </row>
    <row r="323" spans="1:9" ht="13.5" customHeight="1">
      <c r="A323" s="228"/>
      <c r="B323" s="677"/>
      <c r="C323" s="677"/>
      <c r="D323" t="s">
        <v>400</v>
      </c>
      <c r="E323" s="218">
        <v>210</v>
      </c>
      <c r="F323" s="321"/>
      <c r="G323" s="218">
        <f t="shared" si="5"/>
        <v>235.3</v>
      </c>
      <c r="H323" s="240"/>
    </row>
    <row r="324" spans="1:9" ht="13.5" customHeight="1">
      <c r="A324" s="228">
        <v>44196</v>
      </c>
      <c r="B324" s="677" t="s">
        <v>1493</v>
      </c>
      <c r="C324" s="677" t="s">
        <v>409</v>
      </c>
      <c r="D324" t="s">
        <v>400</v>
      </c>
      <c r="E324" s="218"/>
      <c r="F324" s="321">
        <v>210</v>
      </c>
      <c r="G324" s="218">
        <f t="shared" si="5"/>
        <v>25.300000000000011</v>
      </c>
      <c r="H324" s="240"/>
    </row>
    <row r="325" spans="1:9" ht="13.5" customHeight="1">
      <c r="A325" s="228">
        <v>44254</v>
      </c>
      <c r="B325" s="677" t="s">
        <v>1500</v>
      </c>
      <c r="C325" s="677" t="s">
        <v>409</v>
      </c>
      <c r="D325" t="s">
        <v>19</v>
      </c>
      <c r="E325" s="218"/>
      <c r="F325" s="321">
        <v>20.399999999999999</v>
      </c>
      <c r="G325" s="218">
        <f t="shared" si="5"/>
        <v>4.9000000000000128</v>
      </c>
      <c r="H325" s="240"/>
    </row>
    <row r="326" spans="1:9" ht="13.5" customHeight="1">
      <c r="A326" s="228">
        <v>44254</v>
      </c>
      <c r="B326" s="677" t="s">
        <v>1500</v>
      </c>
      <c r="C326" s="677" t="s">
        <v>409</v>
      </c>
      <c r="D326" t="s">
        <v>401</v>
      </c>
      <c r="E326" s="218"/>
      <c r="F326" s="321">
        <v>1.5</v>
      </c>
      <c r="G326" s="218">
        <f t="shared" si="5"/>
        <v>3.4000000000000128</v>
      </c>
      <c r="H326" s="240"/>
    </row>
    <row r="327" spans="1:9" ht="13.5" customHeight="1">
      <c r="A327" s="228">
        <v>44286</v>
      </c>
      <c r="B327" s="677" t="s">
        <v>1501</v>
      </c>
      <c r="C327" s="677" t="s">
        <v>409</v>
      </c>
      <c r="D327" t="s">
        <v>401</v>
      </c>
      <c r="E327" s="218"/>
      <c r="F327" s="321">
        <v>3.4</v>
      </c>
      <c r="G327" s="218">
        <f t="shared" si="5"/>
        <v>1.2878587085651816E-14</v>
      </c>
      <c r="H327" s="240"/>
    </row>
    <row r="328" spans="1:9" ht="13.5" customHeight="1">
      <c r="A328" s="231">
        <v>44227</v>
      </c>
      <c r="B328" s="676" t="s">
        <v>397</v>
      </c>
      <c r="C328" s="676" t="s">
        <v>444</v>
      </c>
      <c r="D328" t="s">
        <v>19</v>
      </c>
      <c r="E328" s="218">
        <v>21.7</v>
      </c>
      <c r="F328" s="321"/>
      <c r="G328" s="218">
        <f t="shared" si="5"/>
        <v>21.700000000000014</v>
      </c>
      <c r="H328" s="240"/>
    </row>
    <row r="329" spans="1:9" ht="13.5" customHeight="1">
      <c r="A329" s="228"/>
      <c r="B329" s="677"/>
      <c r="C329" s="677"/>
      <c r="D329" t="s">
        <v>401</v>
      </c>
      <c r="E329" s="218">
        <v>6.3</v>
      </c>
      <c r="F329" s="321"/>
      <c r="G329" s="218">
        <f t="shared" si="5"/>
        <v>28.000000000000014</v>
      </c>
      <c r="H329" s="240"/>
    </row>
    <row r="330" spans="1:9" ht="13.5" customHeight="1">
      <c r="A330" s="228"/>
      <c r="B330" s="677"/>
      <c r="C330" s="677"/>
      <c r="D330" t="s">
        <v>400</v>
      </c>
      <c r="E330" s="218">
        <v>210</v>
      </c>
      <c r="F330" s="321"/>
      <c r="G330" s="218">
        <f t="shared" si="5"/>
        <v>238</v>
      </c>
      <c r="H330" s="240"/>
    </row>
    <row r="331" spans="1:9" ht="13.5" customHeight="1">
      <c r="A331" s="228">
        <v>44226</v>
      </c>
      <c r="B331" s="677" t="s">
        <v>1496</v>
      </c>
      <c r="C331" s="677" t="s">
        <v>444</v>
      </c>
      <c r="D331" t="s">
        <v>400</v>
      </c>
      <c r="E331" s="218"/>
      <c r="F331" s="321">
        <v>210</v>
      </c>
      <c r="G331" s="218">
        <f t="shared" si="5"/>
        <v>28</v>
      </c>
      <c r="H331" s="240"/>
    </row>
    <row r="332" spans="1:9" ht="13.5" customHeight="1">
      <c r="A332" s="228">
        <v>44286</v>
      </c>
      <c r="B332" s="677" t="s">
        <v>1502</v>
      </c>
      <c r="C332" s="677" t="s">
        <v>444</v>
      </c>
      <c r="D332" t="s">
        <v>19</v>
      </c>
      <c r="E332" s="218"/>
      <c r="F332" s="321">
        <v>21.7</v>
      </c>
      <c r="G332" s="218">
        <f t="shared" si="5"/>
        <v>6.3000000000000007</v>
      </c>
      <c r="H332" s="240"/>
    </row>
    <row r="333" spans="1:9" ht="13.5" customHeight="1">
      <c r="A333" s="228">
        <v>44286</v>
      </c>
      <c r="B333" s="677" t="s">
        <v>1502</v>
      </c>
      <c r="C333" s="677" t="s">
        <v>444</v>
      </c>
      <c r="D333" t="s">
        <v>401</v>
      </c>
      <c r="E333" s="218"/>
      <c r="F333" s="321">
        <v>4.9000000000000004</v>
      </c>
      <c r="G333" s="218">
        <f t="shared" si="5"/>
        <v>1.4000000000000004</v>
      </c>
      <c r="H333" s="240"/>
      <c r="I333" s="237"/>
    </row>
    <row r="334" spans="1:9" ht="13.5" customHeight="1">
      <c r="A334" s="228">
        <v>44316</v>
      </c>
      <c r="B334" s="677" t="s">
        <v>1503</v>
      </c>
      <c r="C334" s="677" t="s">
        <v>444</v>
      </c>
      <c r="D334" t="s">
        <v>401</v>
      </c>
      <c r="E334" s="218"/>
      <c r="F334" s="321">
        <v>1.4</v>
      </c>
      <c r="G334" s="218">
        <f t="shared" si="5"/>
        <v>0</v>
      </c>
      <c r="H334" s="240"/>
      <c r="I334" s="237"/>
    </row>
    <row r="335" spans="1:9" ht="13.5" customHeight="1">
      <c r="A335" s="231">
        <v>44255</v>
      </c>
      <c r="B335" s="676" t="s">
        <v>397</v>
      </c>
      <c r="C335" s="676" t="s">
        <v>415</v>
      </c>
      <c r="D335" t="s">
        <v>19</v>
      </c>
      <c r="E335" s="218">
        <v>19.600000000000001</v>
      </c>
      <c r="F335" s="321"/>
      <c r="G335" s="218">
        <f t="shared" si="5"/>
        <v>19.600000000000001</v>
      </c>
      <c r="H335" s="240"/>
    </row>
    <row r="336" spans="1:9" ht="13.5" customHeight="1">
      <c r="A336" s="228"/>
      <c r="B336" s="677"/>
      <c r="C336" s="677"/>
      <c r="D336" t="s">
        <v>401</v>
      </c>
      <c r="E336" s="218">
        <v>6.7</v>
      </c>
      <c r="F336" s="321"/>
      <c r="G336" s="218">
        <f t="shared" si="5"/>
        <v>26.3</v>
      </c>
      <c r="H336" s="240"/>
    </row>
    <row r="337" spans="1:8" ht="13.5" customHeight="1">
      <c r="A337" s="228"/>
      <c r="B337" s="677"/>
      <c r="C337" s="677"/>
      <c r="D337" t="s">
        <v>400</v>
      </c>
      <c r="E337" s="218">
        <v>210</v>
      </c>
      <c r="F337" s="321"/>
      <c r="G337" s="218">
        <f t="shared" si="5"/>
        <v>236.3</v>
      </c>
      <c r="H337" s="240"/>
    </row>
    <row r="338" spans="1:8" ht="13.5" customHeight="1">
      <c r="A338" s="228">
        <v>44254</v>
      </c>
      <c r="B338" s="677" t="s">
        <v>1497</v>
      </c>
      <c r="C338" s="677" t="s">
        <v>415</v>
      </c>
      <c r="D338" t="s">
        <v>400</v>
      </c>
      <c r="E338" s="218"/>
      <c r="F338" s="321">
        <v>210</v>
      </c>
      <c r="G338" s="218">
        <f t="shared" si="5"/>
        <v>26.300000000000011</v>
      </c>
      <c r="H338" s="240"/>
    </row>
    <row r="339" spans="1:8" ht="13.5" customHeight="1">
      <c r="A339" s="228">
        <v>44316</v>
      </c>
      <c r="B339" s="677" t="s">
        <v>1503</v>
      </c>
      <c r="C339" s="677" t="s">
        <v>415</v>
      </c>
      <c r="D339" t="s">
        <v>19</v>
      </c>
      <c r="E339" s="218"/>
      <c r="F339" s="321">
        <v>19.600000000000001</v>
      </c>
      <c r="G339" s="218">
        <f t="shared" si="5"/>
        <v>6.7000000000000099</v>
      </c>
      <c r="H339" s="240"/>
    </row>
    <row r="340" spans="1:8" ht="13.5" customHeight="1">
      <c r="A340" s="228">
        <v>44316</v>
      </c>
      <c r="B340" s="677" t="s">
        <v>1503</v>
      </c>
      <c r="C340" s="677" t="s">
        <v>415</v>
      </c>
      <c r="D340" t="s">
        <v>401</v>
      </c>
      <c r="E340" s="218"/>
      <c r="F340" s="321">
        <v>6.7</v>
      </c>
      <c r="G340" s="218">
        <f t="shared" si="5"/>
        <v>9.7699626167013776E-15</v>
      </c>
      <c r="H340" s="240"/>
    </row>
    <row r="341" spans="1:8" ht="13.5" customHeight="1">
      <c r="A341" s="231">
        <v>44286</v>
      </c>
      <c r="B341" s="676" t="s">
        <v>397</v>
      </c>
      <c r="C341" s="676" t="s">
        <v>418</v>
      </c>
      <c r="D341" t="s">
        <v>19</v>
      </c>
      <c r="E341" s="218">
        <v>21.5</v>
      </c>
      <c r="F341" s="321"/>
      <c r="G341" s="218">
        <f t="shared" si="5"/>
        <v>21.500000000000011</v>
      </c>
      <c r="H341" s="240"/>
    </row>
    <row r="342" spans="1:8" ht="13.5" customHeight="1">
      <c r="A342" s="228"/>
      <c r="B342" s="677"/>
      <c r="C342" s="677"/>
      <c r="D342" t="s">
        <v>401</v>
      </c>
      <c r="E342" s="218">
        <v>4.8</v>
      </c>
      <c r="F342" s="321"/>
      <c r="G342" s="218">
        <f t="shared" si="5"/>
        <v>26.300000000000011</v>
      </c>
      <c r="H342" s="240"/>
    </row>
    <row r="343" spans="1:8" ht="13.5" customHeight="1">
      <c r="A343" s="228"/>
      <c r="B343" s="677"/>
      <c r="C343" s="677"/>
      <c r="D343" t="s">
        <v>400</v>
      </c>
      <c r="E343" s="218">
        <v>210</v>
      </c>
      <c r="F343" s="321"/>
      <c r="G343" s="218">
        <f t="shared" si="5"/>
        <v>236.3</v>
      </c>
      <c r="H343" s="240"/>
    </row>
    <row r="344" spans="1:8" ht="13.5" customHeight="1">
      <c r="A344" s="228">
        <v>44286</v>
      </c>
      <c r="B344" s="677" t="s">
        <v>1504</v>
      </c>
      <c r="C344" s="677" t="s">
        <v>418</v>
      </c>
      <c r="D344" t="s">
        <v>400</v>
      </c>
      <c r="E344" s="218"/>
      <c r="F344" s="321">
        <v>210</v>
      </c>
      <c r="G344" s="218">
        <f t="shared" si="5"/>
        <v>26.300000000000011</v>
      </c>
      <c r="H344" s="240"/>
    </row>
    <row r="345" spans="1:8" ht="13.5" customHeight="1">
      <c r="A345" s="228">
        <v>44316</v>
      </c>
      <c r="B345" s="677" t="s">
        <v>1503</v>
      </c>
      <c r="C345" s="677" t="s">
        <v>418</v>
      </c>
      <c r="D345" t="s">
        <v>19</v>
      </c>
      <c r="E345" s="218"/>
      <c r="F345" s="321">
        <v>2.2999999999999998</v>
      </c>
      <c r="G345" s="218">
        <f t="shared" si="5"/>
        <v>24.000000000000011</v>
      </c>
      <c r="H345" s="240"/>
    </row>
    <row r="346" spans="1:8" ht="13.5" customHeight="1">
      <c r="A346" s="228">
        <v>44377</v>
      </c>
      <c r="B346" s="677" t="s">
        <v>1505</v>
      </c>
      <c r="C346" s="677" t="s">
        <v>418</v>
      </c>
      <c r="D346" t="s">
        <v>19</v>
      </c>
      <c r="E346" s="218"/>
      <c r="F346" s="321">
        <v>19.2</v>
      </c>
      <c r="G346" s="218">
        <f t="shared" si="5"/>
        <v>4.8000000000000114</v>
      </c>
      <c r="H346" s="240"/>
    </row>
    <row r="347" spans="1:8" ht="13.5" customHeight="1">
      <c r="A347" s="228">
        <v>44377</v>
      </c>
      <c r="B347" s="677" t="s">
        <v>1505</v>
      </c>
      <c r="C347" s="677" t="s">
        <v>418</v>
      </c>
      <c r="D347" t="s">
        <v>401</v>
      </c>
      <c r="E347" s="218"/>
      <c r="F347" s="321">
        <v>4.8</v>
      </c>
      <c r="G347" s="218">
        <f t="shared" si="5"/>
        <v>1.1546319456101628E-14</v>
      </c>
      <c r="H347" s="240"/>
    </row>
    <row r="348" spans="1:8" ht="13.5" customHeight="1">
      <c r="A348" s="231">
        <v>44316</v>
      </c>
      <c r="B348" s="676" t="s">
        <v>397</v>
      </c>
      <c r="C348" s="676" t="s">
        <v>420</v>
      </c>
      <c r="D348" t="s">
        <v>19</v>
      </c>
      <c r="E348" s="218">
        <v>20.8</v>
      </c>
      <c r="F348" s="321"/>
      <c r="G348" s="218">
        <f t="shared" si="5"/>
        <v>20.800000000000011</v>
      </c>
      <c r="H348" s="240"/>
    </row>
    <row r="349" spans="1:8" ht="13.5" customHeight="1">
      <c r="A349" s="228"/>
      <c r="B349" s="677"/>
      <c r="C349" s="677"/>
      <c r="D349" t="s">
        <v>401</v>
      </c>
      <c r="E349" s="218">
        <v>5.8</v>
      </c>
      <c r="F349" s="321"/>
      <c r="G349" s="218">
        <f t="shared" si="5"/>
        <v>26.600000000000012</v>
      </c>
      <c r="H349" s="240"/>
    </row>
    <row r="350" spans="1:8" ht="13.5" customHeight="1">
      <c r="A350" s="228"/>
      <c r="B350" s="677"/>
      <c r="C350" s="677"/>
      <c r="D350" t="s">
        <v>400</v>
      </c>
      <c r="E350" s="218">
        <v>210</v>
      </c>
      <c r="F350" s="321"/>
      <c r="G350" s="218">
        <f t="shared" si="5"/>
        <v>236.60000000000002</v>
      </c>
      <c r="H350" s="240"/>
    </row>
    <row r="351" spans="1:8" ht="13.5" customHeight="1">
      <c r="A351" s="228">
        <v>44316</v>
      </c>
      <c r="B351" s="677" t="s">
        <v>1506</v>
      </c>
      <c r="C351" s="677" t="s">
        <v>420</v>
      </c>
      <c r="D351" t="s">
        <v>400</v>
      </c>
      <c r="E351" s="218"/>
      <c r="F351" s="321">
        <v>210</v>
      </c>
      <c r="G351" s="218">
        <f t="shared" si="5"/>
        <v>26.600000000000023</v>
      </c>
      <c r="H351" s="240"/>
    </row>
    <row r="352" spans="1:8" ht="13.5" customHeight="1">
      <c r="A352" s="228">
        <v>44377</v>
      </c>
      <c r="B352" s="677" t="s">
        <v>1505</v>
      </c>
      <c r="C352" s="677" t="s">
        <v>420</v>
      </c>
      <c r="D352" t="s">
        <v>19</v>
      </c>
      <c r="E352" s="218"/>
      <c r="F352" s="321">
        <v>16</v>
      </c>
      <c r="G352" s="218">
        <f t="shared" si="5"/>
        <v>10.600000000000023</v>
      </c>
      <c r="H352" s="240"/>
    </row>
    <row r="353" spans="1:8" ht="13.5" customHeight="1">
      <c r="A353" s="228">
        <v>44408</v>
      </c>
      <c r="B353" s="677" t="s">
        <v>1507</v>
      </c>
      <c r="C353" s="677" t="s">
        <v>420</v>
      </c>
      <c r="D353" t="s">
        <v>19</v>
      </c>
      <c r="E353" s="218"/>
      <c r="F353" s="321">
        <v>4.8</v>
      </c>
      <c r="G353" s="218">
        <f t="shared" si="5"/>
        <v>5.8000000000000229</v>
      </c>
      <c r="H353" s="240"/>
    </row>
    <row r="354" spans="1:8" ht="13.5" customHeight="1">
      <c r="A354" s="228">
        <v>44408</v>
      </c>
      <c r="B354" s="677" t="s">
        <v>1507</v>
      </c>
      <c r="C354" s="677" t="s">
        <v>420</v>
      </c>
      <c r="D354" t="s">
        <v>401</v>
      </c>
      <c r="E354" s="218"/>
      <c r="F354" s="285">
        <v>5.8</v>
      </c>
      <c r="G354" s="218">
        <f t="shared" si="5"/>
        <v>2.3092638912203256E-14</v>
      </c>
      <c r="H354" s="240"/>
    </row>
    <row r="355" spans="1:8" ht="13.5" customHeight="1">
      <c r="A355" s="231">
        <v>44347</v>
      </c>
      <c r="B355" s="676" t="s">
        <v>397</v>
      </c>
      <c r="C355" s="676" t="s">
        <v>422</v>
      </c>
      <c r="D355" t="s">
        <v>19</v>
      </c>
      <c r="E355" s="218">
        <v>9.4</v>
      </c>
      <c r="F355" s="321"/>
      <c r="G355" s="218">
        <f t="shared" si="5"/>
        <v>9.4000000000000234</v>
      </c>
      <c r="H355" s="240"/>
    </row>
    <row r="356" spans="1:8" ht="13.5" customHeight="1">
      <c r="A356" s="228"/>
      <c r="B356" s="677"/>
      <c r="C356" s="677"/>
      <c r="D356" t="s">
        <v>401</v>
      </c>
      <c r="E356" s="218">
        <v>4.5</v>
      </c>
      <c r="F356" s="321"/>
      <c r="G356" s="218">
        <f t="shared" si="5"/>
        <v>13.900000000000023</v>
      </c>
      <c r="H356" s="240"/>
    </row>
    <row r="357" spans="1:8" ht="13.5" customHeight="1">
      <c r="A357" s="228"/>
      <c r="B357" s="677"/>
      <c r="C357" s="677"/>
      <c r="D357" t="s">
        <v>400</v>
      </c>
      <c r="E357" s="218">
        <v>210</v>
      </c>
      <c r="F357" s="321"/>
      <c r="G357" s="218">
        <f t="shared" si="5"/>
        <v>223.90000000000003</v>
      </c>
      <c r="H357" s="240"/>
    </row>
    <row r="358" spans="1:8" ht="13.5" customHeight="1">
      <c r="A358" s="228">
        <v>44347</v>
      </c>
      <c r="B358" s="677" t="s">
        <v>1508</v>
      </c>
      <c r="C358" s="677" t="s">
        <v>422</v>
      </c>
      <c r="D358" t="s">
        <v>400</v>
      </c>
      <c r="E358" s="218"/>
      <c r="F358" s="321">
        <v>210</v>
      </c>
      <c r="G358" s="218">
        <f t="shared" si="5"/>
        <v>13.900000000000034</v>
      </c>
      <c r="H358" s="240"/>
    </row>
    <row r="359" spans="1:8" ht="13.5" customHeight="1">
      <c r="A359" s="228">
        <v>44408</v>
      </c>
      <c r="B359" s="677" t="s">
        <v>1507</v>
      </c>
      <c r="C359" s="677" t="s">
        <v>422</v>
      </c>
      <c r="D359" t="s">
        <v>19</v>
      </c>
      <c r="E359" s="218"/>
      <c r="F359" s="285">
        <v>9.4</v>
      </c>
      <c r="G359" s="218">
        <f t="shared" si="5"/>
        <v>4.5000000000000338</v>
      </c>
      <c r="H359" s="240"/>
    </row>
    <row r="360" spans="1:8" ht="13.5" customHeight="1">
      <c r="A360" s="228">
        <v>44408</v>
      </c>
      <c r="B360" s="677" t="s">
        <v>1507</v>
      </c>
      <c r="C360" s="677" t="s">
        <v>422</v>
      </c>
      <c r="D360" t="s">
        <v>401</v>
      </c>
      <c r="E360" s="218"/>
      <c r="F360" s="285">
        <v>4.5</v>
      </c>
      <c r="G360" s="218">
        <f t="shared" si="5"/>
        <v>3.3750779948604759E-14</v>
      </c>
      <c r="H360" s="240"/>
    </row>
    <row r="361" spans="1:8" ht="13.5" customHeight="1">
      <c r="A361" s="231">
        <v>44377</v>
      </c>
      <c r="B361" s="676" t="s">
        <v>397</v>
      </c>
      <c r="C361" s="676" t="s">
        <v>425</v>
      </c>
      <c r="D361" t="s">
        <v>19</v>
      </c>
      <c r="E361" s="218">
        <v>10.3</v>
      </c>
      <c r="F361" s="321"/>
      <c r="G361" s="218">
        <f t="shared" si="5"/>
        <v>10.300000000000034</v>
      </c>
      <c r="H361" s="240"/>
    </row>
    <row r="362" spans="1:8" ht="13.5" customHeight="1">
      <c r="A362" s="228"/>
      <c r="B362" s="677"/>
      <c r="C362" s="677"/>
      <c r="D362" t="s">
        <v>401</v>
      </c>
      <c r="E362" s="273">
        <v>6.4</v>
      </c>
      <c r="F362" s="321"/>
      <c r="G362" s="218">
        <f t="shared" si="5"/>
        <v>16.700000000000035</v>
      </c>
      <c r="H362" s="240"/>
    </row>
    <row r="363" spans="1:8" ht="13.5" customHeight="1">
      <c r="A363" s="228"/>
      <c r="B363" s="677"/>
      <c r="C363" s="677"/>
      <c r="D363" t="s">
        <v>400</v>
      </c>
      <c r="E363" s="218">
        <v>210</v>
      </c>
      <c r="F363" s="321"/>
      <c r="G363" s="218">
        <f t="shared" si="5"/>
        <v>226.70000000000005</v>
      </c>
      <c r="H363" s="240"/>
    </row>
    <row r="364" spans="1:8" ht="13.5" customHeight="1">
      <c r="A364" s="228">
        <v>44377</v>
      </c>
      <c r="B364" s="677" t="s">
        <v>1509</v>
      </c>
      <c r="C364" s="677" t="s">
        <v>425</v>
      </c>
      <c r="D364" t="s">
        <v>400</v>
      </c>
      <c r="E364" s="218"/>
      <c r="F364" s="321">
        <v>210</v>
      </c>
      <c r="G364" s="218">
        <f t="shared" si="5"/>
        <v>16.700000000000045</v>
      </c>
      <c r="H364" s="240"/>
    </row>
    <row r="365" spans="1:8" ht="13.5" customHeight="1">
      <c r="A365" s="228">
        <v>44408</v>
      </c>
      <c r="B365" s="677" t="s">
        <v>1507</v>
      </c>
      <c r="C365" s="677" t="s">
        <v>425</v>
      </c>
      <c r="D365" t="s">
        <v>19</v>
      </c>
      <c r="E365" s="218"/>
      <c r="F365" s="285">
        <v>10.3</v>
      </c>
      <c r="G365" s="218">
        <f t="shared" si="5"/>
        <v>6.4000000000000448</v>
      </c>
      <c r="H365" s="240"/>
    </row>
    <row r="366" spans="1:8" ht="13.5" customHeight="1">
      <c r="A366" s="228">
        <v>44408</v>
      </c>
      <c r="B366" s="677" t="s">
        <v>1507</v>
      </c>
      <c r="C366" s="677" t="s">
        <v>425</v>
      </c>
      <c r="D366" t="s">
        <v>401</v>
      </c>
      <c r="E366" s="218"/>
      <c r="F366" s="332">
        <v>6.4</v>
      </c>
      <c r="G366" s="218">
        <f t="shared" si="5"/>
        <v>4.4408920985006262E-14</v>
      </c>
      <c r="H366" s="240"/>
    </row>
    <row r="367" spans="1:8" ht="13.5" customHeight="1">
      <c r="A367" s="231">
        <v>44408</v>
      </c>
      <c r="B367" s="676" t="s">
        <v>397</v>
      </c>
      <c r="C367" s="676" t="s">
        <v>427</v>
      </c>
      <c r="D367" t="s">
        <v>19</v>
      </c>
      <c r="E367" s="218">
        <v>9</v>
      </c>
      <c r="F367" s="321"/>
      <c r="G367" s="218">
        <f t="shared" si="5"/>
        <v>9.0000000000000444</v>
      </c>
      <c r="H367" s="240"/>
    </row>
    <row r="368" spans="1:8" ht="13.5" customHeight="1">
      <c r="A368" s="228"/>
      <c r="B368" s="677"/>
      <c r="C368" s="677"/>
      <c r="D368" t="s">
        <v>401</v>
      </c>
      <c r="E368" s="218">
        <v>4.8</v>
      </c>
      <c r="F368" s="321"/>
      <c r="G368" s="218">
        <f t="shared" si="5"/>
        <v>13.800000000000043</v>
      </c>
      <c r="H368" s="240"/>
    </row>
    <row r="369" spans="1:9" ht="13.5" customHeight="1">
      <c r="A369" s="228"/>
      <c r="B369" s="677"/>
      <c r="C369" s="677"/>
      <c r="D369" t="s">
        <v>400</v>
      </c>
      <c r="E369" s="218">
        <v>210</v>
      </c>
      <c r="F369" s="321"/>
      <c r="G369" s="218">
        <f t="shared" si="5"/>
        <v>223.80000000000004</v>
      </c>
      <c r="H369" s="240"/>
    </row>
    <row r="370" spans="1:9" ht="13.5" customHeight="1">
      <c r="A370" s="228">
        <v>44408</v>
      </c>
      <c r="B370" s="677" t="s">
        <v>1510</v>
      </c>
      <c r="C370" s="677" t="s">
        <v>427</v>
      </c>
      <c r="D370" t="s">
        <v>400</v>
      </c>
      <c r="E370" s="218"/>
      <c r="F370" s="321">
        <v>210</v>
      </c>
      <c r="G370" s="218">
        <f t="shared" si="5"/>
        <v>13.80000000000004</v>
      </c>
      <c r="H370" s="240"/>
    </row>
    <row r="371" spans="1:9" ht="13.5" customHeight="1">
      <c r="A371" s="228">
        <v>44408</v>
      </c>
      <c r="B371" s="677" t="s">
        <v>1507</v>
      </c>
      <c r="C371" s="677" t="s">
        <v>427</v>
      </c>
      <c r="D371" t="s">
        <v>19</v>
      </c>
      <c r="E371" s="218"/>
      <c r="F371" s="321">
        <v>9</v>
      </c>
      <c r="G371" s="218">
        <f t="shared" si="5"/>
        <v>4.8000000000000398</v>
      </c>
      <c r="H371" s="240"/>
    </row>
    <row r="372" spans="1:9" ht="13.5" customHeight="1">
      <c r="A372" s="228">
        <v>44408</v>
      </c>
      <c r="B372" s="677" t="s">
        <v>1507</v>
      </c>
      <c r="C372" s="677" t="s">
        <v>427</v>
      </c>
      <c r="D372" t="s">
        <v>401</v>
      </c>
      <c r="E372" s="218"/>
      <c r="F372" s="321">
        <v>4.8</v>
      </c>
      <c r="G372" s="263">
        <f t="shared" si="5"/>
        <v>3.9968028886505635E-14</v>
      </c>
      <c r="H372" s="240"/>
    </row>
    <row r="373" spans="1:9" ht="13.5" customHeight="1">
      <c r="A373" s="231">
        <v>44439</v>
      </c>
      <c r="B373" s="676" t="s">
        <v>397</v>
      </c>
      <c r="C373" s="676" t="s">
        <v>429</v>
      </c>
      <c r="D373" t="s">
        <v>19</v>
      </c>
      <c r="E373" s="218">
        <v>10.199999999999999</v>
      </c>
      <c r="F373" s="321"/>
      <c r="G373" s="218">
        <f t="shared" si="5"/>
        <v>10.200000000000038</v>
      </c>
      <c r="H373" s="240"/>
    </row>
    <row r="374" spans="1:9" ht="13.5" customHeight="1">
      <c r="A374" s="228"/>
      <c r="B374" s="677"/>
      <c r="C374" s="677"/>
      <c r="D374" t="s">
        <v>401</v>
      </c>
      <c r="E374" s="218">
        <v>4.0999999999999996</v>
      </c>
      <c r="F374" s="321"/>
      <c r="G374" s="218">
        <f t="shared" si="5"/>
        <v>14.300000000000038</v>
      </c>
      <c r="H374" s="240"/>
    </row>
    <row r="375" spans="1:9" ht="13.5" customHeight="1">
      <c r="A375" s="228"/>
      <c r="B375" s="677"/>
      <c r="C375" s="677"/>
      <c r="D375" t="s">
        <v>400</v>
      </c>
      <c r="E375" s="218">
        <v>210</v>
      </c>
      <c r="F375" s="321"/>
      <c r="G375" s="218">
        <f t="shared" si="5"/>
        <v>224.30000000000004</v>
      </c>
      <c r="H375" s="240"/>
    </row>
    <row r="376" spans="1:9" ht="13.5" customHeight="1">
      <c r="A376" s="228">
        <v>44408</v>
      </c>
      <c r="B376" s="677" t="s">
        <v>1510</v>
      </c>
      <c r="C376" s="677" t="s">
        <v>429</v>
      </c>
      <c r="D376" t="s">
        <v>400</v>
      </c>
      <c r="E376" s="218"/>
      <c r="F376" s="321">
        <v>15</v>
      </c>
      <c r="G376" s="218">
        <f t="shared" si="5"/>
        <v>209.30000000000004</v>
      </c>
      <c r="H376" s="240"/>
      <c r="I376" s="237"/>
    </row>
    <row r="377" spans="1:9" ht="13.5" customHeight="1">
      <c r="A377" s="228">
        <v>44439</v>
      </c>
      <c r="B377" s="677" t="s">
        <v>1511</v>
      </c>
      <c r="C377" s="677" t="s">
        <v>429</v>
      </c>
      <c r="D377" t="s">
        <v>400</v>
      </c>
      <c r="E377" s="218"/>
      <c r="F377" s="321">
        <v>195</v>
      </c>
      <c r="G377" s="218">
        <f t="shared" si="5"/>
        <v>14.30000000000004</v>
      </c>
      <c r="H377" s="240"/>
    </row>
    <row r="378" spans="1:9" ht="13.5" customHeight="1">
      <c r="A378" s="228">
        <v>44439</v>
      </c>
      <c r="B378" s="677" t="s">
        <v>1512</v>
      </c>
      <c r="C378" s="677" t="s">
        <v>429</v>
      </c>
      <c r="D378" t="s">
        <v>19</v>
      </c>
      <c r="E378" s="218"/>
      <c r="F378" s="321">
        <v>4</v>
      </c>
      <c r="G378" s="218">
        <f t="shared" ref="G378:G493" si="6">+G377+E378-F378</f>
        <v>10.30000000000004</v>
      </c>
      <c r="H378" s="240"/>
    </row>
    <row r="379" spans="1:9" ht="13.5" customHeight="1">
      <c r="A379" s="228">
        <v>44530</v>
      </c>
      <c r="B379" s="677" t="s">
        <v>1513</v>
      </c>
      <c r="C379" s="677" t="s">
        <v>429</v>
      </c>
      <c r="D379" t="s">
        <v>19</v>
      </c>
      <c r="E379" s="218"/>
      <c r="F379" s="321">
        <v>6.2</v>
      </c>
      <c r="G379" s="218">
        <f t="shared" si="6"/>
        <v>4.1000000000000396</v>
      </c>
      <c r="H379" s="240"/>
    </row>
    <row r="380" spans="1:9" ht="13.5" customHeight="1">
      <c r="A380" s="228">
        <v>44530</v>
      </c>
      <c r="B380" s="677" t="s">
        <v>1513</v>
      </c>
      <c r="C380" s="677" t="s">
        <v>429</v>
      </c>
      <c r="D380" t="s">
        <v>401</v>
      </c>
      <c r="E380" s="218"/>
      <c r="F380" s="321">
        <v>4.0999999999999996</v>
      </c>
      <c r="G380" s="218">
        <f t="shared" si="6"/>
        <v>3.9968028886505635E-14</v>
      </c>
      <c r="H380" s="240"/>
    </row>
    <row r="381" spans="1:9" ht="13.5" customHeight="1">
      <c r="A381" s="231">
        <v>44469</v>
      </c>
      <c r="B381" s="676" t="s">
        <v>397</v>
      </c>
      <c r="C381" s="676" t="s">
        <v>478</v>
      </c>
      <c r="D381" t="s">
        <v>19</v>
      </c>
      <c r="E381" s="218">
        <v>10.5</v>
      </c>
      <c r="F381" s="321"/>
      <c r="G381" s="218">
        <f t="shared" si="6"/>
        <v>10.500000000000039</v>
      </c>
      <c r="H381" s="240"/>
    </row>
    <row r="382" spans="1:9" ht="13.5" customHeight="1">
      <c r="A382" s="228"/>
      <c r="B382" s="677"/>
      <c r="C382" s="677"/>
      <c r="D382" t="s">
        <v>401</v>
      </c>
      <c r="E382" s="218">
        <v>5.7</v>
      </c>
      <c r="F382" s="321"/>
      <c r="G382" s="218">
        <f t="shared" si="6"/>
        <v>16.200000000000038</v>
      </c>
      <c r="H382" s="240"/>
    </row>
    <row r="383" spans="1:9" ht="13.5" customHeight="1">
      <c r="A383" s="228"/>
      <c r="B383" s="677"/>
      <c r="C383" s="677"/>
      <c r="D383" t="s">
        <v>400</v>
      </c>
      <c r="E383" s="218">
        <v>210</v>
      </c>
      <c r="F383" s="285"/>
      <c r="G383" s="218">
        <f t="shared" si="6"/>
        <v>226.20000000000005</v>
      </c>
      <c r="H383" s="240"/>
    </row>
    <row r="384" spans="1:9" ht="13.5" customHeight="1">
      <c r="A384" s="236">
        <v>44469</v>
      </c>
      <c r="B384" s="677" t="s">
        <v>1514</v>
      </c>
      <c r="C384" s="677" t="s">
        <v>478</v>
      </c>
      <c r="D384" t="s">
        <v>400</v>
      </c>
      <c r="F384" s="285">
        <v>193</v>
      </c>
      <c r="G384" s="218">
        <f t="shared" si="6"/>
        <v>33.200000000000045</v>
      </c>
      <c r="H384" s="237"/>
    </row>
    <row r="385" spans="1:9" ht="13.5" customHeight="1">
      <c r="A385" s="236">
        <v>44499</v>
      </c>
      <c r="B385" s="677" t="s">
        <v>1515</v>
      </c>
      <c r="C385" s="677" t="s">
        <v>478</v>
      </c>
      <c r="D385" t="s">
        <v>400</v>
      </c>
      <c r="F385" s="285">
        <v>10</v>
      </c>
      <c r="G385" s="218">
        <f t="shared" si="6"/>
        <v>23.200000000000045</v>
      </c>
      <c r="I385" s="237"/>
    </row>
    <row r="386" spans="1:9" ht="13.5" customHeight="1">
      <c r="A386" s="228">
        <v>44530</v>
      </c>
      <c r="B386" s="677" t="s">
        <v>1513</v>
      </c>
      <c r="C386" s="677" t="s">
        <v>478</v>
      </c>
      <c r="D386" t="s">
        <v>19</v>
      </c>
      <c r="F386" s="285">
        <v>10.5</v>
      </c>
      <c r="G386" s="218">
        <f t="shared" si="6"/>
        <v>12.700000000000045</v>
      </c>
      <c r="I386" s="237"/>
    </row>
    <row r="387" spans="1:9" ht="13.5" customHeight="1">
      <c r="A387" s="228">
        <v>44530</v>
      </c>
      <c r="B387" s="677" t="s">
        <v>1513</v>
      </c>
      <c r="C387" s="677" t="s">
        <v>478</v>
      </c>
      <c r="D387" t="s">
        <v>401</v>
      </c>
      <c r="F387" s="285">
        <v>4.0999999999999996</v>
      </c>
      <c r="G387" s="218">
        <f t="shared" si="6"/>
        <v>8.6000000000000458</v>
      </c>
      <c r="I387" s="237"/>
    </row>
    <row r="388" spans="1:9" ht="13.5" customHeight="1">
      <c r="A388" s="228">
        <v>44561</v>
      </c>
      <c r="B388" s="677" t="s">
        <v>1516</v>
      </c>
      <c r="C388" s="677" t="s">
        <v>478</v>
      </c>
      <c r="D388" t="s">
        <v>401</v>
      </c>
      <c r="F388" s="285">
        <v>1.6</v>
      </c>
      <c r="G388" s="218">
        <f t="shared" si="6"/>
        <v>7.0000000000000462</v>
      </c>
      <c r="I388" s="237"/>
    </row>
    <row r="389" spans="1:9" ht="13.5" customHeight="1">
      <c r="A389" s="236">
        <v>44561</v>
      </c>
      <c r="B389" s="677" t="s">
        <v>1517</v>
      </c>
      <c r="C389" s="677" t="s">
        <v>478</v>
      </c>
      <c r="D389" t="s">
        <v>400</v>
      </c>
      <c r="F389" s="285">
        <v>7</v>
      </c>
      <c r="G389" s="218">
        <f t="shared" si="6"/>
        <v>4.6185277824406512E-14</v>
      </c>
      <c r="I389" s="237"/>
    </row>
    <row r="390" spans="1:9" ht="13.5" customHeight="1">
      <c r="A390" s="243">
        <v>44500</v>
      </c>
      <c r="B390" s="676" t="s">
        <v>397</v>
      </c>
      <c r="C390" s="676" t="s">
        <v>398</v>
      </c>
      <c r="D390" t="s">
        <v>400</v>
      </c>
      <c r="E390" s="218">
        <v>210</v>
      </c>
      <c r="F390" s="285"/>
      <c r="G390" s="218">
        <f t="shared" si="6"/>
        <v>210.00000000000006</v>
      </c>
      <c r="H390" s="237"/>
    </row>
    <row r="391" spans="1:9">
      <c r="A391" s="236">
        <v>44499</v>
      </c>
      <c r="B391" s="677" t="s">
        <v>1515</v>
      </c>
      <c r="C391" s="677" t="s">
        <v>398</v>
      </c>
      <c r="D391" t="s">
        <v>400</v>
      </c>
      <c r="F391" s="285">
        <v>210</v>
      </c>
      <c r="G391" s="218">
        <f t="shared" si="6"/>
        <v>0</v>
      </c>
    </row>
    <row r="392" spans="1:9">
      <c r="B392" s="677"/>
      <c r="C392" s="677" t="s">
        <v>398</v>
      </c>
      <c r="D392" t="s">
        <v>481</v>
      </c>
      <c r="E392" s="237">
        <v>10.9</v>
      </c>
      <c r="F392" s="285"/>
      <c r="G392" s="218">
        <f t="shared" si="6"/>
        <v>10.9</v>
      </c>
    </row>
    <row r="393" spans="1:9">
      <c r="B393" s="677"/>
      <c r="C393" s="677" t="s">
        <v>398</v>
      </c>
      <c r="D393" t="s">
        <v>401</v>
      </c>
      <c r="E393" s="237">
        <v>3.6</v>
      </c>
      <c r="F393" s="285"/>
      <c r="G393" s="218">
        <f t="shared" si="6"/>
        <v>14.5</v>
      </c>
    </row>
    <row r="394" spans="1:9">
      <c r="A394" s="228">
        <v>44530</v>
      </c>
      <c r="B394" s="677" t="s">
        <v>1513</v>
      </c>
      <c r="C394" s="677" t="s">
        <v>398</v>
      </c>
      <c r="D394" t="s">
        <v>19</v>
      </c>
      <c r="F394" s="285">
        <v>10.9</v>
      </c>
      <c r="G394" s="218">
        <f t="shared" si="6"/>
        <v>3.5999999999999996</v>
      </c>
    </row>
    <row r="395" spans="1:9">
      <c r="A395" s="228">
        <v>44530</v>
      </c>
      <c r="B395" s="677" t="s">
        <v>1513</v>
      </c>
      <c r="C395" s="677" t="s">
        <v>398</v>
      </c>
      <c r="D395" t="s">
        <v>401</v>
      </c>
      <c r="F395" s="285">
        <v>2.6</v>
      </c>
      <c r="G395" s="218">
        <f t="shared" si="6"/>
        <v>0.99999999999999956</v>
      </c>
    </row>
    <row r="396" spans="1:9">
      <c r="A396" s="228">
        <v>44561</v>
      </c>
      <c r="B396" s="677" t="s">
        <v>1516</v>
      </c>
      <c r="C396" s="677" t="s">
        <v>398</v>
      </c>
      <c r="D396" t="s">
        <v>401</v>
      </c>
      <c r="F396" s="285">
        <v>1</v>
      </c>
      <c r="G396" s="218">
        <f t="shared" si="6"/>
        <v>0</v>
      </c>
    </row>
    <row r="397" spans="1:9">
      <c r="A397" s="243">
        <v>44530</v>
      </c>
      <c r="B397" s="676" t="s">
        <v>397</v>
      </c>
      <c r="C397" s="676" t="s">
        <v>405</v>
      </c>
      <c r="D397" t="s">
        <v>400</v>
      </c>
      <c r="E397" s="218">
        <v>210</v>
      </c>
      <c r="F397" s="285"/>
      <c r="G397" s="218">
        <f>+G396+E397-F397</f>
        <v>210</v>
      </c>
    </row>
    <row r="398" spans="1:9">
      <c r="B398" s="677"/>
      <c r="C398" s="677"/>
      <c r="D398" t="s">
        <v>19</v>
      </c>
      <c r="E398" s="237">
        <v>11.6</v>
      </c>
      <c r="F398" s="285"/>
      <c r="G398" s="218">
        <f t="shared" si="6"/>
        <v>221.6</v>
      </c>
    </row>
    <row r="399" spans="1:9">
      <c r="B399" s="677"/>
      <c r="C399" s="677"/>
      <c r="D399" t="s">
        <v>401</v>
      </c>
      <c r="E399" s="237">
        <v>5</v>
      </c>
      <c r="F399" s="285"/>
      <c r="G399" s="218">
        <f t="shared" si="6"/>
        <v>226.6</v>
      </c>
    </row>
    <row r="400" spans="1:9">
      <c r="A400" s="236">
        <v>44530</v>
      </c>
      <c r="B400" s="677" t="s">
        <v>1518</v>
      </c>
      <c r="C400" s="677" t="s">
        <v>405</v>
      </c>
      <c r="D400" t="s">
        <v>400</v>
      </c>
      <c r="F400" s="285">
        <v>210</v>
      </c>
      <c r="G400" s="218">
        <f t="shared" si="6"/>
        <v>16.599999999999994</v>
      </c>
    </row>
    <row r="401" spans="1:7">
      <c r="A401" s="228">
        <v>44561</v>
      </c>
      <c r="B401" s="677" t="s">
        <v>1516</v>
      </c>
      <c r="C401" s="677" t="s">
        <v>405</v>
      </c>
      <c r="D401" t="s">
        <v>19</v>
      </c>
      <c r="F401" s="285">
        <v>11.6</v>
      </c>
      <c r="G401" s="218">
        <f t="shared" si="6"/>
        <v>4.9999999999999947</v>
      </c>
    </row>
    <row r="402" spans="1:7">
      <c r="A402" s="228">
        <v>44561</v>
      </c>
      <c r="B402" s="677" t="s">
        <v>1516</v>
      </c>
      <c r="C402" s="677" t="s">
        <v>405</v>
      </c>
      <c r="D402" t="s">
        <v>401</v>
      </c>
      <c r="F402" s="285">
        <v>5</v>
      </c>
      <c r="G402" s="218">
        <f t="shared" si="6"/>
        <v>0</v>
      </c>
    </row>
    <row r="403" spans="1:7">
      <c r="A403" s="243">
        <v>44561</v>
      </c>
      <c r="B403" s="676" t="s">
        <v>397</v>
      </c>
      <c r="C403" s="676" t="s">
        <v>409</v>
      </c>
      <c r="D403" t="s">
        <v>19</v>
      </c>
      <c r="E403" s="237">
        <v>12.2</v>
      </c>
      <c r="F403" s="285"/>
      <c r="G403" s="218">
        <f t="shared" si="6"/>
        <v>12.2</v>
      </c>
    </row>
    <row r="404" spans="1:7">
      <c r="A404" s="243"/>
      <c r="B404" s="676"/>
      <c r="C404" s="676"/>
      <c r="D404" t="s">
        <v>401</v>
      </c>
      <c r="E404" s="237">
        <v>5.4</v>
      </c>
      <c r="F404" s="285"/>
      <c r="G404" s="218">
        <f t="shared" si="6"/>
        <v>17.600000000000001</v>
      </c>
    </row>
    <row r="405" spans="1:7">
      <c r="A405" s="243"/>
      <c r="B405" s="676"/>
      <c r="C405" s="676"/>
      <c r="D405" t="s">
        <v>400</v>
      </c>
      <c r="E405" s="237">
        <v>210</v>
      </c>
      <c r="F405" s="285"/>
      <c r="G405" s="218">
        <f t="shared" si="6"/>
        <v>227.6</v>
      </c>
    </row>
    <row r="406" spans="1:7">
      <c r="A406" s="236">
        <v>44561</v>
      </c>
      <c r="B406" s="677" t="s">
        <v>1517</v>
      </c>
      <c r="C406" s="677" t="s">
        <v>409</v>
      </c>
      <c r="D406" t="s">
        <v>400</v>
      </c>
      <c r="F406" s="285">
        <v>210</v>
      </c>
      <c r="G406" s="218">
        <f t="shared" si="6"/>
        <v>17.599999999999994</v>
      </c>
    </row>
    <row r="407" spans="1:7">
      <c r="A407" s="236">
        <v>37256</v>
      </c>
      <c r="B407" s="677" t="s">
        <v>1519</v>
      </c>
      <c r="C407" s="677" t="s">
        <v>409</v>
      </c>
      <c r="D407" t="s">
        <v>19</v>
      </c>
      <c r="F407" s="285">
        <v>12.2</v>
      </c>
      <c r="G407" s="218">
        <f t="shared" si="6"/>
        <v>5.399999999999995</v>
      </c>
    </row>
    <row r="408" spans="1:7">
      <c r="A408" s="236">
        <v>44561</v>
      </c>
      <c r="B408" s="677" t="s">
        <v>1519</v>
      </c>
      <c r="C408" s="677" t="s">
        <v>409</v>
      </c>
      <c r="D408" t="s">
        <v>401</v>
      </c>
      <c r="F408" s="285">
        <v>1.6</v>
      </c>
      <c r="G408" s="218">
        <f t="shared" si="6"/>
        <v>3.7999999999999949</v>
      </c>
    </row>
    <row r="409" spans="1:7">
      <c r="A409" s="236">
        <v>44592</v>
      </c>
      <c r="B409" s="677" t="s">
        <v>1520</v>
      </c>
      <c r="C409" s="677" t="s">
        <v>409</v>
      </c>
      <c r="D409" t="s">
        <v>401</v>
      </c>
      <c r="F409" s="285">
        <v>3.8</v>
      </c>
      <c r="G409" s="218">
        <f t="shared" si="6"/>
        <v>-4.8849813083506888E-15</v>
      </c>
    </row>
    <row r="410" spans="1:7">
      <c r="A410" s="243">
        <v>44592</v>
      </c>
      <c r="B410" s="676" t="s">
        <v>397</v>
      </c>
      <c r="C410" s="676" t="s">
        <v>444</v>
      </c>
      <c r="D410" t="s">
        <v>19</v>
      </c>
      <c r="E410" s="237">
        <v>13</v>
      </c>
      <c r="F410" s="285"/>
      <c r="G410" s="218">
        <f t="shared" si="6"/>
        <v>12.999999999999995</v>
      </c>
    </row>
    <row r="411" spans="1:7">
      <c r="A411" s="243"/>
      <c r="B411" s="676"/>
      <c r="C411" s="676"/>
      <c r="D411" t="s">
        <v>401</v>
      </c>
      <c r="E411" s="237">
        <v>2.2999999999999998</v>
      </c>
      <c r="F411" s="285"/>
      <c r="G411" s="218">
        <f t="shared" si="6"/>
        <v>15.299999999999994</v>
      </c>
    </row>
    <row r="412" spans="1:7">
      <c r="A412" s="243"/>
      <c r="B412" s="676"/>
      <c r="C412" s="676"/>
      <c r="D412" t="s">
        <v>400</v>
      </c>
      <c r="E412" s="237">
        <v>210</v>
      </c>
      <c r="F412" s="285"/>
      <c r="G412" s="218">
        <f t="shared" si="6"/>
        <v>225.29999999999998</v>
      </c>
    </row>
    <row r="413" spans="1:7">
      <c r="A413" s="236">
        <v>44592</v>
      </c>
      <c r="B413" s="677" t="s">
        <v>1521</v>
      </c>
      <c r="C413" s="677" t="s">
        <v>444</v>
      </c>
      <c r="D413" t="s">
        <v>400</v>
      </c>
      <c r="F413" s="285">
        <v>210</v>
      </c>
      <c r="G413" s="218">
        <f t="shared" si="6"/>
        <v>15.299999999999983</v>
      </c>
    </row>
    <row r="414" spans="1:7">
      <c r="A414" s="236">
        <v>44561</v>
      </c>
      <c r="B414" s="677" t="s">
        <v>1519</v>
      </c>
      <c r="C414" s="677" t="s">
        <v>444</v>
      </c>
      <c r="D414" t="s">
        <v>19</v>
      </c>
      <c r="F414" s="285">
        <v>6.2</v>
      </c>
      <c r="G414" s="218">
        <f t="shared" si="6"/>
        <v>9.0999999999999837</v>
      </c>
    </row>
    <row r="415" spans="1:7">
      <c r="A415" s="236">
        <v>44651</v>
      </c>
      <c r="B415" s="677" t="s">
        <v>1522</v>
      </c>
      <c r="C415" s="677" t="s">
        <v>444</v>
      </c>
      <c r="D415" t="s">
        <v>19</v>
      </c>
      <c r="F415" s="285">
        <v>6.8</v>
      </c>
      <c r="G415" s="218">
        <f t="shared" si="6"/>
        <v>2.2999999999999838</v>
      </c>
    </row>
    <row r="416" spans="1:7">
      <c r="A416" s="236">
        <v>44651</v>
      </c>
      <c r="B416" s="677" t="s">
        <v>1522</v>
      </c>
      <c r="C416" s="677" t="s">
        <v>444</v>
      </c>
      <c r="D416" t="s">
        <v>401</v>
      </c>
      <c r="F416" s="285">
        <v>2.2999999999999998</v>
      </c>
      <c r="G416" s="218">
        <f t="shared" si="6"/>
        <v>-1.5987211554602254E-14</v>
      </c>
    </row>
    <row r="417" spans="1:7">
      <c r="A417" s="243">
        <v>44620</v>
      </c>
      <c r="B417" s="676" t="s">
        <v>397</v>
      </c>
      <c r="C417" s="676" t="s">
        <v>415</v>
      </c>
      <c r="D417" t="s">
        <v>19</v>
      </c>
      <c r="E417" s="237">
        <v>12.7</v>
      </c>
      <c r="F417" s="285"/>
      <c r="G417" s="218">
        <f t="shared" si="6"/>
        <v>12.699999999999983</v>
      </c>
    </row>
    <row r="418" spans="1:7">
      <c r="A418" s="243"/>
      <c r="B418" s="676"/>
      <c r="C418" s="676"/>
      <c r="D418" t="s">
        <v>401</v>
      </c>
      <c r="E418" s="237">
        <v>5.3</v>
      </c>
      <c r="F418" s="285"/>
      <c r="G418" s="218">
        <f t="shared" si="6"/>
        <v>17.999999999999982</v>
      </c>
    </row>
    <row r="419" spans="1:7">
      <c r="A419" s="243"/>
      <c r="B419" s="676"/>
      <c r="C419" s="676"/>
      <c r="D419" t="s">
        <v>400</v>
      </c>
      <c r="E419" s="237">
        <v>210</v>
      </c>
      <c r="F419" s="285"/>
      <c r="G419" s="218">
        <f t="shared" si="6"/>
        <v>227.99999999999997</v>
      </c>
    </row>
    <row r="420" spans="1:7">
      <c r="A420" s="236">
        <v>44620</v>
      </c>
      <c r="B420" s="677" t="s">
        <v>1523</v>
      </c>
      <c r="C420" s="677" t="s">
        <v>415</v>
      </c>
      <c r="D420" t="s">
        <v>400</v>
      </c>
      <c r="F420" s="285">
        <v>200</v>
      </c>
      <c r="G420" s="218">
        <f t="shared" si="6"/>
        <v>27.999999999999972</v>
      </c>
    </row>
    <row r="421" spans="1:7">
      <c r="A421" s="236">
        <v>44651</v>
      </c>
      <c r="B421" s="677" t="s">
        <v>1522</v>
      </c>
      <c r="C421" s="677" t="s">
        <v>415</v>
      </c>
      <c r="D421" t="s">
        <v>19</v>
      </c>
      <c r="F421" s="256">
        <v>12.7</v>
      </c>
      <c r="G421" s="218">
        <f t="shared" si="6"/>
        <v>15.299999999999972</v>
      </c>
    </row>
    <row r="422" spans="1:7">
      <c r="A422" s="236">
        <v>44651</v>
      </c>
      <c r="B422" s="677" t="s">
        <v>1522</v>
      </c>
      <c r="C422" s="677" t="s">
        <v>415</v>
      </c>
      <c r="D422" t="s">
        <v>401</v>
      </c>
      <c r="F422" s="256">
        <v>5.3</v>
      </c>
      <c r="G422" s="218">
        <f t="shared" si="6"/>
        <v>9.9999999999999716</v>
      </c>
    </row>
    <row r="423" spans="1:7">
      <c r="A423" s="236">
        <v>44651</v>
      </c>
      <c r="B423" s="677" t="s">
        <v>1524</v>
      </c>
      <c r="C423" s="677" t="s">
        <v>415</v>
      </c>
      <c r="D423" t="s">
        <v>400</v>
      </c>
      <c r="F423" s="256">
        <v>10</v>
      </c>
      <c r="G423" s="218">
        <f t="shared" si="6"/>
        <v>-2.8421709430404007E-14</v>
      </c>
    </row>
    <row r="424" spans="1:7">
      <c r="A424" s="243">
        <v>44651</v>
      </c>
      <c r="B424" s="676" t="s">
        <v>397</v>
      </c>
      <c r="C424" s="676" t="s">
        <v>418</v>
      </c>
      <c r="D424" t="s">
        <v>19</v>
      </c>
      <c r="E424" s="237">
        <v>13.1</v>
      </c>
      <c r="G424" s="218">
        <f t="shared" si="6"/>
        <v>13.099999999999971</v>
      </c>
    </row>
    <row r="425" spans="1:7">
      <c r="A425" s="243"/>
      <c r="B425" s="676"/>
      <c r="C425" s="676"/>
      <c r="D425" t="s">
        <v>401</v>
      </c>
      <c r="E425" s="237">
        <v>6.2</v>
      </c>
      <c r="G425" s="218">
        <f t="shared" si="6"/>
        <v>19.299999999999972</v>
      </c>
    </row>
    <row r="426" spans="1:7">
      <c r="A426" s="243"/>
      <c r="B426" s="676"/>
      <c r="C426" s="676"/>
      <c r="D426" t="s">
        <v>400</v>
      </c>
      <c r="E426" s="237">
        <v>210</v>
      </c>
      <c r="G426" s="218">
        <f t="shared" si="6"/>
        <v>229.29999999999998</v>
      </c>
    </row>
    <row r="427" spans="1:7">
      <c r="A427" s="236">
        <v>44651</v>
      </c>
      <c r="B427" s="677" t="s">
        <v>1524</v>
      </c>
      <c r="C427" s="677" t="s">
        <v>418</v>
      </c>
      <c r="D427" t="s">
        <v>400</v>
      </c>
      <c r="F427" s="256">
        <v>210</v>
      </c>
      <c r="G427" s="218">
        <f t="shared" si="6"/>
        <v>19.299999999999983</v>
      </c>
    </row>
    <row r="428" spans="1:7">
      <c r="A428" s="236">
        <v>44651</v>
      </c>
      <c r="B428" s="677" t="s">
        <v>1522</v>
      </c>
      <c r="C428" s="677" t="s">
        <v>418</v>
      </c>
      <c r="D428" t="s">
        <v>19</v>
      </c>
      <c r="F428" s="256">
        <v>12.9</v>
      </c>
      <c r="G428" s="218">
        <f t="shared" si="6"/>
        <v>6.3999999999999826</v>
      </c>
    </row>
    <row r="429" spans="1:7">
      <c r="A429" s="236">
        <v>44712</v>
      </c>
      <c r="B429" s="677" t="s">
        <v>1525</v>
      </c>
      <c r="C429" s="677" t="s">
        <v>418</v>
      </c>
      <c r="D429" t="s">
        <v>19</v>
      </c>
      <c r="F429" s="256">
        <v>0.2</v>
      </c>
      <c r="G429" s="218">
        <f t="shared" si="6"/>
        <v>6.1999999999999824</v>
      </c>
    </row>
    <row r="430" spans="1:7">
      <c r="A430" s="236">
        <v>44712</v>
      </c>
      <c r="B430" s="677" t="s">
        <v>1525</v>
      </c>
      <c r="C430" s="677" t="s">
        <v>418</v>
      </c>
      <c r="D430" t="s">
        <v>401</v>
      </c>
      <c r="F430" s="256">
        <v>6.2</v>
      </c>
      <c r="G430" s="218">
        <f t="shared" si="6"/>
        <v>-1.7763568394002505E-14</v>
      </c>
    </row>
    <row r="431" spans="1:7">
      <c r="A431" s="243">
        <v>44681</v>
      </c>
      <c r="B431" s="676" t="s">
        <v>397</v>
      </c>
      <c r="C431" s="676" t="s">
        <v>420</v>
      </c>
      <c r="D431" t="s">
        <v>400</v>
      </c>
      <c r="E431" s="237">
        <v>210</v>
      </c>
      <c r="G431" s="218">
        <f t="shared" si="6"/>
        <v>209.99999999999997</v>
      </c>
    </row>
    <row r="432" spans="1:7">
      <c r="A432" s="236">
        <v>44681</v>
      </c>
      <c r="B432" s="677" t="s">
        <v>1526</v>
      </c>
      <c r="C432" s="677" t="s">
        <v>420</v>
      </c>
      <c r="D432" t="s">
        <v>400</v>
      </c>
      <c r="F432" s="256">
        <v>210</v>
      </c>
      <c r="G432" s="218">
        <f t="shared" si="6"/>
        <v>0</v>
      </c>
    </row>
    <row r="433" spans="1:9">
      <c r="A433" s="243"/>
      <c r="B433" s="676"/>
      <c r="C433" s="676"/>
      <c r="D433" t="s">
        <v>19</v>
      </c>
      <c r="E433" s="237">
        <v>12.9</v>
      </c>
      <c r="G433" s="218">
        <f t="shared" si="6"/>
        <v>12.9</v>
      </c>
    </row>
    <row r="434" spans="1:9">
      <c r="A434" s="243"/>
      <c r="B434" s="676"/>
      <c r="C434" s="676"/>
      <c r="D434" t="s">
        <v>401</v>
      </c>
      <c r="E434" s="237">
        <v>3.8</v>
      </c>
      <c r="G434" s="218">
        <f t="shared" si="6"/>
        <v>16.7</v>
      </c>
    </row>
    <row r="435" spans="1:9">
      <c r="A435" s="236">
        <v>44712</v>
      </c>
      <c r="B435" s="677" t="s">
        <v>1525</v>
      </c>
      <c r="C435" s="677" t="s">
        <v>420</v>
      </c>
      <c r="D435" t="s">
        <v>19</v>
      </c>
      <c r="F435" s="256">
        <v>12.9</v>
      </c>
      <c r="G435" s="218">
        <f t="shared" si="6"/>
        <v>3.7999999999999989</v>
      </c>
    </row>
    <row r="436" spans="1:9">
      <c r="A436" s="236">
        <v>44712</v>
      </c>
      <c r="B436" s="677" t="s">
        <v>1525</v>
      </c>
      <c r="C436" s="677" t="s">
        <v>420</v>
      </c>
      <c r="D436" t="s">
        <v>401</v>
      </c>
      <c r="F436" s="256">
        <v>3.8</v>
      </c>
      <c r="G436" s="218">
        <f t="shared" si="6"/>
        <v>0</v>
      </c>
    </row>
    <row r="437" spans="1:9">
      <c r="A437" s="243">
        <v>44712</v>
      </c>
      <c r="B437" s="676" t="s">
        <v>397</v>
      </c>
      <c r="C437" s="676" t="s">
        <v>422</v>
      </c>
      <c r="D437" t="s">
        <v>19</v>
      </c>
      <c r="E437" s="237">
        <v>12.4</v>
      </c>
      <c r="G437" s="218">
        <f t="shared" si="6"/>
        <v>12.4</v>
      </c>
    </row>
    <row r="438" spans="1:9">
      <c r="A438" s="243"/>
      <c r="B438" s="676"/>
      <c r="C438" s="676"/>
      <c r="D438" t="s">
        <v>401</v>
      </c>
      <c r="E438" s="237">
        <v>10.1</v>
      </c>
      <c r="G438" s="218">
        <f t="shared" si="6"/>
        <v>22.5</v>
      </c>
    </row>
    <row r="439" spans="1:9">
      <c r="A439" s="243"/>
      <c r="B439" s="676"/>
      <c r="C439" s="676"/>
      <c r="D439" t="s">
        <v>400</v>
      </c>
      <c r="E439" s="237">
        <v>210</v>
      </c>
      <c r="G439" s="218">
        <f t="shared" si="6"/>
        <v>232.5</v>
      </c>
    </row>
    <row r="440" spans="1:9">
      <c r="A440" s="236">
        <v>44712</v>
      </c>
      <c r="B440" s="677" t="s">
        <v>1527</v>
      </c>
      <c r="C440" s="677" t="s">
        <v>422</v>
      </c>
      <c r="D440" t="s">
        <v>400</v>
      </c>
      <c r="F440" s="256">
        <v>210</v>
      </c>
      <c r="G440" s="218">
        <f t="shared" si="6"/>
        <v>22.5</v>
      </c>
    </row>
    <row r="441" spans="1:9">
      <c r="A441" s="236">
        <v>44712</v>
      </c>
      <c r="B441" s="677" t="s">
        <v>1525</v>
      </c>
      <c r="C441" s="677" t="s">
        <v>422</v>
      </c>
      <c r="D441" t="s">
        <v>19</v>
      </c>
      <c r="F441" s="256">
        <v>12.4</v>
      </c>
      <c r="G441" s="218">
        <f t="shared" si="6"/>
        <v>10.1</v>
      </c>
    </row>
    <row r="442" spans="1:9">
      <c r="A442" s="236">
        <v>44712</v>
      </c>
      <c r="B442" s="677" t="s">
        <v>1525</v>
      </c>
      <c r="C442" s="677" t="s">
        <v>422</v>
      </c>
      <c r="D442" t="s">
        <v>401</v>
      </c>
      <c r="F442" s="256">
        <v>10.1</v>
      </c>
      <c r="G442" s="218">
        <f t="shared" si="6"/>
        <v>0</v>
      </c>
    </row>
    <row r="443" spans="1:9">
      <c r="A443" s="243">
        <v>44742</v>
      </c>
      <c r="B443" s="676" t="s">
        <v>397</v>
      </c>
      <c r="C443" s="676" t="s">
        <v>425</v>
      </c>
      <c r="D443" t="s">
        <v>19</v>
      </c>
      <c r="E443" s="237">
        <v>12</v>
      </c>
      <c r="G443" s="218">
        <f t="shared" si="6"/>
        <v>12</v>
      </c>
    </row>
    <row r="444" spans="1:9">
      <c r="A444" s="243"/>
      <c r="B444" s="676"/>
      <c r="C444" s="676"/>
      <c r="D444" t="s">
        <v>401</v>
      </c>
      <c r="E444" s="237">
        <v>6.9</v>
      </c>
      <c r="G444" s="218">
        <f t="shared" si="6"/>
        <v>18.899999999999999</v>
      </c>
    </row>
    <row r="445" spans="1:9">
      <c r="A445" s="243"/>
      <c r="B445" s="676"/>
      <c r="C445" s="676"/>
      <c r="D445" t="s">
        <v>400</v>
      </c>
      <c r="E445" s="237">
        <v>210</v>
      </c>
      <c r="G445" s="218">
        <f t="shared" si="6"/>
        <v>228.9</v>
      </c>
    </row>
    <row r="446" spans="1:9">
      <c r="A446" s="236">
        <v>44742</v>
      </c>
      <c r="B446" s="677" t="s">
        <v>1528</v>
      </c>
      <c r="C446" s="677" t="s">
        <v>425</v>
      </c>
      <c r="D446" t="s">
        <v>400</v>
      </c>
      <c r="F446" s="256">
        <v>210</v>
      </c>
      <c r="G446" s="218">
        <f t="shared" si="6"/>
        <v>18.900000000000006</v>
      </c>
    </row>
    <row r="447" spans="1:9">
      <c r="A447" s="236">
        <v>44712</v>
      </c>
      <c r="B447" s="677" t="s">
        <v>1525</v>
      </c>
      <c r="C447" s="677" t="s">
        <v>425</v>
      </c>
      <c r="D447" t="s">
        <v>19</v>
      </c>
      <c r="F447" s="256">
        <v>4.4000000000000004</v>
      </c>
      <c r="G447" s="218">
        <f t="shared" si="6"/>
        <v>14.500000000000005</v>
      </c>
      <c r="I447" s="237">
        <f>E443-F447</f>
        <v>7.6</v>
      </c>
    </row>
    <row r="448" spans="1:9">
      <c r="A448" s="236">
        <v>44742</v>
      </c>
      <c r="B448" s="677" t="s">
        <v>1529</v>
      </c>
      <c r="C448" s="677" t="s">
        <v>425</v>
      </c>
      <c r="D448" t="s">
        <v>19</v>
      </c>
      <c r="F448" s="256">
        <v>7.6</v>
      </c>
      <c r="G448" s="218">
        <f t="shared" si="6"/>
        <v>6.9000000000000057</v>
      </c>
    </row>
    <row r="449" spans="1:9">
      <c r="A449" s="236">
        <v>44742</v>
      </c>
      <c r="B449" s="677" t="s">
        <v>1529</v>
      </c>
      <c r="C449" s="677" t="s">
        <v>425</v>
      </c>
      <c r="D449" t="s">
        <v>401</v>
      </c>
      <c r="F449" s="256">
        <v>6.9</v>
      </c>
      <c r="G449" s="218">
        <f t="shared" si="6"/>
        <v>0</v>
      </c>
    </row>
    <row r="450" spans="1:9">
      <c r="A450" s="243">
        <v>44773</v>
      </c>
      <c r="B450" s="676" t="s">
        <v>397</v>
      </c>
      <c r="C450" s="676" t="s">
        <v>427</v>
      </c>
      <c r="D450" t="s">
        <v>19</v>
      </c>
      <c r="E450" s="237">
        <v>11.9</v>
      </c>
      <c r="G450" s="218">
        <f t="shared" si="6"/>
        <v>11.9</v>
      </c>
    </row>
    <row r="451" spans="1:9">
      <c r="A451" s="243"/>
      <c r="B451" s="676"/>
      <c r="C451" s="676"/>
      <c r="D451" t="s">
        <v>401</v>
      </c>
      <c r="E451" s="237">
        <v>9.6999999999999993</v>
      </c>
      <c r="G451" s="218">
        <f t="shared" si="6"/>
        <v>21.6</v>
      </c>
      <c r="I451">
        <v>20</v>
      </c>
    </row>
    <row r="452" spans="1:9">
      <c r="A452" s="243"/>
      <c r="B452" s="676"/>
      <c r="C452" s="676"/>
      <c r="D452" t="s">
        <v>400</v>
      </c>
      <c r="E452" s="237">
        <v>210</v>
      </c>
      <c r="G452" s="218">
        <f t="shared" si="6"/>
        <v>231.6</v>
      </c>
      <c r="I452" s="237">
        <f>I451-I447</f>
        <v>12.4</v>
      </c>
    </row>
    <row r="453" spans="1:9">
      <c r="A453" s="236">
        <v>44773</v>
      </c>
      <c r="B453" s="677" t="s">
        <v>1530</v>
      </c>
      <c r="C453" s="677" t="s">
        <v>427</v>
      </c>
      <c r="D453" t="s">
        <v>400</v>
      </c>
      <c r="F453" s="256">
        <v>210</v>
      </c>
      <c r="G453" s="218">
        <f t="shared" si="6"/>
        <v>21.599999999999994</v>
      </c>
    </row>
    <row r="454" spans="1:9">
      <c r="A454" s="236">
        <v>44742</v>
      </c>
      <c r="B454" s="677" t="s">
        <v>1529</v>
      </c>
      <c r="C454" s="677" t="s">
        <v>427</v>
      </c>
      <c r="D454" t="s">
        <v>19</v>
      </c>
      <c r="F454" s="256">
        <v>5.5</v>
      </c>
      <c r="G454" s="218">
        <f t="shared" si="6"/>
        <v>16.099999999999994</v>
      </c>
    </row>
    <row r="455" spans="1:9">
      <c r="A455" s="236">
        <v>44804</v>
      </c>
      <c r="B455" s="677" t="s">
        <v>1531</v>
      </c>
      <c r="C455" s="677" t="s">
        <v>427</v>
      </c>
      <c r="D455" t="s">
        <v>19</v>
      </c>
      <c r="F455" s="256">
        <v>6.4</v>
      </c>
      <c r="G455" s="218">
        <f t="shared" si="6"/>
        <v>9.699999999999994</v>
      </c>
    </row>
    <row r="456" spans="1:9">
      <c r="A456" s="236">
        <v>44804</v>
      </c>
      <c r="B456" s="677" t="s">
        <v>1531</v>
      </c>
      <c r="C456" s="677" t="s">
        <v>427</v>
      </c>
      <c r="D456" t="s">
        <v>401</v>
      </c>
      <c r="F456" s="256">
        <v>9.6999999999999993</v>
      </c>
      <c r="G456" s="218">
        <f t="shared" si="6"/>
        <v>0</v>
      </c>
    </row>
    <row r="457" spans="1:9">
      <c r="A457" s="243">
        <v>44804</v>
      </c>
      <c r="B457" s="676" t="s">
        <v>397</v>
      </c>
      <c r="C457" s="676" t="s">
        <v>429</v>
      </c>
      <c r="D457" t="s">
        <v>19</v>
      </c>
      <c r="E457" s="237">
        <v>12</v>
      </c>
      <c r="G457" s="218">
        <f t="shared" si="6"/>
        <v>12</v>
      </c>
    </row>
    <row r="458" spans="1:9">
      <c r="A458" s="243"/>
      <c r="B458" s="676"/>
      <c r="C458" s="676"/>
      <c r="D458" t="s">
        <v>401</v>
      </c>
      <c r="E458" s="237">
        <v>7</v>
      </c>
      <c r="G458" s="218">
        <f t="shared" si="6"/>
        <v>19</v>
      </c>
    </row>
    <row r="459" spans="1:9">
      <c r="A459" s="243"/>
      <c r="B459" s="676"/>
      <c r="C459" s="676"/>
      <c r="D459" t="s">
        <v>400</v>
      </c>
      <c r="E459" s="237">
        <v>210</v>
      </c>
      <c r="G459" s="218">
        <f t="shared" si="6"/>
        <v>229</v>
      </c>
    </row>
    <row r="460" spans="1:9">
      <c r="A460" s="236">
        <v>44804</v>
      </c>
      <c r="B460" s="677" t="s">
        <v>1532</v>
      </c>
      <c r="C460" s="677" t="s">
        <v>429</v>
      </c>
      <c r="D460" t="s">
        <v>400</v>
      </c>
      <c r="F460" s="256">
        <v>210</v>
      </c>
      <c r="G460" s="218">
        <f t="shared" si="6"/>
        <v>19</v>
      </c>
    </row>
    <row r="461" spans="1:9">
      <c r="A461" s="236">
        <v>44804</v>
      </c>
      <c r="B461" s="677" t="s">
        <v>1531</v>
      </c>
      <c r="C461" s="677" t="s">
        <v>429</v>
      </c>
      <c r="D461" t="s">
        <v>19</v>
      </c>
      <c r="F461" s="256">
        <v>3.9</v>
      </c>
      <c r="G461" s="218">
        <f t="shared" si="6"/>
        <v>15.1</v>
      </c>
    </row>
    <row r="462" spans="1:9">
      <c r="A462" s="236">
        <v>44865</v>
      </c>
      <c r="B462" s="677" t="s">
        <v>1533</v>
      </c>
      <c r="C462" s="677" t="s">
        <v>429</v>
      </c>
      <c r="D462" t="s">
        <v>19</v>
      </c>
      <c r="F462" s="256">
        <v>8.1</v>
      </c>
      <c r="G462" s="218">
        <f t="shared" si="6"/>
        <v>7</v>
      </c>
    </row>
    <row r="463" spans="1:9">
      <c r="A463" s="236">
        <v>44865</v>
      </c>
      <c r="B463" s="677" t="s">
        <v>1533</v>
      </c>
      <c r="C463" s="677" t="s">
        <v>429</v>
      </c>
      <c r="D463" t="s">
        <v>401</v>
      </c>
      <c r="F463" s="256">
        <v>7</v>
      </c>
      <c r="G463" s="218">
        <f t="shared" si="6"/>
        <v>0</v>
      </c>
    </row>
    <row r="464" spans="1:9">
      <c r="A464" s="243">
        <v>44834</v>
      </c>
      <c r="B464" s="676" t="s">
        <v>397</v>
      </c>
      <c r="C464" s="676" t="s">
        <v>478</v>
      </c>
      <c r="D464" t="s">
        <v>19</v>
      </c>
      <c r="E464" s="237">
        <v>10.6</v>
      </c>
      <c r="G464" s="218">
        <f t="shared" si="6"/>
        <v>10.6</v>
      </c>
    </row>
    <row r="465" spans="1:11">
      <c r="A465" s="243"/>
      <c r="B465" s="676"/>
      <c r="C465" s="676"/>
      <c r="D465" t="s">
        <v>401</v>
      </c>
      <c r="E465" s="237">
        <v>8.1999999999999993</v>
      </c>
      <c r="G465" s="218">
        <f t="shared" si="6"/>
        <v>18.799999999999997</v>
      </c>
    </row>
    <row r="466" spans="1:11">
      <c r="A466" s="243"/>
      <c r="B466" s="676"/>
      <c r="C466" s="676"/>
      <c r="D466" t="s">
        <v>400</v>
      </c>
      <c r="E466" s="237">
        <v>350</v>
      </c>
      <c r="G466" s="218">
        <f t="shared" si="6"/>
        <v>368.8</v>
      </c>
    </row>
    <row r="467" spans="1:11">
      <c r="A467" s="236">
        <v>44834</v>
      </c>
      <c r="B467" s="677" t="s">
        <v>1534</v>
      </c>
      <c r="C467" s="677" t="s">
        <v>478</v>
      </c>
      <c r="D467" t="s">
        <v>400</v>
      </c>
      <c r="F467" s="285">
        <v>350</v>
      </c>
      <c r="G467" s="218">
        <f t="shared" si="6"/>
        <v>18.800000000000011</v>
      </c>
    </row>
    <row r="468" spans="1:11">
      <c r="A468" s="236">
        <v>44865</v>
      </c>
      <c r="B468" s="677" t="s">
        <v>1533</v>
      </c>
      <c r="C468" s="677" t="s">
        <v>478</v>
      </c>
      <c r="D468" t="s">
        <v>19</v>
      </c>
      <c r="F468" s="256">
        <v>10.6</v>
      </c>
      <c r="G468" s="218">
        <f t="shared" si="6"/>
        <v>8.2000000000000117</v>
      </c>
    </row>
    <row r="469" spans="1:11">
      <c r="A469" s="236">
        <v>44865</v>
      </c>
      <c r="B469" s="677" t="s">
        <v>1533</v>
      </c>
      <c r="C469" s="677" t="s">
        <v>478</v>
      </c>
      <c r="D469" t="s">
        <v>401</v>
      </c>
      <c r="F469" s="256">
        <v>8.1999999999999993</v>
      </c>
      <c r="G469" s="218">
        <f t="shared" si="6"/>
        <v>0</v>
      </c>
    </row>
    <row r="470" spans="1:11">
      <c r="A470" s="243">
        <v>44865</v>
      </c>
      <c r="B470" s="676" t="s">
        <v>397</v>
      </c>
      <c r="C470" s="676" t="s">
        <v>398</v>
      </c>
      <c r="D470" t="s">
        <v>19</v>
      </c>
      <c r="E470" s="237">
        <v>10.6</v>
      </c>
      <c r="G470" s="218">
        <f t="shared" si="6"/>
        <v>10.6</v>
      </c>
    </row>
    <row r="471" spans="1:11">
      <c r="B471" s="677"/>
      <c r="C471" s="677"/>
      <c r="D471" t="s">
        <v>401</v>
      </c>
      <c r="E471" s="237">
        <v>4.9000000000000004</v>
      </c>
      <c r="G471" s="218">
        <f t="shared" si="6"/>
        <v>15.5</v>
      </c>
    </row>
    <row r="472" spans="1:11">
      <c r="B472" s="677"/>
      <c r="C472" s="677"/>
      <c r="D472" t="s">
        <v>400</v>
      </c>
      <c r="E472" s="237">
        <v>350</v>
      </c>
      <c r="G472" s="218">
        <f t="shared" si="6"/>
        <v>365.5</v>
      </c>
    </row>
    <row r="473" spans="1:11">
      <c r="A473" s="236">
        <v>44865</v>
      </c>
      <c r="B473" s="677" t="s">
        <v>1535</v>
      </c>
      <c r="C473" s="677" t="s">
        <v>398</v>
      </c>
      <c r="D473" t="s">
        <v>400</v>
      </c>
      <c r="F473" s="256">
        <v>350</v>
      </c>
      <c r="G473" s="218">
        <f t="shared" si="6"/>
        <v>15.5</v>
      </c>
    </row>
    <row r="474" spans="1:11">
      <c r="A474" s="236">
        <v>44865</v>
      </c>
      <c r="B474" s="677" t="s">
        <v>1533</v>
      </c>
      <c r="C474" s="677" t="s">
        <v>398</v>
      </c>
      <c r="D474" t="s">
        <v>19</v>
      </c>
      <c r="F474" s="285">
        <v>6.1</v>
      </c>
      <c r="G474" s="218">
        <f t="shared" si="6"/>
        <v>9.4</v>
      </c>
      <c r="I474" s="676"/>
      <c r="K474" s="237"/>
    </row>
    <row r="475" spans="1:11">
      <c r="A475" s="236">
        <v>44957</v>
      </c>
      <c r="B475" s="677" t="s">
        <v>1536</v>
      </c>
      <c r="C475" s="677" t="s">
        <v>398</v>
      </c>
      <c r="D475" t="s">
        <v>19</v>
      </c>
      <c r="F475" s="285">
        <v>4.5</v>
      </c>
      <c r="G475" s="218">
        <f t="shared" si="6"/>
        <v>4.9000000000000004</v>
      </c>
      <c r="I475" s="676"/>
      <c r="K475" s="237"/>
    </row>
    <row r="476" spans="1:11">
      <c r="A476" s="236">
        <v>44957</v>
      </c>
      <c r="B476" s="677" t="s">
        <v>1536</v>
      </c>
      <c r="C476" s="677" t="s">
        <v>398</v>
      </c>
      <c r="D476" t="s">
        <v>401</v>
      </c>
      <c r="F476" s="285">
        <v>4.9000000000000004</v>
      </c>
      <c r="G476" s="218">
        <f t="shared" si="6"/>
        <v>0</v>
      </c>
      <c r="I476" s="676"/>
      <c r="K476" s="237"/>
    </row>
    <row r="477" spans="1:11">
      <c r="A477" s="243">
        <v>44895</v>
      </c>
      <c r="B477" s="676" t="s">
        <v>397</v>
      </c>
      <c r="C477" s="676" t="s">
        <v>405</v>
      </c>
      <c r="D477" t="s">
        <v>19</v>
      </c>
      <c r="E477" s="218">
        <v>11.8</v>
      </c>
      <c r="F477" s="285"/>
      <c r="G477" s="218">
        <f t="shared" si="6"/>
        <v>11.8</v>
      </c>
      <c r="I477" s="677"/>
      <c r="K477" s="237"/>
    </row>
    <row r="478" spans="1:11">
      <c r="B478" s="677"/>
      <c r="C478" s="677"/>
      <c r="D478" t="s">
        <v>401</v>
      </c>
      <c r="E478" s="218">
        <v>6.3</v>
      </c>
      <c r="F478" s="285"/>
      <c r="G478" s="218">
        <f t="shared" si="6"/>
        <v>18.100000000000001</v>
      </c>
      <c r="I478" s="676"/>
      <c r="K478" s="218"/>
    </row>
    <row r="479" spans="1:11">
      <c r="B479" s="677"/>
      <c r="C479" s="677"/>
      <c r="D479" t="s">
        <v>400</v>
      </c>
      <c r="E479" s="218">
        <v>350</v>
      </c>
      <c r="F479" s="285"/>
      <c r="G479" s="218">
        <f t="shared" si="6"/>
        <v>368.1</v>
      </c>
      <c r="I479" s="677"/>
      <c r="K479" s="218"/>
    </row>
    <row r="480" spans="1:11">
      <c r="A480" s="236">
        <v>44895</v>
      </c>
      <c r="B480" s="677" t="s">
        <v>1537</v>
      </c>
      <c r="C480" s="677" t="s">
        <v>405</v>
      </c>
      <c r="D480" t="s">
        <v>400</v>
      </c>
      <c r="E480" s="218"/>
      <c r="F480" s="285">
        <v>350</v>
      </c>
      <c r="G480" s="218">
        <f t="shared" si="6"/>
        <v>18.100000000000023</v>
      </c>
      <c r="I480" s="676"/>
      <c r="K480" s="218"/>
    </row>
    <row r="481" spans="1:11">
      <c r="A481" s="236">
        <v>44957</v>
      </c>
      <c r="B481" s="677" t="s">
        <v>1536</v>
      </c>
      <c r="C481" s="677" t="s">
        <v>405</v>
      </c>
      <c r="D481" t="s">
        <v>19</v>
      </c>
      <c r="E481" s="218"/>
      <c r="F481" s="285">
        <v>11.8</v>
      </c>
      <c r="G481" s="218">
        <f t="shared" si="6"/>
        <v>6.300000000000022</v>
      </c>
      <c r="I481" s="676"/>
      <c r="K481" s="218"/>
    </row>
    <row r="482" spans="1:11">
      <c r="A482" s="236">
        <v>44957</v>
      </c>
      <c r="B482" s="677" t="s">
        <v>1536</v>
      </c>
      <c r="C482" s="677" t="s">
        <v>405</v>
      </c>
      <c r="D482" t="s">
        <v>401</v>
      </c>
      <c r="E482" s="218"/>
      <c r="F482" s="285">
        <v>6.3</v>
      </c>
      <c r="G482" s="218">
        <f t="shared" si="6"/>
        <v>2.2204460492503131E-14</v>
      </c>
      <c r="I482" s="676"/>
      <c r="K482" s="218"/>
    </row>
    <row r="483" spans="1:11">
      <c r="A483" s="243">
        <v>44926</v>
      </c>
      <c r="B483" s="676" t="s">
        <v>397</v>
      </c>
      <c r="C483" s="676" t="s">
        <v>409</v>
      </c>
      <c r="D483" t="s">
        <v>19</v>
      </c>
      <c r="E483" s="218">
        <v>13.5</v>
      </c>
      <c r="F483" s="285"/>
      <c r="G483" s="218">
        <f t="shared" si="6"/>
        <v>13.500000000000021</v>
      </c>
      <c r="I483" s="677"/>
      <c r="K483" s="218"/>
    </row>
    <row r="484" spans="1:11">
      <c r="B484" s="677"/>
      <c r="C484" s="677"/>
      <c r="D484" t="s">
        <v>401</v>
      </c>
      <c r="E484" s="218">
        <v>5.7</v>
      </c>
      <c r="F484" s="285"/>
      <c r="G484" s="218">
        <f t="shared" si="6"/>
        <v>19.200000000000021</v>
      </c>
    </row>
    <row r="485" spans="1:11">
      <c r="B485" s="677"/>
      <c r="C485" s="677"/>
      <c r="D485" t="s">
        <v>400</v>
      </c>
      <c r="E485" s="218">
        <v>350</v>
      </c>
      <c r="F485" s="285"/>
      <c r="G485" s="218">
        <f t="shared" si="6"/>
        <v>369.20000000000005</v>
      </c>
    </row>
    <row r="486" spans="1:11">
      <c r="A486" s="236">
        <v>44926</v>
      </c>
      <c r="B486" s="677" t="s">
        <v>1538</v>
      </c>
      <c r="C486" s="677" t="s">
        <v>409</v>
      </c>
      <c r="D486" t="s">
        <v>400</v>
      </c>
      <c r="E486" s="218"/>
      <c r="F486" s="285">
        <v>350</v>
      </c>
      <c r="G486" s="218">
        <f t="shared" si="6"/>
        <v>19.200000000000045</v>
      </c>
      <c r="K486" s="237"/>
    </row>
    <row r="487" spans="1:11">
      <c r="A487" s="236">
        <v>44957</v>
      </c>
      <c r="B487" s="677" t="s">
        <v>1536</v>
      </c>
      <c r="C487" s="677" t="s">
        <v>409</v>
      </c>
      <c r="D487" t="s">
        <v>19</v>
      </c>
      <c r="E487" s="218"/>
      <c r="F487" s="285">
        <v>13.5</v>
      </c>
      <c r="G487" s="218">
        <f t="shared" si="6"/>
        <v>5.7000000000000455</v>
      </c>
      <c r="K487" s="237"/>
    </row>
    <row r="488" spans="1:11">
      <c r="A488" s="236">
        <v>44957</v>
      </c>
      <c r="B488" s="677" t="s">
        <v>1536</v>
      </c>
      <c r="C488" s="677" t="s">
        <v>409</v>
      </c>
      <c r="D488" t="s">
        <v>401</v>
      </c>
      <c r="E488" s="218"/>
      <c r="F488" s="285">
        <v>5.7</v>
      </c>
      <c r="G488" s="218">
        <f t="shared" si="6"/>
        <v>4.5297099404706387E-14</v>
      </c>
      <c r="K488" s="237"/>
    </row>
    <row r="489" spans="1:11">
      <c r="A489" s="243">
        <v>44957</v>
      </c>
      <c r="B489" s="676" t="s">
        <v>397</v>
      </c>
      <c r="C489" s="676" t="s">
        <v>444</v>
      </c>
      <c r="D489" t="s">
        <v>19</v>
      </c>
      <c r="E489" s="218">
        <v>18.399999999999999</v>
      </c>
      <c r="F489" s="322"/>
      <c r="G489" s="218">
        <f t="shared" si="6"/>
        <v>18.400000000000045</v>
      </c>
    </row>
    <row r="490" spans="1:11">
      <c r="B490" s="677"/>
      <c r="C490" s="677"/>
      <c r="D490" t="s">
        <v>401</v>
      </c>
      <c r="E490" s="218">
        <v>4.8</v>
      </c>
      <c r="F490" s="322"/>
      <c r="G490" s="218">
        <f t="shared" si="6"/>
        <v>23.200000000000045</v>
      </c>
    </row>
    <row r="491" spans="1:11">
      <c r="B491" s="677"/>
      <c r="C491" s="677"/>
      <c r="D491" t="s">
        <v>400</v>
      </c>
      <c r="E491" s="218">
        <v>350</v>
      </c>
      <c r="F491" s="322"/>
      <c r="G491" s="218">
        <f t="shared" si="6"/>
        <v>373.20000000000005</v>
      </c>
    </row>
    <row r="492" spans="1:11">
      <c r="A492" s="236">
        <v>44957</v>
      </c>
      <c r="B492" s="677" t="s">
        <v>1539</v>
      </c>
      <c r="C492" s="677" t="s">
        <v>444</v>
      </c>
      <c r="D492" t="s">
        <v>400</v>
      </c>
      <c r="E492" s="218"/>
      <c r="F492" s="322">
        <v>350</v>
      </c>
      <c r="G492" s="218">
        <f t="shared" si="6"/>
        <v>23.200000000000045</v>
      </c>
    </row>
    <row r="493" spans="1:11">
      <c r="A493" s="236">
        <v>44957</v>
      </c>
      <c r="B493" s="677" t="s">
        <v>1536</v>
      </c>
      <c r="C493" s="677" t="s">
        <v>444</v>
      </c>
      <c r="D493" t="s">
        <v>19</v>
      </c>
      <c r="F493" s="285">
        <v>3.3</v>
      </c>
      <c r="G493" s="218">
        <f t="shared" si="6"/>
        <v>19.900000000000045</v>
      </c>
    </row>
    <row r="494" spans="1:11">
      <c r="A494" s="236">
        <v>44985</v>
      </c>
      <c r="B494" s="677" t="s">
        <v>1540</v>
      </c>
      <c r="C494" s="677" t="s">
        <v>444</v>
      </c>
      <c r="D494" t="s">
        <v>19</v>
      </c>
      <c r="F494" s="285">
        <v>10</v>
      </c>
      <c r="G494" s="218">
        <f t="shared" ref="G494:G512" si="7">+G493+E494-F494</f>
        <v>9.9000000000000448</v>
      </c>
      <c r="H494" s="240"/>
    </row>
    <row r="495" spans="1:11">
      <c r="A495" s="236">
        <v>45016</v>
      </c>
      <c r="B495" s="677" t="s">
        <v>1541</v>
      </c>
      <c r="C495" s="677" t="s">
        <v>444</v>
      </c>
      <c r="D495" t="s">
        <v>19</v>
      </c>
      <c r="F495" s="285">
        <v>5.0999999999999996</v>
      </c>
      <c r="G495" s="218">
        <f t="shared" si="7"/>
        <v>4.8000000000000451</v>
      </c>
      <c r="H495" s="240"/>
    </row>
    <row r="496" spans="1:11">
      <c r="A496" s="236">
        <v>45016</v>
      </c>
      <c r="B496" s="677" t="s">
        <v>1541</v>
      </c>
      <c r="C496" s="677" t="s">
        <v>444</v>
      </c>
      <c r="D496" t="s">
        <v>401</v>
      </c>
      <c r="F496" s="285">
        <v>4.8</v>
      </c>
      <c r="G496" s="218">
        <f t="shared" si="7"/>
        <v>4.5297099404706387E-14</v>
      </c>
      <c r="H496" s="240"/>
    </row>
    <row r="497" spans="1:9">
      <c r="A497" s="243">
        <v>44985</v>
      </c>
      <c r="B497" s="676" t="s">
        <v>397</v>
      </c>
      <c r="C497" s="676" t="s">
        <v>415</v>
      </c>
      <c r="D497" t="s">
        <v>19</v>
      </c>
      <c r="E497" s="319">
        <v>20</v>
      </c>
      <c r="F497" s="323"/>
      <c r="G497" s="218">
        <f t="shared" si="7"/>
        <v>20.000000000000046</v>
      </c>
      <c r="H497" s="218"/>
    </row>
    <row r="498" spans="1:9">
      <c r="B498" s="677"/>
      <c r="C498" s="677"/>
      <c r="D498" t="s">
        <v>401</v>
      </c>
      <c r="E498" s="319">
        <v>1.2</v>
      </c>
      <c r="F498" s="323"/>
      <c r="G498" s="218">
        <f t="shared" si="7"/>
        <v>21.200000000000045</v>
      </c>
      <c r="H498" s="319"/>
    </row>
    <row r="499" spans="1:9">
      <c r="B499" s="677"/>
      <c r="C499" s="677"/>
      <c r="D499" t="s">
        <v>400</v>
      </c>
      <c r="E499" s="319">
        <v>350</v>
      </c>
      <c r="F499" s="323"/>
      <c r="G499" s="218">
        <f t="shared" si="7"/>
        <v>371.20000000000005</v>
      </c>
      <c r="H499" s="319"/>
    </row>
    <row r="500" spans="1:9">
      <c r="A500" s="236">
        <v>44985</v>
      </c>
      <c r="B500" s="677" t="s">
        <v>1542</v>
      </c>
      <c r="C500" s="677" t="s">
        <v>415</v>
      </c>
      <c r="D500" t="s">
        <v>400</v>
      </c>
      <c r="E500" s="319"/>
      <c r="F500" s="323">
        <v>350</v>
      </c>
      <c r="G500" s="218">
        <f t="shared" si="7"/>
        <v>21.200000000000045</v>
      </c>
    </row>
    <row r="501" spans="1:9">
      <c r="A501" s="236">
        <v>45016</v>
      </c>
      <c r="B501" s="677" t="s">
        <v>1541</v>
      </c>
      <c r="C501" s="677" t="s">
        <v>415</v>
      </c>
      <c r="D501" t="s">
        <v>19</v>
      </c>
      <c r="E501" s="319"/>
      <c r="F501" s="334">
        <v>20</v>
      </c>
      <c r="G501" s="218">
        <f t="shared" si="7"/>
        <v>1.2000000000000455</v>
      </c>
    </row>
    <row r="502" spans="1:9">
      <c r="A502" s="236">
        <v>45016</v>
      </c>
      <c r="B502" s="677" t="s">
        <v>1541</v>
      </c>
      <c r="C502" s="677" t="s">
        <v>415</v>
      </c>
      <c r="D502" t="s">
        <v>401</v>
      </c>
      <c r="E502" s="319"/>
      <c r="F502" s="334">
        <v>1.2</v>
      </c>
      <c r="G502" s="218">
        <f t="shared" si="7"/>
        <v>4.5519144009631418E-14</v>
      </c>
    </row>
    <row r="503" spans="1:9">
      <c r="A503" s="243">
        <v>45016</v>
      </c>
      <c r="B503" s="676" t="s">
        <v>397</v>
      </c>
      <c r="C503" s="676" t="s">
        <v>418</v>
      </c>
      <c r="D503" t="s">
        <v>19</v>
      </c>
      <c r="E503" s="319">
        <v>18.399999999999999</v>
      </c>
      <c r="F503" s="323"/>
      <c r="G503" s="218">
        <f t="shared" si="7"/>
        <v>18.400000000000045</v>
      </c>
    </row>
    <row r="504" spans="1:9">
      <c r="B504" s="677"/>
      <c r="C504" s="677"/>
      <c r="D504" t="s">
        <v>401</v>
      </c>
      <c r="E504" s="319">
        <v>1.3</v>
      </c>
      <c r="F504" s="323"/>
      <c r="G504" s="218">
        <f t="shared" si="7"/>
        <v>19.700000000000045</v>
      </c>
    </row>
    <row r="505" spans="1:9">
      <c r="B505" s="677"/>
      <c r="C505" s="677"/>
      <c r="D505" t="s">
        <v>400</v>
      </c>
      <c r="E505" s="319">
        <v>350</v>
      </c>
      <c r="F505" s="323"/>
      <c r="G505" s="218">
        <f t="shared" si="7"/>
        <v>369.70000000000005</v>
      </c>
    </row>
    <row r="506" spans="1:9">
      <c r="A506" s="236">
        <v>45016</v>
      </c>
      <c r="B506" s="677" t="s">
        <v>1541</v>
      </c>
      <c r="C506" s="677" t="s">
        <v>418</v>
      </c>
      <c r="D506" t="s">
        <v>19</v>
      </c>
      <c r="F506" s="256">
        <v>13.9</v>
      </c>
      <c r="G506" s="218">
        <f t="shared" si="7"/>
        <v>355.80000000000007</v>
      </c>
      <c r="H506" s="237"/>
    </row>
    <row r="507" spans="1:9">
      <c r="A507" s="236">
        <v>45016</v>
      </c>
      <c r="B507" s="677" t="s">
        <v>1543</v>
      </c>
      <c r="C507" s="677" t="s">
        <v>418</v>
      </c>
      <c r="D507" t="s">
        <v>400</v>
      </c>
      <c r="F507" s="334">
        <v>350</v>
      </c>
      <c r="G507" s="218">
        <f t="shared" si="7"/>
        <v>5.8000000000000682</v>
      </c>
      <c r="H507" s="240"/>
      <c r="I507" s="240"/>
    </row>
    <row r="508" spans="1:9">
      <c r="A508" s="236">
        <v>45110</v>
      </c>
      <c r="B508" s="677" t="s">
        <v>1544</v>
      </c>
      <c r="C508" s="677" t="s">
        <v>418</v>
      </c>
      <c r="D508" t="s">
        <v>19</v>
      </c>
      <c r="E508" s="218"/>
      <c r="F508" s="285">
        <v>4.5</v>
      </c>
      <c r="G508" s="218">
        <f t="shared" si="7"/>
        <v>1.3000000000000682</v>
      </c>
      <c r="H508" s="240"/>
      <c r="I508" s="240"/>
    </row>
    <row r="509" spans="1:9">
      <c r="A509" s="236">
        <v>45110</v>
      </c>
      <c r="B509" s="677" t="s">
        <v>1544</v>
      </c>
      <c r="C509" s="677" t="s">
        <v>418</v>
      </c>
      <c r="D509" t="s">
        <v>401</v>
      </c>
      <c r="E509" s="218"/>
      <c r="F509" s="285">
        <v>1.3</v>
      </c>
      <c r="G509" s="218">
        <f t="shared" si="7"/>
        <v>6.8167693711984612E-14</v>
      </c>
      <c r="H509" s="240"/>
      <c r="I509" s="240"/>
    </row>
    <row r="510" spans="1:9">
      <c r="A510" s="243">
        <v>45046</v>
      </c>
      <c r="B510" s="676" t="s">
        <v>397</v>
      </c>
      <c r="C510" s="676" t="s">
        <v>420</v>
      </c>
      <c r="D510" t="s">
        <v>19</v>
      </c>
      <c r="E510" s="319">
        <v>19.3</v>
      </c>
      <c r="F510" s="334"/>
      <c r="G510" s="218">
        <f>+G509+E510-F510</f>
        <v>19.300000000000068</v>
      </c>
      <c r="I510" s="240"/>
    </row>
    <row r="511" spans="1:9">
      <c r="B511" s="677"/>
      <c r="C511" s="677"/>
      <c r="D511" t="s">
        <v>401</v>
      </c>
      <c r="E511" s="319">
        <v>1.5</v>
      </c>
      <c r="F511" s="334"/>
      <c r="G511" s="218">
        <f t="shared" si="7"/>
        <v>20.800000000000068</v>
      </c>
      <c r="I511" s="240"/>
    </row>
    <row r="512" spans="1:9">
      <c r="B512" s="677"/>
      <c r="C512" s="677"/>
      <c r="D512" t="s">
        <v>400</v>
      </c>
      <c r="E512" s="319">
        <v>350</v>
      </c>
      <c r="F512" s="334"/>
      <c r="G512" s="218">
        <f t="shared" si="7"/>
        <v>370.80000000000007</v>
      </c>
      <c r="I512" s="240"/>
    </row>
    <row r="513" spans="1:9">
      <c r="A513" s="236">
        <v>45046</v>
      </c>
      <c r="B513" s="677" t="s">
        <v>1545</v>
      </c>
      <c r="C513" s="677" t="s">
        <v>420</v>
      </c>
      <c r="D513" t="s">
        <v>400</v>
      </c>
      <c r="E513" s="319"/>
      <c r="F513" s="334">
        <v>310</v>
      </c>
      <c r="G513" s="218">
        <f>+G512+E513-F513</f>
        <v>60.800000000000068</v>
      </c>
      <c r="I513" s="240"/>
    </row>
    <row r="514" spans="1:9">
      <c r="A514" s="236">
        <v>45110</v>
      </c>
      <c r="B514" s="677" t="s">
        <v>1544</v>
      </c>
      <c r="C514" s="677" t="s">
        <v>420</v>
      </c>
      <c r="D514" t="s">
        <v>19</v>
      </c>
      <c r="E514" s="218"/>
      <c r="F514" s="285">
        <v>19.3</v>
      </c>
      <c r="G514" s="218">
        <f>+G513+E514-F514</f>
        <v>41.500000000000071</v>
      </c>
      <c r="I514" s="240"/>
    </row>
    <row r="515" spans="1:9">
      <c r="A515" s="236">
        <v>45110</v>
      </c>
      <c r="B515" s="677" t="s">
        <v>1544</v>
      </c>
      <c r="C515" s="677" t="s">
        <v>420</v>
      </c>
      <c r="D515" t="s">
        <v>401</v>
      </c>
      <c r="F515" s="256">
        <v>1.5</v>
      </c>
      <c r="G515" s="218">
        <f>+G514+E515-F515</f>
        <v>40.000000000000071</v>
      </c>
      <c r="I515" s="240"/>
    </row>
    <row r="516" spans="1:9">
      <c r="A516" s="236">
        <v>45138</v>
      </c>
      <c r="B516" s="677" t="s">
        <v>1546</v>
      </c>
      <c r="C516" s="677" t="s">
        <v>420</v>
      </c>
      <c r="D516" t="s">
        <v>1115</v>
      </c>
      <c r="F516" s="256">
        <v>40</v>
      </c>
      <c r="G516" s="218">
        <f>+G515+E516-F516</f>
        <v>7.1054273576010019E-14</v>
      </c>
      <c r="I516" s="240"/>
    </row>
    <row r="517" spans="1:9">
      <c r="A517" s="243">
        <v>45077</v>
      </c>
      <c r="B517" s="676" t="s">
        <v>397</v>
      </c>
      <c r="C517" s="676" t="s">
        <v>422</v>
      </c>
      <c r="D517" t="s">
        <v>19</v>
      </c>
      <c r="E517" s="334">
        <v>17.8</v>
      </c>
      <c r="F517" s="323"/>
      <c r="G517" s="218">
        <f t="shared" ref="G517:G580" si="8">+G516+E517-F517</f>
        <v>17.800000000000072</v>
      </c>
      <c r="I517" s="240"/>
    </row>
    <row r="518" spans="1:9">
      <c r="A518" s="243"/>
      <c r="B518" s="676"/>
      <c r="C518" s="676"/>
      <c r="D518" t="s">
        <v>401</v>
      </c>
      <c r="E518" s="334">
        <v>2.1</v>
      </c>
      <c r="F518" s="323"/>
      <c r="G518" s="218">
        <f t="shared" si="8"/>
        <v>19.900000000000073</v>
      </c>
      <c r="I518" s="240"/>
    </row>
    <row r="519" spans="1:9">
      <c r="A519" s="243"/>
      <c r="B519" s="676"/>
      <c r="C519" s="676"/>
      <c r="D519" t="s">
        <v>400</v>
      </c>
      <c r="E519" s="334">
        <v>350</v>
      </c>
      <c r="F519" s="323"/>
      <c r="G519" s="218">
        <f t="shared" si="8"/>
        <v>369.90000000000009</v>
      </c>
    </row>
    <row r="520" spans="1:9">
      <c r="A520" s="236">
        <v>45077</v>
      </c>
      <c r="B520" s="677" t="s">
        <v>1547</v>
      </c>
      <c r="C520" s="677" t="s">
        <v>422</v>
      </c>
      <c r="D520" t="s">
        <v>400</v>
      </c>
      <c r="E520" s="334"/>
      <c r="F520" s="334">
        <v>350</v>
      </c>
      <c r="G520" s="218">
        <f t="shared" si="8"/>
        <v>19.900000000000091</v>
      </c>
    </row>
    <row r="521" spans="1:9">
      <c r="B521" s="677"/>
      <c r="C521" s="677"/>
      <c r="D521" s="319" t="s">
        <v>551</v>
      </c>
      <c r="E521" s="237">
        <v>10</v>
      </c>
      <c r="F521" s="285"/>
      <c r="G521" s="218">
        <f t="shared" si="8"/>
        <v>29.900000000000091</v>
      </c>
    </row>
    <row r="522" spans="1:9">
      <c r="A522" s="236">
        <v>45110</v>
      </c>
      <c r="B522" s="677" t="s">
        <v>1544</v>
      </c>
      <c r="C522" s="677" t="s">
        <v>422</v>
      </c>
      <c r="D522" t="s">
        <v>19</v>
      </c>
      <c r="F522" s="256">
        <v>13.4</v>
      </c>
      <c r="G522" s="218">
        <f t="shared" si="8"/>
        <v>16.500000000000092</v>
      </c>
    </row>
    <row r="523" spans="1:9">
      <c r="A523" s="236">
        <v>45138</v>
      </c>
      <c r="B523" s="677" t="s">
        <v>1548</v>
      </c>
      <c r="C523" s="677" t="s">
        <v>422</v>
      </c>
      <c r="D523" t="s">
        <v>19</v>
      </c>
      <c r="F523" s="256">
        <v>4.4000000000000004</v>
      </c>
      <c r="G523" s="218">
        <f t="shared" si="8"/>
        <v>12.100000000000092</v>
      </c>
    </row>
    <row r="524" spans="1:9">
      <c r="A524" s="236">
        <v>45138</v>
      </c>
      <c r="B524" s="677" t="s">
        <v>1548</v>
      </c>
      <c r="C524" s="677" t="s">
        <v>422</v>
      </c>
      <c r="D524" t="s">
        <v>401</v>
      </c>
      <c r="F524" s="256">
        <v>2.1</v>
      </c>
      <c r="G524" s="218">
        <f t="shared" si="8"/>
        <v>10.000000000000092</v>
      </c>
    </row>
    <row r="525" spans="1:9">
      <c r="A525" s="236">
        <v>45169</v>
      </c>
      <c r="B525" s="677" t="s">
        <v>1549</v>
      </c>
      <c r="C525" s="677" t="s">
        <v>422</v>
      </c>
      <c r="D525" s="319" t="s">
        <v>551</v>
      </c>
      <c r="F525" s="256">
        <v>10</v>
      </c>
      <c r="G525" s="218">
        <f t="shared" si="8"/>
        <v>9.2370555648813024E-14</v>
      </c>
    </row>
    <row r="526" spans="1:9">
      <c r="A526" s="243">
        <v>45107</v>
      </c>
      <c r="B526" s="676" t="s">
        <v>397</v>
      </c>
      <c r="C526" s="676" t="s">
        <v>425</v>
      </c>
      <c r="D526" t="s">
        <v>19</v>
      </c>
      <c r="E526" s="237">
        <v>18.2</v>
      </c>
      <c r="G526" s="218">
        <f t="shared" si="8"/>
        <v>18.200000000000092</v>
      </c>
    </row>
    <row r="527" spans="1:9">
      <c r="B527" s="677"/>
      <c r="C527" s="677"/>
      <c r="D527" t="s">
        <v>401</v>
      </c>
      <c r="E527" s="237">
        <v>2</v>
      </c>
      <c r="G527" s="218">
        <f t="shared" si="8"/>
        <v>20.200000000000092</v>
      </c>
    </row>
    <row r="528" spans="1:9">
      <c r="B528" s="677"/>
      <c r="C528" s="677"/>
      <c r="D528" t="s">
        <v>400</v>
      </c>
      <c r="E528" s="237">
        <v>350</v>
      </c>
      <c r="G528" s="218">
        <f t="shared" si="8"/>
        <v>370.2000000000001</v>
      </c>
    </row>
    <row r="529" spans="1:11">
      <c r="A529" s="236">
        <v>45111</v>
      </c>
      <c r="B529" s="677" t="s">
        <v>1550</v>
      </c>
      <c r="C529" s="677" t="s">
        <v>425</v>
      </c>
      <c r="D529" t="s">
        <v>400</v>
      </c>
      <c r="F529" s="256">
        <v>350</v>
      </c>
      <c r="G529" s="218">
        <f t="shared" si="8"/>
        <v>20.200000000000102</v>
      </c>
      <c r="I529" s="676"/>
      <c r="K529" s="237"/>
    </row>
    <row r="530" spans="1:11">
      <c r="A530" s="236">
        <v>45138</v>
      </c>
      <c r="B530" s="677" t="s">
        <v>1548</v>
      </c>
      <c r="C530" s="677" t="s">
        <v>425</v>
      </c>
      <c r="D530" t="s">
        <v>19</v>
      </c>
      <c r="F530" s="256">
        <v>3.5</v>
      </c>
      <c r="G530" s="218">
        <f t="shared" si="8"/>
        <v>16.700000000000102</v>
      </c>
      <c r="I530" s="677"/>
      <c r="K530" s="237"/>
    </row>
    <row r="531" spans="1:11">
      <c r="A531" s="236">
        <v>45199</v>
      </c>
      <c r="B531" s="677" t="s">
        <v>1551</v>
      </c>
      <c r="C531" s="677" t="s">
        <v>425</v>
      </c>
      <c r="D531" t="s">
        <v>19</v>
      </c>
      <c r="F531" s="256">
        <v>14.7</v>
      </c>
      <c r="G531" s="218">
        <f t="shared" si="8"/>
        <v>2.000000000000103</v>
      </c>
      <c r="I531" s="677"/>
      <c r="K531" s="237"/>
    </row>
    <row r="532" spans="1:11">
      <c r="A532" s="236">
        <v>45199</v>
      </c>
      <c r="B532" s="677" t="s">
        <v>1551</v>
      </c>
      <c r="C532" s="677" t="s">
        <v>425</v>
      </c>
      <c r="D532" t="s">
        <v>401</v>
      </c>
      <c r="F532" s="256">
        <v>2</v>
      </c>
      <c r="G532" s="218">
        <f t="shared" si="8"/>
        <v>1.0302869668521453E-13</v>
      </c>
      <c r="I532" s="677"/>
      <c r="K532" s="237"/>
    </row>
    <row r="533" spans="1:11">
      <c r="A533" s="243">
        <v>45138</v>
      </c>
      <c r="B533" s="676" t="s">
        <v>397</v>
      </c>
      <c r="C533" s="676" t="s">
        <v>427</v>
      </c>
      <c r="D533" t="s">
        <v>19</v>
      </c>
      <c r="E533" s="237">
        <v>17.100000000000001</v>
      </c>
      <c r="G533" s="218">
        <f t="shared" si="8"/>
        <v>17.100000000000104</v>
      </c>
      <c r="I533" s="676"/>
      <c r="K533" s="237"/>
    </row>
    <row r="534" spans="1:11">
      <c r="B534" s="677"/>
      <c r="C534" s="677"/>
      <c r="D534" t="s">
        <v>401</v>
      </c>
      <c r="E534" s="237">
        <v>2</v>
      </c>
      <c r="G534" s="218">
        <f t="shared" si="8"/>
        <v>19.100000000000104</v>
      </c>
      <c r="I534" s="677"/>
      <c r="K534" s="237"/>
    </row>
    <row r="535" spans="1:11">
      <c r="B535" s="677"/>
      <c r="C535" s="677"/>
      <c r="D535" t="s">
        <v>400</v>
      </c>
      <c r="E535" s="237">
        <v>350</v>
      </c>
      <c r="G535" s="218">
        <f t="shared" si="8"/>
        <v>369.10000000000008</v>
      </c>
      <c r="I535" s="676"/>
      <c r="K535" s="237"/>
    </row>
    <row r="536" spans="1:11">
      <c r="A536" s="236">
        <v>45138</v>
      </c>
      <c r="B536" s="677" t="s">
        <v>1546</v>
      </c>
      <c r="C536" s="677" t="s">
        <v>427</v>
      </c>
      <c r="D536" t="s">
        <v>1115</v>
      </c>
      <c r="F536" s="256">
        <v>350</v>
      </c>
      <c r="G536" s="218">
        <f t="shared" si="8"/>
        <v>19.10000000000008</v>
      </c>
      <c r="I536" s="677"/>
      <c r="K536" s="237"/>
    </row>
    <row r="537" spans="1:11">
      <c r="A537" s="236">
        <v>45199</v>
      </c>
      <c r="B537" s="677" t="s">
        <v>1551</v>
      </c>
      <c r="C537" s="677" t="s">
        <v>427</v>
      </c>
      <c r="D537" t="s">
        <v>19</v>
      </c>
      <c r="F537" s="256">
        <v>17.100000000000001</v>
      </c>
      <c r="G537" s="218">
        <f t="shared" si="8"/>
        <v>2.0000000000000782</v>
      </c>
      <c r="I537" s="677"/>
      <c r="K537" s="237"/>
    </row>
    <row r="538" spans="1:11">
      <c r="A538" s="236">
        <v>45199</v>
      </c>
      <c r="B538" s="677" t="s">
        <v>1551</v>
      </c>
      <c r="C538" s="677" t="s">
        <v>427</v>
      </c>
      <c r="D538" t="s">
        <v>401</v>
      </c>
      <c r="F538" s="256">
        <v>2</v>
      </c>
      <c r="G538" s="218">
        <f t="shared" si="8"/>
        <v>7.815970093361102E-14</v>
      </c>
      <c r="I538" s="677"/>
      <c r="K538" s="237"/>
    </row>
    <row r="539" spans="1:11">
      <c r="A539" s="243">
        <v>45169</v>
      </c>
      <c r="B539" s="676" t="s">
        <v>397</v>
      </c>
      <c r="C539" s="676" t="s">
        <v>429</v>
      </c>
      <c r="D539" t="s">
        <v>19</v>
      </c>
      <c r="E539" s="237">
        <v>16.399999999999999</v>
      </c>
      <c r="G539" s="218">
        <f t="shared" si="8"/>
        <v>16.400000000000077</v>
      </c>
      <c r="K539" s="237"/>
    </row>
    <row r="540" spans="1:11">
      <c r="B540" s="677"/>
      <c r="C540" s="677"/>
      <c r="D540" t="s">
        <v>401</v>
      </c>
      <c r="E540" s="237">
        <v>2.2999999999999998</v>
      </c>
      <c r="G540" s="218">
        <f t="shared" si="8"/>
        <v>18.700000000000077</v>
      </c>
    </row>
    <row r="541" spans="1:11">
      <c r="B541" s="677"/>
      <c r="C541" s="677"/>
      <c r="D541" t="s">
        <v>400</v>
      </c>
      <c r="E541" s="237">
        <v>350</v>
      </c>
      <c r="G541" s="218">
        <f t="shared" si="8"/>
        <v>368.7000000000001</v>
      </c>
    </row>
    <row r="542" spans="1:11">
      <c r="A542" s="236">
        <v>45169</v>
      </c>
      <c r="B542" s="677" t="s">
        <v>1552</v>
      </c>
      <c r="C542" s="677" t="s">
        <v>429</v>
      </c>
      <c r="D542" t="s">
        <v>1115</v>
      </c>
      <c r="F542" s="256">
        <v>350</v>
      </c>
      <c r="G542" s="218">
        <f t="shared" si="8"/>
        <v>18.700000000000102</v>
      </c>
    </row>
    <row r="543" spans="1:11">
      <c r="A543" s="236">
        <v>45199</v>
      </c>
      <c r="B543" s="677" t="s">
        <v>1551</v>
      </c>
      <c r="C543" s="677" t="s">
        <v>429</v>
      </c>
      <c r="D543" t="s">
        <v>19</v>
      </c>
      <c r="F543" s="237">
        <v>16.399999999999999</v>
      </c>
      <c r="G543" s="218">
        <f t="shared" si="8"/>
        <v>2.3000000000001037</v>
      </c>
    </row>
    <row r="544" spans="1:11">
      <c r="A544" s="236">
        <v>45199</v>
      </c>
      <c r="B544" s="677" t="s">
        <v>1551</v>
      </c>
      <c r="C544" s="677" t="s">
        <v>429</v>
      </c>
      <c r="D544" t="s">
        <v>401</v>
      </c>
      <c r="F544" s="237">
        <v>2.2999999999999998</v>
      </c>
      <c r="G544" s="218">
        <f t="shared" si="8"/>
        <v>1.0391687510491465E-13</v>
      </c>
    </row>
    <row r="545" spans="1:11">
      <c r="A545" s="243">
        <v>45199</v>
      </c>
      <c r="B545" s="676" t="s">
        <v>397</v>
      </c>
      <c r="C545" s="676" t="s">
        <v>431</v>
      </c>
      <c r="D545" t="s">
        <v>19</v>
      </c>
      <c r="E545" s="218">
        <v>16.3</v>
      </c>
      <c r="G545" s="218">
        <f t="shared" si="8"/>
        <v>16.300000000000104</v>
      </c>
      <c r="I545" s="676"/>
      <c r="K545" s="218"/>
    </row>
    <row r="546" spans="1:11">
      <c r="B546" s="677"/>
      <c r="C546" s="677"/>
      <c r="D546" t="s">
        <v>401</v>
      </c>
      <c r="E546" s="218">
        <v>2</v>
      </c>
      <c r="G546" s="218">
        <f t="shared" si="8"/>
        <v>18.300000000000104</v>
      </c>
      <c r="I546" s="677"/>
      <c r="K546" s="218"/>
    </row>
    <row r="547" spans="1:11">
      <c r="B547" s="677"/>
      <c r="C547" s="677"/>
      <c r="D547" t="s">
        <v>400</v>
      </c>
      <c r="E547" s="218">
        <v>350</v>
      </c>
      <c r="G547" s="218">
        <f t="shared" si="8"/>
        <v>368.30000000000013</v>
      </c>
      <c r="K547" s="237"/>
    </row>
    <row r="548" spans="1:11">
      <c r="A548" s="236">
        <v>45199</v>
      </c>
      <c r="B548" s="677" t="s">
        <v>1551</v>
      </c>
      <c r="C548" s="677" t="s">
        <v>431</v>
      </c>
      <c r="D548" t="s">
        <v>19</v>
      </c>
      <c r="F548" s="256">
        <v>5.5</v>
      </c>
      <c r="G548" s="218">
        <f t="shared" si="8"/>
        <v>362.80000000000013</v>
      </c>
    </row>
    <row r="549" spans="1:11">
      <c r="A549" s="236">
        <v>45199</v>
      </c>
      <c r="B549" s="677" t="s">
        <v>1553</v>
      </c>
      <c r="C549" s="677" t="s">
        <v>431</v>
      </c>
      <c r="D549" t="s">
        <v>1115</v>
      </c>
      <c r="F549" s="256">
        <v>350</v>
      </c>
      <c r="G549" s="218">
        <f t="shared" si="8"/>
        <v>12.800000000000125</v>
      </c>
    </row>
    <row r="550" spans="1:11">
      <c r="A550" s="236">
        <v>45230</v>
      </c>
      <c r="B550" s="677" t="s">
        <v>1554</v>
      </c>
      <c r="C550" s="677" t="s">
        <v>431</v>
      </c>
      <c r="D550" t="s">
        <v>19</v>
      </c>
      <c r="F550" s="256">
        <v>10.8</v>
      </c>
      <c r="G550" s="218">
        <f t="shared" si="8"/>
        <v>2.0000000000001243</v>
      </c>
      <c r="K550">
        <v>44.4</v>
      </c>
    </row>
    <row r="551" spans="1:11">
      <c r="A551" s="236">
        <v>45230</v>
      </c>
      <c r="B551" s="677" t="s">
        <v>1554</v>
      </c>
      <c r="C551" s="677" t="s">
        <v>431</v>
      </c>
      <c r="D551" t="s">
        <v>401</v>
      </c>
      <c r="E551" s="356"/>
      <c r="F551" s="355">
        <v>2</v>
      </c>
      <c r="G551" s="218">
        <f t="shared" si="8"/>
        <v>1.2434497875801753E-13</v>
      </c>
      <c r="I551" s="676" t="s">
        <v>398</v>
      </c>
      <c r="J551" t="s">
        <v>19</v>
      </c>
      <c r="K551" s="256">
        <v>8.6</v>
      </c>
    </row>
    <row r="552" spans="1:11">
      <c r="A552" s="243">
        <v>45230</v>
      </c>
      <c r="B552" s="676" t="s">
        <v>397</v>
      </c>
      <c r="C552" s="676" t="s">
        <v>398</v>
      </c>
      <c r="D552" t="s">
        <v>19</v>
      </c>
      <c r="E552" s="256">
        <v>15.8</v>
      </c>
      <c r="F552" s="355"/>
      <c r="G552" s="218">
        <f t="shared" si="8"/>
        <v>15.800000000000125</v>
      </c>
      <c r="I552" s="677"/>
      <c r="J552" t="s">
        <v>401</v>
      </c>
      <c r="K552" s="256">
        <v>2</v>
      </c>
    </row>
    <row r="553" spans="1:11">
      <c r="B553" s="677"/>
      <c r="C553" s="677"/>
      <c r="D553" t="s">
        <v>401</v>
      </c>
      <c r="E553" s="256">
        <v>2</v>
      </c>
      <c r="F553" s="355"/>
      <c r="G553" s="218">
        <f t="shared" si="8"/>
        <v>17.800000000000125</v>
      </c>
    </row>
    <row r="554" spans="1:11">
      <c r="B554" s="677"/>
      <c r="C554" s="677"/>
      <c r="D554" t="s">
        <v>400</v>
      </c>
      <c r="E554" s="237">
        <v>350</v>
      </c>
      <c r="F554" s="355"/>
      <c r="G554" s="218">
        <f t="shared" si="8"/>
        <v>367.80000000000013</v>
      </c>
    </row>
    <row r="555" spans="1:11">
      <c r="A555" s="236">
        <v>45230</v>
      </c>
      <c r="B555" s="677" t="s">
        <v>1554</v>
      </c>
      <c r="C555" s="677" t="s">
        <v>398</v>
      </c>
      <c r="D555" t="s">
        <v>19</v>
      </c>
      <c r="F555" s="355">
        <v>7.2</v>
      </c>
      <c r="G555" s="218">
        <f t="shared" si="8"/>
        <v>360.60000000000014</v>
      </c>
    </row>
    <row r="556" spans="1:11">
      <c r="A556" s="236">
        <v>45230</v>
      </c>
      <c r="B556" s="677" t="s">
        <v>1555</v>
      </c>
      <c r="C556" s="677" t="s">
        <v>398</v>
      </c>
      <c r="D556" t="s">
        <v>400</v>
      </c>
      <c r="F556" s="256">
        <v>350</v>
      </c>
      <c r="G556" s="218">
        <f t="shared" si="8"/>
        <v>10.600000000000136</v>
      </c>
    </row>
    <row r="557" spans="1:11">
      <c r="A557" s="236">
        <v>45260</v>
      </c>
      <c r="B557" s="677" t="s">
        <v>1556</v>
      </c>
      <c r="C557" s="677" t="s">
        <v>398</v>
      </c>
      <c r="D557" t="s">
        <v>19</v>
      </c>
      <c r="F557" s="256">
        <v>8.6</v>
      </c>
      <c r="G557" s="218">
        <f t="shared" si="8"/>
        <v>2.0000000000001368</v>
      </c>
    </row>
    <row r="558" spans="1:11">
      <c r="A558" s="236">
        <v>45260</v>
      </c>
      <c r="B558" s="677" t="s">
        <v>1556</v>
      </c>
      <c r="C558" s="677" t="s">
        <v>398</v>
      </c>
      <c r="D558" t="s">
        <v>401</v>
      </c>
      <c r="F558" s="256">
        <v>2</v>
      </c>
      <c r="G558" s="218">
        <f t="shared" si="8"/>
        <v>1.3677947663381929E-13</v>
      </c>
    </row>
    <row r="559" spans="1:11">
      <c r="A559" s="364">
        <v>45260</v>
      </c>
      <c r="B559" s="391" t="s">
        <v>397</v>
      </c>
      <c r="C559" s="391" t="s">
        <v>405</v>
      </c>
      <c r="D559" t="s">
        <v>19</v>
      </c>
      <c r="E559" s="237">
        <v>17.2</v>
      </c>
      <c r="F559" s="355"/>
      <c r="G559" s="218">
        <f t="shared" si="8"/>
        <v>17.200000000000138</v>
      </c>
    </row>
    <row r="560" spans="1:11">
      <c r="A560" s="364"/>
      <c r="B560" s="391"/>
      <c r="C560" s="391"/>
      <c r="D560" t="s">
        <v>401</v>
      </c>
      <c r="E560" s="237">
        <v>5</v>
      </c>
      <c r="F560" s="355"/>
      <c r="G560" s="218">
        <f t="shared" si="8"/>
        <v>22.200000000000138</v>
      </c>
    </row>
    <row r="561" spans="1:12">
      <c r="A561" s="365"/>
      <c r="B561" s="366"/>
      <c r="C561" s="366"/>
      <c r="D561" t="s">
        <v>400</v>
      </c>
      <c r="E561" s="237">
        <v>350</v>
      </c>
      <c r="F561" s="355"/>
      <c r="G561" s="218">
        <f t="shared" si="8"/>
        <v>372.20000000000016</v>
      </c>
    </row>
    <row r="562" spans="1:12">
      <c r="A562" s="365">
        <v>45260</v>
      </c>
      <c r="B562" s="366" t="s">
        <v>1557</v>
      </c>
      <c r="C562" s="366" t="s">
        <v>405</v>
      </c>
      <c r="D562" t="s">
        <v>400</v>
      </c>
      <c r="F562" s="355">
        <v>350</v>
      </c>
      <c r="G562" s="218">
        <f t="shared" si="8"/>
        <v>22.200000000000159</v>
      </c>
    </row>
    <row r="563" spans="1:12">
      <c r="A563" s="236">
        <v>45260</v>
      </c>
      <c r="B563" s="677" t="s">
        <v>1556</v>
      </c>
      <c r="C563" s="366" t="s">
        <v>405</v>
      </c>
      <c r="D563" t="s">
        <v>19</v>
      </c>
      <c r="F563" s="256">
        <v>17.2</v>
      </c>
      <c r="G563" s="218">
        <f t="shared" si="8"/>
        <v>5.0000000000001599</v>
      </c>
    </row>
    <row r="564" spans="1:12">
      <c r="A564" s="236">
        <v>45260</v>
      </c>
      <c r="B564" s="677" t="s">
        <v>1556</v>
      </c>
      <c r="C564" s="366" t="s">
        <v>405</v>
      </c>
      <c r="D564" t="s">
        <v>401</v>
      </c>
      <c r="F564" s="256">
        <v>5</v>
      </c>
      <c r="G564" s="218">
        <f t="shared" si="8"/>
        <v>1.5987211554602254E-13</v>
      </c>
    </row>
    <row r="565" spans="1:12">
      <c r="A565" s="243">
        <v>45291</v>
      </c>
      <c r="B565" s="676" t="s">
        <v>397</v>
      </c>
      <c r="C565" s="676" t="s">
        <v>409</v>
      </c>
      <c r="D565" t="s">
        <v>19</v>
      </c>
      <c r="E565" s="237">
        <v>18.399999999999999</v>
      </c>
      <c r="F565" s="355"/>
      <c r="G565" s="218">
        <f t="shared" si="8"/>
        <v>18.400000000000158</v>
      </c>
    </row>
    <row r="566" spans="1:12">
      <c r="B566" s="677"/>
      <c r="C566" s="677"/>
      <c r="D566" t="s">
        <v>401</v>
      </c>
      <c r="E566" s="237">
        <v>5</v>
      </c>
      <c r="F566" s="355"/>
      <c r="G566" s="218">
        <f t="shared" si="8"/>
        <v>23.400000000000158</v>
      </c>
    </row>
    <row r="567" spans="1:12">
      <c r="B567" s="677"/>
      <c r="C567" s="677"/>
      <c r="D567" t="s">
        <v>400</v>
      </c>
      <c r="E567" s="237">
        <v>350</v>
      </c>
      <c r="F567" s="355"/>
      <c r="G567" s="218">
        <f t="shared" si="8"/>
        <v>373.40000000000015</v>
      </c>
      <c r="H567" s="369" t="s">
        <v>1558</v>
      </c>
    </row>
    <row r="568" spans="1:12">
      <c r="A568" s="236">
        <v>45291</v>
      </c>
      <c r="B568" s="677" t="s">
        <v>1559</v>
      </c>
      <c r="C568" s="677" t="s">
        <v>409</v>
      </c>
      <c r="D568" t="s">
        <v>400</v>
      </c>
      <c r="F568" s="355">
        <v>340</v>
      </c>
      <c r="G568" s="218">
        <f t="shared" si="8"/>
        <v>33.400000000000148</v>
      </c>
    </row>
    <row r="569" spans="1:12" s="396" customFormat="1">
      <c r="A569" s="395">
        <v>45295</v>
      </c>
      <c r="B569" s="681" t="s">
        <v>1560</v>
      </c>
      <c r="C569" s="681" t="s">
        <v>409</v>
      </c>
      <c r="D569" s="396" t="s">
        <v>400</v>
      </c>
      <c r="E569" s="416"/>
      <c r="F569" s="397">
        <v>10</v>
      </c>
      <c r="G569" s="399">
        <f t="shared" si="8"/>
        <v>23.400000000000148</v>
      </c>
      <c r="L569" s="397"/>
    </row>
    <row r="570" spans="1:12">
      <c r="A570" s="236">
        <v>45260</v>
      </c>
      <c r="B570" s="677" t="s">
        <v>1556</v>
      </c>
      <c r="C570" s="677" t="s">
        <v>409</v>
      </c>
      <c r="D570" t="s">
        <v>19</v>
      </c>
      <c r="F570" s="256">
        <v>18.399999999999999</v>
      </c>
      <c r="G570" s="218">
        <f t="shared" si="8"/>
        <v>5.0000000000001492</v>
      </c>
      <c r="K570" s="256"/>
    </row>
    <row r="571" spans="1:12">
      <c r="A571" s="236">
        <v>45260</v>
      </c>
      <c r="B571" s="677" t="s">
        <v>1556</v>
      </c>
      <c r="C571" s="677" t="s">
        <v>409</v>
      </c>
      <c r="D571" t="s">
        <v>401</v>
      </c>
      <c r="F571" s="256">
        <v>3.8</v>
      </c>
      <c r="G571" s="218">
        <f t="shared" si="8"/>
        <v>1.2000000000001494</v>
      </c>
    </row>
    <row r="572" spans="1:12">
      <c r="A572" s="236">
        <v>45322</v>
      </c>
      <c r="B572" s="677" t="s">
        <v>1561</v>
      </c>
      <c r="C572" s="677" t="s">
        <v>409</v>
      </c>
      <c r="D572" t="s">
        <v>401</v>
      </c>
      <c r="F572" s="256">
        <v>1.2</v>
      </c>
      <c r="G572" s="218">
        <f t="shared" si="8"/>
        <v>1.4943601911454607E-13</v>
      </c>
    </row>
    <row r="573" spans="1:12">
      <c r="A573" s="243">
        <v>45322</v>
      </c>
      <c r="B573" s="676" t="s">
        <v>397</v>
      </c>
      <c r="C573" s="676" t="s">
        <v>444</v>
      </c>
      <c r="D573" t="s">
        <v>19</v>
      </c>
      <c r="E573" s="237">
        <v>13.6</v>
      </c>
      <c r="G573" s="218">
        <f t="shared" si="8"/>
        <v>13.600000000000149</v>
      </c>
    </row>
    <row r="574" spans="1:12">
      <c r="B574" s="677"/>
      <c r="C574" s="677"/>
      <c r="D574" t="s">
        <v>401</v>
      </c>
      <c r="E574" s="237">
        <v>5.6</v>
      </c>
      <c r="G574" s="218">
        <f t="shared" si="8"/>
        <v>19.200000000000149</v>
      </c>
    </row>
    <row r="575" spans="1:12">
      <c r="B575" s="677"/>
      <c r="C575" s="677"/>
      <c r="D575" t="s">
        <v>400</v>
      </c>
      <c r="E575" s="237">
        <v>233.3</v>
      </c>
      <c r="G575" s="218">
        <f t="shared" si="8"/>
        <v>252.50000000000017</v>
      </c>
    </row>
    <row r="576" spans="1:12">
      <c r="B576" s="677"/>
      <c r="C576" s="677"/>
      <c r="D576" t="s">
        <v>399</v>
      </c>
      <c r="E576" s="237">
        <v>1000</v>
      </c>
      <c r="G576" s="218">
        <f t="shared" si="8"/>
        <v>1252.5000000000002</v>
      </c>
      <c r="I576" s="240"/>
    </row>
    <row r="577" spans="1:12" s="396" customFormat="1">
      <c r="A577" s="395">
        <v>45301</v>
      </c>
      <c r="B577" s="681" t="s">
        <v>1562</v>
      </c>
      <c r="C577" s="681" t="s">
        <v>444</v>
      </c>
      <c r="D577" s="396" t="s">
        <v>399</v>
      </c>
      <c r="E577" s="416"/>
      <c r="F577" s="397">
        <v>1000</v>
      </c>
      <c r="G577" s="399">
        <f t="shared" si="8"/>
        <v>252.50000000000023</v>
      </c>
      <c r="L577" s="397"/>
    </row>
    <row r="578" spans="1:12" s="396" customFormat="1">
      <c r="A578" s="395">
        <v>45322</v>
      </c>
      <c r="B578" s="681" t="s">
        <v>1563</v>
      </c>
      <c r="C578" s="681" t="s">
        <v>444</v>
      </c>
      <c r="D578" s="396" t="s">
        <v>400</v>
      </c>
      <c r="E578" s="416"/>
      <c r="F578" s="397">
        <v>233.3</v>
      </c>
      <c r="G578" s="399">
        <f t="shared" si="8"/>
        <v>19.200000000000216</v>
      </c>
      <c r="L578" s="397"/>
    </row>
    <row r="579" spans="1:12">
      <c r="A579" s="236">
        <v>45322</v>
      </c>
      <c r="B579" s="677" t="s">
        <v>1561</v>
      </c>
      <c r="C579" s="677" t="s">
        <v>444</v>
      </c>
      <c r="D579" t="s">
        <v>19</v>
      </c>
      <c r="F579" s="256">
        <v>5.5</v>
      </c>
      <c r="G579" s="218">
        <f t="shared" si="8"/>
        <v>13.700000000000216</v>
      </c>
    </row>
    <row r="580" spans="1:12">
      <c r="A580" s="236">
        <v>45344</v>
      </c>
      <c r="B580" s="677" t="s">
        <v>1564</v>
      </c>
      <c r="C580" s="677" t="s">
        <v>444</v>
      </c>
      <c r="D580" t="s">
        <v>19</v>
      </c>
      <c r="F580" s="256">
        <v>8.1</v>
      </c>
      <c r="G580" s="218">
        <f t="shared" si="8"/>
        <v>5.6000000000002164</v>
      </c>
    </row>
    <row r="581" spans="1:12">
      <c r="A581" s="236">
        <v>45344</v>
      </c>
      <c r="B581" s="677" t="s">
        <v>1564</v>
      </c>
      <c r="C581" s="677" t="s">
        <v>444</v>
      </c>
      <c r="D581" t="s">
        <v>401</v>
      </c>
      <c r="F581" s="256">
        <v>5.6</v>
      </c>
      <c r="G581" s="218">
        <f t="shared" ref="G581:G587" si="9">+G580+E581-F581</f>
        <v>2.1671553440683056E-13</v>
      </c>
    </row>
    <row r="582" spans="1:12">
      <c r="A582" s="243">
        <v>45351</v>
      </c>
      <c r="B582" s="676" t="s">
        <v>397</v>
      </c>
      <c r="C582" s="676" t="s">
        <v>415</v>
      </c>
      <c r="D582" t="s">
        <v>19</v>
      </c>
      <c r="E582" s="237">
        <v>10.6</v>
      </c>
      <c r="F582" s="237"/>
      <c r="G582" s="218">
        <f t="shared" si="9"/>
        <v>10.600000000000216</v>
      </c>
    </row>
    <row r="583" spans="1:12">
      <c r="A583"/>
      <c r="B583" s="677"/>
      <c r="C583" s="677"/>
      <c r="D583" t="s">
        <v>401</v>
      </c>
      <c r="E583" s="237">
        <v>5</v>
      </c>
      <c r="F583" s="237"/>
      <c r="G583" s="218">
        <f t="shared" si="9"/>
        <v>15.600000000000216</v>
      </c>
    </row>
    <row r="584" spans="1:12">
      <c r="A584"/>
      <c r="B584" s="677"/>
      <c r="C584" s="677"/>
      <c r="D584" t="s">
        <v>400</v>
      </c>
      <c r="E584" s="237">
        <v>250</v>
      </c>
      <c r="F584" s="237"/>
      <c r="G584" s="218">
        <f t="shared" si="9"/>
        <v>265.60000000000019</v>
      </c>
    </row>
    <row r="585" spans="1:12" s="396" customFormat="1">
      <c r="A585" s="395">
        <v>45351</v>
      </c>
      <c r="B585" s="681" t="s">
        <v>1565</v>
      </c>
      <c r="C585" s="681" t="s">
        <v>415</v>
      </c>
      <c r="D585" s="396" t="s">
        <v>400</v>
      </c>
      <c r="E585" s="421"/>
      <c r="F585" s="398">
        <v>220</v>
      </c>
      <c r="G585" s="399">
        <f t="shared" si="9"/>
        <v>45.600000000000193</v>
      </c>
      <c r="L585" s="397"/>
    </row>
    <row r="586" spans="1:12">
      <c r="A586" s="236">
        <v>45382</v>
      </c>
      <c r="B586" s="677" t="s">
        <v>1566</v>
      </c>
      <c r="C586" s="677" t="s">
        <v>415</v>
      </c>
      <c r="D586" t="s">
        <v>19</v>
      </c>
      <c r="F586" s="256">
        <v>10.6</v>
      </c>
      <c r="G586" s="218">
        <f t="shared" si="9"/>
        <v>35.000000000000192</v>
      </c>
    </row>
    <row r="587" spans="1:12">
      <c r="A587" s="236">
        <v>45382</v>
      </c>
      <c r="B587" s="677" t="s">
        <v>1566</v>
      </c>
      <c r="C587" s="677" t="s">
        <v>415</v>
      </c>
      <c r="D587" t="s">
        <v>401</v>
      </c>
      <c r="F587" s="256">
        <v>5</v>
      </c>
      <c r="G587" s="218">
        <f t="shared" si="9"/>
        <v>30.000000000000192</v>
      </c>
    </row>
    <row r="588" spans="1:12" s="396" customFormat="1">
      <c r="A588" s="395">
        <v>45412</v>
      </c>
      <c r="B588" s="681" t="s">
        <v>1567</v>
      </c>
      <c r="C588" s="681" t="s">
        <v>415</v>
      </c>
      <c r="D588" s="396" t="s">
        <v>400</v>
      </c>
      <c r="E588" s="397"/>
      <c r="F588" s="416">
        <v>10</v>
      </c>
      <c r="G588" s="399">
        <f t="shared" ref="G588:G603" si="10">+G587+E588-F588</f>
        <v>20.000000000000192</v>
      </c>
      <c r="L588" s="397"/>
    </row>
    <row r="589" spans="1:12" s="396" customFormat="1">
      <c r="A589" s="395">
        <v>45443</v>
      </c>
      <c r="B589" s="681" t="s">
        <v>1568</v>
      </c>
      <c r="C589" s="681" t="s">
        <v>415</v>
      </c>
      <c r="D589" s="396" t="s">
        <v>400</v>
      </c>
      <c r="E589" s="397"/>
      <c r="F589" s="416">
        <v>20</v>
      </c>
      <c r="G589" s="399">
        <f t="shared" si="10"/>
        <v>1.9184653865522705E-13</v>
      </c>
      <c r="L589" s="397"/>
    </row>
    <row r="590" spans="1:12">
      <c r="A590" s="243">
        <v>45382</v>
      </c>
      <c r="B590" s="676" t="s">
        <v>397</v>
      </c>
      <c r="C590" s="676" t="s">
        <v>418</v>
      </c>
      <c r="D590" t="s">
        <v>19</v>
      </c>
      <c r="E590" s="237">
        <v>20.6</v>
      </c>
      <c r="G590" s="218">
        <f t="shared" si="10"/>
        <v>20.600000000000193</v>
      </c>
    </row>
    <row r="591" spans="1:12">
      <c r="B591" s="677"/>
      <c r="C591" s="677"/>
      <c r="D591" t="s">
        <v>401</v>
      </c>
      <c r="E591" s="237">
        <v>5</v>
      </c>
      <c r="G591" s="218">
        <f t="shared" si="10"/>
        <v>25.600000000000193</v>
      </c>
    </row>
    <row r="592" spans="1:12">
      <c r="B592" s="677"/>
      <c r="C592" s="677"/>
      <c r="D592" t="s">
        <v>400</v>
      </c>
      <c r="E592" s="237">
        <v>500</v>
      </c>
      <c r="G592" s="218">
        <f t="shared" si="10"/>
        <v>525.60000000000014</v>
      </c>
    </row>
    <row r="593" spans="1:12">
      <c r="A593" s="236">
        <v>45382</v>
      </c>
      <c r="B593" s="677" t="s">
        <v>1566</v>
      </c>
      <c r="C593" s="677" t="s">
        <v>418</v>
      </c>
      <c r="D593" t="s">
        <v>19</v>
      </c>
      <c r="F593" s="256">
        <v>20.6</v>
      </c>
      <c r="G593" s="218">
        <f t="shared" si="10"/>
        <v>505.00000000000011</v>
      </c>
    </row>
    <row r="594" spans="1:12" s="396" customFormat="1">
      <c r="A594" s="395">
        <v>45382</v>
      </c>
      <c r="B594" s="681" t="s">
        <v>1569</v>
      </c>
      <c r="C594" s="681" t="s">
        <v>418</v>
      </c>
      <c r="D594" s="396" t="s">
        <v>400</v>
      </c>
      <c r="E594" s="416"/>
      <c r="F594" s="397">
        <v>500</v>
      </c>
      <c r="G594" s="399">
        <f t="shared" si="10"/>
        <v>5.0000000000001137</v>
      </c>
      <c r="L594" s="397"/>
    </row>
    <row r="595" spans="1:12">
      <c r="A595" s="236">
        <v>45382</v>
      </c>
      <c r="B595" s="677" t="s">
        <v>1566</v>
      </c>
      <c r="C595" s="677" t="s">
        <v>418</v>
      </c>
      <c r="D595" t="s">
        <v>401</v>
      </c>
      <c r="F595" s="256">
        <v>3.8</v>
      </c>
      <c r="G595" s="218">
        <f t="shared" si="10"/>
        <v>1.2000000000001139</v>
      </c>
    </row>
    <row r="596" spans="1:12">
      <c r="A596" s="236">
        <v>45443</v>
      </c>
      <c r="B596" s="677" t="s">
        <v>1570</v>
      </c>
      <c r="C596" s="677" t="s">
        <v>418</v>
      </c>
      <c r="D596" t="s">
        <v>401</v>
      </c>
      <c r="F596" s="256">
        <v>1.2</v>
      </c>
      <c r="G596" s="218">
        <f t="shared" si="10"/>
        <v>1.1390888232654106E-13</v>
      </c>
    </row>
    <row r="597" spans="1:12">
      <c r="A597" s="243" t="s">
        <v>1571</v>
      </c>
      <c r="B597" s="676" t="s">
        <v>397</v>
      </c>
      <c r="C597" s="676" t="s">
        <v>420</v>
      </c>
      <c r="D597" t="s">
        <v>19</v>
      </c>
      <c r="E597" s="256">
        <v>20.5</v>
      </c>
      <c r="F597" s="237"/>
      <c r="G597" s="218">
        <f t="shared" si="10"/>
        <v>20.500000000000114</v>
      </c>
    </row>
    <row r="598" spans="1:12">
      <c r="B598" s="677"/>
      <c r="C598" s="677"/>
      <c r="D598" t="s">
        <v>401</v>
      </c>
      <c r="E598" s="256">
        <v>5</v>
      </c>
      <c r="F598" s="237"/>
      <c r="G598" s="218">
        <f t="shared" si="10"/>
        <v>25.500000000000114</v>
      </c>
    </row>
    <row r="599" spans="1:12">
      <c r="B599" s="677"/>
      <c r="C599" s="677"/>
      <c r="D599" t="s">
        <v>400</v>
      </c>
      <c r="E599" s="256">
        <v>500</v>
      </c>
      <c r="F599" s="237"/>
      <c r="G599" s="218">
        <f t="shared" si="10"/>
        <v>525.50000000000011</v>
      </c>
    </row>
    <row r="600" spans="1:12" s="396" customFormat="1">
      <c r="A600" s="395">
        <v>45412</v>
      </c>
      <c r="B600" s="681" t="s">
        <v>1567</v>
      </c>
      <c r="C600" s="681" t="s">
        <v>420</v>
      </c>
      <c r="D600" s="396" t="s">
        <v>400</v>
      </c>
      <c r="E600" s="397"/>
      <c r="F600" s="416">
        <v>500</v>
      </c>
      <c r="G600" s="399">
        <f t="shared" si="10"/>
        <v>25.500000000000114</v>
      </c>
      <c r="L600" s="397"/>
    </row>
    <row r="601" spans="1:12">
      <c r="A601" s="236">
        <v>45443</v>
      </c>
      <c r="B601" s="677" t="s">
        <v>1570</v>
      </c>
      <c r="C601" s="677" t="s">
        <v>420</v>
      </c>
      <c r="D601" t="s">
        <v>19</v>
      </c>
      <c r="F601" s="256">
        <v>20.5</v>
      </c>
      <c r="G601" s="218">
        <f t="shared" si="10"/>
        <v>5.0000000000001137</v>
      </c>
    </row>
    <row r="602" spans="1:12">
      <c r="A602" s="236">
        <v>45443</v>
      </c>
      <c r="B602" s="677" t="s">
        <v>1570</v>
      </c>
      <c r="C602" s="677" t="s">
        <v>420</v>
      </c>
      <c r="D602" t="s">
        <v>401</v>
      </c>
      <c r="F602" s="256">
        <v>5</v>
      </c>
      <c r="G602" s="218">
        <f t="shared" si="10"/>
        <v>1.1368683772161603E-13</v>
      </c>
    </row>
    <row r="603" spans="1:12">
      <c r="A603" s="243">
        <v>45443</v>
      </c>
      <c r="B603" s="676" t="s">
        <v>397</v>
      </c>
      <c r="C603" s="676" t="s">
        <v>422</v>
      </c>
      <c r="D603" t="s">
        <v>19</v>
      </c>
      <c r="E603" s="256">
        <v>18.600000000000001</v>
      </c>
      <c r="G603" s="218">
        <f t="shared" si="10"/>
        <v>18.600000000000115</v>
      </c>
    </row>
    <row r="604" spans="1:12">
      <c r="B604" s="677"/>
      <c r="C604" s="677"/>
      <c r="D604" t="s">
        <v>401</v>
      </c>
      <c r="E604" s="256">
        <v>5</v>
      </c>
      <c r="G604" s="218">
        <f t="shared" ref="G604:G667" si="11">+G603+E604-F604</f>
        <v>23.600000000000115</v>
      </c>
    </row>
    <row r="605" spans="1:12">
      <c r="B605" s="677"/>
      <c r="C605" s="677"/>
      <c r="D605" t="s">
        <v>400</v>
      </c>
      <c r="E605" s="256">
        <v>500</v>
      </c>
      <c r="G605" s="218">
        <f t="shared" si="11"/>
        <v>523.60000000000014</v>
      </c>
    </row>
    <row r="606" spans="1:12">
      <c r="B606" s="677"/>
      <c r="C606" s="677"/>
      <c r="D606" t="s">
        <v>580</v>
      </c>
      <c r="E606" s="256">
        <v>10</v>
      </c>
      <c r="G606" s="218">
        <f t="shared" si="11"/>
        <v>533.60000000000014</v>
      </c>
    </row>
    <row r="607" spans="1:12">
      <c r="A607" s="236">
        <v>45443</v>
      </c>
      <c r="B607" s="677" t="s">
        <v>1570</v>
      </c>
      <c r="C607" s="677" t="s">
        <v>422</v>
      </c>
      <c r="D607" t="s">
        <v>19</v>
      </c>
      <c r="F607" s="256">
        <v>18.600000000000001</v>
      </c>
      <c r="G607" s="218">
        <f t="shared" si="11"/>
        <v>515.00000000000011</v>
      </c>
      <c r="I607" s="256"/>
    </row>
    <row r="608" spans="1:12" s="396" customFormat="1">
      <c r="A608" s="395">
        <v>45443</v>
      </c>
      <c r="B608" s="681" t="s">
        <v>1568</v>
      </c>
      <c r="C608" s="681" t="s">
        <v>422</v>
      </c>
      <c r="D608" s="396" t="s">
        <v>400</v>
      </c>
      <c r="E608" s="416"/>
      <c r="F608" s="397">
        <v>500</v>
      </c>
      <c r="G608" s="399">
        <f t="shared" si="11"/>
        <v>15.000000000000114</v>
      </c>
      <c r="I608" s="397"/>
      <c r="L608" s="397"/>
    </row>
    <row r="609" spans="1:12">
      <c r="A609" s="236">
        <v>45443</v>
      </c>
      <c r="B609" s="677" t="s">
        <v>1570</v>
      </c>
      <c r="C609" s="677" t="s">
        <v>422</v>
      </c>
      <c r="D609" t="s">
        <v>401</v>
      </c>
      <c r="F609" s="256">
        <v>4.7</v>
      </c>
      <c r="G609" s="218">
        <f t="shared" si="11"/>
        <v>10.300000000000114</v>
      </c>
    </row>
    <row r="610" spans="1:12">
      <c r="A610" s="236">
        <v>45473</v>
      </c>
      <c r="B610" s="677" t="s">
        <v>1572</v>
      </c>
      <c r="C610" s="677" t="s">
        <v>422</v>
      </c>
      <c r="D610" t="s">
        <v>401</v>
      </c>
      <c r="F610" s="256">
        <v>0.3</v>
      </c>
      <c r="G610" s="218">
        <f t="shared" si="11"/>
        <v>10.000000000000114</v>
      </c>
    </row>
    <row r="611" spans="1:12">
      <c r="A611" s="236">
        <v>45473</v>
      </c>
      <c r="B611" s="677" t="s">
        <v>1572</v>
      </c>
      <c r="C611" s="677" t="s">
        <v>422</v>
      </c>
      <c r="D611" t="s">
        <v>580</v>
      </c>
      <c r="E611" s="256"/>
      <c r="F611" s="256">
        <v>10</v>
      </c>
      <c r="G611" s="218">
        <f t="shared" si="11"/>
        <v>1.1368683772161603E-13</v>
      </c>
    </row>
    <row r="612" spans="1:12">
      <c r="A612" s="243">
        <v>45473</v>
      </c>
      <c r="B612" s="676" t="s">
        <v>397</v>
      </c>
      <c r="C612" s="676" t="s">
        <v>425</v>
      </c>
      <c r="D612" t="s">
        <v>19</v>
      </c>
      <c r="E612" s="256">
        <v>18.100000000000001</v>
      </c>
      <c r="G612" s="218">
        <f t="shared" si="11"/>
        <v>18.100000000000115</v>
      </c>
    </row>
    <row r="613" spans="1:12">
      <c r="B613" s="677"/>
      <c r="C613" s="677"/>
      <c r="D613" t="s">
        <v>401</v>
      </c>
      <c r="E613" s="256">
        <v>7</v>
      </c>
      <c r="G613" s="218">
        <f t="shared" si="11"/>
        <v>25.100000000000115</v>
      </c>
    </row>
    <row r="614" spans="1:12">
      <c r="B614" s="677"/>
      <c r="C614" s="677"/>
      <c r="D614" t="s">
        <v>400</v>
      </c>
      <c r="E614" s="256">
        <v>500</v>
      </c>
      <c r="G614" s="218">
        <f t="shared" si="11"/>
        <v>525.10000000000014</v>
      </c>
    </row>
    <row r="615" spans="1:12" s="396" customFormat="1">
      <c r="A615" s="395">
        <v>45473</v>
      </c>
      <c r="B615" s="681" t="s">
        <v>1573</v>
      </c>
      <c r="C615" s="681" t="s">
        <v>425</v>
      </c>
      <c r="D615" s="396" t="s">
        <v>400</v>
      </c>
      <c r="E615" s="416"/>
      <c r="F615" s="397">
        <v>500</v>
      </c>
      <c r="G615" s="399">
        <f t="shared" si="11"/>
        <v>25.100000000000136</v>
      </c>
      <c r="L615" s="397"/>
    </row>
    <row r="616" spans="1:12">
      <c r="A616" s="236">
        <v>45473</v>
      </c>
      <c r="B616" s="677" t="s">
        <v>1572</v>
      </c>
      <c r="C616" s="677" t="s">
        <v>425</v>
      </c>
      <c r="D616" t="s">
        <v>19</v>
      </c>
      <c r="F616" s="256">
        <v>18.100000000000001</v>
      </c>
      <c r="G616" s="218">
        <f t="shared" si="11"/>
        <v>7.000000000000135</v>
      </c>
    </row>
    <row r="617" spans="1:12">
      <c r="A617" s="236">
        <v>45473</v>
      </c>
      <c r="B617" s="677" t="s">
        <v>1572</v>
      </c>
      <c r="C617" s="677" t="s">
        <v>425</v>
      </c>
      <c r="D617" t="s">
        <v>401</v>
      </c>
      <c r="F617" s="256">
        <v>1.6</v>
      </c>
      <c r="G617" s="218">
        <f t="shared" si="11"/>
        <v>5.4000000000001354</v>
      </c>
    </row>
    <row r="618" spans="1:12">
      <c r="A618" s="236">
        <v>45504</v>
      </c>
      <c r="B618" s="677" t="s">
        <v>1574</v>
      </c>
      <c r="C618" s="677" t="s">
        <v>425</v>
      </c>
      <c r="D618" t="s">
        <v>401</v>
      </c>
      <c r="F618" s="256">
        <v>5.4</v>
      </c>
      <c r="G618" s="218">
        <f t="shared" si="11"/>
        <v>1.3500311979441904E-13</v>
      </c>
    </row>
    <row r="619" spans="1:12">
      <c r="A619" s="243">
        <v>45504</v>
      </c>
      <c r="B619" s="676" t="s">
        <v>397</v>
      </c>
      <c r="C619" s="676" t="s">
        <v>427</v>
      </c>
      <c r="D619" t="s">
        <v>19</v>
      </c>
      <c r="E619" s="237">
        <v>17.8</v>
      </c>
      <c r="F619" s="319"/>
      <c r="G619" s="218">
        <f t="shared" si="11"/>
        <v>17.800000000000136</v>
      </c>
      <c r="I619" s="676"/>
    </row>
    <row r="620" spans="1:12">
      <c r="B620" s="677"/>
      <c r="C620" s="677"/>
      <c r="D620" t="s">
        <v>401</v>
      </c>
      <c r="E620" s="237">
        <v>7</v>
      </c>
      <c r="F620" s="319"/>
      <c r="G620" s="218">
        <f t="shared" si="11"/>
        <v>24.800000000000136</v>
      </c>
      <c r="I620" s="676"/>
      <c r="K620" s="237"/>
    </row>
    <row r="621" spans="1:12">
      <c r="B621" s="677"/>
      <c r="C621" s="677"/>
      <c r="D621" t="s">
        <v>400</v>
      </c>
      <c r="E621" s="237">
        <v>500</v>
      </c>
      <c r="F621" s="319"/>
      <c r="G621" s="218">
        <f t="shared" si="11"/>
        <v>524.80000000000018</v>
      </c>
      <c r="I621" s="677"/>
      <c r="K621" s="237"/>
    </row>
    <row r="622" spans="1:12" s="396" customFormat="1">
      <c r="A622" s="395">
        <v>45504</v>
      </c>
      <c r="B622" s="681" t="s">
        <v>1575</v>
      </c>
      <c r="C622" s="681" t="s">
        <v>427</v>
      </c>
      <c r="D622" s="396" t="s">
        <v>400</v>
      </c>
      <c r="E622" s="397"/>
      <c r="F622" s="398">
        <v>500</v>
      </c>
      <c r="G622" s="399">
        <f t="shared" si="11"/>
        <v>24.800000000000182</v>
      </c>
      <c r="L622" s="397"/>
    </row>
    <row r="623" spans="1:12">
      <c r="A623" s="236">
        <v>45504</v>
      </c>
      <c r="B623" s="677" t="s">
        <v>1574</v>
      </c>
      <c r="C623" s="677" t="s">
        <v>427</v>
      </c>
      <c r="D623" t="s">
        <v>19</v>
      </c>
      <c r="F623" s="237">
        <v>17.8</v>
      </c>
      <c r="G623" s="218">
        <f t="shared" si="11"/>
        <v>7.0000000000001812</v>
      </c>
    </row>
    <row r="624" spans="1:12">
      <c r="A624" s="236">
        <v>45504</v>
      </c>
      <c r="B624" s="677" t="s">
        <v>1574</v>
      </c>
      <c r="C624" s="677" t="s">
        <v>427</v>
      </c>
      <c r="D624" t="s">
        <v>401</v>
      </c>
      <c r="F624" s="237">
        <v>6.8</v>
      </c>
      <c r="G624" s="218">
        <f t="shared" si="11"/>
        <v>0.20000000000018137</v>
      </c>
    </row>
    <row r="625" spans="1:12">
      <c r="A625" s="236">
        <v>45553</v>
      </c>
      <c r="B625" s="677" t="s">
        <v>1576</v>
      </c>
      <c r="C625" s="677" t="s">
        <v>427</v>
      </c>
      <c r="D625" t="s">
        <v>401</v>
      </c>
      <c r="F625" s="237">
        <v>0.2</v>
      </c>
      <c r="G625" s="218">
        <f t="shared" si="11"/>
        <v>1.8135493107251932E-13</v>
      </c>
    </row>
    <row r="626" spans="1:12">
      <c r="A626" s="243">
        <v>45535</v>
      </c>
      <c r="B626" s="676" t="s">
        <v>397</v>
      </c>
      <c r="C626" s="676" t="s">
        <v>429</v>
      </c>
      <c r="D626" t="s">
        <v>19</v>
      </c>
      <c r="E626" s="237">
        <v>17.8</v>
      </c>
      <c r="F626" s="355"/>
      <c r="G626" s="218">
        <f t="shared" si="11"/>
        <v>17.800000000000182</v>
      </c>
    </row>
    <row r="627" spans="1:12">
      <c r="B627" s="677"/>
      <c r="C627" s="677"/>
      <c r="D627" t="s">
        <v>401</v>
      </c>
      <c r="E627" s="237">
        <v>7</v>
      </c>
      <c r="F627" s="355"/>
      <c r="G627" s="218">
        <f t="shared" si="11"/>
        <v>24.800000000000182</v>
      </c>
    </row>
    <row r="628" spans="1:12">
      <c r="B628" s="677"/>
      <c r="C628" s="677"/>
      <c r="D628" t="s">
        <v>400</v>
      </c>
      <c r="E628" s="237">
        <v>500</v>
      </c>
      <c r="F628" s="355"/>
      <c r="G628" s="218">
        <f t="shared" si="11"/>
        <v>524.80000000000018</v>
      </c>
    </row>
    <row r="629" spans="1:12" s="396" customFormat="1">
      <c r="A629" s="395">
        <v>45535</v>
      </c>
      <c r="B629" s="681" t="s">
        <v>1577</v>
      </c>
      <c r="C629" s="681" t="s">
        <v>429</v>
      </c>
      <c r="D629" s="396" t="s">
        <v>400</v>
      </c>
      <c r="E629" s="416"/>
      <c r="F629" s="417">
        <v>500</v>
      </c>
      <c r="G629" s="399">
        <f t="shared" si="11"/>
        <v>24.800000000000182</v>
      </c>
      <c r="L629" s="397"/>
    </row>
    <row r="630" spans="1:12">
      <c r="A630" s="236">
        <v>45553</v>
      </c>
      <c r="B630" s="677" t="s">
        <v>1576</v>
      </c>
      <c r="C630" s="677" t="s">
        <v>429</v>
      </c>
      <c r="D630" t="s">
        <v>19</v>
      </c>
      <c r="F630" s="237">
        <v>17.8</v>
      </c>
      <c r="G630" s="218">
        <f t="shared" si="11"/>
        <v>7.0000000000001812</v>
      </c>
    </row>
    <row r="631" spans="1:12">
      <c r="A631" s="236">
        <v>45553</v>
      </c>
      <c r="B631" s="677" t="s">
        <v>1576</v>
      </c>
      <c r="C631" s="677" t="s">
        <v>429</v>
      </c>
      <c r="D631" t="s">
        <v>401</v>
      </c>
      <c r="F631" s="237">
        <v>7</v>
      </c>
      <c r="G631" s="218">
        <f t="shared" si="11"/>
        <v>1.8118839761882555E-13</v>
      </c>
    </row>
    <row r="632" spans="1:12">
      <c r="A632" s="243">
        <v>45565</v>
      </c>
      <c r="B632" s="676" t="s">
        <v>397</v>
      </c>
      <c r="C632" s="676" t="s">
        <v>431</v>
      </c>
      <c r="D632" t="s">
        <v>19</v>
      </c>
      <c r="E632" s="237">
        <v>17.899999999999999</v>
      </c>
      <c r="F632" s="355"/>
      <c r="G632" s="218">
        <f t="shared" si="11"/>
        <v>17.90000000000018</v>
      </c>
    </row>
    <row r="633" spans="1:12">
      <c r="B633" s="677"/>
      <c r="C633" s="677"/>
      <c r="D633" t="s">
        <v>401</v>
      </c>
      <c r="E633" s="237">
        <v>5</v>
      </c>
      <c r="F633" s="355"/>
      <c r="G633" s="218">
        <f t="shared" si="11"/>
        <v>22.90000000000018</v>
      </c>
    </row>
    <row r="634" spans="1:12">
      <c r="B634" s="677"/>
      <c r="C634" s="677"/>
      <c r="D634" t="s">
        <v>400</v>
      </c>
      <c r="E634" s="237">
        <v>500</v>
      </c>
      <c r="F634" s="355"/>
      <c r="G634" s="218">
        <f t="shared" si="11"/>
        <v>522.9000000000002</v>
      </c>
    </row>
    <row r="635" spans="1:12" s="466" customFormat="1">
      <c r="A635" s="464">
        <v>45565</v>
      </c>
      <c r="B635" s="465" t="s">
        <v>1578</v>
      </c>
      <c r="C635" s="465" t="s">
        <v>431</v>
      </c>
      <c r="D635" s="466" t="s">
        <v>400</v>
      </c>
      <c r="E635" s="468"/>
      <c r="F635" s="487">
        <v>480</v>
      </c>
      <c r="G635" s="469">
        <f t="shared" si="11"/>
        <v>42.900000000000205</v>
      </c>
      <c r="L635" s="467"/>
    </row>
    <row r="636" spans="1:12">
      <c r="A636" s="236">
        <v>45596</v>
      </c>
      <c r="B636" s="677" t="s">
        <v>1579</v>
      </c>
      <c r="C636" s="677" t="s">
        <v>431</v>
      </c>
      <c r="D636" t="s">
        <v>19</v>
      </c>
      <c r="F636" s="355">
        <v>17.899999999999999</v>
      </c>
      <c r="G636" s="218">
        <f t="shared" si="11"/>
        <v>25.000000000000206</v>
      </c>
    </row>
    <row r="637" spans="1:12">
      <c r="A637" s="236">
        <v>45596</v>
      </c>
      <c r="B637" s="677" t="s">
        <v>1579</v>
      </c>
      <c r="C637" s="677" t="s">
        <v>431</v>
      </c>
      <c r="D637" t="s">
        <v>401</v>
      </c>
      <c r="F637" s="355">
        <v>5</v>
      </c>
      <c r="G637" s="218">
        <f t="shared" si="11"/>
        <v>20.000000000000206</v>
      </c>
    </row>
    <row r="638" spans="1:12" s="396" customFormat="1">
      <c r="A638" s="395">
        <v>45596</v>
      </c>
      <c r="B638" s="681" t="s">
        <v>1580</v>
      </c>
      <c r="C638" s="681" t="s">
        <v>431</v>
      </c>
      <c r="D638" s="396" t="s">
        <v>400</v>
      </c>
      <c r="E638" s="416"/>
      <c r="F638" s="417">
        <v>20</v>
      </c>
      <c r="G638" s="399">
        <f t="shared" si="11"/>
        <v>2.0605739337042905E-13</v>
      </c>
      <c r="L638" s="397"/>
    </row>
    <row r="639" spans="1:12">
      <c r="A639" s="243">
        <v>45596</v>
      </c>
      <c r="B639" s="676" t="s">
        <v>397</v>
      </c>
      <c r="C639" s="676" t="s">
        <v>398</v>
      </c>
      <c r="D639" t="s">
        <v>19</v>
      </c>
      <c r="E639" s="237">
        <v>7</v>
      </c>
      <c r="F639" s="237"/>
      <c r="G639" s="218">
        <f t="shared" si="11"/>
        <v>7.0000000000002061</v>
      </c>
    </row>
    <row r="640" spans="1:12">
      <c r="B640" s="677"/>
      <c r="C640" s="677"/>
      <c r="D640" t="s">
        <v>401</v>
      </c>
      <c r="E640" s="237">
        <v>7</v>
      </c>
      <c r="G640" s="218">
        <f t="shared" si="11"/>
        <v>14.000000000000206</v>
      </c>
    </row>
    <row r="641" spans="1:12">
      <c r="B641" s="677"/>
      <c r="C641" s="677"/>
      <c r="D641" t="s">
        <v>400</v>
      </c>
      <c r="E641" s="237">
        <v>500</v>
      </c>
      <c r="G641" s="218">
        <f t="shared" si="11"/>
        <v>514.00000000000023</v>
      </c>
    </row>
    <row r="642" spans="1:12" s="396" customFormat="1">
      <c r="A642" s="395">
        <v>45596</v>
      </c>
      <c r="B642" s="681" t="s">
        <v>1580</v>
      </c>
      <c r="C642" s="681" t="s">
        <v>398</v>
      </c>
      <c r="D642" s="396" t="s">
        <v>400</v>
      </c>
      <c r="E642" s="416"/>
      <c r="F642" s="397">
        <v>500</v>
      </c>
      <c r="G642" s="399">
        <f t="shared" si="11"/>
        <v>14.000000000000227</v>
      </c>
      <c r="L642" s="397"/>
    </row>
    <row r="643" spans="1:12">
      <c r="A643" s="236">
        <v>45596</v>
      </c>
      <c r="B643" s="677" t="s">
        <v>1579</v>
      </c>
      <c r="C643" s="677" t="s">
        <v>398</v>
      </c>
      <c r="D643" t="s">
        <v>19</v>
      </c>
      <c r="F643" s="256">
        <v>7</v>
      </c>
      <c r="G643" s="218">
        <f t="shared" si="11"/>
        <v>7.0000000000002274</v>
      </c>
    </row>
    <row r="644" spans="1:12">
      <c r="A644" s="236">
        <v>45596</v>
      </c>
      <c r="B644" s="677" t="s">
        <v>1579</v>
      </c>
      <c r="C644" s="677" t="s">
        <v>398</v>
      </c>
      <c r="D644" t="s">
        <v>401</v>
      </c>
      <c r="F644" s="256">
        <v>7</v>
      </c>
      <c r="G644" s="218">
        <f t="shared" si="11"/>
        <v>2.2737367544323206E-13</v>
      </c>
      <c r="H644" s="256"/>
    </row>
    <row r="645" spans="1:12">
      <c r="A645" s="243">
        <v>45626</v>
      </c>
      <c r="B645" s="676" t="s">
        <v>397</v>
      </c>
      <c r="C645" s="676" t="s">
        <v>405</v>
      </c>
      <c r="D645" t="s">
        <v>19</v>
      </c>
      <c r="E645" s="237">
        <v>8</v>
      </c>
      <c r="F645" s="355"/>
      <c r="G645" s="218">
        <f t="shared" si="11"/>
        <v>8.0000000000002274</v>
      </c>
    </row>
    <row r="646" spans="1:12">
      <c r="B646" s="677"/>
      <c r="C646" s="677"/>
      <c r="D646" t="s">
        <v>401</v>
      </c>
      <c r="E646" s="237">
        <v>7</v>
      </c>
      <c r="F646" s="355"/>
      <c r="G646" s="218">
        <f t="shared" si="11"/>
        <v>15.000000000000227</v>
      </c>
    </row>
    <row r="647" spans="1:12">
      <c r="B647" s="677"/>
      <c r="C647" s="677"/>
      <c r="D647" t="s">
        <v>400</v>
      </c>
      <c r="E647" s="237">
        <v>500</v>
      </c>
      <c r="F647" s="355"/>
      <c r="G647" s="218">
        <f t="shared" si="11"/>
        <v>515.00000000000023</v>
      </c>
    </row>
    <row r="648" spans="1:12" s="396" customFormat="1">
      <c r="A648" s="395">
        <v>45626</v>
      </c>
      <c r="B648" s="681" t="s">
        <v>1581</v>
      </c>
      <c r="C648" s="681" t="s">
        <v>405</v>
      </c>
      <c r="D648" s="396" t="s">
        <v>400</v>
      </c>
      <c r="E648" s="416"/>
      <c r="F648" s="417">
        <v>500</v>
      </c>
      <c r="G648" s="399">
        <f t="shared" si="11"/>
        <v>15.000000000000227</v>
      </c>
      <c r="L648" s="397"/>
    </row>
    <row r="649" spans="1:12">
      <c r="A649" s="236">
        <v>45596</v>
      </c>
      <c r="B649" s="677" t="s">
        <v>1579</v>
      </c>
      <c r="C649" s="677" t="s">
        <v>405</v>
      </c>
      <c r="D649" t="s">
        <v>19</v>
      </c>
      <c r="F649" s="256">
        <v>16</v>
      </c>
      <c r="G649" s="218">
        <f t="shared" si="11"/>
        <v>-0.99999999999977263</v>
      </c>
    </row>
    <row r="650" spans="1:12">
      <c r="A650" s="236">
        <v>45626</v>
      </c>
      <c r="B650" s="677" t="s">
        <v>1582</v>
      </c>
      <c r="C650" s="677" t="s">
        <v>405</v>
      </c>
      <c r="D650" t="s">
        <v>19</v>
      </c>
      <c r="F650" s="256">
        <v>20</v>
      </c>
      <c r="G650" s="218">
        <f t="shared" si="11"/>
        <v>-20.999999999999773</v>
      </c>
    </row>
    <row r="651" spans="1:12">
      <c r="A651" s="243">
        <v>45657</v>
      </c>
      <c r="B651" s="676" t="s">
        <v>397</v>
      </c>
      <c r="C651" s="676" t="s">
        <v>409</v>
      </c>
      <c r="D651" t="s">
        <v>19</v>
      </c>
      <c r="E651" s="237">
        <v>10.5</v>
      </c>
      <c r="F651" s="355"/>
      <c r="G651" s="218">
        <f t="shared" si="11"/>
        <v>-10.499999999999773</v>
      </c>
    </row>
    <row r="652" spans="1:12">
      <c r="B652" s="677"/>
      <c r="C652" s="677"/>
      <c r="D652" t="s">
        <v>401</v>
      </c>
      <c r="E652" s="237">
        <v>3</v>
      </c>
      <c r="F652" s="355"/>
      <c r="G652" s="218">
        <f t="shared" si="11"/>
        <v>-7.4999999999997726</v>
      </c>
    </row>
    <row r="653" spans="1:12">
      <c r="B653" s="677"/>
      <c r="C653" s="677"/>
      <c r="D653" t="s">
        <v>400</v>
      </c>
      <c r="E653" s="237">
        <v>500</v>
      </c>
      <c r="F653" s="355"/>
      <c r="G653" s="218">
        <f t="shared" si="11"/>
        <v>492.50000000000023</v>
      </c>
    </row>
    <row r="654" spans="1:12" s="396" customFormat="1">
      <c r="A654" s="395">
        <v>45657</v>
      </c>
      <c r="B654" s="681" t="s">
        <v>1583</v>
      </c>
      <c r="C654" s="681" t="s">
        <v>409</v>
      </c>
      <c r="D654" s="396" t="s">
        <v>400</v>
      </c>
      <c r="E654" s="416"/>
      <c r="F654" s="417">
        <v>500</v>
      </c>
      <c r="G654" s="399">
        <f t="shared" si="11"/>
        <v>-7.4999999999997726</v>
      </c>
      <c r="L654" s="397"/>
    </row>
    <row r="655" spans="1:12">
      <c r="A655" s="236">
        <v>45657</v>
      </c>
      <c r="B655" s="677" t="s">
        <v>1584</v>
      </c>
      <c r="C655" s="677" t="s">
        <v>409</v>
      </c>
      <c r="D655" t="s">
        <v>19</v>
      </c>
      <c r="F655" s="256">
        <v>30</v>
      </c>
      <c r="G655" s="218">
        <f t="shared" si="11"/>
        <v>-37.499999999999773</v>
      </c>
    </row>
    <row r="656" spans="1:12">
      <c r="A656" s="243">
        <v>45688</v>
      </c>
      <c r="B656" s="676" t="s">
        <v>397</v>
      </c>
      <c r="C656" s="676" t="s">
        <v>444</v>
      </c>
      <c r="D656" t="s">
        <v>19</v>
      </c>
      <c r="E656" s="237">
        <v>8</v>
      </c>
      <c r="G656" s="218">
        <f t="shared" si="11"/>
        <v>-29.499999999999773</v>
      </c>
    </row>
    <row r="657" spans="1:12">
      <c r="B657" s="677"/>
      <c r="C657" s="677"/>
      <c r="D657" t="s">
        <v>401</v>
      </c>
      <c r="E657" s="237">
        <v>3</v>
      </c>
      <c r="G657" s="218">
        <f t="shared" si="11"/>
        <v>-26.499999999999773</v>
      </c>
    </row>
    <row r="658" spans="1:12">
      <c r="B658" s="677"/>
      <c r="C658" s="677"/>
      <c r="D658" t="s">
        <v>400</v>
      </c>
      <c r="E658" s="237">
        <v>500</v>
      </c>
      <c r="G658" s="218">
        <f t="shared" si="11"/>
        <v>473.50000000000023</v>
      </c>
    </row>
    <row r="659" spans="1:12">
      <c r="A659" s="236">
        <v>45688</v>
      </c>
      <c r="B659" s="677" t="s">
        <v>1585</v>
      </c>
      <c r="C659" s="677" t="s">
        <v>444</v>
      </c>
      <c r="D659" t="s">
        <v>19</v>
      </c>
      <c r="F659" s="256">
        <v>20</v>
      </c>
      <c r="G659" s="218">
        <f t="shared" si="11"/>
        <v>453.50000000000023</v>
      </c>
    </row>
    <row r="660" spans="1:12" s="396" customFormat="1">
      <c r="A660" s="395">
        <v>45688</v>
      </c>
      <c r="B660" s="681" t="s">
        <v>1586</v>
      </c>
      <c r="C660" s="681" t="s">
        <v>444</v>
      </c>
      <c r="D660" s="396" t="s">
        <v>400</v>
      </c>
      <c r="E660" s="416"/>
      <c r="F660" s="397">
        <v>500</v>
      </c>
      <c r="G660" s="399">
        <f t="shared" si="11"/>
        <v>-46.499999999999773</v>
      </c>
      <c r="L660" s="397"/>
    </row>
    <row r="661" spans="1:12">
      <c r="A661" s="243">
        <v>45716</v>
      </c>
      <c r="B661" s="676" t="s">
        <v>397</v>
      </c>
      <c r="C661" s="676" t="s">
        <v>415</v>
      </c>
      <c r="D661" t="s">
        <v>19</v>
      </c>
      <c r="E661" s="237">
        <v>14</v>
      </c>
      <c r="G661" s="218">
        <f t="shared" si="11"/>
        <v>-32.499999999999773</v>
      </c>
    </row>
    <row r="662" spans="1:12">
      <c r="B662" s="677"/>
      <c r="C662" s="677"/>
      <c r="D662" t="s">
        <v>401</v>
      </c>
      <c r="E662" s="237">
        <v>3</v>
      </c>
      <c r="G662" s="218">
        <f t="shared" si="11"/>
        <v>-29.499999999999773</v>
      </c>
    </row>
    <row r="663" spans="1:12">
      <c r="B663" s="677"/>
      <c r="C663" s="677"/>
      <c r="D663" t="s">
        <v>400</v>
      </c>
      <c r="E663" s="237">
        <v>500</v>
      </c>
      <c r="G663" s="218">
        <f t="shared" si="11"/>
        <v>470.50000000000023</v>
      </c>
    </row>
    <row r="664" spans="1:12" s="396" customFormat="1">
      <c r="A664" s="395">
        <v>45716</v>
      </c>
      <c r="B664" s="681" t="s">
        <v>1587</v>
      </c>
      <c r="C664" s="681" t="s">
        <v>415</v>
      </c>
      <c r="D664" s="396" t="s">
        <v>400</v>
      </c>
      <c r="E664" s="416"/>
      <c r="F664" s="397">
        <v>500</v>
      </c>
      <c r="G664" s="399">
        <f t="shared" si="11"/>
        <v>-29.499999999999773</v>
      </c>
      <c r="L664" s="397"/>
    </row>
    <row r="665" spans="1:12">
      <c r="A665" s="243">
        <v>45747</v>
      </c>
      <c r="B665" s="676" t="s">
        <v>397</v>
      </c>
      <c r="C665" s="676" t="s">
        <v>418</v>
      </c>
      <c r="D665" t="s">
        <v>19</v>
      </c>
      <c r="E665" s="237">
        <v>14</v>
      </c>
      <c r="G665" s="218">
        <f t="shared" si="11"/>
        <v>-15.499999999999773</v>
      </c>
    </row>
    <row r="666" spans="1:12">
      <c r="B666" s="677"/>
      <c r="C666" s="677"/>
      <c r="D666" t="s">
        <v>401</v>
      </c>
      <c r="E666" s="237">
        <v>3</v>
      </c>
      <c r="G666" s="218">
        <f t="shared" si="11"/>
        <v>-12.499999999999773</v>
      </c>
    </row>
    <row r="667" spans="1:12">
      <c r="B667" s="677"/>
      <c r="C667" s="677"/>
      <c r="D667" t="s">
        <v>400</v>
      </c>
      <c r="E667" s="237">
        <v>500</v>
      </c>
      <c r="G667" s="218">
        <f t="shared" si="11"/>
        <v>487.50000000000023</v>
      </c>
    </row>
    <row r="668" spans="1:12" s="396" customFormat="1">
      <c r="A668" s="395">
        <v>45747</v>
      </c>
      <c r="B668" s="681" t="s">
        <v>1588</v>
      </c>
      <c r="C668" s="681" t="s">
        <v>418</v>
      </c>
      <c r="D668" s="396" t="s">
        <v>400</v>
      </c>
      <c r="E668" s="416"/>
      <c r="F668" s="397">
        <v>500</v>
      </c>
      <c r="G668" s="399">
        <f t="shared" ref="G668:G743" si="12">+G667+E668-F668</f>
        <v>-12.499999999999773</v>
      </c>
      <c r="L668" s="397"/>
    </row>
    <row r="669" spans="1:12">
      <c r="A669" s="236">
        <v>45747</v>
      </c>
      <c r="B669" s="677" t="s">
        <v>1589</v>
      </c>
      <c r="C669" s="677" t="s">
        <v>418</v>
      </c>
      <c r="D669" t="s">
        <v>19</v>
      </c>
      <c r="F669" s="256">
        <v>20</v>
      </c>
      <c r="G669" s="218">
        <f t="shared" si="12"/>
        <v>-32.499999999999773</v>
      </c>
    </row>
    <row r="670" spans="1:12">
      <c r="A670" s="243">
        <v>45777</v>
      </c>
      <c r="B670" s="676" t="s">
        <v>397</v>
      </c>
      <c r="C670" s="676" t="s">
        <v>420</v>
      </c>
      <c r="D670" t="s">
        <v>19</v>
      </c>
      <c r="E670" s="237">
        <v>14</v>
      </c>
      <c r="G670" s="218">
        <f t="shared" si="12"/>
        <v>-18.499999999999773</v>
      </c>
    </row>
    <row r="671" spans="1:12">
      <c r="B671" s="677"/>
      <c r="C671" s="677"/>
      <c r="D671" t="s">
        <v>401</v>
      </c>
      <c r="E671" s="237">
        <v>3</v>
      </c>
      <c r="G671" s="218">
        <f t="shared" si="12"/>
        <v>-15.499999999999773</v>
      </c>
    </row>
    <row r="672" spans="1:12">
      <c r="B672" s="677"/>
      <c r="C672" s="677"/>
      <c r="D672" t="s">
        <v>400</v>
      </c>
      <c r="E672" s="237">
        <v>500</v>
      </c>
      <c r="G672" s="218">
        <f t="shared" si="12"/>
        <v>484.50000000000023</v>
      </c>
    </row>
    <row r="673" spans="1:12" s="396" customFormat="1">
      <c r="A673" s="395">
        <v>45777</v>
      </c>
      <c r="B673" s="681" t="s">
        <v>1590</v>
      </c>
      <c r="C673" s="681" t="s">
        <v>420</v>
      </c>
      <c r="D673" s="396" t="s">
        <v>400</v>
      </c>
      <c r="E673" s="416"/>
      <c r="F673" s="397">
        <v>500</v>
      </c>
      <c r="G673" s="399">
        <f t="shared" si="12"/>
        <v>-15.499999999999773</v>
      </c>
      <c r="L673" s="397"/>
    </row>
    <row r="674" spans="1:12">
      <c r="A674" s="236">
        <v>45777</v>
      </c>
      <c r="B674" s="677" t="s">
        <v>1591</v>
      </c>
      <c r="C674" s="677" t="s">
        <v>420</v>
      </c>
      <c r="D674" t="s">
        <v>19</v>
      </c>
      <c r="F674" s="256">
        <v>30</v>
      </c>
      <c r="G674" s="218">
        <f t="shared" si="12"/>
        <v>-45.499999999999773</v>
      </c>
    </row>
    <row r="675" spans="1:12">
      <c r="A675" s="243">
        <v>45808</v>
      </c>
      <c r="B675" s="676" t="s">
        <v>397</v>
      </c>
      <c r="C675" s="676" t="s">
        <v>422</v>
      </c>
      <c r="D675" t="s">
        <v>19</v>
      </c>
      <c r="E675" s="237">
        <v>14</v>
      </c>
      <c r="F675" s="355"/>
      <c r="G675" s="218">
        <f t="shared" si="12"/>
        <v>-31.499999999999773</v>
      </c>
    </row>
    <row r="676" spans="1:12">
      <c r="B676" s="677"/>
      <c r="C676" s="677"/>
      <c r="D676" t="s">
        <v>401</v>
      </c>
      <c r="E676" s="237">
        <v>5</v>
      </c>
      <c r="F676" s="355"/>
      <c r="G676" s="218">
        <f t="shared" si="12"/>
        <v>-26.499999999999773</v>
      </c>
    </row>
    <row r="677" spans="1:12">
      <c r="B677" s="677"/>
      <c r="C677" s="677"/>
      <c r="D677" t="s">
        <v>400</v>
      </c>
      <c r="E677" s="237">
        <v>500</v>
      </c>
      <c r="F677" s="355"/>
      <c r="G677" s="218">
        <f t="shared" si="12"/>
        <v>473.50000000000023</v>
      </c>
    </row>
    <row r="678" spans="1:12" s="396" customFormat="1">
      <c r="A678" s="395">
        <v>45808</v>
      </c>
      <c r="B678" s="681" t="s">
        <v>1592</v>
      </c>
      <c r="C678" s="681" t="s">
        <v>422</v>
      </c>
      <c r="D678" s="396" t="s">
        <v>400</v>
      </c>
      <c r="E678" s="416"/>
      <c r="F678" s="417">
        <v>500</v>
      </c>
      <c r="G678" s="399">
        <f t="shared" si="12"/>
        <v>-26.499999999999773</v>
      </c>
      <c r="L678" s="397"/>
    </row>
    <row r="679" spans="1:12">
      <c r="A679" s="243">
        <v>45838</v>
      </c>
      <c r="B679" s="676" t="s">
        <v>397</v>
      </c>
      <c r="C679" s="676" t="s">
        <v>425</v>
      </c>
      <c r="D679" t="s">
        <v>19</v>
      </c>
      <c r="E679" s="256">
        <v>11.5</v>
      </c>
      <c r="G679" s="218">
        <f t="shared" si="12"/>
        <v>-14.999999999999773</v>
      </c>
    </row>
    <row r="680" spans="1:12">
      <c r="B680" s="677"/>
      <c r="C680" s="677"/>
      <c r="D680" t="s">
        <v>401</v>
      </c>
      <c r="E680" s="256">
        <v>4</v>
      </c>
      <c r="G680" s="218">
        <f t="shared" si="12"/>
        <v>-10.999999999999773</v>
      </c>
    </row>
    <row r="681" spans="1:12">
      <c r="B681" s="677"/>
      <c r="C681" s="677"/>
      <c r="D681" t="s">
        <v>400</v>
      </c>
      <c r="E681" s="256">
        <v>500</v>
      </c>
      <c r="G681" s="218">
        <f t="shared" si="12"/>
        <v>489.00000000000023</v>
      </c>
    </row>
    <row r="682" spans="1:12" s="396" customFormat="1">
      <c r="A682" s="395">
        <v>45838</v>
      </c>
      <c r="B682" s="681" t="s">
        <v>1593</v>
      </c>
      <c r="C682" s="681" t="s">
        <v>425</v>
      </c>
      <c r="D682" s="396" t="s">
        <v>400</v>
      </c>
      <c r="E682" s="399"/>
      <c r="F682" s="399">
        <v>500</v>
      </c>
      <c r="G682" s="399">
        <f t="shared" si="12"/>
        <v>-10.999999999999773</v>
      </c>
      <c r="L682" s="397"/>
    </row>
    <row r="683" spans="1:12">
      <c r="A683" s="236">
        <v>45869</v>
      </c>
      <c r="B683" s="677" t="s">
        <v>1594</v>
      </c>
      <c r="C683" s="677" t="s">
        <v>425</v>
      </c>
      <c r="D683" t="s">
        <v>19</v>
      </c>
      <c r="F683" s="256">
        <v>20</v>
      </c>
      <c r="G683" s="218">
        <f t="shared" si="12"/>
        <v>-30.999999999999773</v>
      </c>
    </row>
    <row r="684" spans="1:12">
      <c r="A684" s="243">
        <v>45869</v>
      </c>
      <c r="B684" s="676" t="s">
        <v>397</v>
      </c>
      <c r="C684" s="676" t="s">
        <v>427</v>
      </c>
      <c r="D684" t="s">
        <v>19</v>
      </c>
      <c r="E684" s="256">
        <v>10</v>
      </c>
      <c r="G684" s="218">
        <f t="shared" si="12"/>
        <v>-20.999999999999773</v>
      </c>
    </row>
    <row r="685" spans="1:12">
      <c r="B685" s="677"/>
      <c r="C685" s="677"/>
      <c r="D685" t="s">
        <v>401</v>
      </c>
      <c r="E685" s="256">
        <v>4</v>
      </c>
      <c r="G685" s="218">
        <f t="shared" si="12"/>
        <v>-16.999999999999773</v>
      </c>
    </row>
    <row r="686" spans="1:12">
      <c r="B686" s="677"/>
      <c r="C686" s="677"/>
      <c r="D686" t="s">
        <v>400</v>
      </c>
      <c r="E686" s="256">
        <v>500</v>
      </c>
      <c r="G686" s="218">
        <f t="shared" si="12"/>
        <v>483.00000000000023</v>
      </c>
    </row>
    <row r="687" spans="1:12" s="396" customFormat="1">
      <c r="A687" s="395">
        <v>45869</v>
      </c>
      <c r="B687" s="681" t="s">
        <v>1595</v>
      </c>
      <c r="C687" s="681" t="s">
        <v>427</v>
      </c>
      <c r="D687" s="396" t="s">
        <v>400</v>
      </c>
      <c r="E687" s="399"/>
      <c r="F687" s="399">
        <v>500</v>
      </c>
      <c r="G687" s="399">
        <f t="shared" si="12"/>
        <v>-16.999999999999773</v>
      </c>
      <c r="L687" s="397"/>
    </row>
    <row r="688" spans="1:12">
      <c r="A688" s="277">
        <v>45900</v>
      </c>
      <c r="B688" s="676" t="s">
        <v>397</v>
      </c>
      <c r="C688" s="676" t="s">
        <v>429</v>
      </c>
      <c r="D688" t="s">
        <v>19</v>
      </c>
      <c r="E688" s="256">
        <v>10</v>
      </c>
      <c r="G688" s="218">
        <f t="shared" si="12"/>
        <v>-6.9999999999997726</v>
      </c>
    </row>
    <row r="689" spans="1:12">
      <c r="A689" s="257"/>
      <c r="B689" s="677"/>
      <c r="C689" s="677"/>
      <c r="D689" t="s">
        <v>401</v>
      </c>
      <c r="E689" s="256">
        <v>6</v>
      </c>
      <c r="G689" s="218">
        <f t="shared" si="12"/>
        <v>-0.99999999999977263</v>
      </c>
    </row>
    <row r="690" spans="1:12">
      <c r="A690" s="257"/>
      <c r="B690" s="677"/>
      <c r="C690" s="677"/>
      <c r="D690" t="s">
        <v>400</v>
      </c>
      <c r="E690" s="256">
        <v>500</v>
      </c>
      <c r="G690" s="218">
        <f t="shared" si="12"/>
        <v>499.00000000000023</v>
      </c>
    </row>
    <row r="691" spans="1:12">
      <c r="A691" s="257">
        <v>45900</v>
      </c>
      <c r="B691" s="677" t="s">
        <v>1596</v>
      </c>
      <c r="C691" s="677" t="s">
        <v>429</v>
      </c>
      <c r="D691" t="s">
        <v>400</v>
      </c>
      <c r="E691" s="256"/>
      <c r="F691" s="256">
        <v>500</v>
      </c>
      <c r="G691" s="218">
        <f t="shared" si="12"/>
        <v>-0.99999999999977263</v>
      </c>
    </row>
    <row r="692" spans="1:12">
      <c r="A692" s="277">
        <v>45930</v>
      </c>
      <c r="B692" s="676" t="s">
        <v>397</v>
      </c>
      <c r="C692" s="676" t="s">
        <v>431</v>
      </c>
      <c r="D692" t="s">
        <v>19</v>
      </c>
      <c r="E692" s="256">
        <v>10</v>
      </c>
      <c r="G692" s="218">
        <f t="shared" si="12"/>
        <v>9.0000000000002274</v>
      </c>
    </row>
    <row r="693" spans="1:12">
      <c r="A693" s="257"/>
      <c r="B693" s="677"/>
      <c r="C693" s="677"/>
      <c r="D693" t="s">
        <v>401</v>
      </c>
      <c r="E693" s="256">
        <v>4</v>
      </c>
      <c r="G693" s="218">
        <f t="shared" si="12"/>
        <v>13.000000000000227</v>
      </c>
      <c r="J693" s="690" t="s">
        <v>1597</v>
      </c>
      <c r="K693" s="690"/>
      <c r="L693" s="690"/>
    </row>
    <row r="694" spans="1:12">
      <c r="A694" s="257"/>
      <c r="B694" s="677"/>
      <c r="C694" s="677"/>
      <c r="D694" t="s">
        <v>400</v>
      </c>
      <c r="E694" s="256">
        <v>500</v>
      </c>
      <c r="G694" s="218">
        <f t="shared" si="12"/>
        <v>513.00000000000023</v>
      </c>
      <c r="I694" s="232">
        <v>2025</v>
      </c>
      <c r="J694" s="676" t="s">
        <v>431</v>
      </c>
      <c r="K694" t="s">
        <v>19</v>
      </c>
      <c r="L694" s="256">
        <v>9</v>
      </c>
    </row>
    <row r="695" spans="1:12">
      <c r="A695" s="236">
        <v>45930</v>
      </c>
      <c r="B695" s="677" t="s">
        <v>1598</v>
      </c>
      <c r="C695" s="677" t="s">
        <v>431</v>
      </c>
      <c r="D695" t="s">
        <v>400</v>
      </c>
      <c r="F695" s="256">
        <v>500</v>
      </c>
      <c r="G695" s="218">
        <f t="shared" si="12"/>
        <v>13.000000000000227</v>
      </c>
      <c r="J695" s="676"/>
      <c r="K695" t="s">
        <v>401</v>
      </c>
      <c r="L695" s="256">
        <v>4</v>
      </c>
    </row>
    <row r="696" spans="1:12">
      <c r="A696" s="236">
        <v>46027</v>
      </c>
      <c r="B696" s="677" t="s">
        <v>1599</v>
      </c>
      <c r="C696" s="677" t="s">
        <v>431</v>
      </c>
      <c r="D696" t="s">
        <v>19</v>
      </c>
      <c r="F696" s="256">
        <v>9</v>
      </c>
      <c r="G696" s="218">
        <f>+G695+E696-F696</f>
        <v>4.0000000000002274</v>
      </c>
      <c r="J696" s="676"/>
    </row>
    <row r="697" spans="1:12">
      <c r="A697" s="236">
        <v>46027</v>
      </c>
      <c r="B697" s="677" t="s">
        <v>1599</v>
      </c>
      <c r="C697" s="677" t="s">
        <v>431</v>
      </c>
      <c r="D697" t="s">
        <v>401</v>
      </c>
      <c r="F697" s="256">
        <v>4</v>
      </c>
      <c r="G697" s="218">
        <f>+G696+E697-F697</f>
        <v>2.2737367544323206E-13</v>
      </c>
      <c r="J697" s="676"/>
    </row>
    <row r="698" spans="1:12">
      <c r="A698" s="243">
        <v>45961</v>
      </c>
      <c r="B698" s="676" t="s">
        <v>397</v>
      </c>
      <c r="C698" s="676" t="s">
        <v>398</v>
      </c>
      <c r="D698" t="s">
        <v>19</v>
      </c>
      <c r="E698" s="237">
        <v>10</v>
      </c>
      <c r="G698" s="218">
        <f>+G697+E698-F698</f>
        <v>10.000000000000227</v>
      </c>
      <c r="J698" s="676" t="s">
        <v>398</v>
      </c>
      <c r="K698" t="s">
        <v>19</v>
      </c>
      <c r="L698" s="256">
        <v>10</v>
      </c>
    </row>
    <row r="699" spans="1:12">
      <c r="B699" s="677"/>
      <c r="C699" s="677"/>
      <c r="D699" t="s">
        <v>401</v>
      </c>
      <c r="E699" s="237">
        <v>6</v>
      </c>
      <c r="G699" s="218">
        <f>+G698+E699-F699</f>
        <v>16.000000000000227</v>
      </c>
      <c r="J699" s="677"/>
      <c r="K699" t="s">
        <v>401</v>
      </c>
      <c r="L699" s="256">
        <v>6</v>
      </c>
    </row>
    <row r="700" spans="1:12">
      <c r="B700" s="677"/>
      <c r="C700" s="677"/>
      <c r="D700" t="s">
        <v>400</v>
      </c>
      <c r="E700" s="256">
        <v>500</v>
      </c>
      <c r="G700" s="218">
        <f>+G699+E700-F700</f>
        <v>516.00000000000023</v>
      </c>
      <c r="J700" s="676" t="s">
        <v>405</v>
      </c>
      <c r="K700" s="587" t="s">
        <v>19</v>
      </c>
      <c r="L700" s="256">
        <v>10</v>
      </c>
    </row>
    <row r="701" spans="1:12">
      <c r="A701" s="236">
        <v>45961</v>
      </c>
      <c r="B701" s="677" t="s">
        <v>1600</v>
      </c>
      <c r="C701" s="677" t="s">
        <v>398</v>
      </c>
      <c r="D701" t="s">
        <v>400</v>
      </c>
      <c r="F701" s="256">
        <v>500</v>
      </c>
      <c r="G701" s="218">
        <f>+G700+E701-F701</f>
        <v>16.000000000000227</v>
      </c>
      <c r="J701" s="677"/>
      <c r="K701" s="587" t="s">
        <v>401</v>
      </c>
      <c r="L701" s="256">
        <v>5</v>
      </c>
    </row>
    <row r="702" spans="1:12">
      <c r="A702" s="236">
        <v>46027</v>
      </c>
      <c r="B702" s="677" t="s">
        <v>1599</v>
      </c>
      <c r="C702" s="677" t="s">
        <v>398</v>
      </c>
      <c r="D702" t="s">
        <v>19</v>
      </c>
      <c r="F702" s="256">
        <v>10</v>
      </c>
      <c r="G702" s="218">
        <f>+G701+E702-F702</f>
        <v>6.0000000000002274</v>
      </c>
      <c r="J702" s="677"/>
      <c r="K702" s="587"/>
    </row>
    <row r="703" spans="1:12">
      <c r="A703" s="236">
        <v>46027</v>
      </c>
      <c r="B703" s="677" t="s">
        <v>1599</v>
      </c>
      <c r="C703" s="677" t="s">
        <v>398</v>
      </c>
      <c r="D703" t="s">
        <v>401</v>
      </c>
      <c r="F703" s="256">
        <v>6</v>
      </c>
      <c r="G703" s="218">
        <f>+G702+E703-F703</f>
        <v>2.2737367544323206E-13</v>
      </c>
      <c r="J703" s="677"/>
      <c r="K703" s="587"/>
    </row>
    <row r="704" spans="1:12">
      <c r="A704" s="277">
        <v>45991</v>
      </c>
      <c r="B704" s="676" t="s">
        <v>397</v>
      </c>
      <c r="C704" s="676" t="s">
        <v>405</v>
      </c>
      <c r="D704" s="587" t="s">
        <v>19</v>
      </c>
      <c r="E704" s="237">
        <v>10</v>
      </c>
      <c r="G704" s="218">
        <f>+G703+E704-F704</f>
        <v>10.000000000000227</v>
      </c>
      <c r="J704" s="676" t="s">
        <v>409</v>
      </c>
      <c r="K704" t="s">
        <v>400</v>
      </c>
      <c r="L704" s="256">
        <v>80</v>
      </c>
    </row>
    <row r="705" spans="1:15">
      <c r="A705" s="257"/>
      <c r="B705" s="677"/>
      <c r="C705" s="677"/>
      <c r="D705" s="587" t="s">
        <v>401</v>
      </c>
      <c r="E705" s="237">
        <v>5</v>
      </c>
      <c r="G705" s="218">
        <f>+G704+E705-F705</f>
        <v>15.000000000000227</v>
      </c>
      <c r="K705">
        <v>140</v>
      </c>
      <c r="L705" s="299">
        <f>SUM(L694:L704)</f>
        <v>124</v>
      </c>
      <c r="M705" s="256">
        <f>K705-L705</f>
        <v>16</v>
      </c>
    </row>
    <row r="706" spans="1:15">
      <c r="A706" s="257"/>
      <c r="B706" s="677"/>
      <c r="C706" s="677"/>
      <c r="D706" s="587" t="s">
        <v>400</v>
      </c>
      <c r="E706" s="237">
        <v>500</v>
      </c>
      <c r="G706" s="218">
        <f>+G705+E706-F706</f>
        <v>515.00000000000023</v>
      </c>
    </row>
    <row r="707" spans="1:15">
      <c r="A707" s="276">
        <v>45991</v>
      </c>
      <c r="B707" s="677" t="s">
        <v>1601</v>
      </c>
      <c r="C707" s="677" t="s">
        <v>405</v>
      </c>
      <c r="D707" t="s">
        <v>400</v>
      </c>
      <c r="F707" s="256">
        <v>500</v>
      </c>
      <c r="G707" s="218">
        <f>+G706+E707-F707</f>
        <v>15.000000000000227</v>
      </c>
    </row>
    <row r="708" spans="1:15">
      <c r="A708" s="276">
        <v>46027</v>
      </c>
      <c r="B708" s="677" t="s">
        <v>1599</v>
      </c>
      <c r="C708" s="677" t="s">
        <v>405</v>
      </c>
      <c r="D708" t="s">
        <v>19</v>
      </c>
      <c r="F708" s="256">
        <v>10</v>
      </c>
      <c r="G708" s="218">
        <f>+G707+E708-F708</f>
        <v>5.0000000000002274</v>
      </c>
      <c r="L708" s="676">
        <v>2025</v>
      </c>
      <c r="M708" s="676" t="s">
        <v>409</v>
      </c>
      <c r="N708" t="s">
        <v>19</v>
      </c>
      <c r="O708" s="237">
        <v>10</v>
      </c>
    </row>
    <row r="709" spans="1:15">
      <c r="A709" s="276">
        <v>46027</v>
      </c>
      <c r="B709" s="677" t="s">
        <v>1599</v>
      </c>
      <c r="C709" s="677" t="s">
        <v>405</v>
      </c>
      <c r="D709" t="s">
        <v>401</v>
      </c>
      <c r="F709" s="256">
        <v>5</v>
      </c>
      <c r="G709" s="218">
        <f>+G708+E709-F709</f>
        <v>2.2737367544323206E-13</v>
      </c>
      <c r="L709"/>
      <c r="M709" s="677"/>
      <c r="N709" t="s">
        <v>401</v>
      </c>
      <c r="O709" s="237">
        <v>5</v>
      </c>
    </row>
    <row r="710" spans="1:15">
      <c r="A710" s="243">
        <v>46022</v>
      </c>
      <c r="B710" s="676" t="s">
        <v>397</v>
      </c>
      <c r="C710" s="676" t="s">
        <v>409</v>
      </c>
      <c r="D710" t="s">
        <v>19</v>
      </c>
      <c r="E710" s="237">
        <v>10</v>
      </c>
      <c r="G710" s="218">
        <f>+G709+E710-F710</f>
        <v>10.000000000000227</v>
      </c>
      <c r="I710" s="557" t="s">
        <v>597</v>
      </c>
      <c r="J710" s="558">
        <v>9720689</v>
      </c>
      <c r="L710"/>
      <c r="N710" s="256"/>
      <c r="O710" s="536">
        <f>SUM(O708:O709)</f>
        <v>15</v>
      </c>
    </row>
    <row r="711" spans="1:15">
      <c r="B711" s="677"/>
      <c r="C711" s="677"/>
      <c r="D711" t="s">
        <v>401</v>
      </c>
      <c r="E711" s="237">
        <v>5</v>
      </c>
      <c r="G711" s="218">
        <f>+G710+E711-F711</f>
        <v>15.000000000000227</v>
      </c>
      <c r="L711"/>
      <c r="N711" s="256"/>
    </row>
    <row r="712" spans="1:15">
      <c r="B712" s="677"/>
      <c r="C712" s="677"/>
      <c r="D712" t="s">
        <v>400</v>
      </c>
      <c r="E712" s="237">
        <v>500</v>
      </c>
      <c r="G712" s="218">
        <f>+G711+E712-F712</f>
        <v>515.00000000000023</v>
      </c>
    </row>
    <row r="713" spans="1:15">
      <c r="A713" s="236">
        <v>46021</v>
      </c>
      <c r="B713" s="677" t="s">
        <v>1602</v>
      </c>
      <c r="C713" s="677" t="s">
        <v>409</v>
      </c>
      <c r="D713" t="s">
        <v>400</v>
      </c>
      <c r="F713" s="256">
        <v>420</v>
      </c>
      <c r="G713" s="218">
        <f t="shared" si="12"/>
        <v>95.000000000000227</v>
      </c>
    </row>
    <row r="714" spans="1:15">
      <c r="A714" s="236">
        <v>46027</v>
      </c>
      <c r="B714" s="677" t="s">
        <v>1603</v>
      </c>
      <c r="C714" s="677" t="s">
        <v>409</v>
      </c>
      <c r="D714" t="s">
        <v>400</v>
      </c>
      <c r="F714" s="256">
        <v>80</v>
      </c>
      <c r="G714" s="218">
        <f t="shared" si="12"/>
        <v>15.000000000000227</v>
      </c>
      <c r="K714" s="690" t="s">
        <v>1597</v>
      </c>
      <c r="L714" s="690"/>
      <c r="M714" s="690"/>
    </row>
    <row r="715" spans="1:15">
      <c r="A715" s="236">
        <v>46141</v>
      </c>
      <c r="B715" s="677" t="s">
        <v>1604</v>
      </c>
      <c r="C715" s="677" t="s">
        <v>409</v>
      </c>
      <c r="D715" t="s">
        <v>19</v>
      </c>
      <c r="F715" s="256">
        <v>10</v>
      </c>
      <c r="G715" s="218">
        <f t="shared" si="12"/>
        <v>5.0000000000002274</v>
      </c>
      <c r="K715" s="676"/>
      <c r="L715" s="676"/>
      <c r="M715" s="676"/>
    </row>
    <row r="716" spans="1:15">
      <c r="A716" s="236">
        <v>46141</v>
      </c>
      <c r="B716" s="677" t="s">
        <v>1604</v>
      </c>
      <c r="C716" s="677" t="s">
        <v>409</v>
      </c>
      <c r="D716" t="s">
        <v>401</v>
      </c>
      <c r="F716" s="256">
        <v>5</v>
      </c>
      <c r="G716" s="218">
        <f t="shared" si="12"/>
        <v>2.2737367544323206E-13</v>
      </c>
      <c r="K716" s="676"/>
      <c r="L716" s="676"/>
      <c r="M716" s="676"/>
    </row>
    <row r="717" spans="1:15">
      <c r="A717" s="243">
        <v>46053</v>
      </c>
      <c r="B717" s="676" t="s">
        <v>397</v>
      </c>
      <c r="C717" s="676" t="s">
        <v>444</v>
      </c>
      <c r="D717" t="s">
        <v>19</v>
      </c>
      <c r="E717" s="285">
        <v>15</v>
      </c>
      <c r="G717" s="218">
        <f t="shared" si="12"/>
        <v>15.000000000000227</v>
      </c>
      <c r="I717" s="243"/>
      <c r="J717" s="676">
        <v>2025</v>
      </c>
      <c r="K717" s="676" t="s">
        <v>409</v>
      </c>
      <c r="L717" t="s">
        <v>19</v>
      </c>
      <c r="M717" s="237">
        <v>10</v>
      </c>
      <c r="N717" s="256"/>
      <c r="O717" s="218"/>
    </row>
    <row r="718" spans="1:15">
      <c r="B718" s="677"/>
      <c r="C718" s="677"/>
      <c r="D718" t="s">
        <v>401</v>
      </c>
      <c r="E718" s="285">
        <v>3</v>
      </c>
      <c r="G718" s="218">
        <f t="shared" si="12"/>
        <v>18.000000000000227</v>
      </c>
      <c r="I718" s="236"/>
      <c r="J718" s="677"/>
      <c r="K718" s="677"/>
      <c r="L718" t="s">
        <v>401</v>
      </c>
      <c r="M718" s="237">
        <v>5</v>
      </c>
      <c r="N718" s="256"/>
      <c r="O718" s="218"/>
    </row>
    <row r="719" spans="1:15">
      <c r="B719" s="677"/>
      <c r="C719" s="677"/>
      <c r="D719" t="s">
        <v>400</v>
      </c>
      <c r="E719" s="285">
        <v>500</v>
      </c>
      <c r="G719" s="218">
        <f t="shared" si="12"/>
        <v>518.00000000000023</v>
      </c>
      <c r="I719" s="236"/>
      <c r="J719" s="676">
        <v>2026</v>
      </c>
      <c r="K719" s="676" t="s">
        <v>444</v>
      </c>
      <c r="L719" t="s">
        <v>19</v>
      </c>
      <c r="M719" s="285">
        <v>15</v>
      </c>
      <c r="N719" s="256"/>
      <c r="O719" s="218"/>
    </row>
    <row r="720" spans="1:15">
      <c r="A720" s="236">
        <v>46053</v>
      </c>
      <c r="B720" s="677" t="s">
        <v>1605</v>
      </c>
      <c r="C720" s="677" t="s">
        <v>444</v>
      </c>
      <c r="D720" t="s">
        <v>400</v>
      </c>
      <c r="E720" s="319"/>
      <c r="F720" s="237">
        <v>500</v>
      </c>
      <c r="G720" s="218">
        <f t="shared" si="12"/>
        <v>18.000000000000227</v>
      </c>
      <c r="I720" s="236"/>
      <c r="J720" s="677"/>
      <c r="K720" s="677"/>
      <c r="L720" t="s">
        <v>401</v>
      </c>
      <c r="M720" s="285">
        <v>3</v>
      </c>
      <c r="N720" s="256"/>
      <c r="O720" s="218"/>
    </row>
    <row r="721" spans="1:15">
      <c r="A721" s="236">
        <v>46141</v>
      </c>
      <c r="B721" s="677" t="s">
        <v>1604</v>
      </c>
      <c r="C721" s="677" t="s">
        <v>444</v>
      </c>
      <c r="D721" t="s">
        <v>19</v>
      </c>
      <c r="E721" s="319"/>
      <c r="F721" s="237">
        <v>15</v>
      </c>
      <c r="G721" s="218">
        <f t="shared" si="12"/>
        <v>3.0000000000002274</v>
      </c>
      <c r="I721" s="236"/>
      <c r="J721" s="677"/>
      <c r="K721" s="677"/>
      <c r="L721"/>
      <c r="M721" s="285"/>
      <c r="N721" s="256"/>
      <c r="O721" s="218"/>
    </row>
    <row r="722" spans="1:15">
      <c r="A722" s="236">
        <v>46141</v>
      </c>
      <c r="B722" s="677" t="s">
        <v>1604</v>
      </c>
      <c r="C722" s="677" t="s">
        <v>444</v>
      </c>
      <c r="D722" t="s">
        <v>401</v>
      </c>
      <c r="E722" s="319"/>
      <c r="F722" s="237">
        <v>3</v>
      </c>
      <c r="G722" s="218">
        <f t="shared" si="12"/>
        <v>2.2737367544323206E-13</v>
      </c>
      <c r="I722" s="236"/>
      <c r="J722" s="677"/>
      <c r="K722" s="677"/>
      <c r="L722"/>
      <c r="M722" s="285"/>
      <c r="N722" s="256"/>
      <c r="O722" s="218"/>
    </row>
    <row r="723" spans="1:15">
      <c r="A723" s="243">
        <v>46081</v>
      </c>
      <c r="B723" s="676" t="s">
        <v>397</v>
      </c>
      <c r="C723" s="676" t="s">
        <v>415</v>
      </c>
      <c r="D723" t="s">
        <v>19</v>
      </c>
      <c r="E723" s="285">
        <v>14.4</v>
      </c>
      <c r="G723" s="218">
        <f t="shared" si="12"/>
        <v>14.400000000000228</v>
      </c>
      <c r="I723" s="236"/>
      <c r="J723" s="677"/>
      <c r="K723" s="676" t="s">
        <v>415</v>
      </c>
      <c r="L723" t="s">
        <v>19</v>
      </c>
      <c r="M723" s="285">
        <v>14.4</v>
      </c>
      <c r="N723" s="256"/>
      <c r="O723" s="218"/>
    </row>
    <row r="724" spans="1:15">
      <c r="B724" s="677"/>
      <c r="C724" s="677"/>
      <c r="D724" t="s">
        <v>401</v>
      </c>
      <c r="E724" s="285">
        <v>6</v>
      </c>
      <c r="G724" s="218">
        <f t="shared" si="12"/>
        <v>20.400000000000226</v>
      </c>
      <c r="I724" s="243"/>
      <c r="J724" s="676"/>
      <c r="K724" s="677"/>
      <c r="L724" t="s">
        <v>401</v>
      </c>
      <c r="M724" s="285">
        <v>6</v>
      </c>
      <c r="N724" s="256"/>
      <c r="O724" s="218"/>
    </row>
    <row r="725" spans="1:15">
      <c r="B725" s="677"/>
      <c r="C725" s="677"/>
      <c r="D725" t="s">
        <v>400</v>
      </c>
      <c r="E725" s="285">
        <v>500</v>
      </c>
      <c r="G725" s="218">
        <f t="shared" si="12"/>
        <v>520.4000000000002</v>
      </c>
      <c r="I725" s="236"/>
      <c r="J725" s="677"/>
      <c r="K725" s="677"/>
      <c r="L725">
        <v>70</v>
      </c>
      <c r="M725" s="314">
        <f>SUM(M717:M724)</f>
        <v>53.4</v>
      </c>
      <c r="N725" s="256">
        <f>L725-M725</f>
        <v>16.600000000000001</v>
      </c>
      <c r="O725" s="218"/>
    </row>
    <row r="726" spans="1:15">
      <c r="A726" s="236">
        <v>46081</v>
      </c>
      <c r="B726" s="677" t="s">
        <v>1606</v>
      </c>
      <c r="C726" s="677" t="s">
        <v>415</v>
      </c>
      <c r="D726" t="s">
        <v>400</v>
      </c>
      <c r="E726" s="256"/>
      <c r="F726" s="256">
        <v>500</v>
      </c>
      <c r="G726" s="218">
        <f t="shared" si="12"/>
        <v>20.400000000000205</v>
      </c>
      <c r="I726" s="236"/>
      <c r="J726" s="677"/>
      <c r="K726" s="677"/>
      <c r="L726"/>
      <c r="M726" s="285"/>
      <c r="N726" s="256"/>
      <c r="O726" s="218"/>
    </row>
    <row r="727" spans="1:15">
      <c r="A727" s="236">
        <v>46141</v>
      </c>
      <c r="B727" s="677" t="s">
        <v>1604</v>
      </c>
      <c r="C727" s="677" t="s">
        <v>415</v>
      </c>
      <c r="D727" t="s">
        <v>19</v>
      </c>
      <c r="E727" s="256"/>
      <c r="F727" s="256">
        <v>14.4</v>
      </c>
      <c r="G727" s="218">
        <f t="shared" si="12"/>
        <v>6.0000000000002043</v>
      </c>
      <c r="I727" s="236"/>
      <c r="J727" s="677"/>
      <c r="K727" s="677"/>
      <c r="L727"/>
      <c r="M727" s="285"/>
      <c r="N727" s="256"/>
      <c r="O727" s="218"/>
    </row>
    <row r="728" spans="1:15">
      <c r="A728" s="236">
        <v>46141</v>
      </c>
      <c r="B728" s="677" t="s">
        <v>1604</v>
      </c>
      <c r="C728" s="677" t="s">
        <v>415</v>
      </c>
      <c r="D728" t="s">
        <v>401</v>
      </c>
      <c r="E728" s="256"/>
      <c r="F728" s="256">
        <v>6</v>
      </c>
      <c r="G728" s="218">
        <f t="shared" si="12"/>
        <v>2.042810365310288E-13</v>
      </c>
      <c r="I728" s="236"/>
      <c r="J728" s="677"/>
      <c r="K728" s="677"/>
      <c r="L728"/>
      <c r="M728" s="285"/>
      <c r="N728" s="256"/>
      <c r="O728" s="218"/>
    </row>
    <row r="729" spans="1:15">
      <c r="A729" s="243">
        <v>46112</v>
      </c>
      <c r="B729" s="676" t="s">
        <v>1454</v>
      </c>
      <c r="C729" s="676" t="s">
        <v>418</v>
      </c>
      <c r="D729" t="s">
        <v>19</v>
      </c>
      <c r="E729" s="237">
        <v>5.6</v>
      </c>
      <c r="G729" s="218">
        <f t="shared" si="12"/>
        <v>5.6000000000002039</v>
      </c>
      <c r="I729" s="236"/>
      <c r="J729" s="677"/>
      <c r="K729" s="677"/>
      <c r="L729"/>
      <c r="M729" s="319"/>
      <c r="N729" s="237"/>
      <c r="O729" s="218"/>
    </row>
    <row r="730" spans="1:15">
      <c r="B730" s="677"/>
      <c r="C730" s="677"/>
      <c r="D730" t="s">
        <v>401</v>
      </c>
      <c r="E730" s="237">
        <v>6</v>
      </c>
      <c r="G730" s="218">
        <f t="shared" si="12"/>
        <v>11.600000000000204</v>
      </c>
      <c r="I730" s="243"/>
      <c r="J730" s="676"/>
      <c r="K730" s="676"/>
      <c r="L730"/>
      <c r="M730" s="285"/>
      <c r="N730" s="256"/>
      <c r="O730" s="218"/>
    </row>
    <row r="731" spans="1:15">
      <c r="B731" s="677"/>
      <c r="C731" s="677"/>
      <c r="D731" t="s">
        <v>1115</v>
      </c>
      <c r="E731" s="237">
        <v>500</v>
      </c>
      <c r="G731" s="218">
        <f t="shared" si="12"/>
        <v>511.60000000000019</v>
      </c>
      <c r="I731" s="236"/>
      <c r="J731" s="677"/>
      <c r="K731" s="677"/>
      <c r="L731"/>
      <c r="M731" s="285"/>
      <c r="N731" s="256"/>
      <c r="O731" s="218"/>
    </row>
    <row r="732" spans="1:15">
      <c r="A732" s="236">
        <v>46111</v>
      </c>
      <c r="B732" s="677" t="s">
        <v>1607</v>
      </c>
      <c r="C732" s="677" t="s">
        <v>418</v>
      </c>
      <c r="D732" t="s">
        <v>400</v>
      </c>
      <c r="F732" s="256">
        <v>500</v>
      </c>
      <c r="G732" s="218">
        <f t="shared" si="12"/>
        <v>11.600000000000193</v>
      </c>
      <c r="I732" s="236"/>
      <c r="J732" s="677"/>
      <c r="K732" s="677"/>
      <c r="L732"/>
      <c r="M732" s="285"/>
      <c r="N732" s="256"/>
      <c r="O732" s="218"/>
    </row>
    <row r="733" spans="1:15">
      <c r="A733" s="243">
        <v>46142</v>
      </c>
      <c r="B733" s="676" t="s">
        <v>397</v>
      </c>
      <c r="C733" s="676" t="s">
        <v>473</v>
      </c>
      <c r="D733" t="s">
        <v>19</v>
      </c>
      <c r="G733" s="218">
        <f t="shared" si="12"/>
        <v>11.600000000000193</v>
      </c>
      <c r="I733" s="236"/>
      <c r="J733" s="677"/>
      <c r="K733" s="677"/>
      <c r="L733"/>
      <c r="M733" s="256"/>
      <c r="N733" s="256"/>
      <c r="O733" s="218"/>
    </row>
    <row r="734" spans="1:15">
      <c r="B734" s="677"/>
      <c r="C734" s="677"/>
      <c r="D734" t="s">
        <v>401</v>
      </c>
      <c r="G734" s="218">
        <f t="shared" si="12"/>
        <v>11.600000000000193</v>
      </c>
      <c r="I734" s="243"/>
      <c r="J734" s="676"/>
      <c r="K734" s="676"/>
      <c r="L734"/>
      <c r="M734" s="237"/>
      <c r="N734" s="256"/>
      <c r="O734" s="218"/>
    </row>
    <row r="735" spans="1:15">
      <c r="B735" s="677"/>
      <c r="C735" s="677"/>
      <c r="D735" t="s">
        <v>400</v>
      </c>
      <c r="E735" s="237">
        <v>500</v>
      </c>
      <c r="G735" s="218">
        <f t="shared" si="12"/>
        <v>511.60000000000019</v>
      </c>
      <c r="I735" s="236"/>
      <c r="J735" s="677"/>
      <c r="K735" s="677"/>
      <c r="L735"/>
      <c r="M735" s="237"/>
      <c r="N735" s="256"/>
      <c r="O735" s="218"/>
    </row>
    <row r="736" spans="1:15">
      <c r="A736" s="236">
        <v>46142</v>
      </c>
      <c r="B736" s="677" t="s">
        <v>1608</v>
      </c>
      <c r="C736" s="677" t="s">
        <v>473</v>
      </c>
      <c r="D736" t="s">
        <v>400</v>
      </c>
      <c r="F736" s="256">
        <v>500</v>
      </c>
      <c r="G736" s="218">
        <f t="shared" si="12"/>
        <v>11.600000000000193</v>
      </c>
      <c r="I736" s="236"/>
      <c r="J736" s="677"/>
      <c r="K736" s="677"/>
      <c r="L736"/>
      <c r="M736" s="237"/>
      <c r="N736" s="256"/>
      <c r="O736" s="218"/>
    </row>
    <row r="737" spans="2:15">
      <c r="B737" s="677"/>
      <c r="C737" s="677"/>
      <c r="G737" s="218">
        <f t="shared" si="12"/>
        <v>11.600000000000193</v>
      </c>
      <c r="I737" s="236"/>
      <c r="J737" s="677"/>
      <c r="K737" s="677"/>
      <c r="L737"/>
      <c r="M737" s="237"/>
      <c r="N737" s="256"/>
      <c r="O737" s="241"/>
    </row>
    <row r="738" spans="2:15">
      <c r="B738" s="677"/>
      <c r="C738" s="677"/>
      <c r="G738" s="218">
        <f t="shared" si="12"/>
        <v>11.600000000000193</v>
      </c>
      <c r="I738" s="236"/>
      <c r="J738" s="677"/>
      <c r="K738" s="677"/>
      <c r="L738"/>
      <c r="M738" s="237"/>
      <c r="N738" s="256"/>
      <c r="O738" s="241"/>
    </row>
    <row r="739" spans="2:15">
      <c r="B739" s="677"/>
      <c r="C739" s="677"/>
      <c r="G739" s="218">
        <f t="shared" si="12"/>
        <v>11.600000000000193</v>
      </c>
      <c r="I739" s="236"/>
      <c r="J739" s="677"/>
      <c r="K739" s="677"/>
      <c r="L739"/>
      <c r="M739" s="237"/>
      <c r="N739" s="256"/>
      <c r="O739" s="241"/>
    </row>
    <row r="740" spans="2:15">
      <c r="B740" s="677"/>
      <c r="C740" s="677"/>
      <c r="G740" s="218">
        <f t="shared" si="12"/>
        <v>11.600000000000193</v>
      </c>
      <c r="I740" s="236"/>
      <c r="J740" s="677"/>
      <c r="K740" s="677"/>
      <c r="L740"/>
      <c r="M740" s="237"/>
      <c r="N740" s="256"/>
      <c r="O740" s="241"/>
    </row>
    <row r="741" spans="2:15">
      <c r="B741" s="677"/>
      <c r="C741" s="677"/>
      <c r="G741" s="218">
        <f t="shared" si="12"/>
        <v>11.600000000000193</v>
      </c>
      <c r="I741" s="236"/>
      <c r="J741" s="677"/>
      <c r="K741" s="677"/>
      <c r="L741"/>
      <c r="M741" s="237"/>
      <c r="N741" s="256"/>
      <c r="O741" s="241"/>
    </row>
    <row r="742" spans="2:15">
      <c r="B742" s="677"/>
      <c r="C742" s="677"/>
      <c r="G742" s="218">
        <f t="shared" si="12"/>
        <v>11.600000000000193</v>
      </c>
      <c r="O742" s="554"/>
    </row>
    <row r="743" spans="2:15">
      <c r="B743" s="677"/>
      <c r="C743" s="677"/>
      <c r="G743" s="218">
        <f t="shared" si="12"/>
        <v>11.600000000000193</v>
      </c>
      <c r="O743" s="554"/>
    </row>
    <row r="744" spans="2:15">
      <c r="B744" s="677"/>
      <c r="C744" s="677"/>
      <c r="G744" s="218">
        <f t="shared" ref="G744:G807" si="13">+G743+E744-F744</f>
        <v>11.600000000000193</v>
      </c>
      <c r="O744" s="554"/>
    </row>
    <row r="745" spans="2:15">
      <c r="B745" s="677"/>
      <c r="C745" s="677"/>
      <c r="G745" s="218">
        <f t="shared" si="13"/>
        <v>11.600000000000193</v>
      </c>
    </row>
    <row r="746" spans="2:15">
      <c r="B746" s="677"/>
      <c r="C746" s="677"/>
      <c r="G746" s="218">
        <f t="shared" si="13"/>
        <v>11.600000000000193</v>
      </c>
    </row>
    <row r="747" spans="2:15">
      <c r="B747" s="677"/>
      <c r="C747" s="677"/>
      <c r="G747" s="218">
        <f t="shared" si="13"/>
        <v>11.600000000000193</v>
      </c>
    </row>
    <row r="748" spans="2:15">
      <c r="B748" s="677"/>
      <c r="C748" s="677"/>
      <c r="G748" s="218">
        <f t="shared" si="13"/>
        <v>11.600000000000193</v>
      </c>
    </row>
    <row r="749" spans="2:15">
      <c r="B749" s="677"/>
      <c r="C749" s="677"/>
      <c r="G749" s="218">
        <f t="shared" si="13"/>
        <v>11.600000000000193</v>
      </c>
    </row>
    <row r="750" spans="2:15">
      <c r="B750" s="677"/>
      <c r="C750" s="677"/>
      <c r="G750" s="218">
        <f t="shared" si="13"/>
        <v>11.600000000000193</v>
      </c>
    </row>
    <row r="751" spans="2:15">
      <c r="B751" s="677"/>
      <c r="C751" s="677"/>
      <c r="G751" s="218">
        <f t="shared" si="13"/>
        <v>11.600000000000193</v>
      </c>
    </row>
    <row r="752" spans="2:15">
      <c r="B752" s="677"/>
      <c r="C752" s="677"/>
      <c r="G752" s="218">
        <f t="shared" si="13"/>
        <v>11.600000000000193</v>
      </c>
    </row>
    <row r="753" spans="2:7">
      <c r="B753" s="677"/>
      <c r="C753" s="677"/>
      <c r="G753" s="218">
        <f t="shared" si="13"/>
        <v>11.600000000000193</v>
      </c>
    </row>
    <row r="754" spans="2:7">
      <c r="B754" s="677"/>
      <c r="C754" s="677"/>
      <c r="G754" s="218">
        <f t="shared" si="13"/>
        <v>11.600000000000193</v>
      </c>
    </row>
    <row r="755" spans="2:7">
      <c r="B755" s="677"/>
      <c r="C755" s="677"/>
      <c r="G755" s="218">
        <f t="shared" si="13"/>
        <v>11.600000000000193</v>
      </c>
    </row>
    <row r="756" spans="2:7">
      <c r="B756" s="677"/>
      <c r="C756" s="677"/>
      <c r="G756" s="218">
        <f t="shared" si="13"/>
        <v>11.600000000000193</v>
      </c>
    </row>
    <row r="757" spans="2:7">
      <c r="B757" s="677"/>
      <c r="C757" s="677"/>
      <c r="G757" s="218">
        <f t="shared" si="13"/>
        <v>11.600000000000193</v>
      </c>
    </row>
    <row r="758" spans="2:7">
      <c r="B758" s="677"/>
      <c r="C758" s="677"/>
      <c r="G758" s="218">
        <f t="shared" si="13"/>
        <v>11.600000000000193</v>
      </c>
    </row>
    <row r="759" spans="2:7">
      <c r="B759" s="677"/>
      <c r="C759" s="677"/>
      <c r="G759" s="218">
        <f t="shared" si="13"/>
        <v>11.600000000000193</v>
      </c>
    </row>
    <row r="760" spans="2:7">
      <c r="B760" s="677"/>
      <c r="C760" s="677"/>
      <c r="G760" s="218">
        <f t="shared" si="13"/>
        <v>11.600000000000193</v>
      </c>
    </row>
    <row r="761" spans="2:7">
      <c r="B761" s="677"/>
      <c r="C761" s="677"/>
      <c r="G761" s="218">
        <f t="shared" si="13"/>
        <v>11.600000000000193</v>
      </c>
    </row>
    <row r="762" spans="2:7">
      <c r="B762" s="677"/>
      <c r="C762" s="677"/>
      <c r="G762" s="218">
        <f t="shared" si="13"/>
        <v>11.600000000000193</v>
      </c>
    </row>
    <row r="763" spans="2:7">
      <c r="B763" s="677"/>
      <c r="C763" s="677"/>
      <c r="G763" s="218">
        <f t="shared" si="13"/>
        <v>11.600000000000193</v>
      </c>
    </row>
    <row r="764" spans="2:7">
      <c r="B764" s="677"/>
      <c r="C764" s="677"/>
      <c r="G764" s="218">
        <f t="shared" si="13"/>
        <v>11.600000000000193</v>
      </c>
    </row>
    <row r="765" spans="2:7">
      <c r="B765" s="677"/>
      <c r="C765" s="677"/>
      <c r="G765" s="218">
        <f t="shared" si="13"/>
        <v>11.600000000000193</v>
      </c>
    </row>
    <row r="766" spans="2:7">
      <c r="B766" s="677"/>
      <c r="C766" s="677"/>
      <c r="G766" s="218">
        <f t="shared" si="13"/>
        <v>11.600000000000193</v>
      </c>
    </row>
    <row r="767" spans="2:7">
      <c r="B767" s="677"/>
      <c r="C767" s="677"/>
      <c r="G767" s="218">
        <f t="shared" si="13"/>
        <v>11.600000000000193</v>
      </c>
    </row>
    <row r="768" spans="2:7">
      <c r="B768" s="677"/>
      <c r="C768" s="677"/>
      <c r="G768" s="218">
        <f t="shared" si="13"/>
        <v>11.600000000000193</v>
      </c>
    </row>
    <row r="769" spans="2:7">
      <c r="B769" s="677"/>
      <c r="C769" s="677"/>
      <c r="G769" s="218">
        <f t="shared" si="13"/>
        <v>11.600000000000193</v>
      </c>
    </row>
    <row r="770" spans="2:7">
      <c r="B770" s="677"/>
      <c r="C770" s="677"/>
      <c r="G770" s="218">
        <f t="shared" si="13"/>
        <v>11.600000000000193</v>
      </c>
    </row>
    <row r="771" spans="2:7">
      <c r="B771" s="677"/>
      <c r="C771" s="677"/>
      <c r="G771" s="218">
        <f t="shared" si="13"/>
        <v>11.600000000000193</v>
      </c>
    </row>
    <row r="772" spans="2:7">
      <c r="B772" s="677"/>
      <c r="C772" s="677"/>
      <c r="G772" s="218">
        <f t="shared" si="13"/>
        <v>11.600000000000193</v>
      </c>
    </row>
    <row r="773" spans="2:7">
      <c r="B773" s="677"/>
      <c r="C773" s="677"/>
      <c r="G773" s="218">
        <f t="shared" si="13"/>
        <v>11.600000000000193</v>
      </c>
    </row>
    <row r="774" spans="2:7">
      <c r="B774" s="677"/>
      <c r="C774" s="677"/>
      <c r="G774" s="218">
        <f t="shared" si="13"/>
        <v>11.600000000000193</v>
      </c>
    </row>
    <row r="775" spans="2:7">
      <c r="B775" s="677"/>
      <c r="C775" s="677"/>
      <c r="G775" s="218">
        <f t="shared" si="13"/>
        <v>11.600000000000193</v>
      </c>
    </row>
    <row r="776" spans="2:7">
      <c r="B776" s="677"/>
      <c r="C776" s="677"/>
      <c r="G776" s="218">
        <f t="shared" si="13"/>
        <v>11.600000000000193</v>
      </c>
    </row>
    <row r="777" spans="2:7">
      <c r="B777" s="677"/>
      <c r="C777" s="677"/>
      <c r="G777" s="218">
        <f t="shared" si="13"/>
        <v>11.600000000000193</v>
      </c>
    </row>
    <row r="778" spans="2:7">
      <c r="B778" s="677"/>
      <c r="C778" s="677"/>
      <c r="G778" s="218">
        <f t="shared" si="13"/>
        <v>11.600000000000193</v>
      </c>
    </row>
    <row r="779" spans="2:7">
      <c r="B779" s="677"/>
      <c r="C779" s="677"/>
      <c r="G779" s="218">
        <f t="shared" si="13"/>
        <v>11.600000000000193</v>
      </c>
    </row>
    <row r="780" spans="2:7">
      <c r="B780" s="677"/>
      <c r="C780" s="677"/>
      <c r="G780" s="218">
        <f t="shared" si="13"/>
        <v>11.600000000000193</v>
      </c>
    </row>
    <row r="781" spans="2:7">
      <c r="B781" s="677"/>
      <c r="C781" s="677"/>
      <c r="G781" s="218">
        <f t="shared" si="13"/>
        <v>11.600000000000193</v>
      </c>
    </row>
    <row r="782" spans="2:7">
      <c r="B782" s="677"/>
      <c r="C782" s="677"/>
      <c r="G782" s="218">
        <f t="shared" si="13"/>
        <v>11.600000000000193</v>
      </c>
    </row>
    <row r="783" spans="2:7">
      <c r="B783" s="677"/>
      <c r="C783" s="677"/>
      <c r="G783" s="218">
        <f t="shared" si="13"/>
        <v>11.600000000000193</v>
      </c>
    </row>
    <row r="784" spans="2:7">
      <c r="B784" s="677"/>
      <c r="C784" s="677"/>
      <c r="G784" s="218">
        <f t="shared" si="13"/>
        <v>11.600000000000193</v>
      </c>
    </row>
    <row r="785" spans="2:7">
      <c r="B785" s="677"/>
      <c r="C785" s="677"/>
      <c r="G785" s="218">
        <f t="shared" si="13"/>
        <v>11.600000000000193</v>
      </c>
    </row>
    <row r="786" spans="2:7">
      <c r="B786" s="677"/>
      <c r="C786" s="677"/>
      <c r="G786" s="218">
        <f t="shared" si="13"/>
        <v>11.600000000000193</v>
      </c>
    </row>
    <row r="787" spans="2:7">
      <c r="B787" s="677"/>
      <c r="C787" s="677"/>
      <c r="G787" s="218">
        <f t="shared" si="13"/>
        <v>11.600000000000193</v>
      </c>
    </row>
    <row r="788" spans="2:7">
      <c r="B788" s="677"/>
      <c r="C788" s="677"/>
      <c r="G788" s="218">
        <f t="shared" si="13"/>
        <v>11.600000000000193</v>
      </c>
    </row>
    <row r="789" spans="2:7">
      <c r="B789" s="677"/>
      <c r="C789" s="677"/>
      <c r="G789" s="218">
        <f t="shared" si="13"/>
        <v>11.600000000000193</v>
      </c>
    </row>
    <row r="790" spans="2:7">
      <c r="B790" s="677"/>
      <c r="C790" s="677"/>
      <c r="G790" s="218">
        <f t="shared" si="13"/>
        <v>11.600000000000193</v>
      </c>
    </row>
    <row r="791" spans="2:7">
      <c r="B791" s="677"/>
      <c r="C791" s="677"/>
      <c r="G791" s="218">
        <f t="shared" si="13"/>
        <v>11.600000000000193</v>
      </c>
    </row>
    <row r="792" spans="2:7">
      <c r="B792" s="677"/>
      <c r="C792" s="677"/>
      <c r="G792" s="218">
        <f t="shared" si="13"/>
        <v>11.600000000000193</v>
      </c>
    </row>
    <row r="793" spans="2:7">
      <c r="B793" s="677"/>
      <c r="C793" s="677"/>
      <c r="G793" s="218">
        <f t="shared" si="13"/>
        <v>11.600000000000193</v>
      </c>
    </row>
    <row r="794" spans="2:7">
      <c r="B794" s="677"/>
      <c r="C794" s="677"/>
      <c r="G794" s="218">
        <f t="shared" si="13"/>
        <v>11.600000000000193</v>
      </c>
    </row>
    <row r="795" spans="2:7">
      <c r="B795" s="677"/>
      <c r="C795" s="677"/>
      <c r="G795" s="218">
        <f t="shared" si="13"/>
        <v>11.600000000000193</v>
      </c>
    </row>
    <row r="796" spans="2:7">
      <c r="B796" s="677"/>
      <c r="C796" s="677"/>
      <c r="G796" s="218">
        <f t="shared" si="13"/>
        <v>11.600000000000193</v>
      </c>
    </row>
    <row r="797" spans="2:7">
      <c r="B797" s="677"/>
      <c r="C797" s="677"/>
      <c r="G797" s="218">
        <f t="shared" si="13"/>
        <v>11.600000000000193</v>
      </c>
    </row>
    <row r="798" spans="2:7">
      <c r="B798" s="677"/>
      <c r="C798" s="677"/>
      <c r="G798" s="218">
        <f t="shared" si="13"/>
        <v>11.600000000000193</v>
      </c>
    </row>
    <row r="799" spans="2:7">
      <c r="B799" s="677"/>
      <c r="C799" s="677"/>
      <c r="G799" s="218">
        <f t="shared" si="13"/>
        <v>11.600000000000193</v>
      </c>
    </row>
    <row r="800" spans="2:7">
      <c r="B800" s="677"/>
      <c r="C800" s="677"/>
      <c r="G800" s="218">
        <f t="shared" si="13"/>
        <v>11.600000000000193</v>
      </c>
    </row>
    <row r="801" spans="2:7">
      <c r="B801" s="677"/>
      <c r="C801" s="677"/>
      <c r="G801" s="218">
        <f t="shared" si="13"/>
        <v>11.600000000000193</v>
      </c>
    </row>
    <row r="802" spans="2:7">
      <c r="B802" s="677"/>
      <c r="C802" s="677"/>
      <c r="G802" s="218">
        <f t="shared" si="13"/>
        <v>11.600000000000193</v>
      </c>
    </row>
    <row r="803" spans="2:7">
      <c r="B803" s="677"/>
      <c r="C803" s="677"/>
      <c r="G803" s="218">
        <f t="shared" si="13"/>
        <v>11.600000000000193</v>
      </c>
    </row>
    <row r="804" spans="2:7">
      <c r="B804" s="677"/>
      <c r="C804" s="677"/>
      <c r="G804" s="218">
        <f t="shared" si="13"/>
        <v>11.600000000000193</v>
      </c>
    </row>
    <row r="805" spans="2:7">
      <c r="B805" s="677"/>
      <c r="C805" s="677"/>
      <c r="G805" s="218">
        <f t="shared" si="13"/>
        <v>11.600000000000193</v>
      </c>
    </row>
    <row r="806" spans="2:7">
      <c r="B806" s="677"/>
      <c r="C806" s="677"/>
      <c r="G806" s="218">
        <f t="shared" si="13"/>
        <v>11.600000000000193</v>
      </c>
    </row>
    <row r="807" spans="2:7">
      <c r="B807" s="677"/>
      <c r="C807" s="677"/>
      <c r="G807" s="218">
        <f t="shared" si="13"/>
        <v>11.600000000000193</v>
      </c>
    </row>
    <row r="808" spans="2:7">
      <c r="B808" s="677"/>
      <c r="C808" s="677"/>
      <c r="G808" s="218">
        <f t="shared" ref="G808:G871" si="14">+G807+E808-F808</f>
        <v>11.600000000000193</v>
      </c>
    </row>
    <row r="809" spans="2:7">
      <c r="B809" s="677"/>
      <c r="C809" s="677"/>
      <c r="G809" s="218">
        <f t="shared" si="14"/>
        <v>11.600000000000193</v>
      </c>
    </row>
    <row r="810" spans="2:7">
      <c r="B810" s="677"/>
      <c r="C810" s="677"/>
      <c r="G810" s="218">
        <f t="shared" si="14"/>
        <v>11.600000000000193</v>
      </c>
    </row>
    <row r="811" spans="2:7">
      <c r="B811" s="677"/>
      <c r="C811" s="677"/>
      <c r="G811" s="218">
        <f t="shared" si="14"/>
        <v>11.600000000000193</v>
      </c>
    </row>
    <row r="812" spans="2:7">
      <c r="B812" s="677"/>
      <c r="C812" s="677"/>
      <c r="G812" s="218">
        <f t="shared" si="14"/>
        <v>11.600000000000193</v>
      </c>
    </row>
    <row r="813" spans="2:7">
      <c r="B813" s="677"/>
      <c r="C813" s="677"/>
      <c r="G813" s="218">
        <f t="shared" si="14"/>
        <v>11.600000000000193</v>
      </c>
    </row>
    <row r="814" spans="2:7">
      <c r="B814" s="677"/>
      <c r="C814" s="677"/>
      <c r="G814" s="218">
        <f t="shared" si="14"/>
        <v>11.600000000000193</v>
      </c>
    </row>
    <row r="815" spans="2:7">
      <c r="B815" s="677"/>
      <c r="C815" s="677"/>
      <c r="G815" s="218">
        <f t="shared" si="14"/>
        <v>11.600000000000193</v>
      </c>
    </row>
    <row r="816" spans="2:7">
      <c r="B816" s="677"/>
      <c r="C816" s="677"/>
      <c r="G816" s="218">
        <f t="shared" si="14"/>
        <v>11.600000000000193</v>
      </c>
    </row>
    <row r="817" spans="2:7">
      <c r="B817" s="677"/>
      <c r="C817" s="677"/>
      <c r="G817" s="218">
        <f t="shared" si="14"/>
        <v>11.600000000000193</v>
      </c>
    </row>
    <row r="818" spans="2:7">
      <c r="B818" s="677"/>
      <c r="C818" s="677"/>
      <c r="G818" s="218">
        <f t="shared" si="14"/>
        <v>11.600000000000193</v>
      </c>
    </row>
    <row r="819" spans="2:7">
      <c r="B819" s="677"/>
      <c r="C819" s="677"/>
      <c r="G819" s="218">
        <f t="shared" si="14"/>
        <v>11.600000000000193</v>
      </c>
    </row>
    <row r="820" spans="2:7">
      <c r="B820" s="677"/>
      <c r="C820" s="677"/>
      <c r="G820" s="218">
        <f t="shared" si="14"/>
        <v>11.600000000000193</v>
      </c>
    </row>
    <row r="821" spans="2:7">
      <c r="B821" s="677"/>
      <c r="C821" s="677"/>
      <c r="G821" s="218">
        <f t="shared" si="14"/>
        <v>11.600000000000193</v>
      </c>
    </row>
    <row r="822" spans="2:7">
      <c r="B822" s="677"/>
      <c r="C822" s="677"/>
      <c r="G822" s="218">
        <f t="shared" si="14"/>
        <v>11.600000000000193</v>
      </c>
    </row>
    <row r="823" spans="2:7">
      <c r="B823" s="677"/>
      <c r="C823" s="677"/>
      <c r="G823" s="218">
        <f t="shared" si="14"/>
        <v>11.600000000000193</v>
      </c>
    </row>
    <row r="824" spans="2:7">
      <c r="B824" s="677"/>
      <c r="C824" s="677"/>
      <c r="G824" s="218">
        <f t="shared" si="14"/>
        <v>11.600000000000193</v>
      </c>
    </row>
    <row r="825" spans="2:7">
      <c r="B825" s="677"/>
      <c r="C825" s="677"/>
      <c r="G825" s="218">
        <f t="shared" si="14"/>
        <v>11.600000000000193</v>
      </c>
    </row>
    <row r="826" spans="2:7">
      <c r="B826" s="677"/>
      <c r="C826" s="677"/>
      <c r="G826" s="218">
        <f t="shared" si="14"/>
        <v>11.600000000000193</v>
      </c>
    </row>
    <row r="827" spans="2:7">
      <c r="B827" s="677"/>
      <c r="C827" s="677"/>
      <c r="G827" s="218">
        <f t="shared" si="14"/>
        <v>11.600000000000193</v>
      </c>
    </row>
    <row r="828" spans="2:7">
      <c r="B828" s="677"/>
      <c r="C828" s="677"/>
      <c r="G828" s="218">
        <f t="shared" si="14"/>
        <v>11.600000000000193</v>
      </c>
    </row>
    <row r="829" spans="2:7">
      <c r="B829" s="677"/>
      <c r="C829" s="677"/>
      <c r="G829" s="218">
        <f t="shared" si="14"/>
        <v>11.600000000000193</v>
      </c>
    </row>
    <row r="830" spans="2:7">
      <c r="B830" s="677"/>
      <c r="C830" s="677"/>
      <c r="G830" s="218">
        <f t="shared" si="14"/>
        <v>11.600000000000193</v>
      </c>
    </row>
    <row r="831" spans="2:7">
      <c r="B831" s="677"/>
      <c r="C831" s="677"/>
      <c r="G831" s="218">
        <f t="shared" si="14"/>
        <v>11.600000000000193</v>
      </c>
    </row>
    <row r="832" spans="2:7">
      <c r="B832" s="677"/>
      <c r="C832" s="677"/>
      <c r="G832" s="218">
        <f t="shared" si="14"/>
        <v>11.600000000000193</v>
      </c>
    </row>
    <row r="833" spans="2:7">
      <c r="B833" s="677"/>
      <c r="C833" s="677"/>
      <c r="G833" s="218">
        <f t="shared" si="14"/>
        <v>11.600000000000193</v>
      </c>
    </row>
    <row r="834" spans="2:7">
      <c r="B834" s="677"/>
      <c r="C834" s="677"/>
      <c r="G834" s="218">
        <f t="shared" si="14"/>
        <v>11.600000000000193</v>
      </c>
    </row>
    <row r="835" spans="2:7">
      <c r="B835" s="677"/>
      <c r="C835" s="677"/>
      <c r="G835" s="218">
        <f t="shared" si="14"/>
        <v>11.600000000000193</v>
      </c>
    </row>
    <row r="836" spans="2:7">
      <c r="B836" s="677"/>
      <c r="C836" s="677"/>
      <c r="G836" s="218">
        <f t="shared" si="14"/>
        <v>11.600000000000193</v>
      </c>
    </row>
    <row r="837" spans="2:7">
      <c r="B837" s="677"/>
      <c r="C837" s="677"/>
      <c r="G837" s="218">
        <f t="shared" si="14"/>
        <v>11.600000000000193</v>
      </c>
    </row>
    <row r="838" spans="2:7">
      <c r="B838" s="677"/>
      <c r="C838" s="677"/>
      <c r="G838" s="218">
        <f t="shared" si="14"/>
        <v>11.600000000000193</v>
      </c>
    </row>
    <row r="839" spans="2:7">
      <c r="B839" s="677"/>
      <c r="C839" s="677"/>
      <c r="G839" s="218">
        <f t="shared" si="14"/>
        <v>11.600000000000193</v>
      </c>
    </row>
    <row r="840" spans="2:7">
      <c r="B840" s="677"/>
      <c r="C840" s="677"/>
      <c r="G840" s="218">
        <f t="shared" si="14"/>
        <v>11.600000000000193</v>
      </c>
    </row>
    <row r="841" spans="2:7">
      <c r="B841" s="677"/>
      <c r="C841" s="677"/>
      <c r="G841" s="218">
        <f t="shared" si="14"/>
        <v>11.600000000000193</v>
      </c>
    </row>
    <row r="842" spans="2:7">
      <c r="B842" s="677"/>
      <c r="C842" s="677"/>
      <c r="G842" s="218">
        <f t="shared" si="14"/>
        <v>11.600000000000193</v>
      </c>
    </row>
    <row r="843" spans="2:7">
      <c r="B843" s="677"/>
      <c r="C843" s="677"/>
      <c r="G843" s="218">
        <f t="shared" si="14"/>
        <v>11.600000000000193</v>
      </c>
    </row>
    <row r="844" spans="2:7">
      <c r="B844" s="677"/>
      <c r="C844" s="677"/>
      <c r="G844" s="218">
        <f t="shared" si="14"/>
        <v>11.600000000000193</v>
      </c>
    </row>
    <row r="845" spans="2:7">
      <c r="B845" s="677"/>
      <c r="C845" s="677"/>
      <c r="G845" s="218">
        <f t="shared" si="14"/>
        <v>11.600000000000193</v>
      </c>
    </row>
    <row r="846" spans="2:7">
      <c r="B846" s="677"/>
      <c r="C846" s="677"/>
      <c r="G846" s="218">
        <f t="shared" si="14"/>
        <v>11.600000000000193</v>
      </c>
    </row>
    <row r="847" spans="2:7">
      <c r="B847" s="677"/>
      <c r="C847" s="677"/>
      <c r="G847" s="218">
        <f t="shared" si="14"/>
        <v>11.600000000000193</v>
      </c>
    </row>
    <row r="848" spans="2:7">
      <c r="B848" s="677"/>
      <c r="C848" s="677"/>
      <c r="G848" s="218">
        <f t="shared" si="14"/>
        <v>11.600000000000193</v>
      </c>
    </row>
    <row r="849" spans="2:7">
      <c r="B849" s="677"/>
      <c r="C849" s="677"/>
      <c r="G849" s="218">
        <f t="shared" si="14"/>
        <v>11.600000000000193</v>
      </c>
    </row>
    <row r="850" spans="2:7">
      <c r="B850" s="677"/>
      <c r="C850" s="677"/>
      <c r="G850" s="218">
        <f t="shared" si="14"/>
        <v>11.600000000000193</v>
      </c>
    </row>
    <row r="851" spans="2:7">
      <c r="B851" s="677"/>
      <c r="C851" s="677"/>
      <c r="G851" s="218">
        <f t="shared" si="14"/>
        <v>11.600000000000193</v>
      </c>
    </row>
    <row r="852" spans="2:7">
      <c r="B852" s="677"/>
      <c r="C852" s="677"/>
      <c r="G852" s="218">
        <f t="shared" si="14"/>
        <v>11.600000000000193</v>
      </c>
    </row>
    <row r="853" spans="2:7">
      <c r="B853" s="677"/>
      <c r="C853" s="677"/>
      <c r="G853" s="218">
        <f t="shared" si="14"/>
        <v>11.600000000000193</v>
      </c>
    </row>
    <row r="854" spans="2:7">
      <c r="B854" s="677"/>
      <c r="C854" s="677"/>
      <c r="G854" s="218">
        <f t="shared" si="14"/>
        <v>11.600000000000193</v>
      </c>
    </row>
    <row r="855" spans="2:7">
      <c r="B855" s="677"/>
      <c r="C855" s="677"/>
      <c r="G855" s="218">
        <f t="shared" si="14"/>
        <v>11.600000000000193</v>
      </c>
    </row>
    <row r="856" spans="2:7">
      <c r="B856" s="677"/>
      <c r="C856" s="677"/>
      <c r="G856" s="218">
        <f t="shared" si="14"/>
        <v>11.600000000000193</v>
      </c>
    </row>
    <row r="857" spans="2:7">
      <c r="B857" s="677"/>
      <c r="C857" s="677"/>
      <c r="G857" s="218">
        <f t="shared" si="14"/>
        <v>11.600000000000193</v>
      </c>
    </row>
    <row r="858" spans="2:7">
      <c r="B858" s="677"/>
      <c r="C858" s="677"/>
      <c r="G858" s="218">
        <f t="shared" si="14"/>
        <v>11.600000000000193</v>
      </c>
    </row>
    <row r="859" spans="2:7">
      <c r="B859" s="677"/>
      <c r="C859" s="677"/>
      <c r="G859" s="218">
        <f t="shared" si="14"/>
        <v>11.600000000000193</v>
      </c>
    </row>
    <row r="860" spans="2:7">
      <c r="B860" s="677"/>
      <c r="C860" s="677"/>
      <c r="G860" s="218">
        <f t="shared" si="14"/>
        <v>11.600000000000193</v>
      </c>
    </row>
    <row r="861" spans="2:7">
      <c r="B861" s="677"/>
      <c r="C861" s="677"/>
      <c r="G861" s="218">
        <f t="shared" si="14"/>
        <v>11.600000000000193</v>
      </c>
    </row>
    <row r="862" spans="2:7">
      <c r="B862" s="677"/>
      <c r="C862" s="677"/>
      <c r="G862" s="218">
        <f t="shared" si="14"/>
        <v>11.600000000000193</v>
      </c>
    </row>
    <row r="863" spans="2:7">
      <c r="B863" s="677"/>
      <c r="C863" s="677"/>
      <c r="G863" s="218">
        <f t="shared" si="14"/>
        <v>11.600000000000193</v>
      </c>
    </row>
    <row r="864" spans="2:7">
      <c r="B864" s="677"/>
      <c r="C864" s="677"/>
      <c r="G864" s="218">
        <f t="shared" si="14"/>
        <v>11.600000000000193</v>
      </c>
    </row>
    <row r="865" spans="2:7">
      <c r="B865" s="677"/>
      <c r="C865" s="677"/>
      <c r="G865" s="218">
        <f t="shared" si="14"/>
        <v>11.600000000000193</v>
      </c>
    </row>
    <row r="866" spans="2:7">
      <c r="B866" s="677"/>
      <c r="C866" s="677"/>
      <c r="G866" s="218">
        <f t="shared" si="14"/>
        <v>11.600000000000193</v>
      </c>
    </row>
    <row r="867" spans="2:7">
      <c r="B867" s="677"/>
      <c r="C867" s="677"/>
      <c r="G867" s="218">
        <f t="shared" si="14"/>
        <v>11.600000000000193</v>
      </c>
    </row>
    <row r="868" spans="2:7">
      <c r="B868" s="677"/>
      <c r="C868" s="677"/>
      <c r="G868" s="218">
        <f t="shared" si="14"/>
        <v>11.600000000000193</v>
      </c>
    </row>
    <row r="869" spans="2:7">
      <c r="B869" s="677"/>
      <c r="C869" s="677"/>
      <c r="G869" s="218">
        <f t="shared" si="14"/>
        <v>11.600000000000193</v>
      </c>
    </row>
    <row r="870" spans="2:7">
      <c r="B870" s="677"/>
      <c r="C870" s="677"/>
      <c r="G870" s="218">
        <f t="shared" si="14"/>
        <v>11.600000000000193</v>
      </c>
    </row>
    <row r="871" spans="2:7">
      <c r="B871" s="677"/>
      <c r="C871" s="677"/>
      <c r="G871" s="218">
        <f t="shared" si="14"/>
        <v>11.600000000000193</v>
      </c>
    </row>
    <row r="872" spans="2:7">
      <c r="B872" s="677"/>
      <c r="C872" s="677"/>
      <c r="G872" s="218">
        <f t="shared" ref="G872:G935" si="15">+G871+E872-F872</f>
        <v>11.600000000000193</v>
      </c>
    </row>
    <row r="873" spans="2:7">
      <c r="B873" s="677"/>
      <c r="C873" s="677"/>
      <c r="G873" s="218">
        <f t="shared" si="15"/>
        <v>11.600000000000193</v>
      </c>
    </row>
    <row r="874" spans="2:7">
      <c r="B874" s="677"/>
      <c r="C874" s="677"/>
      <c r="G874" s="218">
        <f t="shared" si="15"/>
        <v>11.600000000000193</v>
      </c>
    </row>
    <row r="875" spans="2:7">
      <c r="B875" s="677"/>
      <c r="C875" s="677"/>
      <c r="G875" s="218">
        <f t="shared" si="15"/>
        <v>11.600000000000193</v>
      </c>
    </row>
    <row r="876" spans="2:7">
      <c r="B876" s="677"/>
      <c r="C876" s="677"/>
      <c r="G876" s="218">
        <f t="shared" si="15"/>
        <v>11.600000000000193</v>
      </c>
    </row>
    <row r="877" spans="2:7">
      <c r="B877" s="677"/>
      <c r="C877" s="677"/>
      <c r="G877" s="218">
        <f t="shared" si="15"/>
        <v>11.600000000000193</v>
      </c>
    </row>
    <row r="878" spans="2:7">
      <c r="B878" s="677"/>
      <c r="C878" s="677"/>
      <c r="G878" s="218">
        <f t="shared" si="15"/>
        <v>11.600000000000193</v>
      </c>
    </row>
    <row r="879" spans="2:7">
      <c r="B879" s="677"/>
      <c r="C879" s="677"/>
      <c r="G879" s="218">
        <f t="shared" si="15"/>
        <v>11.600000000000193</v>
      </c>
    </row>
    <row r="880" spans="2:7">
      <c r="B880" s="677"/>
      <c r="C880" s="677"/>
      <c r="G880" s="218">
        <f t="shared" si="15"/>
        <v>11.600000000000193</v>
      </c>
    </row>
    <row r="881" spans="2:7">
      <c r="B881" s="677"/>
      <c r="C881" s="677"/>
      <c r="G881" s="218">
        <f t="shared" si="15"/>
        <v>11.600000000000193</v>
      </c>
    </row>
    <row r="882" spans="2:7">
      <c r="B882" s="677"/>
      <c r="C882" s="677"/>
      <c r="G882" s="218">
        <f t="shared" si="15"/>
        <v>11.600000000000193</v>
      </c>
    </row>
    <row r="883" spans="2:7">
      <c r="B883" s="677"/>
      <c r="C883" s="677"/>
      <c r="G883" s="218">
        <f t="shared" si="15"/>
        <v>11.600000000000193</v>
      </c>
    </row>
    <row r="884" spans="2:7">
      <c r="B884" s="677"/>
      <c r="C884" s="677"/>
      <c r="G884" s="218">
        <f t="shared" si="15"/>
        <v>11.600000000000193</v>
      </c>
    </row>
    <row r="885" spans="2:7">
      <c r="B885" s="677"/>
      <c r="C885" s="677"/>
      <c r="G885" s="218">
        <f t="shared" si="15"/>
        <v>11.600000000000193</v>
      </c>
    </row>
    <row r="886" spans="2:7">
      <c r="B886" s="677"/>
      <c r="C886" s="677"/>
      <c r="G886" s="218">
        <f t="shared" si="15"/>
        <v>11.600000000000193</v>
      </c>
    </row>
    <row r="887" spans="2:7">
      <c r="B887" s="677"/>
      <c r="C887" s="677"/>
      <c r="G887" s="218">
        <f t="shared" si="15"/>
        <v>11.600000000000193</v>
      </c>
    </row>
    <row r="888" spans="2:7">
      <c r="B888" s="677"/>
      <c r="C888" s="677"/>
      <c r="G888" s="218">
        <f t="shared" si="15"/>
        <v>11.600000000000193</v>
      </c>
    </row>
    <row r="889" spans="2:7">
      <c r="B889" s="677"/>
      <c r="C889" s="677"/>
      <c r="G889" s="218">
        <f t="shared" si="15"/>
        <v>11.600000000000193</v>
      </c>
    </row>
    <row r="890" spans="2:7">
      <c r="B890" s="677"/>
      <c r="C890" s="677"/>
      <c r="G890" s="218">
        <f t="shared" si="15"/>
        <v>11.600000000000193</v>
      </c>
    </row>
    <row r="891" spans="2:7">
      <c r="B891" s="677"/>
      <c r="C891" s="677"/>
      <c r="G891" s="218">
        <f t="shared" si="15"/>
        <v>11.600000000000193</v>
      </c>
    </row>
    <row r="892" spans="2:7">
      <c r="B892" s="677"/>
      <c r="C892" s="677"/>
      <c r="G892" s="218">
        <f t="shared" si="15"/>
        <v>11.600000000000193</v>
      </c>
    </row>
    <row r="893" spans="2:7">
      <c r="B893" s="677"/>
      <c r="C893" s="677"/>
      <c r="G893" s="218">
        <f t="shared" si="15"/>
        <v>11.600000000000193</v>
      </c>
    </row>
    <row r="894" spans="2:7">
      <c r="B894" s="677"/>
      <c r="C894" s="677"/>
      <c r="G894" s="218">
        <f t="shared" si="15"/>
        <v>11.600000000000193</v>
      </c>
    </row>
    <row r="895" spans="2:7">
      <c r="B895" s="677"/>
      <c r="C895" s="677"/>
      <c r="G895" s="218">
        <f t="shared" si="15"/>
        <v>11.600000000000193</v>
      </c>
    </row>
    <row r="896" spans="2:7">
      <c r="B896" s="677"/>
      <c r="C896" s="677"/>
      <c r="G896" s="218">
        <f t="shared" si="15"/>
        <v>11.600000000000193</v>
      </c>
    </row>
    <row r="897" spans="2:7">
      <c r="B897" s="677"/>
      <c r="C897" s="677"/>
      <c r="G897" s="218">
        <f t="shared" si="15"/>
        <v>11.600000000000193</v>
      </c>
    </row>
    <row r="898" spans="2:7">
      <c r="B898" s="677"/>
      <c r="C898" s="677"/>
      <c r="G898" s="218">
        <f t="shared" si="15"/>
        <v>11.600000000000193</v>
      </c>
    </row>
    <row r="899" spans="2:7">
      <c r="B899" s="677"/>
      <c r="C899" s="677"/>
      <c r="G899" s="218">
        <f t="shared" si="15"/>
        <v>11.600000000000193</v>
      </c>
    </row>
    <row r="900" spans="2:7">
      <c r="B900" s="677"/>
      <c r="C900" s="677"/>
      <c r="G900" s="218">
        <f t="shared" si="15"/>
        <v>11.600000000000193</v>
      </c>
    </row>
    <row r="901" spans="2:7">
      <c r="B901" s="677"/>
      <c r="C901" s="677"/>
      <c r="G901" s="218">
        <f t="shared" si="15"/>
        <v>11.600000000000193</v>
      </c>
    </row>
    <row r="902" spans="2:7">
      <c r="B902" s="677"/>
      <c r="C902" s="677"/>
      <c r="G902" s="218">
        <f t="shared" si="15"/>
        <v>11.600000000000193</v>
      </c>
    </row>
    <row r="903" spans="2:7">
      <c r="B903" s="677"/>
      <c r="C903" s="677"/>
      <c r="G903" s="218">
        <f t="shared" si="15"/>
        <v>11.600000000000193</v>
      </c>
    </row>
    <row r="904" spans="2:7">
      <c r="B904" s="677"/>
      <c r="C904" s="677"/>
      <c r="G904" s="218">
        <f t="shared" si="15"/>
        <v>11.600000000000193</v>
      </c>
    </row>
    <row r="905" spans="2:7">
      <c r="B905" s="677"/>
      <c r="C905" s="677"/>
      <c r="G905" s="218">
        <f t="shared" si="15"/>
        <v>11.600000000000193</v>
      </c>
    </row>
    <row r="906" spans="2:7">
      <c r="B906" s="677"/>
      <c r="C906" s="677"/>
      <c r="G906" s="218">
        <f t="shared" si="15"/>
        <v>11.600000000000193</v>
      </c>
    </row>
    <row r="907" spans="2:7">
      <c r="B907" s="677"/>
      <c r="C907" s="677"/>
      <c r="G907" s="218">
        <f t="shared" si="15"/>
        <v>11.600000000000193</v>
      </c>
    </row>
    <row r="908" spans="2:7">
      <c r="B908" s="677"/>
      <c r="C908" s="677"/>
      <c r="G908" s="218">
        <f t="shared" si="15"/>
        <v>11.600000000000193</v>
      </c>
    </row>
    <row r="909" spans="2:7">
      <c r="B909" s="677"/>
      <c r="C909" s="677"/>
      <c r="G909" s="218">
        <f t="shared" si="15"/>
        <v>11.600000000000193</v>
      </c>
    </row>
    <row r="910" spans="2:7">
      <c r="B910" s="677"/>
      <c r="C910" s="677"/>
      <c r="G910" s="218">
        <f t="shared" si="15"/>
        <v>11.600000000000193</v>
      </c>
    </row>
    <row r="911" spans="2:7">
      <c r="B911" s="677"/>
      <c r="C911" s="677"/>
      <c r="G911" s="218">
        <f t="shared" si="15"/>
        <v>11.600000000000193</v>
      </c>
    </row>
    <row r="912" spans="2:7">
      <c r="B912" s="677"/>
      <c r="C912" s="677"/>
      <c r="G912" s="218">
        <f t="shared" si="15"/>
        <v>11.600000000000193</v>
      </c>
    </row>
    <row r="913" spans="2:7">
      <c r="B913" s="677"/>
      <c r="C913" s="677"/>
      <c r="G913" s="218">
        <f t="shared" si="15"/>
        <v>11.600000000000193</v>
      </c>
    </row>
    <row r="914" spans="2:7">
      <c r="B914" s="677"/>
      <c r="C914" s="677"/>
      <c r="G914" s="218">
        <f t="shared" si="15"/>
        <v>11.600000000000193</v>
      </c>
    </row>
    <row r="915" spans="2:7">
      <c r="B915" s="677"/>
      <c r="C915" s="677"/>
      <c r="G915" s="218">
        <f t="shared" si="15"/>
        <v>11.600000000000193</v>
      </c>
    </row>
    <row r="916" spans="2:7">
      <c r="B916" s="677"/>
      <c r="C916" s="677"/>
      <c r="G916" s="218">
        <f t="shared" si="15"/>
        <v>11.600000000000193</v>
      </c>
    </row>
    <row r="917" spans="2:7">
      <c r="B917" s="677"/>
      <c r="C917" s="677"/>
      <c r="G917" s="218">
        <f t="shared" si="15"/>
        <v>11.600000000000193</v>
      </c>
    </row>
    <row r="918" spans="2:7">
      <c r="B918" s="677"/>
      <c r="C918" s="677"/>
      <c r="G918" s="218">
        <f t="shared" si="15"/>
        <v>11.600000000000193</v>
      </c>
    </row>
    <row r="919" spans="2:7">
      <c r="B919" s="677"/>
      <c r="C919" s="677"/>
      <c r="G919" s="218">
        <f t="shared" si="15"/>
        <v>11.600000000000193</v>
      </c>
    </row>
    <row r="920" spans="2:7">
      <c r="B920" s="677"/>
      <c r="C920" s="677"/>
      <c r="G920" s="218">
        <f t="shared" si="15"/>
        <v>11.600000000000193</v>
      </c>
    </row>
    <row r="921" spans="2:7">
      <c r="B921" s="677"/>
      <c r="C921" s="677"/>
      <c r="G921" s="218">
        <f t="shared" si="15"/>
        <v>11.600000000000193</v>
      </c>
    </row>
    <row r="922" spans="2:7">
      <c r="B922" s="677"/>
      <c r="C922" s="677"/>
      <c r="G922" s="218">
        <f t="shared" si="15"/>
        <v>11.600000000000193</v>
      </c>
    </row>
    <row r="923" spans="2:7">
      <c r="B923" s="677"/>
      <c r="C923" s="677"/>
      <c r="G923" s="218">
        <f t="shared" si="15"/>
        <v>11.600000000000193</v>
      </c>
    </row>
    <row r="924" spans="2:7">
      <c r="B924" s="677"/>
      <c r="C924" s="677"/>
      <c r="G924" s="218">
        <f t="shared" si="15"/>
        <v>11.600000000000193</v>
      </c>
    </row>
    <row r="925" spans="2:7">
      <c r="B925" s="677"/>
      <c r="C925" s="677"/>
      <c r="G925" s="218">
        <f t="shared" si="15"/>
        <v>11.600000000000193</v>
      </c>
    </row>
    <row r="926" spans="2:7">
      <c r="B926" s="677"/>
      <c r="C926" s="677"/>
      <c r="G926" s="218">
        <f t="shared" si="15"/>
        <v>11.600000000000193</v>
      </c>
    </row>
    <row r="927" spans="2:7">
      <c r="B927" s="677"/>
      <c r="C927" s="677"/>
      <c r="G927" s="218">
        <f t="shared" si="15"/>
        <v>11.600000000000193</v>
      </c>
    </row>
    <row r="928" spans="2:7">
      <c r="B928" s="677"/>
      <c r="C928" s="677"/>
      <c r="G928" s="218">
        <f t="shared" si="15"/>
        <v>11.600000000000193</v>
      </c>
    </row>
    <row r="929" spans="2:7">
      <c r="B929" s="677"/>
      <c r="C929" s="677"/>
      <c r="G929" s="218">
        <f t="shared" si="15"/>
        <v>11.600000000000193</v>
      </c>
    </row>
    <row r="930" spans="2:7">
      <c r="B930" s="677"/>
      <c r="C930" s="677"/>
      <c r="G930" s="218">
        <f t="shared" si="15"/>
        <v>11.600000000000193</v>
      </c>
    </row>
    <row r="931" spans="2:7">
      <c r="B931" s="677"/>
      <c r="C931" s="677"/>
      <c r="G931" s="218">
        <f t="shared" si="15"/>
        <v>11.600000000000193</v>
      </c>
    </row>
    <row r="932" spans="2:7">
      <c r="B932" s="677"/>
      <c r="C932" s="677"/>
      <c r="G932" s="218">
        <f t="shared" si="15"/>
        <v>11.600000000000193</v>
      </c>
    </row>
    <row r="933" spans="2:7">
      <c r="B933" s="677"/>
      <c r="C933" s="677"/>
      <c r="G933" s="218">
        <f t="shared" si="15"/>
        <v>11.600000000000193</v>
      </c>
    </row>
    <row r="934" spans="2:7">
      <c r="B934" s="677"/>
      <c r="C934" s="677"/>
      <c r="G934" s="218">
        <f t="shared" si="15"/>
        <v>11.600000000000193</v>
      </c>
    </row>
    <row r="935" spans="2:7">
      <c r="B935" s="677"/>
      <c r="C935" s="677"/>
      <c r="G935" s="218">
        <f t="shared" si="15"/>
        <v>11.600000000000193</v>
      </c>
    </row>
    <row r="936" spans="2:7">
      <c r="B936" s="677"/>
      <c r="C936" s="677"/>
      <c r="G936" s="218">
        <f t="shared" ref="G936:G999" si="16">+G935+E936-F936</f>
        <v>11.600000000000193</v>
      </c>
    </row>
    <row r="937" spans="2:7">
      <c r="B937" s="677"/>
      <c r="C937" s="677"/>
      <c r="G937" s="218">
        <f t="shared" si="16"/>
        <v>11.600000000000193</v>
      </c>
    </row>
    <row r="938" spans="2:7">
      <c r="B938" s="677"/>
      <c r="C938" s="677"/>
      <c r="G938" s="218">
        <f t="shared" si="16"/>
        <v>11.600000000000193</v>
      </c>
    </row>
    <row r="939" spans="2:7">
      <c r="B939" s="677"/>
      <c r="C939" s="677"/>
      <c r="G939" s="218">
        <f t="shared" si="16"/>
        <v>11.600000000000193</v>
      </c>
    </row>
    <row r="940" spans="2:7">
      <c r="B940" s="677"/>
      <c r="C940" s="677"/>
      <c r="G940" s="218">
        <f t="shared" si="16"/>
        <v>11.600000000000193</v>
      </c>
    </row>
    <row r="941" spans="2:7">
      <c r="B941" s="677"/>
      <c r="C941" s="677"/>
      <c r="G941" s="218">
        <f t="shared" si="16"/>
        <v>11.600000000000193</v>
      </c>
    </row>
    <row r="942" spans="2:7">
      <c r="B942" s="677"/>
      <c r="C942" s="677"/>
      <c r="G942" s="218">
        <f t="shared" si="16"/>
        <v>11.600000000000193</v>
      </c>
    </row>
    <row r="943" spans="2:7">
      <c r="B943" s="677"/>
      <c r="C943" s="677"/>
      <c r="G943" s="218">
        <f t="shared" si="16"/>
        <v>11.600000000000193</v>
      </c>
    </row>
    <row r="944" spans="2:7">
      <c r="B944" s="677"/>
      <c r="C944" s="677"/>
      <c r="G944" s="218">
        <f t="shared" si="16"/>
        <v>11.600000000000193</v>
      </c>
    </row>
    <row r="945" spans="2:7">
      <c r="B945" s="677"/>
      <c r="C945" s="677"/>
      <c r="G945" s="218">
        <f t="shared" si="16"/>
        <v>11.600000000000193</v>
      </c>
    </row>
    <row r="946" spans="2:7">
      <c r="B946" s="677"/>
      <c r="C946" s="677"/>
      <c r="G946" s="218">
        <f t="shared" si="16"/>
        <v>11.600000000000193</v>
      </c>
    </row>
    <row r="947" spans="2:7">
      <c r="B947" s="677"/>
      <c r="C947" s="677"/>
      <c r="G947" s="218">
        <f t="shared" si="16"/>
        <v>11.600000000000193</v>
      </c>
    </row>
    <row r="948" spans="2:7">
      <c r="B948" s="677"/>
      <c r="C948" s="677"/>
      <c r="G948" s="218">
        <f t="shared" si="16"/>
        <v>11.600000000000193</v>
      </c>
    </row>
    <row r="949" spans="2:7">
      <c r="B949" s="677"/>
      <c r="C949" s="677"/>
      <c r="G949" s="218">
        <f t="shared" si="16"/>
        <v>11.600000000000193</v>
      </c>
    </row>
    <row r="950" spans="2:7">
      <c r="B950" s="677"/>
      <c r="C950" s="677"/>
      <c r="G950" s="218">
        <f t="shared" si="16"/>
        <v>11.600000000000193</v>
      </c>
    </row>
    <row r="951" spans="2:7">
      <c r="B951" s="677"/>
      <c r="C951" s="677"/>
      <c r="G951" s="218">
        <f t="shared" si="16"/>
        <v>11.600000000000193</v>
      </c>
    </row>
    <row r="952" spans="2:7">
      <c r="B952" s="677"/>
      <c r="C952" s="677"/>
      <c r="G952" s="218">
        <f t="shared" si="16"/>
        <v>11.600000000000193</v>
      </c>
    </row>
    <row r="953" spans="2:7">
      <c r="B953" s="677"/>
      <c r="C953" s="677"/>
      <c r="G953" s="218">
        <f t="shared" si="16"/>
        <v>11.600000000000193</v>
      </c>
    </row>
    <row r="954" spans="2:7">
      <c r="B954" s="677"/>
      <c r="C954" s="677"/>
      <c r="G954" s="218">
        <f t="shared" si="16"/>
        <v>11.600000000000193</v>
      </c>
    </row>
    <row r="955" spans="2:7">
      <c r="B955" s="677"/>
      <c r="C955" s="677"/>
      <c r="G955" s="218">
        <f t="shared" si="16"/>
        <v>11.600000000000193</v>
      </c>
    </row>
    <row r="956" spans="2:7">
      <c r="B956" s="677"/>
      <c r="C956" s="677"/>
      <c r="G956" s="218">
        <f t="shared" si="16"/>
        <v>11.600000000000193</v>
      </c>
    </row>
    <row r="957" spans="2:7">
      <c r="B957" s="677"/>
      <c r="C957" s="677"/>
      <c r="G957" s="218">
        <f t="shared" si="16"/>
        <v>11.600000000000193</v>
      </c>
    </row>
    <row r="958" spans="2:7">
      <c r="B958" s="677"/>
      <c r="C958" s="677"/>
      <c r="G958" s="218">
        <f t="shared" si="16"/>
        <v>11.600000000000193</v>
      </c>
    </row>
    <row r="959" spans="2:7">
      <c r="B959" s="677"/>
      <c r="C959" s="677"/>
      <c r="G959" s="218">
        <f t="shared" si="16"/>
        <v>11.600000000000193</v>
      </c>
    </row>
    <row r="960" spans="2:7">
      <c r="B960" s="677"/>
      <c r="C960" s="677"/>
      <c r="G960" s="218">
        <f t="shared" si="16"/>
        <v>11.600000000000193</v>
      </c>
    </row>
    <row r="961" spans="2:7">
      <c r="B961" s="677"/>
      <c r="C961" s="677"/>
      <c r="G961" s="218">
        <f t="shared" si="16"/>
        <v>11.600000000000193</v>
      </c>
    </row>
    <row r="962" spans="2:7">
      <c r="B962" s="677"/>
      <c r="C962" s="677"/>
      <c r="G962" s="218">
        <f t="shared" si="16"/>
        <v>11.600000000000193</v>
      </c>
    </row>
    <row r="963" spans="2:7">
      <c r="B963" s="677"/>
      <c r="C963" s="677"/>
      <c r="G963" s="218">
        <f t="shared" si="16"/>
        <v>11.600000000000193</v>
      </c>
    </row>
    <row r="964" spans="2:7">
      <c r="B964" s="677"/>
      <c r="C964" s="677"/>
      <c r="G964" s="218">
        <f t="shared" si="16"/>
        <v>11.600000000000193</v>
      </c>
    </row>
    <row r="965" spans="2:7">
      <c r="B965" s="677"/>
      <c r="C965" s="677"/>
      <c r="G965" s="218">
        <f t="shared" si="16"/>
        <v>11.600000000000193</v>
      </c>
    </row>
    <row r="966" spans="2:7">
      <c r="B966" s="677"/>
      <c r="C966" s="677"/>
      <c r="G966" s="218">
        <f t="shared" si="16"/>
        <v>11.600000000000193</v>
      </c>
    </row>
    <row r="967" spans="2:7">
      <c r="B967" s="677"/>
      <c r="C967" s="677"/>
      <c r="G967" s="218">
        <f t="shared" si="16"/>
        <v>11.600000000000193</v>
      </c>
    </row>
    <row r="968" spans="2:7">
      <c r="B968" s="677"/>
      <c r="C968" s="677"/>
      <c r="G968" s="218">
        <f t="shared" si="16"/>
        <v>11.600000000000193</v>
      </c>
    </row>
    <row r="969" spans="2:7">
      <c r="B969" s="677"/>
      <c r="C969" s="677"/>
      <c r="G969" s="218">
        <f t="shared" si="16"/>
        <v>11.600000000000193</v>
      </c>
    </row>
    <row r="970" spans="2:7">
      <c r="B970" s="677"/>
      <c r="C970" s="677"/>
      <c r="G970" s="218">
        <f t="shared" si="16"/>
        <v>11.600000000000193</v>
      </c>
    </row>
    <row r="971" spans="2:7">
      <c r="B971" s="677"/>
      <c r="C971" s="677"/>
      <c r="G971" s="218">
        <f t="shared" si="16"/>
        <v>11.600000000000193</v>
      </c>
    </row>
    <row r="972" spans="2:7">
      <c r="B972" s="677"/>
      <c r="C972" s="677"/>
      <c r="G972" s="218">
        <f t="shared" si="16"/>
        <v>11.600000000000193</v>
      </c>
    </row>
    <row r="973" spans="2:7">
      <c r="B973" s="677"/>
      <c r="C973" s="677"/>
      <c r="G973" s="218">
        <f t="shared" si="16"/>
        <v>11.600000000000193</v>
      </c>
    </row>
    <row r="974" spans="2:7">
      <c r="B974" s="677"/>
      <c r="C974" s="677"/>
      <c r="G974" s="218">
        <f t="shared" si="16"/>
        <v>11.600000000000193</v>
      </c>
    </row>
    <row r="975" spans="2:7">
      <c r="B975" s="677"/>
      <c r="C975" s="677"/>
      <c r="G975" s="218">
        <f t="shared" si="16"/>
        <v>11.600000000000193</v>
      </c>
    </row>
    <row r="976" spans="2:7">
      <c r="B976" s="677"/>
      <c r="C976" s="677"/>
      <c r="G976" s="218">
        <f t="shared" si="16"/>
        <v>11.600000000000193</v>
      </c>
    </row>
    <row r="977" spans="2:7">
      <c r="B977" s="677"/>
      <c r="C977" s="677"/>
      <c r="G977" s="218">
        <f t="shared" si="16"/>
        <v>11.600000000000193</v>
      </c>
    </row>
    <row r="978" spans="2:7">
      <c r="B978" s="677"/>
      <c r="C978" s="677"/>
      <c r="G978" s="218">
        <f t="shared" si="16"/>
        <v>11.600000000000193</v>
      </c>
    </row>
    <row r="979" spans="2:7">
      <c r="B979" s="677"/>
      <c r="C979" s="677"/>
      <c r="G979" s="218">
        <f t="shared" si="16"/>
        <v>11.600000000000193</v>
      </c>
    </row>
    <row r="980" spans="2:7">
      <c r="B980" s="677"/>
      <c r="C980" s="677"/>
      <c r="G980" s="218">
        <f t="shared" si="16"/>
        <v>11.600000000000193</v>
      </c>
    </row>
    <row r="981" spans="2:7">
      <c r="B981" s="677"/>
      <c r="C981" s="677"/>
      <c r="G981" s="218">
        <f t="shared" si="16"/>
        <v>11.600000000000193</v>
      </c>
    </row>
    <row r="982" spans="2:7">
      <c r="B982" s="677"/>
      <c r="C982" s="677"/>
      <c r="G982" s="218">
        <f t="shared" si="16"/>
        <v>11.600000000000193</v>
      </c>
    </row>
    <row r="983" spans="2:7">
      <c r="B983" s="677"/>
      <c r="C983" s="677"/>
      <c r="G983" s="218">
        <f t="shared" si="16"/>
        <v>11.600000000000193</v>
      </c>
    </row>
    <row r="984" spans="2:7">
      <c r="B984" s="677"/>
      <c r="C984" s="677"/>
      <c r="G984" s="218">
        <f t="shared" si="16"/>
        <v>11.600000000000193</v>
      </c>
    </row>
    <row r="985" spans="2:7">
      <c r="B985" s="677"/>
      <c r="C985" s="677"/>
      <c r="G985" s="218">
        <f t="shared" si="16"/>
        <v>11.600000000000193</v>
      </c>
    </row>
    <row r="986" spans="2:7">
      <c r="B986" s="677"/>
      <c r="C986" s="677"/>
      <c r="G986" s="218">
        <f t="shared" si="16"/>
        <v>11.600000000000193</v>
      </c>
    </row>
    <row r="987" spans="2:7">
      <c r="B987" s="677"/>
      <c r="C987" s="677"/>
      <c r="G987" s="218">
        <f t="shared" si="16"/>
        <v>11.600000000000193</v>
      </c>
    </row>
    <row r="988" spans="2:7">
      <c r="B988" s="677"/>
      <c r="C988" s="677"/>
      <c r="G988" s="218">
        <f t="shared" si="16"/>
        <v>11.600000000000193</v>
      </c>
    </row>
    <row r="989" spans="2:7">
      <c r="B989" s="677"/>
      <c r="C989" s="677"/>
      <c r="G989" s="218">
        <f t="shared" si="16"/>
        <v>11.600000000000193</v>
      </c>
    </row>
    <row r="990" spans="2:7">
      <c r="B990" s="677"/>
      <c r="C990" s="677"/>
      <c r="G990" s="218">
        <f t="shared" si="16"/>
        <v>11.600000000000193</v>
      </c>
    </row>
    <row r="991" spans="2:7">
      <c r="B991" s="677"/>
      <c r="C991" s="677"/>
      <c r="G991" s="218">
        <f t="shared" si="16"/>
        <v>11.600000000000193</v>
      </c>
    </row>
    <row r="992" spans="2:7">
      <c r="B992" s="677"/>
      <c r="C992" s="677"/>
      <c r="G992" s="218">
        <f t="shared" si="16"/>
        <v>11.600000000000193</v>
      </c>
    </row>
    <row r="993" spans="2:7">
      <c r="B993" s="677"/>
      <c r="C993" s="677"/>
      <c r="G993" s="218">
        <f t="shared" si="16"/>
        <v>11.600000000000193</v>
      </c>
    </row>
    <row r="994" spans="2:7">
      <c r="B994" s="677"/>
      <c r="C994" s="677"/>
      <c r="G994" s="218">
        <f t="shared" si="16"/>
        <v>11.600000000000193</v>
      </c>
    </row>
    <row r="995" spans="2:7">
      <c r="B995" s="677"/>
      <c r="C995" s="677"/>
      <c r="G995" s="218">
        <f t="shared" si="16"/>
        <v>11.600000000000193</v>
      </c>
    </row>
    <row r="996" spans="2:7">
      <c r="B996" s="677"/>
      <c r="C996" s="677"/>
      <c r="G996" s="218">
        <f t="shared" si="16"/>
        <v>11.600000000000193</v>
      </c>
    </row>
    <row r="997" spans="2:7">
      <c r="B997" s="677"/>
      <c r="C997" s="677"/>
      <c r="G997" s="218">
        <f t="shared" si="16"/>
        <v>11.600000000000193</v>
      </c>
    </row>
    <row r="998" spans="2:7">
      <c r="B998" s="677"/>
      <c r="C998" s="677"/>
      <c r="G998" s="218">
        <f t="shared" si="16"/>
        <v>11.600000000000193</v>
      </c>
    </row>
    <row r="999" spans="2:7">
      <c r="B999" s="677"/>
      <c r="C999" s="677"/>
      <c r="G999" s="218">
        <f t="shared" si="16"/>
        <v>11.600000000000193</v>
      </c>
    </row>
    <row r="1000" spans="2:7">
      <c r="B1000" s="677"/>
      <c r="C1000" s="677"/>
      <c r="G1000" s="218">
        <f t="shared" ref="G1000:G1014" si="17">+G999+E1000-F1000</f>
        <v>11.600000000000193</v>
      </c>
    </row>
    <row r="1001" spans="2:7">
      <c r="B1001" s="677"/>
      <c r="C1001" s="677"/>
      <c r="G1001" s="218">
        <f t="shared" si="17"/>
        <v>11.600000000000193</v>
      </c>
    </row>
    <row r="1002" spans="2:7">
      <c r="B1002" s="677"/>
      <c r="C1002" s="677"/>
      <c r="G1002" s="218">
        <f t="shared" si="17"/>
        <v>11.600000000000193</v>
      </c>
    </row>
    <row r="1003" spans="2:7">
      <c r="B1003" s="677"/>
      <c r="C1003" s="677"/>
      <c r="G1003" s="218">
        <f t="shared" si="17"/>
        <v>11.600000000000193</v>
      </c>
    </row>
    <row r="1004" spans="2:7">
      <c r="B1004" s="677"/>
      <c r="C1004" s="677"/>
      <c r="G1004" s="218">
        <f t="shared" si="17"/>
        <v>11.600000000000193</v>
      </c>
    </row>
    <row r="1005" spans="2:7">
      <c r="B1005" s="677"/>
      <c r="C1005" s="677"/>
      <c r="G1005" s="218">
        <f t="shared" si="17"/>
        <v>11.600000000000193</v>
      </c>
    </row>
    <row r="1006" spans="2:7">
      <c r="B1006" s="677"/>
      <c r="C1006" s="677"/>
      <c r="G1006" s="218">
        <f t="shared" si="17"/>
        <v>11.600000000000193</v>
      </c>
    </row>
    <row r="1007" spans="2:7">
      <c r="B1007" s="677"/>
      <c r="C1007" s="677"/>
      <c r="G1007" s="218">
        <f t="shared" si="17"/>
        <v>11.600000000000193</v>
      </c>
    </row>
    <row r="1008" spans="2:7">
      <c r="B1008" s="677"/>
      <c r="C1008" s="677"/>
      <c r="G1008" s="218">
        <f t="shared" si="17"/>
        <v>11.600000000000193</v>
      </c>
    </row>
    <row r="1009" spans="2:7">
      <c r="B1009" s="677"/>
      <c r="C1009" s="677"/>
      <c r="G1009" s="218">
        <f t="shared" si="17"/>
        <v>11.600000000000193</v>
      </c>
    </row>
    <row r="1010" spans="2:7">
      <c r="B1010" s="677"/>
      <c r="C1010" s="677"/>
      <c r="G1010" s="218">
        <f t="shared" si="17"/>
        <v>11.600000000000193</v>
      </c>
    </row>
    <row r="1011" spans="2:7">
      <c r="B1011" s="677"/>
      <c r="C1011" s="677"/>
      <c r="G1011" s="218">
        <f t="shared" si="17"/>
        <v>11.600000000000193</v>
      </c>
    </row>
    <row r="1012" spans="2:7">
      <c r="B1012" s="677"/>
      <c r="C1012" s="677"/>
      <c r="G1012" s="218">
        <f t="shared" si="17"/>
        <v>11.600000000000193</v>
      </c>
    </row>
    <row r="1013" spans="2:7">
      <c r="B1013" s="677"/>
      <c r="C1013" s="677"/>
      <c r="G1013" s="218">
        <f t="shared" si="17"/>
        <v>11.600000000000193</v>
      </c>
    </row>
    <row r="1014" spans="2:7">
      <c r="B1014" s="677"/>
      <c r="C1014" s="677"/>
      <c r="G1014" s="218">
        <f t="shared" si="17"/>
        <v>11.600000000000193</v>
      </c>
    </row>
  </sheetData>
  <autoFilter ref="A5:L693" xr:uid="{00000000-0001-0000-0A00-000000000000}"/>
  <mergeCells count="3">
    <mergeCell ref="B3:G3"/>
    <mergeCell ref="J693:L693"/>
    <mergeCell ref="K714:M71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1">
    <tabColor rgb="FF00B0F0"/>
  </sheetPr>
  <dimension ref="A3:S1010"/>
  <sheetViews>
    <sheetView topLeftCell="A661" workbookViewId="0">
      <selection activeCell="E682" sqref="E682"/>
    </sheetView>
  </sheetViews>
  <sheetFormatPr defaultColWidth="11.42578125" defaultRowHeight="15"/>
  <cols>
    <col min="1" max="1" width="11.42578125" style="236"/>
    <col min="2" max="2" width="12.85546875" style="217" bestFit="1" customWidth="1"/>
    <col min="3" max="3" width="11.85546875" style="217" bestFit="1" customWidth="1"/>
    <col min="4" max="4" width="23.140625" customWidth="1"/>
    <col min="5" max="5" width="11.42578125" style="237"/>
    <col min="6" max="6" width="12" style="237" bestFit="1" customWidth="1"/>
    <col min="7" max="7" width="12.42578125" bestFit="1" customWidth="1"/>
    <col min="10" max="10" width="12.28515625" customWidth="1"/>
    <col min="11" max="11" width="12.42578125" customWidth="1"/>
    <col min="12" max="12" width="21.5703125" customWidth="1"/>
  </cols>
  <sheetData>
    <row r="3" spans="1:7">
      <c r="B3" s="690" t="s">
        <v>1609</v>
      </c>
      <c r="C3" s="690"/>
      <c r="D3" s="690"/>
      <c r="E3" s="690"/>
      <c r="F3" s="690"/>
      <c r="G3" s="690"/>
    </row>
    <row r="5" spans="1:7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34" t="s">
        <v>394</v>
      </c>
      <c r="F5" s="234" t="s">
        <v>395</v>
      </c>
      <c r="G5" s="235" t="s">
        <v>396</v>
      </c>
    </row>
    <row r="6" spans="1:7">
      <c r="B6" s="677"/>
      <c r="C6" s="677"/>
      <c r="E6" s="218"/>
      <c r="F6" s="218"/>
      <c r="G6" s="218">
        <f>+E6-F6</f>
        <v>0</v>
      </c>
    </row>
    <row r="7" spans="1:7">
      <c r="A7" s="243">
        <v>43159</v>
      </c>
      <c r="B7" s="676" t="s">
        <v>397</v>
      </c>
      <c r="C7" s="676" t="s">
        <v>415</v>
      </c>
      <c r="D7" t="s">
        <v>19</v>
      </c>
      <c r="E7" s="218">
        <v>40</v>
      </c>
      <c r="F7" s="218"/>
      <c r="G7" s="218">
        <f>+G6+E7-F7</f>
        <v>40</v>
      </c>
    </row>
    <row r="8" spans="1:7">
      <c r="B8" s="677"/>
      <c r="C8" s="677"/>
      <c r="D8" t="s">
        <v>401</v>
      </c>
      <c r="E8" s="218">
        <v>2</v>
      </c>
      <c r="F8" s="218"/>
      <c r="G8" s="218">
        <f t="shared" ref="G8:G71" si="0">+G7+E8-F8</f>
        <v>42</v>
      </c>
    </row>
    <row r="9" spans="1:7">
      <c r="B9" s="677"/>
      <c r="C9" s="677"/>
      <c r="D9" t="s">
        <v>400</v>
      </c>
      <c r="E9" s="218">
        <v>600</v>
      </c>
      <c r="F9" s="218"/>
      <c r="G9" s="218">
        <f t="shared" si="0"/>
        <v>642</v>
      </c>
    </row>
    <row r="10" spans="1:7">
      <c r="B10" s="677"/>
      <c r="C10" s="677"/>
      <c r="D10" t="s">
        <v>399</v>
      </c>
      <c r="E10" s="218">
        <v>600</v>
      </c>
      <c r="F10" s="218"/>
      <c r="G10" s="218">
        <f t="shared" si="0"/>
        <v>1242</v>
      </c>
    </row>
    <row r="11" spans="1:7">
      <c r="A11" s="236">
        <v>43145</v>
      </c>
      <c r="B11" s="677">
        <v>14213</v>
      </c>
      <c r="C11" s="677" t="s">
        <v>415</v>
      </c>
      <c r="D11" t="s">
        <v>400</v>
      </c>
      <c r="E11" s="218"/>
      <c r="F11" s="218">
        <v>600</v>
      </c>
      <c r="G11" s="218">
        <f t="shared" si="0"/>
        <v>642</v>
      </c>
    </row>
    <row r="12" spans="1:7">
      <c r="A12" s="236">
        <v>43145</v>
      </c>
      <c r="B12" s="677">
        <v>14213</v>
      </c>
      <c r="C12" s="677" t="s">
        <v>415</v>
      </c>
      <c r="D12" t="s">
        <v>399</v>
      </c>
      <c r="E12" s="218"/>
      <c r="F12" s="218">
        <v>600</v>
      </c>
      <c r="G12" s="218">
        <f t="shared" si="0"/>
        <v>42</v>
      </c>
    </row>
    <row r="13" spans="1:7">
      <c r="A13" s="236">
        <v>43229</v>
      </c>
      <c r="B13" s="677">
        <v>14584</v>
      </c>
      <c r="C13" s="677" t="s">
        <v>415</v>
      </c>
      <c r="D13" t="s">
        <v>19</v>
      </c>
      <c r="E13" s="218"/>
      <c r="F13" s="218">
        <v>40</v>
      </c>
      <c r="G13" s="218">
        <f t="shared" si="0"/>
        <v>2</v>
      </c>
    </row>
    <row r="14" spans="1:7">
      <c r="A14" s="236">
        <v>43229</v>
      </c>
      <c r="B14" s="677">
        <v>14584</v>
      </c>
      <c r="C14" s="677" t="s">
        <v>415</v>
      </c>
      <c r="D14" t="s">
        <v>401</v>
      </c>
      <c r="E14" s="218"/>
      <c r="F14" s="218">
        <v>2</v>
      </c>
      <c r="G14" s="218">
        <f t="shared" si="0"/>
        <v>0</v>
      </c>
    </row>
    <row r="15" spans="1:7">
      <c r="A15" s="243">
        <v>43190</v>
      </c>
      <c r="B15" s="676" t="s">
        <v>397</v>
      </c>
      <c r="C15" s="676" t="s">
        <v>418</v>
      </c>
      <c r="D15" t="s">
        <v>19</v>
      </c>
      <c r="E15" s="218">
        <v>74.8</v>
      </c>
      <c r="F15" s="218"/>
      <c r="G15" s="218">
        <f t="shared" si="0"/>
        <v>74.8</v>
      </c>
    </row>
    <row r="16" spans="1:7">
      <c r="B16" s="677"/>
      <c r="C16" s="677"/>
      <c r="D16" t="s">
        <v>401</v>
      </c>
      <c r="E16" s="218">
        <v>2</v>
      </c>
      <c r="F16" s="218"/>
      <c r="G16" s="218">
        <f t="shared" si="0"/>
        <v>76.8</v>
      </c>
    </row>
    <row r="17" spans="1:7">
      <c r="B17" s="677"/>
      <c r="C17" s="677"/>
      <c r="D17" t="s">
        <v>400</v>
      </c>
      <c r="E17" s="218">
        <v>600</v>
      </c>
      <c r="F17" s="218"/>
      <c r="G17" s="218">
        <f t="shared" si="0"/>
        <v>676.8</v>
      </c>
    </row>
    <row r="18" spans="1:7">
      <c r="A18" s="236">
        <v>43229</v>
      </c>
      <c r="B18" s="677">
        <v>14584</v>
      </c>
      <c r="C18" s="677" t="s">
        <v>418</v>
      </c>
      <c r="D18" t="s">
        <v>19</v>
      </c>
      <c r="E18" s="218"/>
      <c r="F18" s="218">
        <v>74.8</v>
      </c>
      <c r="G18" s="218">
        <f t="shared" si="0"/>
        <v>602</v>
      </c>
    </row>
    <row r="19" spans="1:7">
      <c r="A19" s="236">
        <v>43229</v>
      </c>
      <c r="B19" s="677">
        <v>14584</v>
      </c>
      <c r="C19" s="677" t="s">
        <v>418</v>
      </c>
      <c r="D19" t="s">
        <v>401</v>
      </c>
      <c r="E19" s="218"/>
      <c r="F19" s="218">
        <v>2</v>
      </c>
      <c r="G19" s="218">
        <f t="shared" si="0"/>
        <v>600</v>
      </c>
    </row>
    <row r="20" spans="1:7">
      <c r="A20" s="236">
        <v>43229</v>
      </c>
      <c r="B20" s="677">
        <v>14584</v>
      </c>
      <c r="C20" s="677" t="s">
        <v>418</v>
      </c>
      <c r="D20" t="s">
        <v>400</v>
      </c>
      <c r="E20" s="218"/>
      <c r="F20" s="218">
        <v>600</v>
      </c>
      <c r="G20" s="218">
        <f t="shared" si="0"/>
        <v>0</v>
      </c>
    </row>
    <row r="21" spans="1:7">
      <c r="A21" s="243">
        <v>43220</v>
      </c>
      <c r="B21" s="676" t="s">
        <v>397</v>
      </c>
      <c r="C21" s="676" t="s">
        <v>420</v>
      </c>
      <c r="D21" t="s">
        <v>19</v>
      </c>
      <c r="E21" s="218">
        <v>57.5</v>
      </c>
      <c r="F21" s="218"/>
      <c r="G21" s="218">
        <f t="shared" si="0"/>
        <v>57.5</v>
      </c>
    </row>
    <row r="22" spans="1:7">
      <c r="B22" s="677"/>
      <c r="C22" s="677"/>
      <c r="D22" t="s">
        <v>401</v>
      </c>
      <c r="E22" s="218">
        <v>2</v>
      </c>
      <c r="F22" s="218"/>
      <c r="G22" s="218">
        <f t="shared" si="0"/>
        <v>59.5</v>
      </c>
    </row>
    <row r="23" spans="1:7">
      <c r="B23" s="677"/>
      <c r="C23" s="677"/>
      <c r="D23" t="s">
        <v>400</v>
      </c>
      <c r="E23" s="218">
        <v>600</v>
      </c>
      <c r="F23" s="218"/>
      <c r="G23" s="218">
        <f t="shared" si="0"/>
        <v>659.5</v>
      </c>
    </row>
    <row r="24" spans="1:7">
      <c r="B24" s="677"/>
      <c r="C24" s="677"/>
      <c r="D24" s="238" t="s">
        <v>1610</v>
      </c>
      <c r="E24" s="218">
        <v>10</v>
      </c>
      <c r="F24" s="218"/>
      <c r="G24" s="218">
        <f t="shared" si="0"/>
        <v>669.5</v>
      </c>
    </row>
    <row r="25" spans="1:7">
      <c r="A25" s="236">
        <v>43229</v>
      </c>
      <c r="B25" s="677">
        <v>15484</v>
      </c>
      <c r="C25" s="677" t="s">
        <v>420</v>
      </c>
      <c r="D25" t="s">
        <v>400</v>
      </c>
      <c r="E25" s="218"/>
      <c r="F25" s="218">
        <v>600</v>
      </c>
      <c r="G25" s="218">
        <f t="shared" si="0"/>
        <v>69.5</v>
      </c>
    </row>
    <row r="26" spans="1:7">
      <c r="A26" s="236">
        <v>43278</v>
      </c>
      <c r="B26" s="677">
        <v>14835</v>
      </c>
      <c r="C26" s="677" t="s">
        <v>420</v>
      </c>
      <c r="D26" t="s">
        <v>19</v>
      </c>
      <c r="E26" s="218"/>
      <c r="F26" s="218">
        <v>57.5</v>
      </c>
      <c r="G26" s="218">
        <f t="shared" si="0"/>
        <v>12</v>
      </c>
    </row>
    <row r="27" spans="1:7">
      <c r="A27" s="236">
        <v>43278</v>
      </c>
      <c r="B27" s="677">
        <v>14835</v>
      </c>
      <c r="C27" s="677" t="s">
        <v>420</v>
      </c>
      <c r="D27" t="s">
        <v>401</v>
      </c>
      <c r="E27" s="218"/>
      <c r="F27" s="218">
        <v>2</v>
      </c>
      <c r="G27" s="218">
        <f t="shared" si="0"/>
        <v>10</v>
      </c>
    </row>
    <row r="28" spans="1:7">
      <c r="A28" s="236">
        <v>43278</v>
      </c>
      <c r="B28" s="677">
        <v>14835</v>
      </c>
      <c r="C28" s="677" t="s">
        <v>420</v>
      </c>
      <c r="D28" t="s">
        <v>1610</v>
      </c>
      <c r="E28" s="218"/>
      <c r="F28" s="218">
        <v>10</v>
      </c>
      <c r="G28" s="218">
        <f t="shared" si="0"/>
        <v>0</v>
      </c>
    </row>
    <row r="29" spans="1:7">
      <c r="A29" s="243">
        <v>43251</v>
      </c>
      <c r="B29" s="676" t="s">
        <v>397</v>
      </c>
      <c r="C29" s="676" t="s">
        <v>422</v>
      </c>
      <c r="D29" t="s">
        <v>19</v>
      </c>
      <c r="E29" s="218">
        <v>52.4</v>
      </c>
      <c r="F29" s="218"/>
      <c r="G29" s="218">
        <f t="shared" si="0"/>
        <v>52.4</v>
      </c>
    </row>
    <row r="30" spans="1:7">
      <c r="B30" s="677"/>
      <c r="C30" s="677"/>
      <c r="D30" t="s">
        <v>401</v>
      </c>
      <c r="E30" s="218">
        <v>2</v>
      </c>
      <c r="F30" s="218"/>
      <c r="G30" s="218">
        <f t="shared" si="0"/>
        <v>54.4</v>
      </c>
    </row>
    <row r="31" spans="1:7">
      <c r="B31" s="677"/>
      <c r="C31" s="677"/>
      <c r="D31" t="s">
        <v>400</v>
      </c>
      <c r="E31" s="218">
        <v>600</v>
      </c>
      <c r="F31" s="218"/>
      <c r="G31" s="218">
        <f t="shared" si="0"/>
        <v>654.4</v>
      </c>
    </row>
    <row r="32" spans="1:7">
      <c r="A32" s="236">
        <v>43278</v>
      </c>
      <c r="B32" s="677">
        <v>14835</v>
      </c>
      <c r="C32" s="677" t="s">
        <v>422</v>
      </c>
      <c r="D32" t="s">
        <v>19</v>
      </c>
      <c r="E32" s="218"/>
      <c r="F32" s="218">
        <v>52.4</v>
      </c>
      <c r="G32" s="218">
        <f t="shared" si="0"/>
        <v>602</v>
      </c>
    </row>
    <row r="33" spans="1:7">
      <c r="A33" s="236">
        <v>43278</v>
      </c>
      <c r="B33" s="677">
        <v>14835</v>
      </c>
      <c r="C33" s="677" t="s">
        <v>422</v>
      </c>
      <c r="D33" t="s">
        <v>401</v>
      </c>
      <c r="E33" s="218"/>
      <c r="F33" s="218">
        <v>2</v>
      </c>
      <c r="G33" s="218">
        <f t="shared" si="0"/>
        <v>600</v>
      </c>
    </row>
    <row r="34" spans="1:7">
      <c r="A34" s="236">
        <v>43278</v>
      </c>
      <c r="B34" s="677">
        <v>14835</v>
      </c>
      <c r="C34" s="677" t="s">
        <v>422</v>
      </c>
      <c r="D34" t="s">
        <v>400</v>
      </c>
      <c r="E34" s="218"/>
      <c r="F34" s="218">
        <v>600</v>
      </c>
      <c r="G34" s="218">
        <f t="shared" si="0"/>
        <v>0</v>
      </c>
    </row>
    <row r="35" spans="1:7">
      <c r="A35" s="243">
        <v>43281</v>
      </c>
      <c r="B35" s="676" t="s">
        <v>397</v>
      </c>
      <c r="C35" s="676" t="s">
        <v>425</v>
      </c>
      <c r="D35" t="s">
        <v>19</v>
      </c>
      <c r="E35" s="218">
        <v>48.4</v>
      </c>
      <c r="F35" s="218"/>
      <c r="G35" s="218">
        <f t="shared" si="0"/>
        <v>48.4</v>
      </c>
    </row>
    <row r="36" spans="1:7">
      <c r="B36" s="677"/>
      <c r="C36" s="677"/>
      <c r="D36" t="s">
        <v>401</v>
      </c>
      <c r="E36" s="218">
        <v>4</v>
      </c>
      <c r="F36" s="218"/>
      <c r="G36" s="218">
        <f t="shared" si="0"/>
        <v>52.4</v>
      </c>
    </row>
    <row r="37" spans="1:7">
      <c r="B37" s="677"/>
      <c r="C37" s="677"/>
      <c r="D37" t="s">
        <v>400</v>
      </c>
      <c r="E37" s="218">
        <v>600</v>
      </c>
      <c r="F37" s="218"/>
      <c r="G37" s="218">
        <f t="shared" si="0"/>
        <v>652.4</v>
      </c>
    </row>
    <row r="38" spans="1:7">
      <c r="A38" s="236">
        <v>43336</v>
      </c>
      <c r="B38" s="677">
        <v>15104</v>
      </c>
      <c r="C38" s="677" t="s">
        <v>425</v>
      </c>
      <c r="D38" t="s">
        <v>19</v>
      </c>
      <c r="E38" s="218"/>
      <c r="F38" s="218">
        <v>48.4</v>
      </c>
      <c r="G38" s="218">
        <f t="shared" si="0"/>
        <v>604</v>
      </c>
    </row>
    <row r="39" spans="1:7">
      <c r="A39" s="236">
        <v>43336</v>
      </c>
      <c r="B39" s="677">
        <v>15104</v>
      </c>
      <c r="C39" s="677" t="s">
        <v>425</v>
      </c>
      <c r="D39" t="s">
        <v>401</v>
      </c>
      <c r="E39" s="218"/>
      <c r="F39" s="218">
        <v>4</v>
      </c>
      <c r="G39" s="218">
        <f t="shared" si="0"/>
        <v>600</v>
      </c>
    </row>
    <row r="40" spans="1:7">
      <c r="A40" s="236">
        <v>43336</v>
      </c>
      <c r="B40" s="677">
        <v>15104</v>
      </c>
      <c r="C40" s="677" t="s">
        <v>425</v>
      </c>
      <c r="D40" t="s">
        <v>400</v>
      </c>
      <c r="E40" s="218"/>
      <c r="F40" s="218">
        <v>600</v>
      </c>
      <c r="G40" s="218">
        <f t="shared" si="0"/>
        <v>0</v>
      </c>
    </row>
    <row r="41" spans="1:7">
      <c r="A41" s="243">
        <v>43312</v>
      </c>
      <c r="B41" s="676" t="s">
        <v>397</v>
      </c>
      <c r="C41" s="676" t="s">
        <v>427</v>
      </c>
      <c r="D41" t="s">
        <v>19</v>
      </c>
      <c r="E41" s="218">
        <v>47.4</v>
      </c>
      <c r="F41" s="218"/>
      <c r="G41" s="218">
        <f t="shared" si="0"/>
        <v>47.4</v>
      </c>
    </row>
    <row r="42" spans="1:7">
      <c r="B42" s="677"/>
      <c r="C42" s="677"/>
      <c r="D42" t="s">
        <v>401</v>
      </c>
      <c r="E42" s="218">
        <v>2</v>
      </c>
      <c r="F42" s="218"/>
      <c r="G42" s="218">
        <f t="shared" si="0"/>
        <v>49.4</v>
      </c>
    </row>
    <row r="43" spans="1:7">
      <c r="B43" s="677"/>
      <c r="C43" s="677"/>
      <c r="D43" t="s">
        <v>400</v>
      </c>
      <c r="E43" s="218">
        <v>600</v>
      </c>
      <c r="F43" s="218"/>
      <c r="G43" s="218">
        <f t="shared" si="0"/>
        <v>649.4</v>
      </c>
    </row>
    <row r="44" spans="1:7">
      <c r="A44" s="236">
        <v>43374</v>
      </c>
      <c r="B44" s="677">
        <v>15291</v>
      </c>
      <c r="C44" s="677" t="s">
        <v>427</v>
      </c>
      <c r="D44" t="s">
        <v>400</v>
      </c>
      <c r="E44" s="218"/>
      <c r="F44" s="218">
        <v>110</v>
      </c>
      <c r="G44" s="218">
        <f t="shared" si="0"/>
        <v>539.4</v>
      </c>
    </row>
    <row r="45" spans="1:7">
      <c r="A45" s="236">
        <v>43391</v>
      </c>
      <c r="B45" s="677">
        <v>15353</v>
      </c>
      <c r="C45" s="677" t="s">
        <v>427</v>
      </c>
      <c r="D45" t="s">
        <v>19</v>
      </c>
      <c r="E45" s="218"/>
      <c r="F45" s="218">
        <v>47.4</v>
      </c>
      <c r="G45" s="218">
        <f t="shared" si="0"/>
        <v>492</v>
      </c>
    </row>
    <row r="46" spans="1:7">
      <c r="A46" s="236">
        <v>43391</v>
      </c>
      <c r="B46" s="677">
        <v>15353</v>
      </c>
      <c r="C46" s="677" t="s">
        <v>427</v>
      </c>
      <c r="D46" t="s">
        <v>401</v>
      </c>
      <c r="E46" s="218"/>
      <c r="F46" s="218">
        <v>2</v>
      </c>
      <c r="G46" s="218">
        <f t="shared" si="0"/>
        <v>490</v>
      </c>
    </row>
    <row r="47" spans="1:7">
      <c r="A47" s="236">
        <v>43391</v>
      </c>
      <c r="B47" s="677">
        <v>15353</v>
      </c>
      <c r="C47" s="677" t="s">
        <v>427</v>
      </c>
      <c r="D47" t="s">
        <v>400</v>
      </c>
      <c r="E47" s="218"/>
      <c r="F47" s="218">
        <v>490</v>
      </c>
      <c r="G47" s="218">
        <f t="shared" si="0"/>
        <v>0</v>
      </c>
    </row>
    <row r="48" spans="1:7">
      <c r="A48" s="243">
        <v>43343</v>
      </c>
      <c r="B48" s="676" t="s">
        <v>397</v>
      </c>
      <c r="C48" s="676" t="s">
        <v>429</v>
      </c>
      <c r="D48" t="s">
        <v>19</v>
      </c>
      <c r="E48" s="218">
        <v>47.3</v>
      </c>
      <c r="F48" s="218"/>
      <c r="G48" s="218">
        <f t="shared" si="0"/>
        <v>47.3</v>
      </c>
    </row>
    <row r="49" spans="1:8">
      <c r="B49" s="677"/>
      <c r="C49" s="677"/>
      <c r="D49" t="s">
        <v>401</v>
      </c>
      <c r="E49" s="218">
        <v>2</v>
      </c>
      <c r="F49" s="218"/>
      <c r="G49" s="218">
        <f t="shared" si="0"/>
        <v>49.3</v>
      </c>
    </row>
    <row r="50" spans="1:8">
      <c r="B50" s="677"/>
      <c r="C50" s="677"/>
      <c r="D50" t="s">
        <v>400</v>
      </c>
      <c r="E50" s="218">
        <v>600</v>
      </c>
      <c r="F50" s="218"/>
      <c r="G50" s="218">
        <f t="shared" si="0"/>
        <v>649.29999999999995</v>
      </c>
    </row>
    <row r="51" spans="1:8">
      <c r="A51" s="236">
        <v>43391</v>
      </c>
      <c r="B51" s="677">
        <v>15353</v>
      </c>
      <c r="C51" s="677" t="s">
        <v>429</v>
      </c>
      <c r="D51" t="s">
        <v>400</v>
      </c>
      <c r="E51" s="218"/>
      <c r="F51" s="218">
        <v>160.6</v>
      </c>
      <c r="G51" s="218">
        <f t="shared" si="0"/>
        <v>488.69999999999993</v>
      </c>
    </row>
    <row r="52" spans="1:8">
      <c r="A52" s="236">
        <v>43412</v>
      </c>
      <c r="B52" s="677">
        <v>15476</v>
      </c>
      <c r="C52" s="677" t="s">
        <v>429</v>
      </c>
      <c r="D52" t="s">
        <v>400</v>
      </c>
      <c r="E52" s="218"/>
      <c r="F52" s="218">
        <v>439.4</v>
      </c>
      <c r="G52" s="218">
        <f t="shared" si="0"/>
        <v>49.299999999999955</v>
      </c>
    </row>
    <row r="53" spans="1:8">
      <c r="A53" s="236">
        <v>43412</v>
      </c>
      <c r="B53" s="677">
        <v>15476</v>
      </c>
      <c r="C53" s="677" t="s">
        <v>429</v>
      </c>
      <c r="D53" t="s">
        <v>19</v>
      </c>
      <c r="E53" s="218"/>
      <c r="F53" s="218">
        <v>47.3</v>
      </c>
      <c r="G53" s="218">
        <f t="shared" si="0"/>
        <v>1.9999999999999574</v>
      </c>
    </row>
    <row r="54" spans="1:8">
      <c r="A54" s="236">
        <v>43412</v>
      </c>
      <c r="B54" s="677">
        <v>15476</v>
      </c>
      <c r="C54" s="677" t="s">
        <v>429</v>
      </c>
      <c r="D54" t="s">
        <v>401</v>
      </c>
      <c r="E54" s="218"/>
      <c r="F54" s="218">
        <v>2</v>
      </c>
      <c r="G54" s="218">
        <f t="shared" si="0"/>
        <v>-4.2632564145606011E-14</v>
      </c>
    </row>
    <row r="55" spans="1:8">
      <c r="A55" s="243">
        <v>43373</v>
      </c>
      <c r="B55" s="676" t="s">
        <v>397</v>
      </c>
      <c r="C55" s="676" t="s">
        <v>431</v>
      </c>
      <c r="D55" t="s">
        <v>19</v>
      </c>
      <c r="E55" s="218">
        <v>48.3</v>
      </c>
      <c r="F55" s="218"/>
      <c r="G55" s="218">
        <f t="shared" si="0"/>
        <v>48.299999999999955</v>
      </c>
    </row>
    <row r="56" spans="1:8">
      <c r="B56" s="677"/>
      <c r="C56" s="677"/>
      <c r="D56" t="s">
        <v>401</v>
      </c>
      <c r="E56" s="218">
        <v>4</v>
      </c>
      <c r="F56" s="218"/>
      <c r="G56" s="218">
        <f t="shared" si="0"/>
        <v>52.299999999999955</v>
      </c>
    </row>
    <row r="57" spans="1:8">
      <c r="B57" s="677"/>
      <c r="C57" s="677"/>
      <c r="D57" t="s">
        <v>400</v>
      </c>
      <c r="E57" s="218">
        <v>600</v>
      </c>
      <c r="F57" s="218"/>
      <c r="G57" s="218">
        <f t="shared" si="0"/>
        <v>652.29999999999995</v>
      </c>
    </row>
    <row r="58" spans="1:8">
      <c r="A58" s="236">
        <v>43412</v>
      </c>
      <c r="B58" s="677">
        <v>15476</v>
      </c>
      <c r="C58" s="677" t="s">
        <v>431</v>
      </c>
      <c r="D58" t="s">
        <v>19</v>
      </c>
      <c r="E58" s="218"/>
      <c r="F58" s="218">
        <v>11.3</v>
      </c>
      <c r="G58" s="218">
        <f t="shared" si="0"/>
        <v>641</v>
      </c>
      <c r="H58" s="239"/>
    </row>
    <row r="59" spans="1:8">
      <c r="A59" s="236">
        <v>43434</v>
      </c>
      <c r="B59" s="677">
        <v>15561</v>
      </c>
      <c r="C59" s="677" t="s">
        <v>431</v>
      </c>
      <c r="D59" t="s">
        <v>400</v>
      </c>
      <c r="E59" s="218"/>
      <c r="F59" s="218">
        <v>370</v>
      </c>
      <c r="G59" s="218">
        <f t="shared" si="0"/>
        <v>271</v>
      </c>
      <c r="H59" s="237"/>
    </row>
    <row r="60" spans="1:8">
      <c r="A60" s="236">
        <v>43455</v>
      </c>
      <c r="B60" s="677">
        <v>15634</v>
      </c>
      <c r="C60" s="677" t="s">
        <v>431</v>
      </c>
      <c r="D60" t="s">
        <v>19</v>
      </c>
      <c r="E60" s="218"/>
      <c r="F60" s="218">
        <v>37</v>
      </c>
      <c r="G60" s="218">
        <f t="shared" si="0"/>
        <v>234</v>
      </c>
      <c r="H60" s="237"/>
    </row>
    <row r="61" spans="1:8">
      <c r="A61" s="236">
        <v>43455</v>
      </c>
      <c r="B61" s="677">
        <v>15634</v>
      </c>
      <c r="C61" s="677" t="s">
        <v>431</v>
      </c>
      <c r="D61" t="s">
        <v>401</v>
      </c>
      <c r="E61" s="218"/>
      <c r="F61" s="218">
        <v>4</v>
      </c>
      <c r="G61" s="218">
        <f t="shared" si="0"/>
        <v>230</v>
      </c>
      <c r="H61" s="237"/>
    </row>
    <row r="62" spans="1:8">
      <c r="A62" s="236">
        <v>43455</v>
      </c>
      <c r="B62" s="677">
        <v>15634</v>
      </c>
      <c r="C62" s="677" t="s">
        <v>431</v>
      </c>
      <c r="D62" t="s">
        <v>400</v>
      </c>
      <c r="E62" s="218"/>
      <c r="F62" s="218">
        <v>230</v>
      </c>
      <c r="G62" s="218">
        <f t="shared" si="0"/>
        <v>0</v>
      </c>
      <c r="H62" s="237"/>
    </row>
    <row r="63" spans="1:8">
      <c r="A63" s="243">
        <v>43404</v>
      </c>
      <c r="B63" s="676" t="s">
        <v>397</v>
      </c>
      <c r="C63" s="676" t="s">
        <v>398</v>
      </c>
      <c r="D63" t="s">
        <v>19</v>
      </c>
      <c r="E63" s="218">
        <v>48.6</v>
      </c>
      <c r="F63" s="218"/>
      <c r="G63" s="218">
        <f t="shared" si="0"/>
        <v>48.6</v>
      </c>
    </row>
    <row r="64" spans="1:8">
      <c r="B64" s="677"/>
      <c r="C64" s="677"/>
      <c r="D64" t="s">
        <v>401</v>
      </c>
      <c r="E64" s="218">
        <v>5</v>
      </c>
      <c r="F64" s="218"/>
      <c r="G64" s="218">
        <f t="shared" si="0"/>
        <v>53.6</v>
      </c>
    </row>
    <row r="65" spans="1:7">
      <c r="B65" s="677"/>
      <c r="C65" s="677"/>
      <c r="D65" t="s">
        <v>400</v>
      </c>
      <c r="E65" s="218">
        <v>600</v>
      </c>
      <c r="F65" s="218"/>
      <c r="G65" s="218">
        <f t="shared" si="0"/>
        <v>653.6</v>
      </c>
    </row>
    <row r="66" spans="1:7">
      <c r="A66" s="236">
        <v>43455</v>
      </c>
      <c r="B66" s="677">
        <v>15634</v>
      </c>
      <c r="C66" s="677" t="s">
        <v>398</v>
      </c>
      <c r="D66" t="s">
        <v>19</v>
      </c>
      <c r="E66" s="218"/>
      <c r="F66" s="218">
        <v>48.6</v>
      </c>
      <c r="G66" s="218">
        <f t="shared" si="0"/>
        <v>605</v>
      </c>
    </row>
    <row r="67" spans="1:7">
      <c r="A67" s="236">
        <v>43455</v>
      </c>
      <c r="B67" s="677">
        <v>15634</v>
      </c>
      <c r="C67" s="677" t="s">
        <v>398</v>
      </c>
      <c r="D67" t="s">
        <v>401</v>
      </c>
      <c r="E67" s="218"/>
      <c r="F67" s="218">
        <v>5</v>
      </c>
      <c r="G67" s="218">
        <f t="shared" si="0"/>
        <v>600</v>
      </c>
    </row>
    <row r="68" spans="1:7">
      <c r="A68" s="236">
        <v>43455</v>
      </c>
      <c r="B68" s="677">
        <v>15634</v>
      </c>
      <c r="C68" s="677" t="s">
        <v>398</v>
      </c>
      <c r="D68" t="s">
        <v>400</v>
      </c>
      <c r="E68" s="218"/>
      <c r="F68" s="218">
        <v>600</v>
      </c>
      <c r="G68" s="218">
        <f t="shared" si="0"/>
        <v>0</v>
      </c>
    </row>
    <row r="69" spans="1:7">
      <c r="A69" s="243">
        <v>43434</v>
      </c>
      <c r="B69" s="676" t="s">
        <v>397</v>
      </c>
      <c r="C69" s="676" t="s">
        <v>405</v>
      </c>
      <c r="D69" t="s">
        <v>19</v>
      </c>
      <c r="E69" s="218">
        <v>49.9</v>
      </c>
      <c r="F69" s="218"/>
      <c r="G69" s="218">
        <f t="shared" si="0"/>
        <v>49.9</v>
      </c>
    </row>
    <row r="70" spans="1:7">
      <c r="B70" s="677"/>
      <c r="C70" s="677"/>
      <c r="D70" t="s">
        <v>401</v>
      </c>
      <c r="E70" s="218">
        <v>5</v>
      </c>
      <c r="F70" s="218"/>
      <c r="G70" s="218">
        <f t="shared" si="0"/>
        <v>54.9</v>
      </c>
    </row>
    <row r="71" spans="1:7">
      <c r="B71" s="677"/>
      <c r="C71" s="677"/>
      <c r="D71" t="s">
        <v>400</v>
      </c>
      <c r="E71" s="218">
        <v>600</v>
      </c>
      <c r="F71" s="218"/>
      <c r="G71" s="218">
        <f t="shared" si="0"/>
        <v>654.9</v>
      </c>
    </row>
    <row r="72" spans="1:7">
      <c r="A72" s="236">
        <v>43455</v>
      </c>
      <c r="B72" s="677">
        <v>15634</v>
      </c>
      <c r="C72" s="677" t="s">
        <v>405</v>
      </c>
      <c r="D72" t="s">
        <v>400</v>
      </c>
      <c r="E72" s="218"/>
      <c r="F72" s="218">
        <v>75.400000000000006</v>
      </c>
      <c r="G72" s="218">
        <f t="shared" ref="G72:G151" si="1">+G71+E72-F72</f>
        <v>579.5</v>
      </c>
    </row>
    <row r="73" spans="1:7">
      <c r="A73" s="236">
        <v>43830</v>
      </c>
      <c r="B73" s="677">
        <v>15707</v>
      </c>
      <c r="C73" s="677" t="s">
        <v>405</v>
      </c>
      <c r="D73" t="s">
        <v>400</v>
      </c>
      <c r="E73" s="218"/>
      <c r="F73" s="218">
        <v>24.6</v>
      </c>
      <c r="G73" s="218">
        <f t="shared" si="1"/>
        <v>554.9</v>
      </c>
    </row>
    <row r="74" spans="1:7">
      <c r="A74" s="236">
        <v>43472</v>
      </c>
      <c r="B74" s="677">
        <v>15751</v>
      </c>
      <c r="C74" s="677" t="s">
        <v>405</v>
      </c>
      <c r="D74" t="s">
        <v>400</v>
      </c>
      <c r="E74" s="218"/>
      <c r="F74" s="218">
        <v>500</v>
      </c>
      <c r="G74" s="218">
        <f t="shared" si="1"/>
        <v>54.899999999999977</v>
      </c>
    </row>
    <row r="75" spans="1:7">
      <c r="A75" s="236">
        <v>43487</v>
      </c>
      <c r="B75" s="677">
        <v>15809</v>
      </c>
      <c r="C75" s="677" t="s">
        <v>405</v>
      </c>
      <c r="D75" t="s">
        <v>19</v>
      </c>
      <c r="E75" s="218"/>
      <c r="F75" s="218">
        <v>49.9</v>
      </c>
      <c r="G75" s="218">
        <f t="shared" si="1"/>
        <v>4.9999999999999787</v>
      </c>
    </row>
    <row r="76" spans="1:7">
      <c r="A76" s="236">
        <v>43487</v>
      </c>
      <c r="B76" s="677">
        <v>15809</v>
      </c>
      <c r="C76" s="677" t="s">
        <v>405</v>
      </c>
      <c r="D76" t="s">
        <v>401</v>
      </c>
      <c r="E76" s="218"/>
      <c r="F76" s="218">
        <v>5</v>
      </c>
      <c r="G76" s="218">
        <f t="shared" si="1"/>
        <v>-2.1316282072803006E-14</v>
      </c>
    </row>
    <row r="77" spans="1:7">
      <c r="A77" s="243">
        <v>43465</v>
      </c>
      <c r="B77" s="676" t="s">
        <v>397</v>
      </c>
      <c r="C77" s="676" t="s">
        <v>409</v>
      </c>
      <c r="D77" t="s">
        <v>19</v>
      </c>
      <c r="E77" s="218">
        <v>53.4</v>
      </c>
      <c r="F77" s="218"/>
      <c r="G77" s="218">
        <f t="shared" si="1"/>
        <v>53.399999999999977</v>
      </c>
    </row>
    <row r="78" spans="1:7">
      <c r="B78" s="677"/>
      <c r="C78" s="677"/>
      <c r="D78" t="s">
        <v>401</v>
      </c>
      <c r="E78" s="218">
        <v>5</v>
      </c>
      <c r="F78" s="218"/>
      <c r="G78" s="218">
        <f t="shared" si="1"/>
        <v>58.399999999999977</v>
      </c>
    </row>
    <row r="79" spans="1:7">
      <c r="B79" s="677"/>
      <c r="C79" s="677"/>
      <c r="D79" t="s">
        <v>400</v>
      </c>
      <c r="E79" s="218">
        <v>600</v>
      </c>
      <c r="F79" s="218"/>
      <c r="G79" s="218">
        <f t="shared" si="1"/>
        <v>658.4</v>
      </c>
    </row>
    <row r="80" spans="1:7">
      <c r="A80" s="236">
        <v>43830</v>
      </c>
      <c r="B80" s="677">
        <v>15707</v>
      </c>
      <c r="C80" s="677" t="s">
        <v>409</v>
      </c>
      <c r="D80" t="s">
        <v>400</v>
      </c>
      <c r="E80" s="218"/>
      <c r="F80" s="218">
        <v>375.4</v>
      </c>
      <c r="G80" s="218">
        <f t="shared" si="1"/>
        <v>283</v>
      </c>
    </row>
    <row r="81" spans="1:7">
      <c r="A81" s="236">
        <v>43487</v>
      </c>
      <c r="B81" s="677">
        <v>15809</v>
      </c>
      <c r="C81" s="677" t="s">
        <v>409</v>
      </c>
      <c r="D81" t="s">
        <v>400</v>
      </c>
      <c r="E81" s="218"/>
      <c r="F81" s="218">
        <v>224.6</v>
      </c>
      <c r="G81" s="218">
        <f t="shared" si="1"/>
        <v>58.400000000000006</v>
      </c>
    </row>
    <row r="82" spans="1:7">
      <c r="A82" s="236">
        <v>43591</v>
      </c>
      <c r="B82" s="677" t="s">
        <v>1611</v>
      </c>
      <c r="C82" s="677" t="s">
        <v>409</v>
      </c>
      <c r="D82" t="s">
        <v>19</v>
      </c>
      <c r="E82" s="218"/>
      <c r="F82" s="218">
        <v>53.4</v>
      </c>
      <c r="G82" s="218">
        <f t="shared" si="1"/>
        <v>5.0000000000000071</v>
      </c>
    </row>
    <row r="83" spans="1:7">
      <c r="A83" s="236">
        <v>43591</v>
      </c>
      <c r="B83" s="677" t="s">
        <v>1611</v>
      </c>
      <c r="C83" s="677" t="s">
        <v>409</v>
      </c>
      <c r="D83" t="s">
        <v>401</v>
      </c>
      <c r="E83" s="218"/>
      <c r="F83" s="218">
        <v>5</v>
      </c>
      <c r="G83" s="218">
        <f t="shared" si="1"/>
        <v>7.1054273576010019E-15</v>
      </c>
    </row>
    <row r="84" spans="1:7">
      <c r="A84" s="243">
        <v>43496</v>
      </c>
      <c r="B84" s="676" t="s">
        <v>397</v>
      </c>
      <c r="C84" s="676" t="s">
        <v>444</v>
      </c>
      <c r="D84" t="s">
        <v>19</v>
      </c>
      <c r="E84" s="218">
        <v>61.6</v>
      </c>
      <c r="F84" s="218"/>
      <c r="G84" s="218">
        <f t="shared" si="1"/>
        <v>61.600000000000009</v>
      </c>
    </row>
    <row r="85" spans="1:7">
      <c r="B85" s="677"/>
      <c r="C85" s="677"/>
      <c r="D85" t="s">
        <v>401</v>
      </c>
      <c r="E85" s="218">
        <v>5</v>
      </c>
      <c r="F85" s="218"/>
      <c r="G85" s="218">
        <f t="shared" si="1"/>
        <v>66.600000000000009</v>
      </c>
    </row>
    <row r="86" spans="1:7">
      <c r="B86" s="677"/>
      <c r="C86" s="677"/>
      <c r="D86" t="s">
        <v>400</v>
      </c>
      <c r="E86" s="218">
        <v>600</v>
      </c>
      <c r="F86" s="218"/>
      <c r="G86" s="218">
        <f t="shared" si="1"/>
        <v>666.6</v>
      </c>
    </row>
    <row r="87" spans="1:7">
      <c r="A87" s="236">
        <v>43496</v>
      </c>
      <c r="B87" s="677">
        <v>15888</v>
      </c>
      <c r="C87" s="677" t="s">
        <v>444</v>
      </c>
      <c r="D87" t="s">
        <v>400</v>
      </c>
      <c r="E87" s="218"/>
      <c r="F87" s="218">
        <v>360</v>
      </c>
      <c r="G87" s="218">
        <f t="shared" si="1"/>
        <v>306.60000000000002</v>
      </c>
    </row>
    <row r="88" spans="1:7">
      <c r="A88" s="236">
        <v>43554</v>
      </c>
      <c r="B88" s="677" t="s">
        <v>1612</v>
      </c>
      <c r="C88" s="677" t="s">
        <v>444</v>
      </c>
      <c r="D88" t="s">
        <v>400</v>
      </c>
      <c r="E88" s="218"/>
      <c r="F88" s="218">
        <v>165</v>
      </c>
      <c r="G88" s="218">
        <f t="shared" si="1"/>
        <v>141.60000000000002</v>
      </c>
    </row>
    <row r="89" spans="1:7">
      <c r="A89" s="236">
        <v>43591</v>
      </c>
      <c r="B89" s="677" t="s">
        <v>1611</v>
      </c>
      <c r="C89" s="677" t="s">
        <v>444</v>
      </c>
      <c r="D89" t="s">
        <v>19</v>
      </c>
      <c r="E89" s="218"/>
      <c r="F89" s="218">
        <v>61.6</v>
      </c>
      <c r="G89" s="218">
        <f t="shared" si="1"/>
        <v>80.000000000000028</v>
      </c>
    </row>
    <row r="90" spans="1:7">
      <c r="A90" s="236">
        <v>43591</v>
      </c>
      <c r="B90" s="677" t="s">
        <v>1611</v>
      </c>
      <c r="C90" s="677" t="s">
        <v>444</v>
      </c>
      <c r="D90" t="s">
        <v>401</v>
      </c>
      <c r="E90" s="218"/>
      <c r="F90" s="218">
        <v>5</v>
      </c>
      <c r="G90" s="218">
        <f t="shared" si="1"/>
        <v>75.000000000000028</v>
      </c>
    </row>
    <row r="91" spans="1:7">
      <c r="A91" s="236">
        <v>43591</v>
      </c>
      <c r="B91" s="677" t="s">
        <v>1611</v>
      </c>
      <c r="C91" s="677" t="s">
        <v>444</v>
      </c>
      <c r="D91" t="s">
        <v>400</v>
      </c>
      <c r="E91" s="218"/>
      <c r="F91" s="218">
        <v>75</v>
      </c>
      <c r="G91" s="218">
        <f t="shared" si="1"/>
        <v>0</v>
      </c>
    </row>
    <row r="92" spans="1:7">
      <c r="A92" s="243">
        <v>43524</v>
      </c>
      <c r="B92" s="676" t="s">
        <v>397</v>
      </c>
      <c r="C92" s="676" t="s">
        <v>415</v>
      </c>
      <c r="D92" t="s">
        <v>19</v>
      </c>
      <c r="E92" s="218">
        <v>65.2</v>
      </c>
      <c r="F92" s="218"/>
      <c r="G92" s="218">
        <f t="shared" si="1"/>
        <v>65.2</v>
      </c>
    </row>
    <row r="93" spans="1:7">
      <c r="B93" s="677"/>
      <c r="C93" s="677"/>
      <c r="D93" t="s">
        <v>401</v>
      </c>
      <c r="E93" s="218">
        <v>6.1</v>
      </c>
      <c r="F93" s="218"/>
      <c r="G93" s="218">
        <f t="shared" si="1"/>
        <v>71.3</v>
      </c>
    </row>
    <row r="94" spans="1:7">
      <c r="B94" s="677"/>
      <c r="C94" s="677"/>
      <c r="D94" t="s">
        <v>400</v>
      </c>
      <c r="E94" s="218">
        <v>600</v>
      </c>
      <c r="F94" s="218"/>
      <c r="G94" s="218">
        <f t="shared" si="1"/>
        <v>671.3</v>
      </c>
    </row>
    <row r="95" spans="1:7">
      <c r="A95" s="236">
        <v>43591</v>
      </c>
      <c r="B95" s="677" t="s">
        <v>1611</v>
      </c>
      <c r="C95" s="677" t="s">
        <v>415</v>
      </c>
      <c r="D95" t="s">
        <v>400</v>
      </c>
      <c r="E95" s="218"/>
      <c r="F95" s="218">
        <v>300</v>
      </c>
      <c r="G95" s="218">
        <f t="shared" si="1"/>
        <v>371.29999999999995</v>
      </c>
    </row>
    <row r="96" spans="1:7">
      <c r="A96" s="236">
        <v>43594</v>
      </c>
      <c r="B96" s="677" t="s">
        <v>1613</v>
      </c>
      <c r="C96" s="677" t="s">
        <v>415</v>
      </c>
      <c r="D96" t="s">
        <v>400</v>
      </c>
      <c r="E96" s="218"/>
      <c r="F96" s="218">
        <v>300</v>
      </c>
      <c r="G96" s="218">
        <f t="shared" si="1"/>
        <v>71.299999999999955</v>
      </c>
    </row>
    <row r="97" spans="1:7">
      <c r="A97" s="236">
        <v>43594</v>
      </c>
      <c r="B97" s="677" t="s">
        <v>1613</v>
      </c>
      <c r="C97" s="677" t="s">
        <v>415</v>
      </c>
      <c r="D97" t="s">
        <v>19</v>
      </c>
      <c r="E97" s="218"/>
      <c r="F97" s="218">
        <v>65.2</v>
      </c>
      <c r="G97" s="218">
        <f t="shared" si="1"/>
        <v>6.0999999999999517</v>
      </c>
    </row>
    <row r="98" spans="1:7">
      <c r="A98" s="236">
        <v>43594</v>
      </c>
      <c r="B98" s="677" t="s">
        <v>1613</v>
      </c>
      <c r="C98" s="677" t="s">
        <v>415</v>
      </c>
      <c r="D98" t="s">
        <v>401</v>
      </c>
      <c r="E98" s="218"/>
      <c r="F98" s="218">
        <v>6.1</v>
      </c>
      <c r="G98" s="218">
        <f t="shared" si="1"/>
        <v>-4.7961634663806763E-14</v>
      </c>
    </row>
    <row r="99" spans="1:7">
      <c r="A99" s="243">
        <v>43555</v>
      </c>
      <c r="B99" s="676" t="s">
        <v>397</v>
      </c>
      <c r="C99" s="676" t="s">
        <v>418</v>
      </c>
      <c r="D99" t="s">
        <v>19</v>
      </c>
      <c r="E99" s="218">
        <v>60.5</v>
      </c>
      <c r="F99" s="218"/>
      <c r="G99" s="218">
        <f t="shared" si="1"/>
        <v>60.49999999999995</v>
      </c>
    </row>
    <row r="100" spans="1:7">
      <c r="B100" s="677"/>
      <c r="C100" s="677"/>
      <c r="D100" t="s">
        <v>401</v>
      </c>
      <c r="E100" s="218">
        <v>4.9000000000000004</v>
      </c>
      <c r="F100" s="218"/>
      <c r="G100" s="218">
        <f t="shared" si="1"/>
        <v>65.399999999999949</v>
      </c>
    </row>
    <row r="101" spans="1:7">
      <c r="B101" s="677"/>
      <c r="C101" s="677"/>
      <c r="D101" t="s">
        <v>400</v>
      </c>
      <c r="E101" s="218">
        <v>600</v>
      </c>
      <c r="F101" s="218"/>
      <c r="G101" s="218">
        <f t="shared" si="1"/>
        <v>665.4</v>
      </c>
    </row>
    <row r="102" spans="1:7">
      <c r="A102" s="236">
        <v>43594</v>
      </c>
      <c r="B102" s="677" t="s">
        <v>1613</v>
      </c>
      <c r="C102" s="677" t="s">
        <v>418</v>
      </c>
      <c r="D102" t="s">
        <v>400</v>
      </c>
      <c r="E102" s="218"/>
      <c r="F102" s="218">
        <v>128.69999999999999</v>
      </c>
      <c r="G102" s="218">
        <f t="shared" si="1"/>
        <v>536.70000000000005</v>
      </c>
    </row>
    <row r="103" spans="1:7">
      <c r="A103" s="236">
        <v>43671</v>
      </c>
      <c r="B103" s="677" t="s">
        <v>1614</v>
      </c>
      <c r="C103" s="677" t="s">
        <v>418</v>
      </c>
      <c r="D103" t="s">
        <v>400</v>
      </c>
      <c r="E103" s="218"/>
      <c r="F103" s="218">
        <v>471.3</v>
      </c>
      <c r="G103" s="218">
        <f t="shared" si="1"/>
        <v>65.400000000000034</v>
      </c>
    </row>
    <row r="104" spans="1:7">
      <c r="A104" s="236">
        <v>43671</v>
      </c>
      <c r="B104" s="677" t="s">
        <v>1614</v>
      </c>
      <c r="C104" s="677" t="s">
        <v>418</v>
      </c>
      <c r="D104" t="s">
        <v>19</v>
      </c>
      <c r="E104" s="218"/>
      <c r="F104" s="218">
        <v>28.7</v>
      </c>
      <c r="G104" s="218">
        <f t="shared" si="1"/>
        <v>36.700000000000031</v>
      </c>
    </row>
    <row r="105" spans="1:7">
      <c r="A105" s="236">
        <v>43755</v>
      </c>
      <c r="B105" s="677" t="s">
        <v>1615</v>
      </c>
      <c r="C105" s="677" t="s">
        <v>418</v>
      </c>
      <c r="D105" t="s">
        <v>19</v>
      </c>
      <c r="E105" s="218"/>
      <c r="F105" s="218">
        <v>31.8</v>
      </c>
      <c r="G105" s="218">
        <f t="shared" si="1"/>
        <v>4.9000000000000306</v>
      </c>
    </row>
    <row r="106" spans="1:7">
      <c r="A106" s="236">
        <v>43755</v>
      </c>
      <c r="B106" s="677" t="s">
        <v>1615</v>
      </c>
      <c r="C106" s="677" t="s">
        <v>418</v>
      </c>
      <c r="D106" t="s">
        <v>401</v>
      </c>
      <c r="E106" s="218"/>
      <c r="F106" s="218">
        <v>4.9000000000000004</v>
      </c>
      <c r="G106" s="218">
        <f t="shared" si="1"/>
        <v>3.0198066269804258E-14</v>
      </c>
    </row>
    <row r="107" spans="1:7">
      <c r="A107" s="243">
        <v>43585</v>
      </c>
      <c r="B107" s="676" t="s">
        <v>397</v>
      </c>
      <c r="C107" s="676" t="s">
        <v>420</v>
      </c>
      <c r="D107" t="s">
        <v>19</v>
      </c>
      <c r="E107" s="218">
        <v>61.2</v>
      </c>
      <c r="F107" s="218"/>
      <c r="G107" s="218">
        <f t="shared" si="1"/>
        <v>61.200000000000031</v>
      </c>
    </row>
    <row r="108" spans="1:7">
      <c r="B108" s="677"/>
      <c r="C108" s="677"/>
      <c r="D108" t="s">
        <v>401</v>
      </c>
      <c r="E108" s="218">
        <v>4.5</v>
      </c>
      <c r="F108" s="218"/>
      <c r="G108" s="218">
        <f t="shared" si="1"/>
        <v>65.700000000000031</v>
      </c>
    </row>
    <row r="109" spans="1:7">
      <c r="B109" s="677"/>
      <c r="C109" s="677"/>
      <c r="D109" t="s">
        <v>400</v>
      </c>
      <c r="E109" s="218">
        <v>600</v>
      </c>
      <c r="F109" s="218"/>
      <c r="G109" s="218">
        <f t="shared" si="1"/>
        <v>665.7</v>
      </c>
    </row>
    <row r="110" spans="1:7">
      <c r="A110" s="236">
        <v>43755</v>
      </c>
      <c r="B110" s="677" t="s">
        <v>1615</v>
      </c>
      <c r="C110" s="677" t="s">
        <v>420</v>
      </c>
      <c r="D110" t="s">
        <v>400</v>
      </c>
      <c r="E110" s="218"/>
      <c r="F110" s="218">
        <v>600</v>
      </c>
      <c r="G110" s="218">
        <f t="shared" si="1"/>
        <v>65.700000000000045</v>
      </c>
    </row>
    <row r="111" spans="1:7">
      <c r="A111" s="236">
        <v>43755</v>
      </c>
      <c r="B111" s="677" t="s">
        <v>1615</v>
      </c>
      <c r="C111" s="677" t="s">
        <v>420</v>
      </c>
      <c r="D111" t="s">
        <v>19</v>
      </c>
      <c r="E111" s="218"/>
      <c r="F111" s="218">
        <v>61.2</v>
      </c>
      <c r="G111" s="218">
        <f t="shared" si="1"/>
        <v>4.5000000000000426</v>
      </c>
    </row>
    <row r="112" spans="1:7">
      <c r="A112" s="236">
        <v>43755</v>
      </c>
      <c r="B112" s="677" t="s">
        <v>1615</v>
      </c>
      <c r="C112" s="677" t="s">
        <v>420</v>
      </c>
      <c r="D112" t="s">
        <v>401</v>
      </c>
      <c r="E112" s="218"/>
      <c r="F112" s="218">
        <v>4.5</v>
      </c>
      <c r="G112" s="218">
        <f t="shared" si="1"/>
        <v>4.2632564145606011E-14</v>
      </c>
    </row>
    <row r="113" spans="1:7">
      <c r="A113" s="243">
        <v>43616</v>
      </c>
      <c r="B113" s="676" t="s">
        <v>397</v>
      </c>
      <c r="C113" s="676" t="s">
        <v>422</v>
      </c>
      <c r="D113" t="s">
        <v>19</v>
      </c>
      <c r="E113" s="218">
        <v>56.4</v>
      </c>
      <c r="F113" s="218"/>
      <c r="G113" s="218">
        <f t="shared" si="1"/>
        <v>56.400000000000041</v>
      </c>
    </row>
    <row r="114" spans="1:7">
      <c r="B114" s="677"/>
      <c r="C114" s="677"/>
      <c r="D114" t="s">
        <v>401</v>
      </c>
      <c r="E114" s="218">
        <v>5.2</v>
      </c>
      <c r="F114" s="218"/>
      <c r="G114" s="218">
        <f t="shared" si="1"/>
        <v>61.600000000000044</v>
      </c>
    </row>
    <row r="115" spans="1:7">
      <c r="B115" s="677"/>
      <c r="C115" s="677"/>
      <c r="D115" t="s">
        <v>400</v>
      </c>
      <c r="E115" s="218">
        <v>600</v>
      </c>
      <c r="F115" s="218"/>
      <c r="G115" s="218">
        <f t="shared" si="1"/>
        <v>661.6</v>
      </c>
    </row>
    <row r="116" spans="1:7">
      <c r="A116" s="236">
        <v>43616</v>
      </c>
      <c r="B116" s="677" t="s">
        <v>1616</v>
      </c>
      <c r="C116" s="677" t="s">
        <v>422</v>
      </c>
      <c r="D116" t="s">
        <v>400</v>
      </c>
      <c r="E116" s="218"/>
      <c r="F116" s="218">
        <v>262</v>
      </c>
      <c r="G116" s="218">
        <f t="shared" si="1"/>
        <v>399.6</v>
      </c>
    </row>
    <row r="117" spans="1:7">
      <c r="A117" s="236">
        <v>43755</v>
      </c>
      <c r="B117" s="677" t="s">
        <v>1615</v>
      </c>
      <c r="C117" s="677" t="s">
        <v>422</v>
      </c>
      <c r="D117" t="s">
        <v>19</v>
      </c>
      <c r="E117" s="218"/>
      <c r="F117" s="218">
        <v>47.6</v>
      </c>
      <c r="G117" s="218">
        <f t="shared" si="1"/>
        <v>352</v>
      </c>
    </row>
    <row r="118" spans="1:7">
      <c r="A118" s="236">
        <v>43815</v>
      </c>
      <c r="B118" s="677" t="s">
        <v>1617</v>
      </c>
      <c r="C118" s="677" t="s">
        <v>422</v>
      </c>
      <c r="D118" t="s">
        <v>19</v>
      </c>
      <c r="E118" s="218"/>
      <c r="F118" s="218">
        <v>8.8000000000000007</v>
      </c>
      <c r="G118" s="218">
        <f t="shared" si="1"/>
        <v>343.2</v>
      </c>
    </row>
    <row r="119" spans="1:7">
      <c r="A119" s="236">
        <v>43815</v>
      </c>
      <c r="B119" s="677" t="s">
        <v>1617</v>
      </c>
      <c r="C119" s="677" t="s">
        <v>422</v>
      </c>
      <c r="D119" t="s">
        <v>401</v>
      </c>
      <c r="E119" s="218"/>
      <c r="F119" s="218">
        <v>5.2</v>
      </c>
      <c r="G119" s="218">
        <f t="shared" si="1"/>
        <v>338</v>
      </c>
    </row>
    <row r="120" spans="1:7">
      <c r="A120" s="236">
        <v>43815</v>
      </c>
      <c r="B120" s="677" t="s">
        <v>1617</v>
      </c>
      <c r="C120" s="677" t="s">
        <v>422</v>
      </c>
      <c r="D120" t="s">
        <v>400</v>
      </c>
      <c r="E120" s="218"/>
      <c r="F120" s="218">
        <v>338</v>
      </c>
      <c r="G120" s="218">
        <f t="shared" si="1"/>
        <v>0</v>
      </c>
    </row>
    <row r="121" spans="1:7">
      <c r="A121" s="243">
        <v>43646</v>
      </c>
      <c r="B121" s="676" t="s">
        <v>397</v>
      </c>
      <c r="C121" s="676" t="s">
        <v>425</v>
      </c>
      <c r="D121" t="s">
        <v>19</v>
      </c>
      <c r="E121" s="218">
        <v>50.4</v>
      </c>
      <c r="F121" s="218"/>
      <c r="G121" s="218">
        <f t="shared" si="1"/>
        <v>50.4</v>
      </c>
    </row>
    <row r="122" spans="1:7">
      <c r="B122" s="677"/>
      <c r="C122" s="677"/>
      <c r="D122" t="s">
        <v>401</v>
      </c>
      <c r="E122" s="218">
        <v>4.9000000000000004</v>
      </c>
      <c r="F122" s="218"/>
      <c r="G122" s="218">
        <f t="shared" si="1"/>
        <v>55.3</v>
      </c>
    </row>
    <row r="123" spans="1:7">
      <c r="B123" s="677"/>
      <c r="C123" s="677"/>
      <c r="D123" t="s">
        <v>400</v>
      </c>
      <c r="E123" s="218">
        <v>600</v>
      </c>
      <c r="F123" s="218"/>
      <c r="G123" s="218">
        <f t="shared" si="1"/>
        <v>655.29999999999995</v>
      </c>
    </row>
    <row r="124" spans="1:7">
      <c r="A124" s="236">
        <v>43644</v>
      </c>
      <c r="B124" s="677" t="s">
        <v>1618</v>
      </c>
      <c r="C124" s="677" t="s">
        <v>425</v>
      </c>
      <c r="D124" t="s">
        <v>400</v>
      </c>
      <c r="E124" s="218"/>
      <c r="F124" s="218">
        <v>360</v>
      </c>
      <c r="G124" s="218">
        <f t="shared" si="1"/>
        <v>295.29999999999995</v>
      </c>
    </row>
    <row r="125" spans="1:7">
      <c r="A125" s="236">
        <v>43815</v>
      </c>
      <c r="B125" s="677" t="s">
        <v>1617</v>
      </c>
      <c r="C125" s="677" t="s">
        <v>425</v>
      </c>
      <c r="D125" t="s">
        <v>19</v>
      </c>
      <c r="E125" s="218"/>
      <c r="F125" s="218">
        <v>50.4</v>
      </c>
      <c r="G125" s="218">
        <f t="shared" si="1"/>
        <v>244.89999999999995</v>
      </c>
    </row>
    <row r="126" spans="1:7">
      <c r="A126" s="236">
        <v>43815</v>
      </c>
      <c r="B126" s="677" t="s">
        <v>1617</v>
      </c>
      <c r="C126" s="677" t="s">
        <v>425</v>
      </c>
      <c r="D126" t="s">
        <v>401</v>
      </c>
      <c r="E126" s="218"/>
      <c r="F126" s="218">
        <v>4.9000000000000004</v>
      </c>
      <c r="G126" s="218">
        <f t="shared" si="1"/>
        <v>239.99999999999994</v>
      </c>
    </row>
    <row r="127" spans="1:7">
      <c r="A127" s="236">
        <v>43815</v>
      </c>
      <c r="B127" s="677" t="s">
        <v>1617</v>
      </c>
      <c r="C127" s="677" t="s">
        <v>425</v>
      </c>
      <c r="D127" t="s">
        <v>400</v>
      </c>
      <c r="E127" s="218"/>
      <c r="F127" s="218">
        <v>240</v>
      </c>
      <c r="G127" s="218">
        <f t="shared" si="1"/>
        <v>0</v>
      </c>
    </row>
    <row r="128" spans="1:7">
      <c r="A128" s="243">
        <v>43677</v>
      </c>
      <c r="B128" s="676" t="s">
        <v>397</v>
      </c>
      <c r="C128" s="676" t="s">
        <v>427</v>
      </c>
      <c r="D128" t="s">
        <v>19</v>
      </c>
      <c r="E128" s="218">
        <v>50.4</v>
      </c>
      <c r="F128" s="218"/>
      <c r="G128" s="218">
        <f t="shared" si="1"/>
        <v>50.4</v>
      </c>
    </row>
    <row r="129" spans="1:7">
      <c r="B129" s="677"/>
      <c r="C129" s="677"/>
      <c r="D129" t="s">
        <v>401</v>
      </c>
      <c r="E129" s="218">
        <v>4.8</v>
      </c>
      <c r="F129" s="218"/>
      <c r="G129" s="218">
        <f t="shared" si="1"/>
        <v>55.199999999999996</v>
      </c>
    </row>
    <row r="130" spans="1:7">
      <c r="B130" s="677"/>
      <c r="C130" s="677"/>
      <c r="D130" t="s">
        <v>400</v>
      </c>
      <c r="E130" s="218">
        <v>600</v>
      </c>
      <c r="F130" s="218"/>
      <c r="G130" s="218">
        <f t="shared" si="1"/>
        <v>655.20000000000005</v>
      </c>
    </row>
    <row r="131" spans="1:7">
      <c r="A131" s="236">
        <v>43815</v>
      </c>
      <c r="B131" s="677" t="s">
        <v>1617</v>
      </c>
      <c r="C131" s="677" t="s">
        <v>427</v>
      </c>
      <c r="D131" t="s">
        <v>19</v>
      </c>
      <c r="E131" s="218"/>
      <c r="F131" s="218">
        <v>50.4</v>
      </c>
      <c r="G131" s="218">
        <f t="shared" si="1"/>
        <v>604.80000000000007</v>
      </c>
    </row>
    <row r="132" spans="1:7">
      <c r="A132" s="236">
        <v>43815</v>
      </c>
      <c r="B132" s="677" t="s">
        <v>1617</v>
      </c>
      <c r="C132" s="677" t="s">
        <v>427</v>
      </c>
      <c r="D132" t="s">
        <v>401</v>
      </c>
      <c r="E132" s="218"/>
      <c r="F132" s="218">
        <v>4.8</v>
      </c>
      <c r="G132" s="218">
        <f t="shared" si="1"/>
        <v>600.00000000000011</v>
      </c>
    </row>
    <row r="133" spans="1:7">
      <c r="A133" s="236">
        <v>43815</v>
      </c>
      <c r="B133" s="677" t="s">
        <v>1617</v>
      </c>
      <c r="C133" s="677" t="s">
        <v>427</v>
      </c>
      <c r="D133" t="s">
        <v>400</v>
      </c>
      <c r="E133" s="218"/>
      <c r="F133" s="218">
        <v>297.5</v>
      </c>
      <c r="G133" s="218">
        <f t="shared" si="1"/>
        <v>302.50000000000011</v>
      </c>
    </row>
    <row r="134" spans="1:7">
      <c r="A134" s="236">
        <v>43836</v>
      </c>
      <c r="B134" s="677" t="s">
        <v>1619</v>
      </c>
      <c r="C134" s="677" t="s">
        <v>427</v>
      </c>
      <c r="D134" t="s">
        <v>400</v>
      </c>
      <c r="E134" s="218"/>
      <c r="F134" s="218">
        <v>302.5</v>
      </c>
      <c r="G134" s="218">
        <f t="shared" si="1"/>
        <v>0</v>
      </c>
    </row>
    <row r="135" spans="1:7">
      <c r="A135" s="243">
        <v>43708</v>
      </c>
      <c r="B135" s="676" t="s">
        <v>397</v>
      </c>
      <c r="C135" s="676" t="s">
        <v>429</v>
      </c>
      <c r="D135" t="s">
        <v>19</v>
      </c>
      <c r="E135" s="218">
        <v>49</v>
      </c>
      <c r="F135" s="218"/>
      <c r="G135" s="218">
        <f t="shared" si="1"/>
        <v>49</v>
      </c>
    </row>
    <row r="136" spans="1:7">
      <c r="B136" s="677"/>
      <c r="C136" s="677"/>
      <c r="D136" t="s">
        <v>401</v>
      </c>
      <c r="E136" s="218">
        <v>4.5999999999999996</v>
      </c>
      <c r="F136" s="218"/>
      <c r="G136" s="218">
        <f t="shared" si="1"/>
        <v>53.6</v>
      </c>
    </row>
    <row r="137" spans="1:7">
      <c r="B137" s="677"/>
      <c r="C137" s="677"/>
      <c r="D137" t="s">
        <v>400</v>
      </c>
      <c r="E137" s="218">
        <v>600</v>
      </c>
      <c r="F137" s="218"/>
      <c r="G137" s="218">
        <f t="shared" si="1"/>
        <v>653.6</v>
      </c>
    </row>
    <row r="138" spans="1:7">
      <c r="A138" s="236">
        <v>43708</v>
      </c>
      <c r="B138" s="677" t="s">
        <v>1620</v>
      </c>
      <c r="C138" s="677" t="s">
        <v>429</v>
      </c>
      <c r="D138" t="s">
        <v>400</v>
      </c>
      <c r="E138" s="218"/>
      <c r="F138" s="218">
        <v>350</v>
      </c>
      <c r="G138" s="218">
        <f t="shared" si="1"/>
        <v>303.60000000000002</v>
      </c>
    </row>
    <row r="139" spans="1:7">
      <c r="A139" s="236">
        <v>43836</v>
      </c>
      <c r="B139" s="677" t="s">
        <v>1619</v>
      </c>
      <c r="C139" s="677" t="s">
        <v>429</v>
      </c>
      <c r="D139" t="s">
        <v>19</v>
      </c>
      <c r="E139" s="218"/>
      <c r="F139" s="218">
        <v>49</v>
      </c>
      <c r="G139" s="218">
        <f t="shared" si="1"/>
        <v>254.60000000000002</v>
      </c>
    </row>
    <row r="140" spans="1:7">
      <c r="A140" s="236">
        <v>43836</v>
      </c>
      <c r="B140" s="677" t="s">
        <v>1619</v>
      </c>
      <c r="C140" s="677" t="s">
        <v>429</v>
      </c>
      <c r="D140" t="s">
        <v>401</v>
      </c>
      <c r="E140" s="218"/>
      <c r="F140" s="218">
        <v>4.5999999999999996</v>
      </c>
      <c r="G140" s="218">
        <f t="shared" si="1"/>
        <v>250.00000000000003</v>
      </c>
    </row>
    <row r="141" spans="1:7">
      <c r="A141" s="236">
        <v>43836</v>
      </c>
      <c r="B141" s="677" t="s">
        <v>1619</v>
      </c>
      <c r="C141" s="677" t="s">
        <v>429</v>
      </c>
      <c r="D141" t="s">
        <v>400</v>
      </c>
      <c r="E141" s="218"/>
      <c r="F141" s="218">
        <v>250</v>
      </c>
      <c r="G141" s="218">
        <f t="shared" si="1"/>
        <v>0</v>
      </c>
    </row>
    <row r="142" spans="1:7">
      <c r="A142" s="243">
        <v>43738</v>
      </c>
      <c r="B142" s="676" t="s">
        <v>397</v>
      </c>
      <c r="C142" s="676" t="s">
        <v>431</v>
      </c>
      <c r="D142" t="s">
        <v>19</v>
      </c>
      <c r="E142" s="218">
        <v>49.2</v>
      </c>
      <c r="F142" s="218"/>
      <c r="G142" s="218">
        <f t="shared" si="1"/>
        <v>49.2</v>
      </c>
    </row>
    <row r="143" spans="1:7">
      <c r="B143" s="677"/>
      <c r="C143" s="677"/>
      <c r="D143" t="s">
        <v>401</v>
      </c>
      <c r="E143" s="218">
        <v>4.7</v>
      </c>
      <c r="F143" s="218"/>
      <c r="G143" s="218">
        <f t="shared" si="1"/>
        <v>53.900000000000006</v>
      </c>
    </row>
    <row r="144" spans="1:7">
      <c r="B144" s="677"/>
      <c r="C144" s="677"/>
      <c r="D144" t="s">
        <v>400</v>
      </c>
      <c r="E144" s="218">
        <v>600</v>
      </c>
      <c r="F144" s="218"/>
      <c r="G144" s="218">
        <f t="shared" si="1"/>
        <v>653.9</v>
      </c>
    </row>
    <row r="145" spans="1:7">
      <c r="A145" s="236">
        <v>43738</v>
      </c>
      <c r="B145" s="677" t="s">
        <v>1621</v>
      </c>
      <c r="C145" s="677" t="s">
        <v>431</v>
      </c>
      <c r="D145" t="s">
        <v>400</v>
      </c>
      <c r="E145" s="218"/>
      <c r="F145" s="218">
        <v>260</v>
      </c>
      <c r="G145" s="218">
        <f t="shared" si="1"/>
        <v>393.9</v>
      </c>
    </row>
    <row r="146" spans="1:7">
      <c r="A146" s="236">
        <v>43836</v>
      </c>
      <c r="B146" s="677" t="s">
        <v>1619</v>
      </c>
      <c r="C146" s="677" t="s">
        <v>431</v>
      </c>
      <c r="D146" t="s">
        <v>19</v>
      </c>
      <c r="E146" s="218"/>
      <c r="F146" s="218">
        <v>49.2</v>
      </c>
      <c r="G146" s="218">
        <f t="shared" si="1"/>
        <v>344.7</v>
      </c>
    </row>
    <row r="147" spans="1:7">
      <c r="A147" s="236">
        <v>43836</v>
      </c>
      <c r="B147" s="677" t="s">
        <v>1619</v>
      </c>
      <c r="C147" s="677" t="s">
        <v>431</v>
      </c>
      <c r="D147" t="s">
        <v>401</v>
      </c>
      <c r="E147" s="218"/>
      <c r="F147" s="218">
        <v>4.7</v>
      </c>
      <c r="G147" s="218">
        <f t="shared" si="1"/>
        <v>340</v>
      </c>
    </row>
    <row r="148" spans="1:7">
      <c r="A148" s="236">
        <v>43836</v>
      </c>
      <c r="B148" s="677" t="s">
        <v>1619</v>
      </c>
      <c r="C148" s="677" t="s">
        <v>431</v>
      </c>
      <c r="D148" t="s">
        <v>400</v>
      </c>
      <c r="E148" s="218"/>
      <c r="F148" s="218">
        <v>340</v>
      </c>
      <c r="G148" s="218">
        <f t="shared" si="1"/>
        <v>0</v>
      </c>
    </row>
    <row r="149" spans="1:7">
      <c r="A149" s="243">
        <v>43769</v>
      </c>
      <c r="B149" s="676" t="s">
        <v>397</v>
      </c>
      <c r="C149" s="676" t="s">
        <v>398</v>
      </c>
      <c r="D149" t="s">
        <v>19</v>
      </c>
      <c r="E149" s="218">
        <v>49.6</v>
      </c>
      <c r="F149" s="218"/>
      <c r="G149" s="218">
        <f t="shared" si="1"/>
        <v>49.6</v>
      </c>
    </row>
    <row r="150" spans="1:7">
      <c r="B150" s="677"/>
      <c r="C150" s="677"/>
      <c r="D150" t="s">
        <v>401</v>
      </c>
      <c r="E150" s="218">
        <v>4.5</v>
      </c>
      <c r="F150" s="218"/>
      <c r="G150" s="218">
        <f t="shared" si="1"/>
        <v>54.1</v>
      </c>
    </row>
    <row r="151" spans="1:7">
      <c r="B151" s="677"/>
      <c r="C151" s="677"/>
      <c r="D151" t="s">
        <v>400</v>
      </c>
      <c r="E151" s="218">
        <v>600</v>
      </c>
      <c r="F151" s="218"/>
      <c r="G151" s="218">
        <f t="shared" si="1"/>
        <v>654.1</v>
      </c>
    </row>
    <row r="152" spans="1:7">
      <c r="A152" s="236">
        <v>43769</v>
      </c>
      <c r="B152" s="677" t="s">
        <v>1622</v>
      </c>
      <c r="C152" s="677" t="s">
        <v>398</v>
      </c>
      <c r="D152" t="s">
        <v>400</v>
      </c>
      <c r="E152" s="218"/>
      <c r="F152" s="218">
        <v>215</v>
      </c>
      <c r="G152" s="218">
        <f t="shared" ref="G152:G243" si="2">+G151+E152-F152</f>
        <v>439.1</v>
      </c>
    </row>
    <row r="153" spans="1:7">
      <c r="A153" s="236">
        <v>43969</v>
      </c>
      <c r="B153" s="677" t="s">
        <v>1623</v>
      </c>
      <c r="C153" s="677" t="s">
        <v>398</v>
      </c>
      <c r="D153" t="s">
        <v>19</v>
      </c>
      <c r="E153" s="218"/>
      <c r="F153" s="218">
        <v>49.6</v>
      </c>
      <c r="G153" s="218">
        <f t="shared" si="2"/>
        <v>389.5</v>
      </c>
    </row>
    <row r="154" spans="1:7">
      <c r="A154" s="236">
        <v>43969</v>
      </c>
      <c r="B154" s="677" t="s">
        <v>1623</v>
      </c>
      <c r="C154" s="677" t="s">
        <v>398</v>
      </c>
      <c r="D154" t="s">
        <v>401</v>
      </c>
      <c r="E154" s="218"/>
      <c r="F154" s="218">
        <v>4.5</v>
      </c>
      <c r="G154" s="218">
        <f t="shared" si="2"/>
        <v>385</v>
      </c>
    </row>
    <row r="155" spans="1:7">
      <c r="A155" s="236">
        <v>43969</v>
      </c>
      <c r="B155" s="677" t="s">
        <v>1623</v>
      </c>
      <c r="C155" s="677" t="s">
        <v>398</v>
      </c>
      <c r="D155" t="s">
        <v>400</v>
      </c>
      <c r="E155" s="218"/>
      <c r="F155" s="218">
        <v>385</v>
      </c>
      <c r="G155" s="218">
        <f t="shared" si="2"/>
        <v>0</v>
      </c>
    </row>
    <row r="156" spans="1:7">
      <c r="A156" s="243">
        <v>43799</v>
      </c>
      <c r="B156" s="676" t="s">
        <v>397</v>
      </c>
      <c r="C156" s="676" t="s">
        <v>405</v>
      </c>
      <c r="D156" t="s">
        <v>19</v>
      </c>
      <c r="E156" s="218">
        <v>55.5</v>
      </c>
      <c r="F156" s="218"/>
      <c r="G156" s="218">
        <f t="shared" si="2"/>
        <v>55.5</v>
      </c>
    </row>
    <row r="157" spans="1:7">
      <c r="B157" s="677"/>
      <c r="C157" s="677"/>
      <c r="D157" t="s">
        <v>401</v>
      </c>
      <c r="E157" s="218">
        <v>4.7</v>
      </c>
      <c r="F157" s="218"/>
      <c r="G157" s="218">
        <f t="shared" si="2"/>
        <v>60.2</v>
      </c>
    </row>
    <row r="158" spans="1:7">
      <c r="B158" s="677"/>
      <c r="C158" s="677"/>
      <c r="D158" t="s">
        <v>400</v>
      </c>
      <c r="E158" s="218">
        <v>600</v>
      </c>
      <c r="F158" s="218"/>
      <c r="G158" s="218">
        <f t="shared" si="2"/>
        <v>660.2</v>
      </c>
    </row>
    <row r="159" spans="1:7">
      <c r="A159" s="236">
        <v>43799</v>
      </c>
      <c r="B159" s="677" t="s">
        <v>1624</v>
      </c>
      <c r="C159" s="677" t="s">
        <v>405</v>
      </c>
      <c r="D159" t="s">
        <v>400</v>
      </c>
      <c r="E159" s="218"/>
      <c r="F159" s="218">
        <v>330</v>
      </c>
      <c r="G159" s="218">
        <f t="shared" si="2"/>
        <v>330.20000000000005</v>
      </c>
    </row>
    <row r="160" spans="1:7">
      <c r="A160" s="236">
        <v>43969</v>
      </c>
      <c r="B160" s="677" t="s">
        <v>1623</v>
      </c>
      <c r="C160" s="677" t="s">
        <v>405</v>
      </c>
      <c r="D160" s="227" t="s">
        <v>19</v>
      </c>
      <c r="E160" s="245"/>
      <c r="F160" s="245">
        <v>55.5</v>
      </c>
      <c r="G160" s="218">
        <f t="shared" si="2"/>
        <v>274.70000000000005</v>
      </c>
    </row>
    <row r="161" spans="1:9">
      <c r="A161" s="236">
        <v>43969</v>
      </c>
      <c r="B161" s="677" t="s">
        <v>1623</v>
      </c>
      <c r="C161" s="677" t="s">
        <v>405</v>
      </c>
      <c r="D161" s="227" t="s">
        <v>401</v>
      </c>
      <c r="E161" s="245"/>
      <c r="F161" s="245">
        <v>4.7</v>
      </c>
      <c r="G161" s="218">
        <f t="shared" si="2"/>
        <v>270.00000000000006</v>
      </c>
    </row>
    <row r="162" spans="1:9">
      <c r="A162" s="236">
        <v>43985</v>
      </c>
      <c r="B162" s="677" t="s">
        <v>1625</v>
      </c>
      <c r="C162" s="677" t="s">
        <v>405</v>
      </c>
      <c r="D162" s="227" t="s">
        <v>400</v>
      </c>
      <c r="E162" s="245"/>
      <c r="F162" s="245">
        <v>270</v>
      </c>
      <c r="G162" s="218">
        <f t="shared" si="2"/>
        <v>0</v>
      </c>
    </row>
    <row r="163" spans="1:9">
      <c r="A163" s="247">
        <v>43830</v>
      </c>
      <c r="B163" s="248" t="s">
        <v>397</v>
      </c>
      <c r="C163" s="248" t="s">
        <v>409</v>
      </c>
      <c r="D163" s="227" t="s">
        <v>19</v>
      </c>
      <c r="E163" s="245">
        <v>58</v>
      </c>
      <c r="F163" s="245"/>
      <c r="G163" s="218">
        <f t="shared" si="2"/>
        <v>58</v>
      </c>
    </row>
    <row r="164" spans="1:9">
      <c r="B164" s="677"/>
      <c r="C164" s="677"/>
      <c r="D164" s="227" t="s">
        <v>401</v>
      </c>
      <c r="E164" s="245">
        <v>4.7</v>
      </c>
      <c r="F164" s="245"/>
      <c r="G164" s="218">
        <f t="shared" si="2"/>
        <v>62.7</v>
      </c>
    </row>
    <row r="165" spans="1:9">
      <c r="B165" s="677"/>
      <c r="C165" s="677"/>
      <c r="D165" s="227" t="s">
        <v>400</v>
      </c>
      <c r="E165" s="245">
        <v>600</v>
      </c>
      <c r="F165" s="245"/>
      <c r="G165" s="218">
        <f t="shared" si="2"/>
        <v>662.7</v>
      </c>
    </row>
    <row r="166" spans="1:9">
      <c r="A166" s="236">
        <v>43830</v>
      </c>
      <c r="B166" s="677" t="s">
        <v>1626</v>
      </c>
      <c r="C166" s="677" t="s">
        <v>409</v>
      </c>
      <c r="D166" s="227" t="s">
        <v>400</v>
      </c>
      <c r="E166" s="245"/>
      <c r="F166" s="245">
        <v>465</v>
      </c>
      <c r="G166" s="218">
        <f t="shared" si="2"/>
        <v>197.70000000000005</v>
      </c>
    </row>
    <row r="167" spans="1:9">
      <c r="A167" s="236">
        <v>43985</v>
      </c>
      <c r="B167" s="677" t="s">
        <v>1625</v>
      </c>
      <c r="C167" s="677" t="s">
        <v>409</v>
      </c>
      <c r="D167" s="227" t="s">
        <v>400</v>
      </c>
      <c r="E167" s="245"/>
      <c r="F167" s="245">
        <v>135</v>
      </c>
      <c r="G167" s="218">
        <f t="shared" si="2"/>
        <v>62.700000000000045</v>
      </c>
    </row>
    <row r="168" spans="1:9">
      <c r="A168" s="236">
        <v>43985</v>
      </c>
      <c r="B168" s="677" t="s">
        <v>1625</v>
      </c>
      <c r="C168" s="677" t="s">
        <v>409</v>
      </c>
      <c r="D168" s="227" t="s">
        <v>19</v>
      </c>
      <c r="E168" s="245"/>
      <c r="F168" s="245">
        <v>58</v>
      </c>
      <c r="G168" s="218">
        <f t="shared" si="2"/>
        <v>4.7000000000000455</v>
      </c>
    </row>
    <row r="169" spans="1:9">
      <c r="A169" s="236">
        <v>43985</v>
      </c>
      <c r="B169" s="677" t="s">
        <v>1625</v>
      </c>
      <c r="C169" s="677" t="s">
        <v>409</v>
      </c>
      <c r="D169" s="227" t="s">
        <v>401</v>
      </c>
      <c r="E169" s="245"/>
      <c r="F169" s="245">
        <v>4.7</v>
      </c>
      <c r="G169" s="218">
        <f t="shared" si="2"/>
        <v>4.5297099404706387E-14</v>
      </c>
    </row>
    <row r="170" spans="1:9">
      <c r="A170" s="247">
        <v>43861</v>
      </c>
      <c r="B170" s="248" t="s">
        <v>397</v>
      </c>
      <c r="C170" s="248" t="s">
        <v>444</v>
      </c>
      <c r="D170" s="227" t="s">
        <v>19</v>
      </c>
      <c r="E170" s="245">
        <v>61.5</v>
      </c>
      <c r="F170" s="245"/>
      <c r="G170" s="218">
        <f t="shared" si="2"/>
        <v>61.500000000000043</v>
      </c>
    </row>
    <row r="171" spans="1:9">
      <c r="B171" s="677"/>
      <c r="C171" s="677"/>
      <c r="D171" s="227" t="s">
        <v>401</v>
      </c>
      <c r="E171" s="245">
        <v>4.5</v>
      </c>
      <c r="F171" s="245"/>
      <c r="G171" s="218">
        <f t="shared" si="2"/>
        <v>66.000000000000043</v>
      </c>
    </row>
    <row r="172" spans="1:9">
      <c r="B172" s="677"/>
      <c r="C172" s="677"/>
      <c r="D172" s="227" t="s">
        <v>400</v>
      </c>
      <c r="E172" s="245">
        <v>600</v>
      </c>
      <c r="F172" s="245"/>
      <c r="G172" s="218">
        <f t="shared" si="2"/>
        <v>666</v>
      </c>
      <c r="I172" s="252"/>
    </row>
    <row r="173" spans="1:9">
      <c r="A173" s="236">
        <v>43861</v>
      </c>
      <c r="B173" s="677" t="s">
        <v>1627</v>
      </c>
      <c r="C173" s="677" t="s">
        <v>444</v>
      </c>
      <c r="D173" s="227" t="s">
        <v>400</v>
      </c>
      <c r="E173" s="245"/>
      <c r="F173" s="245">
        <v>510</v>
      </c>
      <c r="G173" s="218">
        <f t="shared" si="2"/>
        <v>156</v>
      </c>
    </row>
    <row r="174" spans="1:9">
      <c r="A174" s="236">
        <v>43985</v>
      </c>
      <c r="B174" s="677" t="s">
        <v>1625</v>
      </c>
      <c r="C174" s="677" t="s">
        <v>444</v>
      </c>
      <c r="D174" s="227" t="s">
        <v>400</v>
      </c>
      <c r="E174" s="245"/>
      <c r="F174" s="245">
        <v>90</v>
      </c>
      <c r="G174" s="218">
        <f t="shared" si="2"/>
        <v>66</v>
      </c>
    </row>
    <row r="175" spans="1:9">
      <c r="A175" s="236">
        <v>43985</v>
      </c>
      <c r="B175" s="677" t="s">
        <v>1625</v>
      </c>
      <c r="C175" s="677" t="s">
        <v>444</v>
      </c>
      <c r="D175" s="227" t="s">
        <v>19</v>
      </c>
      <c r="E175" s="245"/>
      <c r="F175" s="245">
        <v>61.5</v>
      </c>
      <c r="G175" s="218">
        <f t="shared" si="2"/>
        <v>4.5</v>
      </c>
    </row>
    <row r="176" spans="1:9">
      <c r="A176" s="236">
        <v>43985</v>
      </c>
      <c r="B176" s="677" t="s">
        <v>1625</v>
      </c>
      <c r="C176" s="677" t="s">
        <v>444</v>
      </c>
      <c r="D176" s="227" t="s">
        <v>401</v>
      </c>
      <c r="E176" s="245"/>
      <c r="F176" s="245">
        <v>4.5</v>
      </c>
      <c r="G176" s="218">
        <f t="shared" si="2"/>
        <v>0</v>
      </c>
    </row>
    <row r="177" spans="1:7">
      <c r="A177" s="243">
        <v>43890</v>
      </c>
      <c r="B177" s="676" t="s">
        <v>397</v>
      </c>
      <c r="C177" s="676" t="s">
        <v>415</v>
      </c>
      <c r="D177" s="227" t="s">
        <v>19</v>
      </c>
      <c r="E177" s="245">
        <v>63.9</v>
      </c>
      <c r="F177" s="245"/>
      <c r="G177" s="218">
        <f t="shared" si="2"/>
        <v>63.9</v>
      </c>
    </row>
    <row r="178" spans="1:7">
      <c r="B178" s="677"/>
      <c r="C178" s="677"/>
      <c r="D178" s="227" t="s">
        <v>401</v>
      </c>
      <c r="E178" s="245">
        <v>4.8</v>
      </c>
      <c r="F178" s="245"/>
      <c r="G178" s="218">
        <f t="shared" si="2"/>
        <v>68.7</v>
      </c>
    </row>
    <row r="179" spans="1:7">
      <c r="B179" s="677"/>
      <c r="C179" s="677"/>
      <c r="D179" s="227" t="s">
        <v>400</v>
      </c>
      <c r="E179" s="245">
        <v>600</v>
      </c>
      <c r="F179" s="245"/>
      <c r="G179" s="218">
        <f t="shared" si="2"/>
        <v>668.7</v>
      </c>
    </row>
    <row r="180" spans="1:7">
      <c r="A180" s="236">
        <v>43890</v>
      </c>
      <c r="B180" s="677" t="s">
        <v>1628</v>
      </c>
      <c r="C180" s="677" t="s">
        <v>415</v>
      </c>
      <c r="D180" s="227" t="s">
        <v>400</v>
      </c>
      <c r="E180" s="245"/>
      <c r="F180" s="245">
        <v>285</v>
      </c>
      <c r="G180" s="218">
        <f t="shared" si="2"/>
        <v>383.70000000000005</v>
      </c>
    </row>
    <row r="181" spans="1:7">
      <c r="A181" s="236">
        <v>43985</v>
      </c>
      <c r="B181" s="677" t="s">
        <v>1625</v>
      </c>
      <c r="C181" s="677" t="s">
        <v>415</v>
      </c>
      <c r="D181" s="227" t="s">
        <v>19</v>
      </c>
      <c r="E181" s="245"/>
      <c r="F181" s="245">
        <v>63.9</v>
      </c>
      <c r="G181" s="218">
        <f t="shared" si="2"/>
        <v>319.80000000000007</v>
      </c>
    </row>
    <row r="182" spans="1:7">
      <c r="A182" s="236">
        <v>43985</v>
      </c>
      <c r="B182" s="677" t="s">
        <v>1625</v>
      </c>
      <c r="C182" s="677" t="s">
        <v>415</v>
      </c>
      <c r="D182" s="227" t="s">
        <v>401</v>
      </c>
      <c r="E182" s="245"/>
      <c r="F182" s="245">
        <v>4.8</v>
      </c>
      <c r="G182" s="218">
        <f t="shared" si="2"/>
        <v>315.00000000000006</v>
      </c>
    </row>
    <row r="183" spans="1:7">
      <c r="A183" s="236">
        <v>43985</v>
      </c>
      <c r="B183" s="677" t="s">
        <v>1625</v>
      </c>
      <c r="C183" s="677" t="s">
        <v>415</v>
      </c>
      <c r="D183" s="227" t="s">
        <v>400</v>
      </c>
      <c r="E183" s="245"/>
      <c r="F183" s="245">
        <v>315</v>
      </c>
      <c r="G183" s="218">
        <f t="shared" si="2"/>
        <v>0</v>
      </c>
    </row>
    <row r="184" spans="1:7">
      <c r="A184" s="247">
        <v>43921</v>
      </c>
      <c r="B184" s="676" t="s">
        <v>397</v>
      </c>
      <c r="C184" s="676" t="s">
        <v>418</v>
      </c>
      <c r="D184" t="s">
        <v>19</v>
      </c>
      <c r="E184" s="218">
        <v>50.5</v>
      </c>
      <c r="G184" s="218">
        <f t="shared" si="2"/>
        <v>50.5</v>
      </c>
    </row>
    <row r="185" spans="1:7">
      <c r="A185" s="247"/>
      <c r="B185" s="676"/>
      <c r="C185" s="676"/>
      <c r="D185" t="s">
        <v>401</v>
      </c>
      <c r="E185" s="218">
        <v>4.8</v>
      </c>
      <c r="F185" s="218"/>
      <c r="G185" s="218">
        <f t="shared" si="2"/>
        <v>55.3</v>
      </c>
    </row>
    <row r="186" spans="1:7">
      <c r="A186" s="247"/>
      <c r="B186" s="676"/>
      <c r="C186" s="676"/>
      <c r="D186" t="s">
        <v>400</v>
      </c>
      <c r="E186" s="218">
        <v>600</v>
      </c>
      <c r="F186" s="218"/>
      <c r="G186" s="218">
        <f t="shared" si="2"/>
        <v>655.29999999999995</v>
      </c>
    </row>
    <row r="187" spans="1:7">
      <c r="A187" s="246">
        <v>43969</v>
      </c>
      <c r="B187" s="677" t="s">
        <v>1629</v>
      </c>
      <c r="C187" s="677" t="s">
        <v>418</v>
      </c>
      <c r="D187" t="s">
        <v>400</v>
      </c>
      <c r="E187" s="218"/>
      <c r="F187" s="245">
        <v>260</v>
      </c>
      <c r="G187" s="218">
        <f t="shared" si="2"/>
        <v>395.29999999999995</v>
      </c>
    </row>
    <row r="188" spans="1:7">
      <c r="A188" s="246">
        <v>43984</v>
      </c>
      <c r="B188" s="677" t="s">
        <v>1630</v>
      </c>
      <c r="C188" s="677" t="s">
        <v>418</v>
      </c>
      <c r="D188" t="s">
        <v>400</v>
      </c>
      <c r="E188" s="218"/>
      <c r="F188" s="245">
        <v>300</v>
      </c>
      <c r="G188" s="218">
        <f t="shared" si="2"/>
        <v>95.299999999999955</v>
      </c>
    </row>
    <row r="189" spans="1:7">
      <c r="A189" s="236">
        <v>43985</v>
      </c>
      <c r="B189" s="677" t="s">
        <v>1625</v>
      </c>
      <c r="C189" s="677" t="s">
        <v>418</v>
      </c>
      <c r="D189" t="s">
        <v>400</v>
      </c>
      <c r="E189" s="218"/>
      <c r="F189" s="245">
        <v>40</v>
      </c>
      <c r="G189" s="218">
        <f t="shared" si="2"/>
        <v>55.299999999999955</v>
      </c>
    </row>
    <row r="190" spans="1:7">
      <c r="A190" s="236">
        <v>44235</v>
      </c>
      <c r="B190" s="677" t="s">
        <v>1631</v>
      </c>
      <c r="C190" s="677" t="s">
        <v>418</v>
      </c>
      <c r="D190" t="s">
        <v>19</v>
      </c>
      <c r="E190" s="218"/>
      <c r="F190" s="245">
        <v>50.5</v>
      </c>
      <c r="G190" s="218">
        <f t="shared" si="2"/>
        <v>4.7999999999999545</v>
      </c>
    </row>
    <row r="191" spans="1:7">
      <c r="A191" s="236">
        <v>44235</v>
      </c>
      <c r="B191" s="677" t="s">
        <v>1631</v>
      </c>
      <c r="C191" s="677" t="s">
        <v>418</v>
      </c>
      <c r="D191" t="s">
        <v>401</v>
      </c>
      <c r="E191" s="218"/>
      <c r="F191" s="245">
        <v>4.8</v>
      </c>
      <c r="G191" s="218">
        <f t="shared" si="2"/>
        <v>-4.5297099404706387E-14</v>
      </c>
    </row>
    <row r="192" spans="1:7">
      <c r="A192" s="243">
        <v>43951</v>
      </c>
      <c r="B192" s="676" t="s">
        <v>397</v>
      </c>
      <c r="C192" s="676" t="s">
        <v>420</v>
      </c>
      <c r="D192" t="s">
        <v>19</v>
      </c>
      <c r="E192" s="218">
        <v>13.1</v>
      </c>
      <c r="F192" s="245"/>
      <c r="G192" s="218">
        <f t="shared" si="2"/>
        <v>13.099999999999955</v>
      </c>
    </row>
    <row r="193" spans="1:7">
      <c r="B193" s="677"/>
      <c r="C193" s="677"/>
      <c r="D193" t="s">
        <v>401</v>
      </c>
      <c r="E193" s="218">
        <v>4.5999999999999996</v>
      </c>
      <c r="F193" s="245"/>
      <c r="G193" s="218">
        <f t="shared" si="2"/>
        <v>17.699999999999953</v>
      </c>
    </row>
    <row r="194" spans="1:7">
      <c r="B194" s="677"/>
      <c r="C194" s="677"/>
      <c r="D194" t="s">
        <v>400</v>
      </c>
      <c r="E194" s="218">
        <v>600</v>
      </c>
      <c r="F194" s="245"/>
      <c r="G194" s="218">
        <f t="shared" si="2"/>
        <v>617.69999999999993</v>
      </c>
    </row>
    <row r="195" spans="1:7">
      <c r="A195" s="236">
        <v>43145</v>
      </c>
      <c r="B195" s="677">
        <v>14213</v>
      </c>
      <c r="C195" s="677" t="s">
        <v>420</v>
      </c>
      <c r="D195" t="s">
        <v>400</v>
      </c>
      <c r="E195" s="218"/>
      <c r="F195" s="245">
        <v>300</v>
      </c>
      <c r="G195" s="218">
        <f t="shared" si="2"/>
        <v>317.69999999999993</v>
      </c>
    </row>
    <row r="196" spans="1:7">
      <c r="A196" s="236">
        <v>44235</v>
      </c>
      <c r="B196" s="677" t="s">
        <v>1632</v>
      </c>
      <c r="C196" s="677" t="s">
        <v>420</v>
      </c>
      <c r="D196" t="s">
        <v>400</v>
      </c>
      <c r="E196" s="218"/>
      <c r="F196" s="245">
        <v>286</v>
      </c>
      <c r="G196" s="218">
        <f t="shared" si="2"/>
        <v>31.699999999999932</v>
      </c>
    </row>
    <row r="197" spans="1:7">
      <c r="A197" s="236">
        <v>44320</v>
      </c>
      <c r="B197" s="677" t="s">
        <v>1633</v>
      </c>
      <c r="C197" s="677" t="s">
        <v>420</v>
      </c>
      <c r="D197" t="s">
        <v>19</v>
      </c>
      <c r="E197" s="218"/>
      <c r="F197" s="245">
        <v>13.1</v>
      </c>
      <c r="G197" s="218">
        <f t="shared" si="2"/>
        <v>18.59999999999993</v>
      </c>
    </row>
    <row r="198" spans="1:7">
      <c r="A198" s="236">
        <v>44320</v>
      </c>
      <c r="B198" s="677" t="s">
        <v>1633</v>
      </c>
      <c r="C198" s="677" t="s">
        <v>420</v>
      </c>
      <c r="D198" t="s">
        <v>401</v>
      </c>
      <c r="E198" s="218"/>
      <c r="F198" s="245">
        <v>4.5999999999999996</v>
      </c>
      <c r="G198" s="218">
        <f t="shared" si="2"/>
        <v>13.999999999999931</v>
      </c>
    </row>
    <row r="199" spans="1:7">
      <c r="A199" s="236">
        <v>44408</v>
      </c>
      <c r="B199" s="677" t="s">
        <v>1634</v>
      </c>
      <c r="C199" s="677" t="s">
        <v>420</v>
      </c>
      <c r="D199" t="s">
        <v>400</v>
      </c>
      <c r="E199" s="218"/>
      <c r="F199" s="245">
        <v>14</v>
      </c>
      <c r="G199" s="218">
        <f t="shared" si="2"/>
        <v>-6.9277916736609768E-14</v>
      </c>
    </row>
    <row r="200" spans="1:7">
      <c r="A200" s="243">
        <v>43982</v>
      </c>
      <c r="B200" s="676" t="s">
        <v>397</v>
      </c>
      <c r="C200" s="676" t="s">
        <v>422</v>
      </c>
      <c r="D200" t="s">
        <v>19</v>
      </c>
      <c r="E200" s="218">
        <v>12.1</v>
      </c>
      <c r="F200" s="245"/>
      <c r="G200" s="218">
        <f t="shared" si="2"/>
        <v>12.09999999999993</v>
      </c>
    </row>
    <row r="201" spans="1:7">
      <c r="B201" s="677"/>
      <c r="C201" s="677"/>
      <c r="D201" t="s">
        <v>401</v>
      </c>
      <c r="E201" s="218">
        <v>2.5</v>
      </c>
      <c r="F201" s="245"/>
      <c r="G201" s="218">
        <f t="shared" si="2"/>
        <v>14.59999999999993</v>
      </c>
    </row>
    <row r="202" spans="1:7">
      <c r="A202" s="246"/>
      <c r="B202" s="677"/>
      <c r="C202" s="677"/>
      <c r="D202" t="s">
        <v>400</v>
      </c>
      <c r="E202" s="218">
        <v>300</v>
      </c>
      <c r="F202" s="245"/>
      <c r="G202" s="218">
        <f t="shared" si="2"/>
        <v>314.59999999999991</v>
      </c>
    </row>
    <row r="203" spans="1:7">
      <c r="A203" s="246">
        <v>44201</v>
      </c>
      <c r="B203" s="677" t="s">
        <v>1635</v>
      </c>
      <c r="C203" s="677" t="s">
        <v>422</v>
      </c>
      <c r="D203" t="s">
        <v>400</v>
      </c>
      <c r="E203" s="218"/>
      <c r="F203" s="245">
        <v>300</v>
      </c>
      <c r="G203" s="218">
        <f t="shared" si="2"/>
        <v>14.599999999999909</v>
      </c>
    </row>
    <row r="204" spans="1:7">
      <c r="A204" s="246">
        <v>44320</v>
      </c>
      <c r="B204" s="677" t="s">
        <v>1633</v>
      </c>
      <c r="C204" s="677" t="s">
        <v>422</v>
      </c>
      <c r="D204" t="s">
        <v>19</v>
      </c>
      <c r="E204" s="218"/>
      <c r="F204" s="245">
        <v>12.1</v>
      </c>
      <c r="G204" s="218">
        <f t="shared" si="2"/>
        <v>2.4999999999999094</v>
      </c>
    </row>
    <row r="205" spans="1:7">
      <c r="A205" s="246">
        <v>44320</v>
      </c>
      <c r="B205" s="677" t="s">
        <v>1633</v>
      </c>
      <c r="C205" s="677" t="s">
        <v>422</v>
      </c>
      <c r="D205" t="s">
        <v>401</v>
      </c>
      <c r="E205" s="218"/>
      <c r="F205" s="245">
        <v>2.5</v>
      </c>
      <c r="G205" s="218">
        <f t="shared" si="2"/>
        <v>-9.0594198809412774E-14</v>
      </c>
    </row>
    <row r="206" spans="1:7">
      <c r="A206" s="247">
        <v>44012</v>
      </c>
      <c r="B206" s="676" t="s">
        <v>397</v>
      </c>
      <c r="C206" s="676" t="s">
        <v>425</v>
      </c>
      <c r="D206" t="s">
        <v>19</v>
      </c>
      <c r="E206" s="218">
        <v>10.7</v>
      </c>
      <c r="F206" s="245"/>
      <c r="G206" s="218">
        <f t="shared" si="2"/>
        <v>10.699999999999909</v>
      </c>
    </row>
    <row r="207" spans="1:7">
      <c r="A207" s="246"/>
      <c r="B207" s="677"/>
      <c r="C207" s="677"/>
      <c r="D207" t="s">
        <v>401</v>
      </c>
      <c r="E207" s="218">
        <v>1.2</v>
      </c>
      <c r="F207" s="245"/>
      <c r="G207" s="218">
        <f t="shared" si="2"/>
        <v>11.899999999999908</v>
      </c>
    </row>
    <row r="208" spans="1:7">
      <c r="A208" s="246"/>
      <c r="B208" s="677"/>
      <c r="C208" s="677"/>
      <c r="D208" t="s">
        <v>400</v>
      </c>
      <c r="E208" s="218">
        <v>300</v>
      </c>
      <c r="F208" s="245"/>
      <c r="G208" s="218">
        <f t="shared" si="2"/>
        <v>311.89999999999992</v>
      </c>
    </row>
    <row r="209" spans="1:7">
      <c r="A209" s="246">
        <v>44201</v>
      </c>
      <c r="B209" s="677" t="s">
        <v>1635</v>
      </c>
      <c r="C209" s="677" t="s">
        <v>425</v>
      </c>
      <c r="D209" t="s">
        <v>400</v>
      </c>
      <c r="E209" s="218"/>
      <c r="F209" s="245">
        <v>300</v>
      </c>
      <c r="G209" s="218">
        <f t="shared" si="2"/>
        <v>11.89999999999992</v>
      </c>
    </row>
    <row r="210" spans="1:7">
      <c r="A210" s="246">
        <v>44320</v>
      </c>
      <c r="B210" s="677" t="s">
        <v>1633</v>
      </c>
      <c r="C210" s="677" t="s">
        <v>425</v>
      </c>
      <c r="D210" t="s">
        <v>19</v>
      </c>
      <c r="E210" s="218"/>
      <c r="F210" s="245">
        <v>10.7</v>
      </c>
      <c r="G210" s="218">
        <f t="shared" si="2"/>
        <v>1.1999999999999211</v>
      </c>
    </row>
    <row r="211" spans="1:7">
      <c r="A211" s="246">
        <v>44320</v>
      </c>
      <c r="B211" s="677" t="s">
        <v>1633</v>
      </c>
      <c r="C211" s="677" t="s">
        <v>425</v>
      </c>
      <c r="D211" t="s">
        <v>401</v>
      </c>
      <c r="E211" s="218"/>
      <c r="F211" s="245">
        <v>1.2</v>
      </c>
      <c r="G211" s="218">
        <f t="shared" si="2"/>
        <v>-7.8825834748386114E-14</v>
      </c>
    </row>
    <row r="212" spans="1:7">
      <c r="A212" s="243">
        <v>44043</v>
      </c>
      <c r="B212" s="676" t="s">
        <v>397</v>
      </c>
      <c r="C212" s="676" t="s">
        <v>427</v>
      </c>
      <c r="D212" t="s">
        <v>19</v>
      </c>
      <c r="E212" s="218">
        <v>47.6</v>
      </c>
      <c r="F212" s="245"/>
      <c r="G212" s="218">
        <f t="shared" si="2"/>
        <v>47.599999999999923</v>
      </c>
    </row>
    <row r="213" spans="1:7">
      <c r="B213" s="677"/>
      <c r="C213" s="677"/>
      <c r="D213" t="s">
        <v>401</v>
      </c>
      <c r="E213" s="218">
        <v>5</v>
      </c>
      <c r="F213" s="245"/>
      <c r="G213" s="218">
        <f t="shared" si="2"/>
        <v>52.599999999999923</v>
      </c>
    </row>
    <row r="214" spans="1:7">
      <c r="B214" s="677"/>
      <c r="C214" s="677"/>
      <c r="D214" t="s">
        <v>400</v>
      </c>
      <c r="E214" s="218">
        <v>300</v>
      </c>
      <c r="F214" s="245"/>
      <c r="G214" s="218">
        <f t="shared" si="2"/>
        <v>352.59999999999991</v>
      </c>
    </row>
    <row r="215" spans="1:7">
      <c r="A215" s="236">
        <v>44043</v>
      </c>
      <c r="B215" s="677" t="s">
        <v>1636</v>
      </c>
      <c r="C215" s="677" t="s">
        <v>427</v>
      </c>
      <c r="D215" t="s">
        <v>400</v>
      </c>
      <c r="E215" s="218"/>
      <c r="F215" s="245">
        <v>200</v>
      </c>
      <c r="G215" s="218">
        <f t="shared" si="2"/>
        <v>152.59999999999991</v>
      </c>
    </row>
    <row r="216" spans="1:7">
      <c r="A216" s="236">
        <v>44104</v>
      </c>
      <c r="B216" s="677" t="s">
        <v>1637</v>
      </c>
      <c r="C216" s="677" t="s">
        <v>427</v>
      </c>
      <c r="D216" t="s">
        <v>400</v>
      </c>
      <c r="E216" s="218"/>
      <c r="F216" s="245">
        <v>100</v>
      </c>
      <c r="G216" s="218">
        <f t="shared" si="2"/>
        <v>52.599999999999909</v>
      </c>
    </row>
    <row r="217" spans="1:7">
      <c r="A217" s="236">
        <v>44320</v>
      </c>
      <c r="B217" s="677" t="s">
        <v>1633</v>
      </c>
      <c r="C217" s="677" t="s">
        <v>427</v>
      </c>
      <c r="D217" t="s">
        <v>19</v>
      </c>
      <c r="E217" s="218"/>
      <c r="F217" s="245">
        <v>47.6</v>
      </c>
      <c r="G217" s="218">
        <f t="shared" si="2"/>
        <v>4.9999999999999076</v>
      </c>
    </row>
    <row r="218" spans="1:7">
      <c r="A218" s="236">
        <v>44320</v>
      </c>
      <c r="B218" s="677" t="s">
        <v>1633</v>
      </c>
      <c r="C218" s="677" t="s">
        <v>427</v>
      </c>
      <c r="D218" t="s">
        <v>401</v>
      </c>
      <c r="E218" s="218"/>
      <c r="F218" s="245">
        <v>5</v>
      </c>
      <c r="G218" s="218">
        <f t="shared" si="2"/>
        <v>-9.2370555648813024E-14</v>
      </c>
    </row>
    <row r="219" spans="1:7">
      <c r="A219" s="243">
        <v>44074</v>
      </c>
      <c r="B219" s="676" t="s">
        <v>397</v>
      </c>
      <c r="C219" s="676" t="s">
        <v>429</v>
      </c>
      <c r="D219" t="s">
        <v>19</v>
      </c>
      <c r="E219" s="218">
        <v>45.8</v>
      </c>
      <c r="F219" s="245"/>
      <c r="G219" s="218">
        <f t="shared" si="2"/>
        <v>45.799999999999905</v>
      </c>
    </row>
    <row r="220" spans="1:7">
      <c r="B220" s="677"/>
      <c r="C220" s="677"/>
      <c r="D220" t="s">
        <v>401</v>
      </c>
      <c r="E220" s="218">
        <v>3.5</v>
      </c>
      <c r="F220" s="245"/>
      <c r="G220" s="218">
        <f t="shared" si="2"/>
        <v>49.299999999999905</v>
      </c>
    </row>
    <row r="221" spans="1:7">
      <c r="B221" s="677"/>
      <c r="C221" s="677"/>
      <c r="D221" t="s">
        <v>400</v>
      </c>
      <c r="E221" s="218">
        <v>300</v>
      </c>
      <c r="F221" s="245"/>
      <c r="G221" s="218">
        <f t="shared" si="2"/>
        <v>349.2999999999999</v>
      </c>
    </row>
    <row r="222" spans="1:7">
      <c r="B222" s="677"/>
      <c r="C222" s="677"/>
      <c r="D222" t="s">
        <v>503</v>
      </c>
      <c r="E222" s="218">
        <v>15</v>
      </c>
      <c r="F222" s="245"/>
      <c r="G222" s="218">
        <f t="shared" si="2"/>
        <v>364.2999999999999</v>
      </c>
    </row>
    <row r="223" spans="1:7">
      <c r="A223" s="236">
        <v>44074</v>
      </c>
      <c r="B223" s="677" t="s">
        <v>1638</v>
      </c>
      <c r="C223" s="677" t="s">
        <v>429</v>
      </c>
      <c r="D223" t="s">
        <v>400</v>
      </c>
      <c r="F223" s="245">
        <v>82</v>
      </c>
      <c r="G223" s="218">
        <f t="shared" si="2"/>
        <v>282.2999999999999</v>
      </c>
    </row>
    <row r="224" spans="1:7">
      <c r="A224" s="236">
        <v>44104</v>
      </c>
      <c r="B224" s="677" t="s">
        <v>1637</v>
      </c>
      <c r="C224" s="677" t="s">
        <v>429</v>
      </c>
      <c r="D224" t="s">
        <v>400</v>
      </c>
      <c r="F224" s="245">
        <v>72</v>
      </c>
      <c r="G224" s="218">
        <f t="shared" si="2"/>
        <v>210.2999999999999</v>
      </c>
    </row>
    <row r="225" spans="1:7">
      <c r="A225" s="236">
        <v>44047</v>
      </c>
      <c r="B225" s="677"/>
      <c r="C225" s="677" t="s">
        <v>429</v>
      </c>
      <c r="D225" t="s">
        <v>503</v>
      </c>
      <c r="F225" s="245">
        <v>1</v>
      </c>
      <c r="G225" s="218">
        <f t="shared" si="2"/>
        <v>209.2999999999999</v>
      </c>
    </row>
    <row r="226" spans="1:7">
      <c r="A226" s="236">
        <v>44201</v>
      </c>
      <c r="B226" s="677" t="s">
        <v>1635</v>
      </c>
      <c r="C226" s="677" t="s">
        <v>429</v>
      </c>
      <c r="D226" t="s">
        <v>400</v>
      </c>
      <c r="F226" s="245">
        <v>146</v>
      </c>
      <c r="G226" s="218">
        <f t="shared" si="2"/>
        <v>63.299999999999898</v>
      </c>
    </row>
    <row r="227" spans="1:7">
      <c r="A227" s="236">
        <v>44320</v>
      </c>
      <c r="B227" s="677" t="s">
        <v>1633</v>
      </c>
      <c r="C227" s="677" t="s">
        <v>429</v>
      </c>
      <c r="D227" t="s">
        <v>19</v>
      </c>
      <c r="F227" s="245">
        <v>45.8</v>
      </c>
      <c r="G227" s="218">
        <f t="shared" si="2"/>
        <v>17.499999999999901</v>
      </c>
    </row>
    <row r="228" spans="1:7">
      <c r="A228" s="236">
        <v>44320</v>
      </c>
      <c r="B228" s="677" t="s">
        <v>1633</v>
      </c>
      <c r="C228" s="677" t="s">
        <v>429</v>
      </c>
      <c r="D228" t="s">
        <v>401</v>
      </c>
      <c r="F228" s="245">
        <v>3.5</v>
      </c>
      <c r="G228" s="218">
        <f t="shared" si="2"/>
        <v>13.999999999999901</v>
      </c>
    </row>
    <row r="229" spans="1:7">
      <c r="A229" s="236">
        <v>44408</v>
      </c>
      <c r="B229" s="677" t="s">
        <v>1639</v>
      </c>
      <c r="C229" s="677" t="s">
        <v>429</v>
      </c>
      <c r="D229" t="s">
        <v>503</v>
      </c>
      <c r="F229" s="245">
        <v>14</v>
      </c>
      <c r="G229" s="218">
        <f t="shared" si="2"/>
        <v>-9.9475983006414026E-14</v>
      </c>
    </row>
    <row r="230" spans="1:7">
      <c r="A230" s="243">
        <v>44104</v>
      </c>
      <c r="B230" s="676" t="s">
        <v>397</v>
      </c>
      <c r="C230" s="676" t="s">
        <v>431</v>
      </c>
      <c r="D230" t="s">
        <v>19</v>
      </c>
      <c r="E230" s="218">
        <v>46.9</v>
      </c>
      <c r="F230" s="245"/>
      <c r="G230" s="218">
        <f t="shared" si="2"/>
        <v>46.899999999999899</v>
      </c>
    </row>
    <row r="231" spans="1:7">
      <c r="B231" s="677"/>
      <c r="C231" s="677"/>
      <c r="D231" t="s">
        <v>401</v>
      </c>
      <c r="E231" s="218">
        <v>4.0999999999999996</v>
      </c>
      <c r="F231" s="245"/>
      <c r="G231" s="218">
        <f t="shared" si="2"/>
        <v>50.999999999999901</v>
      </c>
    </row>
    <row r="232" spans="1:7">
      <c r="B232" s="677"/>
      <c r="C232" s="677"/>
      <c r="D232" t="s">
        <v>400</v>
      </c>
      <c r="E232" s="218">
        <v>300</v>
      </c>
      <c r="F232" s="245"/>
      <c r="G232" s="218">
        <f t="shared" si="2"/>
        <v>350.99999999999989</v>
      </c>
    </row>
    <row r="233" spans="1:7">
      <c r="B233" s="677"/>
      <c r="C233" s="677"/>
      <c r="D233" t="s">
        <v>503</v>
      </c>
      <c r="E233" s="218">
        <v>8.5</v>
      </c>
      <c r="F233" s="245"/>
      <c r="G233" s="218">
        <f t="shared" si="2"/>
        <v>359.49999999999989</v>
      </c>
    </row>
    <row r="234" spans="1:7">
      <c r="A234" s="236">
        <v>44201</v>
      </c>
      <c r="B234" s="677" t="s">
        <v>1635</v>
      </c>
      <c r="C234" s="677" t="s">
        <v>431</v>
      </c>
      <c r="D234" t="s">
        <v>400</v>
      </c>
      <c r="E234" s="218"/>
      <c r="F234" s="245">
        <v>300</v>
      </c>
      <c r="G234" s="218">
        <f t="shared" si="2"/>
        <v>59.499999999999886</v>
      </c>
    </row>
    <row r="235" spans="1:7">
      <c r="A235" s="236">
        <v>44320</v>
      </c>
      <c r="B235" s="677" t="s">
        <v>1633</v>
      </c>
      <c r="C235" s="677" t="s">
        <v>431</v>
      </c>
      <c r="D235" t="s">
        <v>19</v>
      </c>
      <c r="E235" s="218"/>
      <c r="F235" s="245">
        <v>46.9</v>
      </c>
      <c r="G235" s="218">
        <f t="shared" si="2"/>
        <v>12.599999999999888</v>
      </c>
    </row>
    <row r="236" spans="1:7">
      <c r="A236" s="236">
        <v>44320</v>
      </c>
      <c r="B236" s="677" t="s">
        <v>1633</v>
      </c>
      <c r="C236" s="677" t="s">
        <v>431</v>
      </c>
      <c r="D236" t="s">
        <v>401</v>
      </c>
      <c r="E236" s="218"/>
      <c r="F236" s="245">
        <v>4.0999999999999996</v>
      </c>
      <c r="G236" s="218">
        <f t="shared" si="2"/>
        <v>8.4999999999998881</v>
      </c>
    </row>
    <row r="237" spans="1:7">
      <c r="A237" s="236">
        <v>44408</v>
      </c>
      <c r="B237" s="677" t="s">
        <v>1639</v>
      </c>
      <c r="C237" s="677" t="s">
        <v>431</v>
      </c>
      <c r="D237" t="s">
        <v>503</v>
      </c>
      <c r="E237" s="218"/>
      <c r="F237" s="245">
        <v>2</v>
      </c>
      <c r="G237" s="218">
        <f t="shared" si="2"/>
        <v>6.4999999999998881</v>
      </c>
    </row>
    <row r="238" spans="1:7">
      <c r="A238" s="236">
        <v>44433</v>
      </c>
      <c r="B238" s="677" t="s">
        <v>1640</v>
      </c>
      <c r="C238" s="677" t="s">
        <v>431</v>
      </c>
      <c r="D238" t="s">
        <v>503</v>
      </c>
      <c r="E238" s="218"/>
      <c r="F238" s="245">
        <v>6.5</v>
      </c>
      <c r="G238" s="218">
        <f t="shared" si="2"/>
        <v>-1.1191048088221578E-13</v>
      </c>
    </row>
    <row r="239" spans="1:7">
      <c r="A239" s="243">
        <v>44135</v>
      </c>
      <c r="B239" s="676" t="s">
        <v>397</v>
      </c>
      <c r="C239" s="676" t="s">
        <v>398</v>
      </c>
      <c r="D239" t="s">
        <v>19</v>
      </c>
      <c r="E239" s="218">
        <v>55</v>
      </c>
      <c r="F239" s="245"/>
      <c r="G239" s="218">
        <f t="shared" si="2"/>
        <v>54.999999999999886</v>
      </c>
    </row>
    <row r="240" spans="1:7">
      <c r="B240" s="677"/>
      <c r="C240" s="677"/>
      <c r="D240" t="s">
        <v>401</v>
      </c>
      <c r="E240" s="218">
        <v>4.3</v>
      </c>
      <c r="F240" s="245"/>
      <c r="G240" s="218">
        <f t="shared" si="2"/>
        <v>59.299999999999883</v>
      </c>
    </row>
    <row r="241" spans="1:15">
      <c r="B241" s="677"/>
      <c r="C241" s="677"/>
      <c r="D241" t="s">
        <v>400</v>
      </c>
      <c r="E241" s="218">
        <v>300</v>
      </c>
      <c r="F241" s="245"/>
      <c r="G241" s="218">
        <f t="shared" si="2"/>
        <v>359.2999999999999</v>
      </c>
      <c r="H241" s="742" t="s">
        <v>1641</v>
      </c>
      <c r="I241" s="742"/>
      <c r="J241" s="742"/>
      <c r="K241" s="742"/>
    </row>
    <row r="242" spans="1:15">
      <c r="A242" s="236">
        <v>44135</v>
      </c>
      <c r="B242" s="677" t="s">
        <v>1642</v>
      </c>
      <c r="C242" s="677" t="s">
        <v>398</v>
      </c>
      <c r="D242" t="s">
        <v>400</v>
      </c>
      <c r="E242" s="218"/>
      <c r="F242" s="245">
        <v>126</v>
      </c>
      <c r="G242" s="218">
        <f t="shared" si="2"/>
        <v>233.2999999999999</v>
      </c>
      <c r="H242" s="742"/>
      <c r="I242" s="742"/>
      <c r="J242" s="742"/>
      <c r="K242" s="742"/>
    </row>
    <row r="243" spans="1:15">
      <c r="A243" s="236">
        <v>44433</v>
      </c>
      <c r="B243" s="677" t="s">
        <v>1640</v>
      </c>
      <c r="C243" s="677" t="s">
        <v>398</v>
      </c>
      <c r="D243" t="s">
        <v>19</v>
      </c>
      <c r="E243" s="218"/>
      <c r="F243" s="218">
        <v>55</v>
      </c>
      <c r="G243" s="218">
        <f t="shared" si="2"/>
        <v>178.2999999999999</v>
      </c>
      <c r="H243" s="742"/>
      <c r="I243" s="742"/>
      <c r="J243" s="742"/>
      <c r="K243" s="742"/>
    </row>
    <row r="244" spans="1:15">
      <c r="A244" s="236">
        <v>44433</v>
      </c>
      <c r="B244" s="677" t="s">
        <v>1640</v>
      </c>
      <c r="C244" s="677" t="s">
        <v>398</v>
      </c>
      <c r="D244" t="s">
        <v>401</v>
      </c>
      <c r="E244" s="218"/>
      <c r="F244" s="218">
        <v>4.3</v>
      </c>
      <c r="G244" s="218">
        <f t="shared" ref="G244:G254" si="3">+G243+E244-F244</f>
        <v>173.99999999999989</v>
      </c>
      <c r="H244" s="742"/>
      <c r="I244" s="742"/>
      <c r="J244" s="742"/>
      <c r="K244" s="742"/>
    </row>
    <row r="245" spans="1:15">
      <c r="A245" s="236">
        <v>44433</v>
      </c>
      <c r="B245" s="677" t="s">
        <v>1643</v>
      </c>
      <c r="C245" s="677" t="s">
        <v>398</v>
      </c>
      <c r="D245" t="s">
        <v>400</v>
      </c>
      <c r="E245" s="218"/>
      <c r="F245" s="218">
        <v>174</v>
      </c>
      <c r="G245" s="218">
        <f t="shared" si="3"/>
        <v>0</v>
      </c>
      <c r="H245" s="742"/>
      <c r="I245" s="742"/>
      <c r="J245" s="742"/>
      <c r="K245" s="742"/>
    </row>
    <row r="246" spans="1:15">
      <c r="A246" s="243">
        <v>44165</v>
      </c>
      <c r="B246" s="676" t="s">
        <v>397</v>
      </c>
      <c r="C246" s="676" t="s">
        <v>405</v>
      </c>
      <c r="D246" t="s">
        <v>19</v>
      </c>
      <c r="E246" s="218">
        <v>52.2</v>
      </c>
      <c r="F246" s="245"/>
      <c r="G246" s="218">
        <f t="shared" si="3"/>
        <v>52.2</v>
      </c>
      <c r="H246" s="742"/>
      <c r="I246" s="742"/>
      <c r="J246" s="742"/>
      <c r="K246" s="742"/>
    </row>
    <row r="247" spans="1:15">
      <c r="B247" s="677"/>
      <c r="C247" s="677"/>
      <c r="D247" t="s">
        <v>401</v>
      </c>
      <c r="E247" s="218">
        <v>4.5</v>
      </c>
      <c r="F247" s="245"/>
      <c r="G247" s="218">
        <f t="shared" si="3"/>
        <v>56.7</v>
      </c>
      <c r="H247" s="742"/>
      <c r="I247" s="742"/>
      <c r="J247" s="742"/>
      <c r="K247" s="742"/>
    </row>
    <row r="248" spans="1:15">
      <c r="B248" s="677"/>
      <c r="C248" s="677"/>
      <c r="D248" t="s">
        <v>400</v>
      </c>
      <c r="E248" s="218">
        <v>300</v>
      </c>
      <c r="F248" s="245"/>
      <c r="G248" s="218">
        <f t="shared" si="3"/>
        <v>356.7</v>
      </c>
      <c r="H248" s="742"/>
      <c r="I248" s="742"/>
      <c r="J248" s="742"/>
      <c r="K248" s="742"/>
    </row>
    <row r="249" spans="1:15">
      <c r="A249" s="236">
        <v>44165</v>
      </c>
      <c r="B249" s="677" t="s">
        <v>1644</v>
      </c>
      <c r="C249" s="677" t="s">
        <v>405</v>
      </c>
      <c r="D249" t="s">
        <v>400</v>
      </c>
      <c r="E249" s="218"/>
      <c r="F249" s="245">
        <v>150</v>
      </c>
      <c r="G249" s="218">
        <f t="shared" si="3"/>
        <v>206.7</v>
      </c>
    </row>
    <row r="250" spans="1:15">
      <c r="A250" s="236">
        <v>44433</v>
      </c>
      <c r="B250" s="677" t="s">
        <v>1640</v>
      </c>
      <c r="C250" s="677" t="s">
        <v>405</v>
      </c>
      <c r="D250" t="s">
        <v>19</v>
      </c>
      <c r="E250" s="218"/>
      <c r="F250" s="218">
        <v>52.2</v>
      </c>
      <c r="G250" s="218">
        <f t="shared" si="3"/>
        <v>154.5</v>
      </c>
    </row>
    <row r="251" spans="1:15">
      <c r="A251" s="236">
        <v>44433</v>
      </c>
      <c r="B251" s="677" t="s">
        <v>1640</v>
      </c>
      <c r="C251" s="677" t="s">
        <v>405</v>
      </c>
      <c r="D251" t="s">
        <v>401</v>
      </c>
      <c r="E251" s="218"/>
      <c r="F251" s="218">
        <v>4.5</v>
      </c>
      <c r="G251" s="218">
        <f t="shared" si="3"/>
        <v>150</v>
      </c>
    </row>
    <row r="252" spans="1:15">
      <c r="A252" s="236">
        <v>44544</v>
      </c>
      <c r="B252" s="677" t="s">
        <v>1645</v>
      </c>
      <c r="C252" s="677" t="s">
        <v>405</v>
      </c>
      <c r="D252" t="s">
        <v>400</v>
      </c>
      <c r="E252" s="218"/>
      <c r="F252" s="218">
        <v>150</v>
      </c>
      <c r="G252" s="218">
        <f t="shared" si="3"/>
        <v>0</v>
      </c>
    </row>
    <row r="253" spans="1:15">
      <c r="A253" s="243">
        <v>44196</v>
      </c>
      <c r="B253" s="676" t="s">
        <v>397</v>
      </c>
      <c r="C253" s="676" t="s">
        <v>409</v>
      </c>
      <c r="D253" t="s">
        <v>19</v>
      </c>
      <c r="E253" s="218">
        <v>66.7</v>
      </c>
      <c r="F253" s="245"/>
      <c r="G253" s="218">
        <f t="shared" si="3"/>
        <v>66.7</v>
      </c>
    </row>
    <row r="254" spans="1:15">
      <c r="B254" s="677"/>
      <c r="C254" s="677"/>
      <c r="D254" t="s">
        <v>401</v>
      </c>
      <c r="E254" s="218">
        <v>4</v>
      </c>
      <c r="F254" s="245"/>
      <c r="G254" s="218">
        <f t="shared" si="3"/>
        <v>70.7</v>
      </c>
      <c r="K254">
        <v>2020</v>
      </c>
      <c r="L254" s="676" t="s">
        <v>405</v>
      </c>
      <c r="M254" t="s">
        <v>400</v>
      </c>
      <c r="O254" s="218">
        <v>150</v>
      </c>
    </row>
    <row r="255" spans="1:15">
      <c r="B255" s="677"/>
      <c r="C255" s="677"/>
      <c r="D255" t="s">
        <v>400</v>
      </c>
      <c r="E255" s="218">
        <v>300</v>
      </c>
      <c r="F255" s="245"/>
      <c r="G255" s="218">
        <f t="shared" ref="G255:G463" si="4">+G254+E255-F255</f>
        <v>370.7</v>
      </c>
      <c r="K255">
        <v>2021</v>
      </c>
      <c r="L255" s="676" t="s">
        <v>444</v>
      </c>
      <c r="M255" t="s">
        <v>19</v>
      </c>
      <c r="N255" s="218">
        <v>14.2</v>
      </c>
    </row>
    <row r="256" spans="1:15">
      <c r="A256" s="236">
        <v>44196</v>
      </c>
      <c r="B256" s="677" t="s">
        <v>1646</v>
      </c>
      <c r="C256" s="677" t="s">
        <v>409</v>
      </c>
      <c r="D256" t="s">
        <v>400</v>
      </c>
      <c r="E256" s="218"/>
      <c r="F256" s="245">
        <v>152</v>
      </c>
      <c r="G256" s="218">
        <f t="shared" si="4"/>
        <v>218.7</v>
      </c>
      <c r="M256" t="s">
        <v>401</v>
      </c>
      <c r="N256" s="218">
        <v>5</v>
      </c>
    </row>
    <row r="257" spans="1:15">
      <c r="A257" s="236">
        <v>44235</v>
      </c>
      <c r="B257" s="677" t="s">
        <v>1647</v>
      </c>
      <c r="C257" s="677" t="s">
        <v>409</v>
      </c>
      <c r="D257" t="s">
        <v>400</v>
      </c>
      <c r="E257" s="218"/>
      <c r="F257" s="245">
        <v>148</v>
      </c>
      <c r="G257" s="218">
        <f t="shared" si="4"/>
        <v>70.699999999999989</v>
      </c>
      <c r="L257" s="676" t="s">
        <v>415</v>
      </c>
      <c r="M257" t="s">
        <v>19</v>
      </c>
      <c r="N257" s="218">
        <v>33.799999999999997</v>
      </c>
    </row>
    <row r="258" spans="1:15">
      <c r="A258" s="236">
        <v>44235</v>
      </c>
      <c r="B258" s="677" t="s">
        <v>1648</v>
      </c>
      <c r="C258" s="677" t="s">
        <v>409</v>
      </c>
      <c r="D258" t="s">
        <v>19</v>
      </c>
      <c r="E258" s="218"/>
      <c r="F258" s="245">
        <v>66.7</v>
      </c>
      <c r="G258" s="218">
        <f t="shared" si="4"/>
        <v>3.9999999999999858</v>
      </c>
      <c r="L258" s="677"/>
      <c r="M258" t="s">
        <v>401</v>
      </c>
      <c r="N258" s="218">
        <v>5.7</v>
      </c>
    </row>
    <row r="259" spans="1:15">
      <c r="A259" s="236">
        <v>44235</v>
      </c>
      <c r="B259" s="677" t="s">
        <v>1648</v>
      </c>
      <c r="C259" s="677" t="s">
        <v>409</v>
      </c>
      <c r="D259" t="s">
        <v>401</v>
      </c>
      <c r="E259" s="218"/>
      <c r="F259" s="245">
        <v>4</v>
      </c>
      <c r="G259" s="218">
        <f t="shared" si="4"/>
        <v>-1.4210854715202004E-14</v>
      </c>
      <c r="L259" s="677"/>
      <c r="M259" t="s">
        <v>400</v>
      </c>
      <c r="O259" s="218">
        <v>55</v>
      </c>
    </row>
    <row r="260" spans="1:15">
      <c r="A260" s="243">
        <v>44227</v>
      </c>
      <c r="B260" s="676" t="s">
        <v>397</v>
      </c>
      <c r="C260" s="676" t="s">
        <v>444</v>
      </c>
      <c r="D260" t="s">
        <v>19</v>
      </c>
      <c r="E260" s="218">
        <v>63.8</v>
      </c>
      <c r="F260" s="245"/>
      <c r="G260" s="218">
        <f t="shared" si="4"/>
        <v>63.799999999999983</v>
      </c>
      <c r="L260" s="676" t="s">
        <v>418</v>
      </c>
      <c r="M260" t="s">
        <v>19</v>
      </c>
      <c r="N260" s="218">
        <v>50.6</v>
      </c>
    </row>
    <row r="261" spans="1:15">
      <c r="B261" s="677"/>
      <c r="C261" s="677"/>
      <c r="D261" t="s">
        <v>401</v>
      </c>
      <c r="E261" s="218">
        <v>5</v>
      </c>
      <c r="F261" s="245"/>
      <c r="G261" s="218">
        <f t="shared" si="4"/>
        <v>68.799999999999983</v>
      </c>
      <c r="L261" s="677"/>
      <c r="M261" t="s">
        <v>401</v>
      </c>
      <c r="N261" s="218">
        <v>3.8</v>
      </c>
    </row>
    <row r="262" spans="1:15">
      <c r="B262" s="677"/>
      <c r="C262" s="677"/>
      <c r="D262" t="s">
        <v>400</v>
      </c>
      <c r="E262" s="218">
        <v>300</v>
      </c>
      <c r="F262" s="245"/>
      <c r="G262" s="218">
        <f t="shared" si="4"/>
        <v>368.79999999999995</v>
      </c>
      <c r="L262" s="677"/>
      <c r="M262" t="s">
        <v>400</v>
      </c>
      <c r="O262" s="218">
        <v>60</v>
      </c>
    </row>
    <row r="263" spans="1:15">
      <c r="A263" s="236">
        <v>44226</v>
      </c>
      <c r="B263" s="677" t="s">
        <v>1649</v>
      </c>
      <c r="C263" s="677" t="s">
        <v>444</v>
      </c>
      <c r="D263" t="s">
        <v>400</v>
      </c>
      <c r="E263" s="218"/>
      <c r="F263" s="245">
        <v>210</v>
      </c>
      <c r="G263" s="218">
        <f t="shared" si="4"/>
        <v>158.79999999999995</v>
      </c>
      <c r="L263" s="676" t="s">
        <v>420</v>
      </c>
      <c r="M263" t="s">
        <v>19</v>
      </c>
      <c r="N263" s="218">
        <v>35.700000000000003</v>
      </c>
    </row>
    <row r="264" spans="1:15">
      <c r="A264" s="236">
        <v>44235</v>
      </c>
      <c r="B264" s="677" t="s">
        <v>1647</v>
      </c>
      <c r="C264" s="677" t="s">
        <v>444</v>
      </c>
      <c r="D264" t="s">
        <v>400</v>
      </c>
      <c r="E264" s="218"/>
      <c r="F264" s="245">
        <v>90</v>
      </c>
      <c r="G264" s="218">
        <f t="shared" si="4"/>
        <v>68.799999999999955</v>
      </c>
      <c r="L264" s="677"/>
      <c r="M264" t="s">
        <v>401</v>
      </c>
      <c r="N264" s="218">
        <v>4.8</v>
      </c>
    </row>
    <row r="265" spans="1:15">
      <c r="A265" s="236">
        <v>44449</v>
      </c>
      <c r="B265" s="677" t="s">
        <v>1650</v>
      </c>
      <c r="C265" s="677" t="s">
        <v>444</v>
      </c>
      <c r="D265" t="s">
        <v>19</v>
      </c>
      <c r="E265" s="218"/>
      <c r="F265" s="245">
        <v>49.6</v>
      </c>
      <c r="G265" s="218">
        <f t="shared" si="4"/>
        <v>19.199999999999953</v>
      </c>
      <c r="L265" s="676" t="s">
        <v>422</v>
      </c>
      <c r="M265" t="s">
        <v>19</v>
      </c>
      <c r="N265" s="218">
        <v>31.8</v>
      </c>
    </row>
    <row r="266" spans="1:15">
      <c r="A266" s="236">
        <v>44544</v>
      </c>
      <c r="B266" s="677" t="s">
        <v>1651</v>
      </c>
      <c r="C266" s="677" t="s">
        <v>444</v>
      </c>
      <c r="D266" t="s">
        <v>19</v>
      </c>
      <c r="E266" s="218"/>
      <c r="F266" s="245">
        <v>14.2</v>
      </c>
      <c r="G266" s="218">
        <f t="shared" si="4"/>
        <v>4.9999999999999538</v>
      </c>
      <c r="L266" s="676"/>
      <c r="N266" s="218"/>
    </row>
    <row r="267" spans="1:15">
      <c r="A267" s="236">
        <v>44544</v>
      </c>
      <c r="B267" s="677" t="s">
        <v>1651</v>
      </c>
      <c r="C267" s="677" t="s">
        <v>444</v>
      </c>
      <c r="D267" t="s">
        <v>401</v>
      </c>
      <c r="E267" s="218"/>
      <c r="F267" s="245">
        <v>5</v>
      </c>
      <c r="G267" s="218">
        <f t="shared" si="4"/>
        <v>-4.6185277824406512E-14</v>
      </c>
      <c r="L267" s="676"/>
      <c r="N267" s="218"/>
    </row>
    <row r="268" spans="1:15">
      <c r="A268" s="243">
        <v>44255</v>
      </c>
      <c r="B268" s="676" t="s">
        <v>397</v>
      </c>
      <c r="C268" s="676" t="s">
        <v>415</v>
      </c>
      <c r="D268" t="s">
        <v>19</v>
      </c>
      <c r="E268" s="218">
        <v>33.799999999999997</v>
      </c>
      <c r="F268" s="245"/>
      <c r="G268" s="218">
        <f t="shared" si="4"/>
        <v>33.799999999999955</v>
      </c>
      <c r="L268" s="677"/>
      <c r="M268" t="s">
        <v>401</v>
      </c>
      <c r="N268" s="218">
        <v>3.5</v>
      </c>
    </row>
    <row r="269" spans="1:15">
      <c r="B269" s="677"/>
      <c r="C269" s="677"/>
      <c r="D269" t="s">
        <v>401</v>
      </c>
      <c r="E269" s="218">
        <v>5.7</v>
      </c>
      <c r="F269" s="245"/>
      <c r="G269" s="218">
        <f t="shared" si="4"/>
        <v>39.499999999999957</v>
      </c>
      <c r="L269" s="676" t="s">
        <v>425</v>
      </c>
      <c r="M269" t="s">
        <v>19</v>
      </c>
      <c r="N269" s="218">
        <v>54.4</v>
      </c>
    </row>
    <row r="270" spans="1:15">
      <c r="B270" s="677"/>
      <c r="C270" s="677"/>
      <c r="D270" t="s">
        <v>400</v>
      </c>
      <c r="E270" s="218">
        <v>300</v>
      </c>
      <c r="F270" s="245"/>
      <c r="G270" s="218">
        <f t="shared" si="4"/>
        <v>339.49999999999994</v>
      </c>
      <c r="L270" s="677"/>
      <c r="M270" t="s">
        <v>401</v>
      </c>
      <c r="N270" s="273">
        <v>5.4</v>
      </c>
    </row>
    <row r="271" spans="1:15">
      <c r="A271" s="236">
        <v>44254</v>
      </c>
      <c r="B271" s="677" t="s">
        <v>1652</v>
      </c>
      <c r="C271" s="677" t="s">
        <v>415</v>
      </c>
      <c r="D271" t="s">
        <v>400</v>
      </c>
      <c r="E271" s="218"/>
      <c r="F271" s="245">
        <v>245</v>
      </c>
      <c r="G271" s="218">
        <f t="shared" si="4"/>
        <v>94.499999999999943</v>
      </c>
      <c r="L271" s="676" t="s">
        <v>429</v>
      </c>
      <c r="M271" t="s">
        <v>19</v>
      </c>
      <c r="N271" s="218">
        <v>53.9</v>
      </c>
    </row>
    <row r="272" spans="1:15">
      <c r="A272" s="236">
        <v>44544</v>
      </c>
      <c r="B272" s="677" t="s">
        <v>1651</v>
      </c>
      <c r="C272" s="677" t="s">
        <v>415</v>
      </c>
      <c r="D272" t="s">
        <v>19</v>
      </c>
      <c r="E272" s="218"/>
      <c r="F272" s="245">
        <v>33.799999999999997</v>
      </c>
      <c r="G272" s="218">
        <f t="shared" si="4"/>
        <v>60.699999999999946</v>
      </c>
      <c r="L272" s="676"/>
      <c r="N272" s="218"/>
    </row>
    <row r="273" spans="1:15">
      <c r="A273" s="236">
        <v>44544</v>
      </c>
      <c r="B273" s="677" t="s">
        <v>1651</v>
      </c>
      <c r="C273" s="677" t="s">
        <v>415</v>
      </c>
      <c r="D273" t="s">
        <v>401</v>
      </c>
      <c r="E273" s="218"/>
      <c r="F273" s="245">
        <v>5.7</v>
      </c>
      <c r="G273" s="218">
        <f t="shared" si="4"/>
        <v>54.999999999999943</v>
      </c>
      <c r="L273" s="676"/>
      <c r="N273" s="218"/>
    </row>
    <row r="274" spans="1:15">
      <c r="A274" s="236">
        <v>44544</v>
      </c>
      <c r="B274" s="677" t="s">
        <v>1645</v>
      </c>
      <c r="C274" s="677" t="s">
        <v>415</v>
      </c>
      <c r="D274" t="s">
        <v>400</v>
      </c>
      <c r="E274" s="218"/>
      <c r="F274" s="245">
        <v>55</v>
      </c>
      <c r="G274" s="218">
        <f t="shared" si="4"/>
        <v>-5.6843418860808015E-14</v>
      </c>
      <c r="L274" s="676"/>
      <c r="N274" s="218"/>
    </row>
    <row r="275" spans="1:15">
      <c r="A275" s="243">
        <v>44286</v>
      </c>
      <c r="B275" s="676" t="s">
        <v>397</v>
      </c>
      <c r="C275" s="676" t="s">
        <v>418</v>
      </c>
      <c r="D275" t="s">
        <v>19</v>
      </c>
      <c r="E275" s="218">
        <v>50.6</v>
      </c>
      <c r="F275" s="245"/>
      <c r="G275" s="218">
        <f t="shared" si="4"/>
        <v>50.599999999999945</v>
      </c>
      <c r="L275" s="677"/>
      <c r="M275" t="s">
        <v>401</v>
      </c>
      <c r="N275" s="218">
        <v>3.1</v>
      </c>
    </row>
    <row r="276" spans="1:15">
      <c r="B276" s="677"/>
      <c r="C276" s="677"/>
      <c r="D276" t="s">
        <v>401</v>
      </c>
      <c r="E276" s="218">
        <v>3.8</v>
      </c>
      <c r="F276" s="245"/>
      <c r="G276" s="218">
        <f t="shared" si="4"/>
        <v>54.399999999999942</v>
      </c>
      <c r="L276" s="677"/>
      <c r="M276" t="s">
        <v>400</v>
      </c>
      <c r="O276" s="218">
        <v>28</v>
      </c>
    </row>
    <row r="277" spans="1:15">
      <c r="B277" s="677"/>
      <c r="C277" s="677"/>
      <c r="D277" t="s">
        <v>400</v>
      </c>
      <c r="E277" s="218">
        <v>300</v>
      </c>
      <c r="F277" s="245"/>
      <c r="G277" s="218">
        <f t="shared" si="4"/>
        <v>354.39999999999992</v>
      </c>
      <c r="L277" s="676" t="s">
        <v>431</v>
      </c>
      <c r="M277" t="s">
        <v>19</v>
      </c>
      <c r="N277" s="218">
        <v>55.8</v>
      </c>
    </row>
    <row r="278" spans="1:15" ht="14.25" customHeight="1">
      <c r="A278" s="236">
        <v>44286</v>
      </c>
      <c r="B278" s="677" t="s">
        <v>1653</v>
      </c>
      <c r="C278" s="677" t="s">
        <v>418</v>
      </c>
      <c r="D278" t="s">
        <v>400</v>
      </c>
      <c r="E278" s="218"/>
      <c r="F278" s="245">
        <v>240</v>
      </c>
      <c r="G278" s="218">
        <f t="shared" si="4"/>
        <v>114.39999999999992</v>
      </c>
      <c r="L278" s="677"/>
      <c r="M278" t="s">
        <v>401</v>
      </c>
      <c r="N278" s="218">
        <v>6.7</v>
      </c>
    </row>
    <row r="279" spans="1:15" ht="14.25" customHeight="1">
      <c r="A279" s="236">
        <v>44544</v>
      </c>
      <c r="B279" s="677" t="s">
        <v>1651</v>
      </c>
      <c r="C279" s="677" t="s">
        <v>418</v>
      </c>
      <c r="D279" t="s">
        <v>19</v>
      </c>
      <c r="E279" s="218"/>
      <c r="F279" s="245">
        <v>50.6</v>
      </c>
      <c r="G279" s="218">
        <f t="shared" si="4"/>
        <v>63.799999999999919</v>
      </c>
      <c r="L279" s="677"/>
      <c r="N279" s="218"/>
    </row>
    <row r="280" spans="1:15" ht="14.25" customHeight="1">
      <c r="A280" s="236">
        <v>44544</v>
      </c>
      <c r="B280" s="677" t="s">
        <v>1651</v>
      </c>
      <c r="C280" s="677" t="s">
        <v>418</v>
      </c>
      <c r="D280" t="s">
        <v>401</v>
      </c>
      <c r="E280" s="218"/>
      <c r="F280" s="245">
        <v>3.8</v>
      </c>
      <c r="G280" s="218">
        <f t="shared" si="4"/>
        <v>59.999999999999922</v>
      </c>
      <c r="L280" s="677"/>
      <c r="N280" s="218"/>
    </row>
    <row r="281" spans="1:15" ht="14.25" customHeight="1">
      <c r="A281" s="236">
        <v>44544</v>
      </c>
      <c r="B281" s="677" t="s">
        <v>1645</v>
      </c>
      <c r="C281" s="677" t="s">
        <v>418</v>
      </c>
      <c r="D281" t="s">
        <v>400</v>
      </c>
      <c r="E281" s="218"/>
      <c r="F281" s="245">
        <v>60</v>
      </c>
      <c r="G281" s="218">
        <f t="shared" si="4"/>
        <v>-7.815970093361102E-14</v>
      </c>
      <c r="L281" s="677"/>
      <c r="N281" s="218"/>
    </row>
    <row r="282" spans="1:15">
      <c r="A282" s="243">
        <v>44316</v>
      </c>
      <c r="B282" s="676" t="s">
        <v>397</v>
      </c>
      <c r="C282" s="676" t="s">
        <v>420</v>
      </c>
      <c r="D282" t="s">
        <v>19</v>
      </c>
      <c r="E282" s="218">
        <v>35.700000000000003</v>
      </c>
      <c r="F282" s="245"/>
      <c r="G282" s="218">
        <f t="shared" si="4"/>
        <v>35.699999999999925</v>
      </c>
      <c r="L282" s="677"/>
      <c r="M282" t="s">
        <v>400</v>
      </c>
      <c r="O282" s="218">
        <v>80</v>
      </c>
    </row>
    <row r="283" spans="1:15">
      <c r="B283" s="677"/>
      <c r="C283" s="677"/>
      <c r="D283" t="s">
        <v>401</v>
      </c>
      <c r="E283" s="218">
        <v>4.8</v>
      </c>
      <c r="F283" s="245"/>
      <c r="G283" s="218">
        <f t="shared" si="4"/>
        <v>40.499999999999922</v>
      </c>
      <c r="L283" s="676" t="s">
        <v>398</v>
      </c>
      <c r="M283" t="s">
        <v>400</v>
      </c>
      <c r="O283" s="218">
        <v>80</v>
      </c>
    </row>
    <row r="284" spans="1:15">
      <c r="B284" s="677"/>
      <c r="C284" s="677"/>
      <c r="D284" t="s">
        <v>400</v>
      </c>
      <c r="E284" s="218">
        <v>300</v>
      </c>
      <c r="F284" s="245"/>
      <c r="G284" s="218">
        <f t="shared" si="4"/>
        <v>340.49999999999994</v>
      </c>
      <c r="L284" s="677"/>
      <c r="M284" t="s">
        <v>19</v>
      </c>
      <c r="N284" s="218">
        <v>57.8</v>
      </c>
    </row>
    <row r="285" spans="1:15">
      <c r="A285" s="236">
        <v>44316</v>
      </c>
      <c r="B285" s="677" t="s">
        <v>1654</v>
      </c>
      <c r="C285" s="677" t="s">
        <v>420</v>
      </c>
      <c r="D285" t="s">
        <v>400</v>
      </c>
      <c r="E285" s="218"/>
      <c r="F285" s="245">
        <v>300</v>
      </c>
      <c r="G285" s="218">
        <f t="shared" si="4"/>
        <v>40.499999999999943</v>
      </c>
      <c r="L285" s="677"/>
      <c r="M285" t="s">
        <v>401</v>
      </c>
      <c r="N285" s="218">
        <v>2.6</v>
      </c>
    </row>
    <row r="286" spans="1:15">
      <c r="A286" s="236">
        <v>44544</v>
      </c>
      <c r="B286" s="677" t="s">
        <v>1651</v>
      </c>
      <c r="C286" s="677" t="s">
        <v>420</v>
      </c>
      <c r="D286" t="s">
        <v>19</v>
      </c>
      <c r="E286" s="218"/>
      <c r="F286" s="245">
        <v>35.700000000000003</v>
      </c>
      <c r="G286" s="218">
        <f t="shared" si="4"/>
        <v>4.7999999999999403</v>
      </c>
      <c r="L286" s="677"/>
      <c r="N286" s="218"/>
    </row>
    <row r="287" spans="1:15">
      <c r="A287" s="236">
        <v>44544</v>
      </c>
      <c r="B287" s="677" t="s">
        <v>1651</v>
      </c>
      <c r="C287" s="677" t="s">
        <v>420</v>
      </c>
      <c r="D287" t="s">
        <v>401</v>
      </c>
      <c r="E287" s="218"/>
      <c r="F287" s="245">
        <v>4.8</v>
      </c>
      <c r="G287" s="218">
        <f t="shared" si="4"/>
        <v>-5.9507954119908391E-14</v>
      </c>
      <c r="L287" s="677"/>
      <c r="N287" s="218"/>
    </row>
    <row r="288" spans="1:15">
      <c r="A288" s="243">
        <v>44347</v>
      </c>
      <c r="B288" s="676" t="s">
        <v>397</v>
      </c>
      <c r="C288" s="676" t="s">
        <v>422</v>
      </c>
      <c r="D288" t="s">
        <v>19</v>
      </c>
      <c r="E288" s="218">
        <v>31.8</v>
      </c>
      <c r="F288" s="245"/>
      <c r="G288" s="218">
        <f t="shared" si="4"/>
        <v>31.79999999999994</v>
      </c>
      <c r="L288" s="676" t="s">
        <v>405</v>
      </c>
      <c r="M288" t="s">
        <v>400</v>
      </c>
      <c r="O288" s="218">
        <v>80</v>
      </c>
    </row>
    <row r="289" spans="1:15">
      <c r="B289" s="677"/>
      <c r="C289" s="677"/>
      <c r="D289" t="s">
        <v>401</v>
      </c>
      <c r="E289" s="218">
        <v>3.5</v>
      </c>
      <c r="F289" s="245"/>
      <c r="G289" s="218">
        <f t="shared" si="4"/>
        <v>35.29999999999994</v>
      </c>
    </row>
    <row r="290" spans="1:15">
      <c r="B290" s="677"/>
      <c r="C290" s="677"/>
      <c r="D290" t="s">
        <v>400</v>
      </c>
      <c r="E290" s="218">
        <v>300</v>
      </c>
      <c r="F290" s="245"/>
      <c r="G290" s="218">
        <f t="shared" si="4"/>
        <v>335.29999999999995</v>
      </c>
    </row>
    <row r="291" spans="1:15">
      <c r="A291" s="236">
        <v>44347</v>
      </c>
      <c r="B291" s="677" t="s">
        <v>1655</v>
      </c>
      <c r="C291" s="677" t="s">
        <v>422</v>
      </c>
      <c r="D291" t="s">
        <v>400</v>
      </c>
      <c r="E291" s="218"/>
      <c r="F291" s="245">
        <v>300</v>
      </c>
      <c r="G291" s="218">
        <f t="shared" si="4"/>
        <v>35.299999999999955</v>
      </c>
    </row>
    <row r="292" spans="1:15">
      <c r="A292" s="236">
        <v>44544</v>
      </c>
      <c r="B292" s="677" t="s">
        <v>1651</v>
      </c>
      <c r="C292" s="677" t="s">
        <v>422</v>
      </c>
      <c r="D292" t="s">
        <v>19</v>
      </c>
      <c r="E292" s="218"/>
      <c r="F292" s="245">
        <v>31.8</v>
      </c>
      <c r="G292" s="218">
        <f t="shared" si="4"/>
        <v>3.4999999999999538</v>
      </c>
    </row>
    <row r="293" spans="1:15">
      <c r="A293" s="236">
        <v>44544</v>
      </c>
      <c r="B293" s="677" t="s">
        <v>1651</v>
      </c>
      <c r="C293" s="677" t="s">
        <v>422</v>
      </c>
      <c r="D293" t="s">
        <v>401</v>
      </c>
      <c r="E293" s="218"/>
      <c r="F293" s="245">
        <v>3.5</v>
      </c>
      <c r="G293" s="218">
        <f t="shared" si="4"/>
        <v>-4.6185277824406512E-14</v>
      </c>
    </row>
    <row r="294" spans="1:15">
      <c r="A294" s="243">
        <v>44377</v>
      </c>
      <c r="B294" s="676" t="s">
        <v>397</v>
      </c>
      <c r="C294" s="676" t="s">
        <v>425</v>
      </c>
      <c r="D294" t="s">
        <v>19</v>
      </c>
      <c r="E294" s="218">
        <v>54.4</v>
      </c>
      <c r="F294" s="245"/>
      <c r="G294" s="218">
        <f t="shared" si="4"/>
        <v>54.399999999999949</v>
      </c>
    </row>
    <row r="295" spans="1:15">
      <c r="B295" s="677"/>
      <c r="C295" s="677"/>
      <c r="D295" t="s">
        <v>401</v>
      </c>
      <c r="E295" s="273">
        <v>5.4</v>
      </c>
      <c r="F295" s="245"/>
      <c r="G295" s="218">
        <f t="shared" si="4"/>
        <v>59.799999999999947</v>
      </c>
    </row>
    <row r="296" spans="1:15">
      <c r="B296" s="677"/>
      <c r="C296" s="677"/>
      <c r="D296" t="s">
        <v>400</v>
      </c>
      <c r="E296" s="218">
        <v>300</v>
      </c>
      <c r="F296" s="245"/>
      <c r="G296" s="218">
        <f t="shared" si="4"/>
        <v>359.79999999999995</v>
      </c>
    </row>
    <row r="297" spans="1:15">
      <c r="A297" s="236">
        <v>44377</v>
      </c>
      <c r="B297" s="677" t="s">
        <v>1656</v>
      </c>
      <c r="C297" s="677" t="s">
        <v>425</v>
      </c>
      <c r="D297" t="s">
        <v>400</v>
      </c>
      <c r="E297" s="218"/>
      <c r="F297" s="245">
        <v>300</v>
      </c>
      <c r="G297" s="218">
        <f t="shared" si="4"/>
        <v>59.799999999999955</v>
      </c>
    </row>
    <row r="298" spans="1:15">
      <c r="A298" s="236">
        <v>44544</v>
      </c>
      <c r="B298" s="677" t="s">
        <v>1657</v>
      </c>
      <c r="C298" s="677" t="s">
        <v>425</v>
      </c>
      <c r="D298" t="s">
        <v>19</v>
      </c>
      <c r="E298" s="218"/>
      <c r="F298" s="245">
        <v>54.4</v>
      </c>
      <c r="G298" s="218">
        <f t="shared" si="4"/>
        <v>5.3999999999999559</v>
      </c>
    </row>
    <row r="299" spans="1:15">
      <c r="A299" s="236">
        <v>44544</v>
      </c>
      <c r="B299" s="677" t="s">
        <v>1657</v>
      </c>
      <c r="C299" s="677" t="s">
        <v>425</v>
      </c>
      <c r="D299" t="s">
        <v>401</v>
      </c>
      <c r="E299" s="218"/>
      <c r="F299" s="245">
        <v>5.4</v>
      </c>
      <c r="G299" s="218">
        <f t="shared" si="4"/>
        <v>-4.4408920985006262E-14</v>
      </c>
    </row>
    <row r="300" spans="1:15">
      <c r="A300" s="243">
        <v>44408</v>
      </c>
      <c r="B300" s="676" t="s">
        <v>397</v>
      </c>
      <c r="C300" s="676" t="s">
        <v>427</v>
      </c>
      <c r="D300" t="s">
        <v>19</v>
      </c>
      <c r="E300" s="218">
        <v>47.6</v>
      </c>
      <c r="F300" s="245"/>
      <c r="G300" s="218">
        <f t="shared" si="4"/>
        <v>47.599999999999959</v>
      </c>
    </row>
    <row r="301" spans="1:15">
      <c r="B301" s="677"/>
      <c r="C301" s="677"/>
      <c r="D301" t="s">
        <v>401</v>
      </c>
      <c r="E301" s="218">
        <v>2.8</v>
      </c>
      <c r="F301" s="245"/>
      <c r="G301" s="218">
        <f t="shared" si="4"/>
        <v>50.399999999999956</v>
      </c>
      <c r="N301" s="237">
        <f>SUM(N254:N297)</f>
        <v>428.60000000000008</v>
      </c>
      <c r="O301" s="237">
        <f>SUM(O254:O300)</f>
        <v>533</v>
      </c>
    </row>
    <row r="302" spans="1:15">
      <c r="B302" s="677"/>
      <c r="C302" s="677"/>
      <c r="D302" t="s">
        <v>400</v>
      </c>
      <c r="E302" s="218">
        <v>300</v>
      </c>
      <c r="F302" s="245"/>
      <c r="G302" s="218">
        <f t="shared" si="4"/>
        <v>350.4</v>
      </c>
      <c r="O302" s="237">
        <f>SUM(N301:O301)</f>
        <v>961.60000000000014</v>
      </c>
    </row>
    <row r="303" spans="1:15">
      <c r="A303" s="236">
        <v>44408</v>
      </c>
      <c r="B303" s="677" t="s">
        <v>1634</v>
      </c>
      <c r="C303" s="677" t="s">
        <v>427</v>
      </c>
      <c r="D303" t="s">
        <v>400</v>
      </c>
      <c r="E303" s="218"/>
      <c r="F303" s="245">
        <v>300</v>
      </c>
      <c r="G303" s="218">
        <f t="shared" si="4"/>
        <v>50.399999999999977</v>
      </c>
    </row>
    <row r="304" spans="1:15">
      <c r="A304" s="236">
        <v>44449</v>
      </c>
      <c r="B304" s="677" t="s">
        <v>1650</v>
      </c>
      <c r="C304" s="677" t="s">
        <v>427</v>
      </c>
      <c r="D304" t="s">
        <v>19</v>
      </c>
      <c r="E304" s="218"/>
      <c r="F304" s="218">
        <v>47.6</v>
      </c>
      <c r="G304" s="218">
        <f t="shared" si="4"/>
        <v>2.7999999999999758</v>
      </c>
    </row>
    <row r="305" spans="1:7">
      <c r="A305" s="236">
        <v>44449</v>
      </c>
      <c r="B305" s="677" t="s">
        <v>1650</v>
      </c>
      <c r="C305" s="677" t="s">
        <v>427</v>
      </c>
      <c r="D305" t="s">
        <v>401</v>
      </c>
      <c r="E305" s="218"/>
      <c r="F305" s="218">
        <v>2.8</v>
      </c>
      <c r="G305" s="218">
        <f t="shared" si="4"/>
        <v>-2.3980817331903381E-14</v>
      </c>
    </row>
    <row r="306" spans="1:7">
      <c r="A306" s="243">
        <v>44439</v>
      </c>
      <c r="B306" s="676" t="s">
        <v>397</v>
      </c>
      <c r="C306" s="676" t="s">
        <v>429</v>
      </c>
      <c r="D306" t="s">
        <v>19</v>
      </c>
      <c r="E306" s="218">
        <v>53.9</v>
      </c>
      <c r="F306" s="245"/>
      <c r="G306" s="218">
        <f t="shared" si="4"/>
        <v>53.899999999999977</v>
      </c>
    </row>
    <row r="307" spans="1:7">
      <c r="B307" s="677"/>
      <c r="C307" s="677"/>
      <c r="D307" t="s">
        <v>401</v>
      </c>
      <c r="E307" s="218">
        <v>3.1</v>
      </c>
      <c r="F307" s="245"/>
      <c r="G307" s="218">
        <f t="shared" si="4"/>
        <v>56.999999999999979</v>
      </c>
    </row>
    <row r="308" spans="1:7">
      <c r="B308" s="677"/>
      <c r="C308" s="677"/>
      <c r="D308" t="s">
        <v>400</v>
      </c>
      <c r="E308" s="218">
        <v>300</v>
      </c>
      <c r="F308" s="245"/>
      <c r="G308" s="218">
        <f t="shared" si="4"/>
        <v>357</v>
      </c>
    </row>
    <row r="309" spans="1:7">
      <c r="A309" s="236">
        <v>44439</v>
      </c>
      <c r="B309" s="677" t="s">
        <v>1658</v>
      </c>
      <c r="C309" s="677" t="s">
        <v>429</v>
      </c>
      <c r="D309" t="s">
        <v>400</v>
      </c>
      <c r="E309" s="218"/>
      <c r="F309" s="245">
        <v>272</v>
      </c>
      <c r="G309" s="218">
        <f t="shared" si="4"/>
        <v>85</v>
      </c>
    </row>
    <row r="310" spans="1:7">
      <c r="A310" s="236">
        <v>44544</v>
      </c>
      <c r="B310" s="677" t="s">
        <v>1657</v>
      </c>
      <c r="C310" s="677" t="s">
        <v>429</v>
      </c>
      <c r="D310" t="s">
        <v>19</v>
      </c>
      <c r="E310" s="218"/>
      <c r="F310" s="245">
        <v>53.9</v>
      </c>
      <c r="G310" s="218">
        <f t="shared" si="4"/>
        <v>31.1</v>
      </c>
    </row>
    <row r="311" spans="1:7">
      <c r="A311" s="236">
        <v>44544</v>
      </c>
      <c r="B311" s="677" t="s">
        <v>1657</v>
      </c>
      <c r="C311" s="677" t="s">
        <v>429</v>
      </c>
      <c r="D311" t="s">
        <v>401</v>
      </c>
      <c r="E311" s="218"/>
      <c r="F311" s="245">
        <v>3.1</v>
      </c>
      <c r="G311" s="218">
        <f t="shared" si="4"/>
        <v>28</v>
      </c>
    </row>
    <row r="312" spans="1:7">
      <c r="A312" s="236">
        <v>44544</v>
      </c>
      <c r="B312" s="677" t="s">
        <v>1645</v>
      </c>
      <c r="C312" s="677" t="s">
        <v>429</v>
      </c>
      <c r="D312" t="s">
        <v>400</v>
      </c>
      <c r="E312" s="218"/>
      <c r="F312" s="245">
        <v>28</v>
      </c>
      <c r="G312" s="218">
        <f t="shared" si="4"/>
        <v>0</v>
      </c>
    </row>
    <row r="313" spans="1:7">
      <c r="A313" s="243">
        <v>44469</v>
      </c>
      <c r="B313" s="676" t="s">
        <v>397</v>
      </c>
      <c r="C313" s="676" t="s">
        <v>431</v>
      </c>
      <c r="D313" t="s">
        <v>19</v>
      </c>
      <c r="E313" s="218">
        <v>55.8</v>
      </c>
      <c r="F313" s="245"/>
      <c r="G313" s="218">
        <f t="shared" si="4"/>
        <v>55.8</v>
      </c>
    </row>
    <row r="314" spans="1:7">
      <c r="B314" s="677"/>
      <c r="C314" s="677"/>
      <c r="D314" t="s">
        <v>401</v>
      </c>
      <c r="E314" s="218">
        <v>6.7</v>
      </c>
      <c r="F314" s="245"/>
      <c r="G314" s="218">
        <f t="shared" si="4"/>
        <v>62.5</v>
      </c>
    </row>
    <row r="315" spans="1:7">
      <c r="B315" s="677"/>
      <c r="C315" s="677"/>
      <c r="D315" t="s">
        <v>400</v>
      </c>
      <c r="E315" s="218">
        <v>300</v>
      </c>
      <c r="F315" s="245"/>
      <c r="G315" s="218">
        <f t="shared" si="4"/>
        <v>362.5</v>
      </c>
    </row>
    <row r="316" spans="1:7">
      <c r="A316" s="236">
        <v>44469</v>
      </c>
      <c r="B316" s="677" t="s">
        <v>1659</v>
      </c>
      <c r="C316" s="677" t="s">
        <v>431</v>
      </c>
      <c r="D316" t="s">
        <v>400</v>
      </c>
      <c r="E316" s="218"/>
      <c r="F316" s="245">
        <v>220</v>
      </c>
      <c r="G316" s="218">
        <f t="shared" si="4"/>
        <v>142.5</v>
      </c>
    </row>
    <row r="317" spans="1:7">
      <c r="A317" s="236">
        <v>44544</v>
      </c>
      <c r="B317" s="677" t="s">
        <v>1657</v>
      </c>
      <c r="C317" s="677" t="s">
        <v>431</v>
      </c>
      <c r="D317" t="s">
        <v>19</v>
      </c>
      <c r="E317" s="218"/>
      <c r="F317" s="245">
        <v>55.8</v>
      </c>
      <c r="G317" s="218">
        <f t="shared" si="4"/>
        <v>86.7</v>
      </c>
    </row>
    <row r="318" spans="1:7">
      <c r="A318" s="236">
        <v>44544</v>
      </c>
      <c r="B318" s="677" t="s">
        <v>1657</v>
      </c>
      <c r="C318" s="677" t="s">
        <v>431</v>
      </c>
      <c r="D318" t="s">
        <v>401</v>
      </c>
      <c r="E318" s="218"/>
      <c r="F318" s="245">
        <v>6.7</v>
      </c>
      <c r="G318" s="218">
        <f t="shared" si="4"/>
        <v>80</v>
      </c>
    </row>
    <row r="319" spans="1:7">
      <c r="A319" s="236">
        <v>44544</v>
      </c>
      <c r="B319" s="677" t="s">
        <v>1645</v>
      </c>
      <c r="C319" s="677" t="s">
        <v>431</v>
      </c>
      <c r="D319" t="s">
        <v>400</v>
      </c>
      <c r="E319" s="218"/>
      <c r="F319" s="245">
        <v>80</v>
      </c>
      <c r="G319" s="218">
        <f t="shared" si="4"/>
        <v>0</v>
      </c>
    </row>
    <row r="320" spans="1:7" ht="16.5" customHeight="1">
      <c r="A320" s="243">
        <v>44500</v>
      </c>
      <c r="B320" s="676" t="s">
        <v>397</v>
      </c>
      <c r="C320" s="676" t="s">
        <v>398</v>
      </c>
      <c r="D320" t="s">
        <v>400</v>
      </c>
      <c r="E320" s="218">
        <v>300</v>
      </c>
      <c r="F320" s="245"/>
      <c r="G320" s="218">
        <f t="shared" si="4"/>
        <v>300</v>
      </c>
    </row>
    <row r="321" spans="1:11" ht="16.5" customHeight="1">
      <c r="A321" s="243"/>
      <c r="B321" s="676"/>
      <c r="C321" s="677"/>
      <c r="D321" t="s">
        <v>19</v>
      </c>
      <c r="E321" s="218">
        <v>57.8</v>
      </c>
      <c r="F321" s="245"/>
      <c r="G321" s="218">
        <f t="shared" si="4"/>
        <v>357.8</v>
      </c>
    </row>
    <row r="322" spans="1:11" ht="16.5" customHeight="1">
      <c r="A322" s="243"/>
      <c r="B322" s="676"/>
      <c r="C322" s="677"/>
      <c r="D322" t="s">
        <v>401</v>
      </c>
      <c r="E322" s="218">
        <v>2.6</v>
      </c>
      <c r="F322" s="245"/>
      <c r="G322" s="218">
        <f t="shared" si="4"/>
        <v>360.40000000000003</v>
      </c>
    </row>
    <row r="323" spans="1:11">
      <c r="A323" s="236">
        <v>44499</v>
      </c>
      <c r="B323" s="677" t="s">
        <v>1660</v>
      </c>
      <c r="C323" s="677" t="s">
        <v>398</v>
      </c>
      <c r="D323" t="s">
        <v>400</v>
      </c>
      <c r="E323" s="218"/>
      <c r="F323" s="245">
        <v>220</v>
      </c>
      <c r="G323" s="218">
        <f t="shared" si="4"/>
        <v>140.40000000000003</v>
      </c>
    </row>
    <row r="324" spans="1:11">
      <c r="A324" s="236">
        <v>44544</v>
      </c>
      <c r="B324" s="677" t="s">
        <v>1657</v>
      </c>
      <c r="C324" s="677" t="s">
        <v>398</v>
      </c>
      <c r="D324" t="s">
        <v>19</v>
      </c>
      <c r="E324" s="218"/>
      <c r="F324" s="245">
        <v>57.8</v>
      </c>
      <c r="G324" s="218">
        <f t="shared" si="4"/>
        <v>82.600000000000037</v>
      </c>
    </row>
    <row r="325" spans="1:11">
      <c r="A325" s="236">
        <v>44544</v>
      </c>
      <c r="B325" s="677" t="s">
        <v>1657</v>
      </c>
      <c r="C325" s="677" t="s">
        <v>398</v>
      </c>
      <c r="D325" t="s">
        <v>401</v>
      </c>
      <c r="E325" s="218"/>
      <c r="F325" s="245">
        <v>2.6</v>
      </c>
      <c r="G325" s="218">
        <f t="shared" si="4"/>
        <v>80.000000000000043</v>
      </c>
    </row>
    <row r="326" spans="1:11">
      <c r="A326" s="236">
        <v>44544</v>
      </c>
      <c r="B326" s="677" t="s">
        <v>1645</v>
      </c>
      <c r="C326" s="677" t="s">
        <v>398</v>
      </c>
      <c r="D326" t="s">
        <v>400</v>
      </c>
      <c r="E326" s="218"/>
      <c r="F326" s="245">
        <v>80</v>
      </c>
      <c r="G326" s="218">
        <f t="shared" si="4"/>
        <v>0</v>
      </c>
    </row>
    <row r="327" spans="1:11">
      <c r="A327" s="243">
        <v>44530</v>
      </c>
      <c r="B327" s="676" t="s">
        <v>397</v>
      </c>
      <c r="C327" s="676" t="s">
        <v>405</v>
      </c>
      <c r="D327" t="s">
        <v>400</v>
      </c>
      <c r="E327" s="218">
        <v>300</v>
      </c>
      <c r="G327" s="218">
        <f t="shared" si="4"/>
        <v>300</v>
      </c>
    </row>
    <row r="328" spans="1:11">
      <c r="A328" s="243"/>
      <c r="B328" s="676"/>
      <c r="C328" s="676"/>
      <c r="D328" t="s">
        <v>19</v>
      </c>
      <c r="E328" s="218">
        <v>61.7</v>
      </c>
      <c r="G328" s="218">
        <f t="shared" si="4"/>
        <v>361.7</v>
      </c>
    </row>
    <row r="329" spans="1:11">
      <c r="A329" s="243"/>
      <c r="B329" s="676"/>
      <c r="C329" s="676"/>
      <c r="D329" t="s">
        <v>401</v>
      </c>
      <c r="E329" s="218">
        <v>4</v>
      </c>
      <c r="G329" s="218">
        <f t="shared" si="4"/>
        <v>365.7</v>
      </c>
    </row>
    <row r="330" spans="1:11">
      <c r="A330" s="236">
        <v>44530</v>
      </c>
      <c r="B330" s="677" t="s">
        <v>1661</v>
      </c>
      <c r="C330" s="677" t="s">
        <v>405</v>
      </c>
      <c r="D330" t="s">
        <v>400</v>
      </c>
      <c r="F330" s="237">
        <v>200</v>
      </c>
      <c r="G330" s="218">
        <f t="shared" si="4"/>
        <v>165.7</v>
      </c>
      <c r="I330" s="692"/>
      <c r="J330" s="692"/>
      <c r="K330" s="692"/>
    </row>
    <row r="331" spans="1:11">
      <c r="A331" s="236">
        <v>44530</v>
      </c>
      <c r="B331" s="677" t="s">
        <v>1662</v>
      </c>
      <c r="C331" s="677" t="s">
        <v>405</v>
      </c>
      <c r="D331" t="s">
        <v>400</v>
      </c>
      <c r="F331" s="237">
        <v>20</v>
      </c>
      <c r="G331" s="218">
        <f t="shared" si="4"/>
        <v>145.69999999999999</v>
      </c>
    </row>
    <row r="332" spans="1:11">
      <c r="A332" s="236">
        <v>44544</v>
      </c>
      <c r="B332" s="677" t="s">
        <v>1645</v>
      </c>
      <c r="C332" s="677" t="s">
        <v>405</v>
      </c>
      <c r="D332" t="s">
        <v>400</v>
      </c>
      <c r="F332" s="237">
        <v>80</v>
      </c>
      <c r="G332" s="218">
        <f t="shared" si="4"/>
        <v>65.699999999999989</v>
      </c>
      <c r="I332" s="676"/>
      <c r="K332" s="218"/>
    </row>
    <row r="333" spans="1:11">
      <c r="A333" s="236">
        <v>44756</v>
      </c>
      <c r="B333" s="677" t="s">
        <v>1663</v>
      </c>
      <c r="C333" s="677" t="s">
        <v>405</v>
      </c>
      <c r="D333" t="s">
        <v>19</v>
      </c>
      <c r="F333" s="237">
        <v>20</v>
      </c>
      <c r="G333" s="218">
        <f t="shared" si="4"/>
        <v>45.699999999999989</v>
      </c>
      <c r="I333" s="676"/>
      <c r="K333" s="218"/>
    </row>
    <row r="334" spans="1:11">
      <c r="A334" s="236">
        <v>44810</v>
      </c>
      <c r="B334" s="677" t="s">
        <v>1664</v>
      </c>
      <c r="C334" s="677" t="s">
        <v>405</v>
      </c>
      <c r="D334" t="s">
        <v>19</v>
      </c>
      <c r="F334" s="237">
        <v>41.7</v>
      </c>
      <c r="G334" s="218">
        <f t="shared" si="4"/>
        <v>3.9999999999999858</v>
      </c>
      <c r="I334" s="676"/>
      <c r="K334" s="218"/>
    </row>
    <row r="335" spans="1:11">
      <c r="A335" s="236">
        <v>44810</v>
      </c>
      <c r="B335" s="677" t="s">
        <v>1664</v>
      </c>
      <c r="C335" s="677" t="s">
        <v>405</v>
      </c>
      <c r="D335" t="s">
        <v>401</v>
      </c>
      <c r="F335" s="237">
        <v>4</v>
      </c>
      <c r="G335" s="218">
        <f t="shared" si="4"/>
        <v>-1.4210854715202004E-14</v>
      </c>
      <c r="I335" s="676"/>
      <c r="K335" s="218"/>
    </row>
    <row r="336" spans="1:11">
      <c r="A336" s="243">
        <v>44561</v>
      </c>
      <c r="B336" s="676" t="s">
        <v>397</v>
      </c>
      <c r="C336" s="676" t="s">
        <v>409</v>
      </c>
      <c r="D336" t="s">
        <v>19</v>
      </c>
      <c r="E336" s="237">
        <v>64.8</v>
      </c>
      <c r="G336" s="218">
        <f t="shared" si="4"/>
        <v>64.799999999999983</v>
      </c>
      <c r="K336" s="218"/>
    </row>
    <row r="337" spans="1:11">
      <c r="B337" s="677"/>
      <c r="C337" s="677"/>
      <c r="D337" t="s">
        <v>401</v>
      </c>
      <c r="E337" s="237">
        <v>4.4000000000000004</v>
      </c>
      <c r="G337" s="218">
        <f t="shared" si="4"/>
        <v>69.199999999999989</v>
      </c>
      <c r="I337" s="676"/>
      <c r="K337" s="237"/>
    </row>
    <row r="338" spans="1:11">
      <c r="B338" s="677"/>
      <c r="C338" s="677"/>
      <c r="D338" t="s">
        <v>400</v>
      </c>
      <c r="E338" s="237">
        <v>300</v>
      </c>
      <c r="G338" s="218">
        <f t="shared" si="4"/>
        <v>369.2</v>
      </c>
      <c r="I338" s="677"/>
      <c r="K338" s="237"/>
    </row>
    <row r="339" spans="1:11">
      <c r="A339" s="236">
        <v>44561</v>
      </c>
      <c r="B339" s="677" t="s">
        <v>1665</v>
      </c>
      <c r="C339" s="677" t="s">
        <v>409</v>
      </c>
      <c r="D339" t="s">
        <v>400</v>
      </c>
      <c r="F339" s="237">
        <v>240</v>
      </c>
      <c r="G339" s="218">
        <f t="shared" si="4"/>
        <v>129.19999999999999</v>
      </c>
      <c r="I339" s="676"/>
      <c r="K339" s="237"/>
    </row>
    <row r="340" spans="1:11">
      <c r="A340" s="236">
        <v>44564</v>
      </c>
      <c r="B340" s="677" t="s">
        <v>1666</v>
      </c>
      <c r="C340" s="677" t="s">
        <v>409</v>
      </c>
      <c r="D340" t="s">
        <v>400</v>
      </c>
      <c r="F340" s="237">
        <v>60</v>
      </c>
      <c r="G340" s="218">
        <f t="shared" si="4"/>
        <v>69.199999999999989</v>
      </c>
      <c r="I340" s="677"/>
      <c r="K340" s="237"/>
    </row>
    <row r="341" spans="1:11">
      <c r="A341" s="236">
        <v>44810</v>
      </c>
      <c r="B341" s="677" t="s">
        <v>1664</v>
      </c>
      <c r="C341" s="677" t="s">
        <v>409</v>
      </c>
      <c r="D341" t="s">
        <v>19</v>
      </c>
      <c r="F341" s="237">
        <v>64.8</v>
      </c>
      <c r="G341" s="218">
        <f t="shared" si="4"/>
        <v>4.3999999999999915</v>
      </c>
      <c r="I341" s="677"/>
      <c r="K341" s="237"/>
    </row>
    <row r="342" spans="1:11">
      <c r="A342" s="236">
        <v>44810</v>
      </c>
      <c r="B342" s="677" t="s">
        <v>1664</v>
      </c>
      <c r="C342" s="677" t="s">
        <v>409</v>
      </c>
      <c r="D342" t="s">
        <v>401</v>
      </c>
      <c r="F342" s="237">
        <v>4.4000000000000004</v>
      </c>
      <c r="G342" s="218">
        <f t="shared" si="4"/>
        <v>-8.8817841970012523E-15</v>
      </c>
      <c r="I342" s="677"/>
      <c r="K342" s="237"/>
    </row>
    <row r="343" spans="1:11">
      <c r="A343" s="243">
        <v>44592</v>
      </c>
      <c r="B343" s="676" t="s">
        <v>397</v>
      </c>
      <c r="C343" s="676" t="s">
        <v>444</v>
      </c>
      <c r="D343" t="s">
        <v>19</v>
      </c>
      <c r="E343" s="237">
        <v>68.5</v>
      </c>
      <c r="G343" s="218">
        <f t="shared" si="4"/>
        <v>68.499999999999986</v>
      </c>
      <c r="I343" s="677"/>
      <c r="K343" s="237"/>
    </row>
    <row r="344" spans="1:11">
      <c r="B344" s="677"/>
      <c r="C344" s="677"/>
      <c r="D344" t="s">
        <v>401</v>
      </c>
      <c r="E344" s="237">
        <v>1.3</v>
      </c>
      <c r="G344" s="218">
        <f t="shared" si="4"/>
        <v>69.799999999999983</v>
      </c>
      <c r="I344" s="676"/>
      <c r="K344" s="237"/>
    </row>
    <row r="345" spans="1:11">
      <c r="B345" s="677"/>
      <c r="C345" s="677"/>
      <c r="D345" t="s">
        <v>400</v>
      </c>
      <c r="E345" s="237">
        <v>300</v>
      </c>
      <c r="G345" s="218">
        <f t="shared" si="4"/>
        <v>369.79999999999995</v>
      </c>
      <c r="I345" s="677"/>
      <c r="K345" s="237"/>
    </row>
    <row r="346" spans="1:11">
      <c r="A346" s="236">
        <v>44592</v>
      </c>
      <c r="B346" s="677" t="s">
        <v>1667</v>
      </c>
      <c r="C346" s="677" t="s">
        <v>444</v>
      </c>
      <c r="D346" t="s">
        <v>400</v>
      </c>
      <c r="F346" s="237">
        <v>220</v>
      </c>
      <c r="G346" s="218">
        <f t="shared" si="4"/>
        <v>149.79999999999995</v>
      </c>
      <c r="I346" s="676"/>
      <c r="K346" s="237"/>
    </row>
    <row r="347" spans="1:11">
      <c r="A347" s="236">
        <v>44756</v>
      </c>
      <c r="B347" s="677" t="s">
        <v>1668</v>
      </c>
      <c r="C347" s="677" t="s">
        <v>444</v>
      </c>
      <c r="D347" t="s">
        <v>400</v>
      </c>
      <c r="F347" s="237">
        <v>80</v>
      </c>
      <c r="G347" s="218">
        <f t="shared" si="4"/>
        <v>69.799999999999955</v>
      </c>
      <c r="I347" s="676"/>
      <c r="K347" s="237"/>
    </row>
    <row r="348" spans="1:11">
      <c r="A348" s="236">
        <v>44810</v>
      </c>
      <c r="B348" s="677" t="s">
        <v>1664</v>
      </c>
      <c r="C348" s="677" t="s">
        <v>444</v>
      </c>
      <c r="D348" t="s">
        <v>19</v>
      </c>
      <c r="F348" s="237">
        <v>68.5</v>
      </c>
      <c r="G348" s="218">
        <f t="shared" si="4"/>
        <v>1.2999999999999545</v>
      </c>
      <c r="I348" s="676"/>
      <c r="K348" s="237"/>
    </row>
    <row r="349" spans="1:11">
      <c r="A349" s="236">
        <v>44810</v>
      </c>
      <c r="B349" s="677" t="s">
        <v>1664</v>
      </c>
      <c r="C349" s="677" t="s">
        <v>444</v>
      </c>
      <c r="D349" t="s">
        <v>401</v>
      </c>
      <c r="F349" s="237">
        <v>1.3</v>
      </c>
      <c r="G349" s="218">
        <f t="shared" si="4"/>
        <v>-4.5519144009631418E-14</v>
      </c>
      <c r="I349" s="676"/>
      <c r="K349" s="237"/>
    </row>
    <row r="350" spans="1:11" ht="14.25" customHeight="1">
      <c r="A350" s="243">
        <v>44620</v>
      </c>
      <c r="B350" s="676" t="s">
        <v>397</v>
      </c>
      <c r="C350" s="676" t="s">
        <v>415</v>
      </c>
      <c r="D350" t="s">
        <v>19</v>
      </c>
      <c r="E350" s="237">
        <v>71.3</v>
      </c>
      <c r="G350" s="218">
        <f t="shared" si="4"/>
        <v>71.299999999999955</v>
      </c>
      <c r="I350" s="677"/>
      <c r="K350" s="237"/>
    </row>
    <row r="351" spans="1:11">
      <c r="B351" s="677"/>
      <c r="C351" s="677"/>
      <c r="D351" t="s">
        <v>401</v>
      </c>
      <c r="E351" s="237">
        <v>4.3</v>
      </c>
      <c r="G351" s="218">
        <f t="shared" si="4"/>
        <v>75.599999999999952</v>
      </c>
      <c r="I351" s="676"/>
      <c r="K351" s="237"/>
    </row>
    <row r="352" spans="1:11">
      <c r="B352" s="677"/>
      <c r="C352" s="677"/>
      <c r="D352" t="s">
        <v>400</v>
      </c>
      <c r="E352" s="237">
        <v>300</v>
      </c>
      <c r="G352" s="218">
        <f t="shared" si="4"/>
        <v>375.59999999999997</v>
      </c>
      <c r="K352" s="237"/>
    </row>
    <row r="353" spans="1:11">
      <c r="A353" s="236">
        <v>44620</v>
      </c>
      <c r="B353" s="677" t="s">
        <v>1669</v>
      </c>
      <c r="C353" s="677" t="s">
        <v>415</v>
      </c>
      <c r="D353" t="s">
        <v>400</v>
      </c>
      <c r="F353" s="237">
        <v>300</v>
      </c>
      <c r="G353" s="218">
        <f t="shared" si="4"/>
        <v>75.599999999999966</v>
      </c>
      <c r="I353" s="676"/>
      <c r="K353" s="237"/>
    </row>
    <row r="354" spans="1:11">
      <c r="A354" s="236">
        <v>44810</v>
      </c>
      <c r="B354" s="677" t="s">
        <v>1664</v>
      </c>
      <c r="C354" s="677" t="s">
        <v>415</v>
      </c>
      <c r="D354" t="s">
        <v>19</v>
      </c>
      <c r="F354" s="237">
        <v>71.3</v>
      </c>
      <c r="G354" s="218">
        <f t="shared" si="4"/>
        <v>4.2999999999999687</v>
      </c>
      <c r="I354" s="676"/>
      <c r="K354" s="237"/>
    </row>
    <row r="355" spans="1:11">
      <c r="A355" s="236">
        <v>44810</v>
      </c>
      <c r="B355" s="677" t="s">
        <v>1664</v>
      </c>
      <c r="C355" s="677" t="s">
        <v>415</v>
      </c>
      <c r="D355" t="s">
        <v>401</v>
      </c>
      <c r="F355" s="237">
        <v>4.3</v>
      </c>
      <c r="G355" s="218">
        <f t="shared" si="4"/>
        <v>-3.1086244689504383E-14</v>
      </c>
      <c r="I355" s="676"/>
      <c r="K355" s="237"/>
    </row>
    <row r="356" spans="1:11">
      <c r="A356" s="243">
        <v>44651</v>
      </c>
      <c r="B356" s="676" t="s">
        <v>397</v>
      </c>
      <c r="C356" s="676" t="s">
        <v>418</v>
      </c>
      <c r="D356" t="s">
        <v>19</v>
      </c>
      <c r="E356" s="237">
        <v>70.900000000000006</v>
      </c>
      <c r="G356" s="218">
        <f t="shared" si="4"/>
        <v>70.899999999999977</v>
      </c>
      <c r="K356" s="237"/>
    </row>
    <row r="357" spans="1:11">
      <c r="B357" s="677"/>
      <c r="C357" s="677"/>
      <c r="D357" t="s">
        <v>401</v>
      </c>
      <c r="E357" s="237">
        <v>5.2</v>
      </c>
      <c r="G357" s="218">
        <f t="shared" si="4"/>
        <v>76.09999999999998</v>
      </c>
    </row>
    <row r="358" spans="1:11">
      <c r="B358" s="677"/>
      <c r="C358" s="677"/>
      <c r="D358" t="s">
        <v>400</v>
      </c>
      <c r="E358" s="237">
        <v>300</v>
      </c>
      <c r="G358" s="218">
        <f t="shared" si="4"/>
        <v>376.09999999999997</v>
      </c>
      <c r="K358" s="237"/>
    </row>
    <row r="359" spans="1:11">
      <c r="A359" s="236">
        <v>44651</v>
      </c>
      <c r="B359" s="677" t="s">
        <v>1670</v>
      </c>
      <c r="C359" s="677" t="s">
        <v>418</v>
      </c>
      <c r="D359" t="s">
        <v>400</v>
      </c>
      <c r="F359" s="237">
        <v>300</v>
      </c>
      <c r="G359" s="218">
        <f t="shared" si="4"/>
        <v>76.099999999999966</v>
      </c>
    </row>
    <row r="360" spans="1:11">
      <c r="A360" s="236">
        <v>44810</v>
      </c>
      <c r="B360" s="677" t="s">
        <v>1664</v>
      </c>
      <c r="C360" s="677" t="s">
        <v>418</v>
      </c>
      <c r="D360" t="s">
        <v>19</v>
      </c>
      <c r="F360" s="237">
        <v>70.900000000000006</v>
      </c>
      <c r="G360" s="218">
        <f t="shared" si="4"/>
        <v>5.1999999999999602</v>
      </c>
    </row>
    <row r="361" spans="1:11">
      <c r="A361" s="236">
        <v>44810</v>
      </c>
      <c r="B361" s="677" t="s">
        <v>1664</v>
      </c>
      <c r="C361" s="677" t="s">
        <v>418</v>
      </c>
      <c r="D361" t="s">
        <v>401</v>
      </c>
      <c r="F361" s="237">
        <v>5.2</v>
      </c>
      <c r="G361" s="218">
        <f t="shared" si="4"/>
        <v>-3.9968028886505635E-14</v>
      </c>
    </row>
    <row r="362" spans="1:11">
      <c r="A362" s="243">
        <v>44681</v>
      </c>
      <c r="B362" s="676" t="s">
        <v>397</v>
      </c>
      <c r="C362" s="676" t="s">
        <v>420</v>
      </c>
      <c r="D362" t="s">
        <v>400</v>
      </c>
      <c r="E362" s="237">
        <v>300</v>
      </c>
      <c r="G362" s="218">
        <f t="shared" si="4"/>
        <v>299.99999999999994</v>
      </c>
    </row>
    <row r="363" spans="1:11">
      <c r="A363" s="236">
        <v>44681</v>
      </c>
      <c r="B363" s="677" t="s">
        <v>1671</v>
      </c>
      <c r="C363" s="677" t="s">
        <v>420</v>
      </c>
      <c r="D363" t="s">
        <v>400</v>
      </c>
      <c r="F363" s="237">
        <v>200</v>
      </c>
      <c r="G363" s="218">
        <f t="shared" si="4"/>
        <v>99.999999999999943</v>
      </c>
    </row>
    <row r="364" spans="1:11">
      <c r="A364" s="236">
        <v>44686</v>
      </c>
      <c r="B364" s="677" t="s">
        <v>1672</v>
      </c>
      <c r="C364" s="677" t="s">
        <v>420</v>
      </c>
      <c r="D364" t="s">
        <v>400</v>
      </c>
      <c r="F364" s="237">
        <v>100</v>
      </c>
      <c r="G364" s="218">
        <f t="shared" si="4"/>
        <v>0</v>
      </c>
    </row>
    <row r="365" spans="1:11">
      <c r="B365" s="677"/>
      <c r="C365" s="677"/>
      <c r="D365" t="s">
        <v>19</v>
      </c>
      <c r="E365" s="237">
        <v>72.400000000000006</v>
      </c>
      <c r="G365" s="218">
        <f t="shared" si="4"/>
        <v>72.400000000000006</v>
      </c>
    </row>
    <row r="366" spans="1:11">
      <c r="B366" s="677"/>
      <c r="C366" s="677"/>
      <c r="D366" t="s">
        <v>401</v>
      </c>
      <c r="E366" s="237">
        <v>2.8</v>
      </c>
      <c r="G366" s="218">
        <f t="shared" si="4"/>
        <v>75.2</v>
      </c>
    </row>
    <row r="367" spans="1:11">
      <c r="A367" s="236">
        <v>44810</v>
      </c>
      <c r="B367" s="677" t="s">
        <v>1664</v>
      </c>
      <c r="C367" s="677" t="s">
        <v>420</v>
      </c>
      <c r="D367" t="s">
        <v>19</v>
      </c>
      <c r="F367" s="237">
        <v>72.400000000000006</v>
      </c>
      <c r="G367" s="218">
        <f t="shared" si="4"/>
        <v>2.7999999999999972</v>
      </c>
    </row>
    <row r="368" spans="1:11">
      <c r="A368" s="236">
        <v>44810</v>
      </c>
      <c r="B368" s="677" t="s">
        <v>1664</v>
      </c>
      <c r="C368" s="677" t="s">
        <v>420</v>
      </c>
      <c r="D368" t="s">
        <v>401</v>
      </c>
      <c r="F368" s="237">
        <v>2.8</v>
      </c>
      <c r="G368" s="218">
        <f t="shared" si="4"/>
        <v>0</v>
      </c>
    </row>
    <row r="369" spans="1:17">
      <c r="A369" s="243">
        <v>44712</v>
      </c>
      <c r="B369" s="676" t="s">
        <v>397</v>
      </c>
      <c r="C369" s="676" t="s">
        <v>422</v>
      </c>
      <c r="D369" t="s">
        <v>19</v>
      </c>
      <c r="E369" s="237">
        <v>69.2</v>
      </c>
      <c r="G369" s="218">
        <f t="shared" si="4"/>
        <v>69.2</v>
      </c>
    </row>
    <row r="370" spans="1:17">
      <c r="B370" s="677"/>
      <c r="C370" s="677"/>
      <c r="D370" t="s">
        <v>401</v>
      </c>
      <c r="E370" s="237">
        <v>9.1</v>
      </c>
      <c r="G370" s="218">
        <f t="shared" si="4"/>
        <v>78.3</v>
      </c>
    </row>
    <row r="371" spans="1:17">
      <c r="B371" s="677"/>
      <c r="C371" s="677"/>
      <c r="D371" t="s">
        <v>400</v>
      </c>
      <c r="E371" s="237">
        <v>300</v>
      </c>
      <c r="G371" s="218">
        <f t="shared" si="4"/>
        <v>378.3</v>
      </c>
    </row>
    <row r="372" spans="1:17">
      <c r="A372" s="236">
        <v>44712</v>
      </c>
      <c r="B372" s="677" t="s">
        <v>1673</v>
      </c>
      <c r="C372" s="677" t="s">
        <v>422</v>
      </c>
      <c r="D372" t="s">
        <v>400</v>
      </c>
      <c r="F372" s="237">
        <v>300</v>
      </c>
      <c r="G372" s="218">
        <f t="shared" si="4"/>
        <v>78.300000000000011</v>
      </c>
    </row>
    <row r="373" spans="1:17">
      <c r="A373" s="236">
        <v>44810</v>
      </c>
      <c r="B373" s="677" t="s">
        <v>1674</v>
      </c>
      <c r="C373" s="677" t="s">
        <v>422</v>
      </c>
      <c r="D373" t="s">
        <v>19</v>
      </c>
      <c r="F373" s="237">
        <v>69.2</v>
      </c>
      <c r="G373" s="218">
        <f t="shared" si="4"/>
        <v>9.1000000000000085</v>
      </c>
    </row>
    <row r="374" spans="1:17">
      <c r="A374" s="236">
        <v>44810</v>
      </c>
      <c r="B374" s="677" t="s">
        <v>1674</v>
      </c>
      <c r="C374" s="677" t="s">
        <v>422</v>
      </c>
      <c r="D374" t="s">
        <v>401</v>
      </c>
      <c r="F374" s="237">
        <v>9.1</v>
      </c>
      <c r="G374" s="218">
        <f t="shared" si="4"/>
        <v>0</v>
      </c>
    </row>
    <row r="375" spans="1:17">
      <c r="A375" s="243">
        <v>44742</v>
      </c>
      <c r="B375" s="676" t="s">
        <v>397</v>
      </c>
      <c r="C375" s="676" t="s">
        <v>425</v>
      </c>
      <c r="D375" t="s">
        <v>19</v>
      </c>
      <c r="E375" s="241">
        <v>67</v>
      </c>
      <c r="F375" s="241"/>
      <c r="G375" s="218">
        <f t="shared" si="4"/>
        <v>67</v>
      </c>
    </row>
    <row r="376" spans="1:17">
      <c r="B376" s="677"/>
      <c r="C376" s="677"/>
      <c r="D376" t="s">
        <v>401</v>
      </c>
      <c r="E376" s="241">
        <v>6.9</v>
      </c>
      <c r="F376" s="241"/>
      <c r="G376" s="218">
        <f t="shared" si="4"/>
        <v>73.900000000000006</v>
      </c>
    </row>
    <row r="377" spans="1:17">
      <c r="B377" s="677"/>
      <c r="C377" s="677"/>
      <c r="D377" t="s">
        <v>400</v>
      </c>
      <c r="E377" s="241">
        <v>300</v>
      </c>
      <c r="F377" s="241"/>
      <c r="G377" s="218">
        <f t="shared" si="4"/>
        <v>373.9</v>
      </c>
    </row>
    <row r="378" spans="1:17">
      <c r="A378" s="236">
        <v>44742</v>
      </c>
      <c r="B378" s="677" t="s">
        <v>1675</v>
      </c>
      <c r="C378" s="677" t="s">
        <v>425</v>
      </c>
      <c r="D378" t="s">
        <v>400</v>
      </c>
      <c r="E378" s="241"/>
      <c r="F378" s="241">
        <v>100</v>
      </c>
      <c r="G378" s="218">
        <f t="shared" si="4"/>
        <v>273.89999999999998</v>
      </c>
    </row>
    <row r="379" spans="1:17">
      <c r="A379" s="236">
        <v>44755</v>
      </c>
      <c r="B379" s="677" t="s">
        <v>1676</v>
      </c>
      <c r="C379" s="677" t="s">
        <v>425</v>
      </c>
      <c r="D379" t="s">
        <v>400</v>
      </c>
      <c r="E379" s="241"/>
      <c r="F379" s="241">
        <v>200</v>
      </c>
      <c r="G379" s="218">
        <f t="shared" si="4"/>
        <v>73.899999999999977</v>
      </c>
    </row>
    <row r="380" spans="1:17">
      <c r="A380" s="236">
        <v>44810</v>
      </c>
      <c r="B380" s="677" t="s">
        <v>1674</v>
      </c>
      <c r="C380" s="677" t="s">
        <v>425</v>
      </c>
      <c r="D380" t="s">
        <v>19</v>
      </c>
      <c r="E380" s="241"/>
      <c r="F380" s="241">
        <v>3.2</v>
      </c>
      <c r="G380" s="218">
        <f t="shared" si="4"/>
        <v>70.699999999999974</v>
      </c>
      <c r="P380" s="296"/>
      <c r="Q380" s="296"/>
    </row>
    <row r="381" spans="1:17">
      <c r="A381" s="236">
        <v>44810</v>
      </c>
      <c r="B381" s="677" t="s">
        <v>1674</v>
      </c>
      <c r="C381" s="677" t="s">
        <v>425</v>
      </c>
      <c r="D381" t="s">
        <v>401</v>
      </c>
      <c r="E381" s="241"/>
      <c r="F381" s="241">
        <v>6.9</v>
      </c>
      <c r="G381" s="218">
        <f t="shared" si="4"/>
        <v>63.799999999999976</v>
      </c>
      <c r="K381" s="676"/>
      <c r="M381" s="241"/>
    </row>
    <row r="382" spans="1:17">
      <c r="A382" s="236">
        <v>44894</v>
      </c>
      <c r="B382" s="677" t="s">
        <v>1677</v>
      </c>
      <c r="C382" s="677" t="s">
        <v>425</v>
      </c>
      <c r="D382" t="s">
        <v>19</v>
      </c>
      <c r="E382" s="241"/>
      <c r="F382" s="241">
        <v>63.8</v>
      </c>
      <c r="G382" s="218">
        <f t="shared" si="4"/>
        <v>0</v>
      </c>
      <c r="K382" s="676"/>
      <c r="M382" s="241"/>
    </row>
    <row r="383" spans="1:17">
      <c r="A383" s="243">
        <v>44773</v>
      </c>
      <c r="B383" s="676" t="s">
        <v>397</v>
      </c>
      <c r="C383" s="676" t="s">
        <v>427</v>
      </c>
      <c r="D383" t="s">
        <v>19</v>
      </c>
      <c r="E383" s="241">
        <v>66.7</v>
      </c>
      <c r="F383" s="241"/>
      <c r="G383" s="218">
        <f t="shared" si="4"/>
        <v>66.7</v>
      </c>
      <c r="K383" s="676"/>
      <c r="M383" s="241"/>
    </row>
    <row r="384" spans="1:17">
      <c r="B384" s="677"/>
      <c r="C384" s="677"/>
      <c r="D384" t="s">
        <v>401</v>
      </c>
      <c r="E384" s="241">
        <v>9.6999999999999993</v>
      </c>
      <c r="F384" s="241"/>
      <c r="G384" s="218">
        <f t="shared" si="4"/>
        <v>76.400000000000006</v>
      </c>
      <c r="K384" s="677"/>
      <c r="M384" s="241"/>
    </row>
    <row r="385" spans="1:15">
      <c r="B385" s="677"/>
      <c r="C385" s="677"/>
      <c r="D385" t="s">
        <v>400</v>
      </c>
      <c r="E385" s="241">
        <v>300</v>
      </c>
      <c r="F385" s="241"/>
      <c r="G385" s="218">
        <f t="shared" si="4"/>
        <v>376.4</v>
      </c>
      <c r="N385" s="241"/>
    </row>
    <row r="386" spans="1:15">
      <c r="A386" s="236">
        <v>44773</v>
      </c>
      <c r="B386" s="677" t="s">
        <v>1678</v>
      </c>
      <c r="C386" s="677" t="s">
        <v>427</v>
      </c>
      <c r="D386" t="s">
        <v>400</v>
      </c>
      <c r="E386" s="241"/>
      <c r="F386" s="241">
        <v>100</v>
      </c>
      <c r="G386" s="218">
        <f t="shared" si="4"/>
        <v>276.39999999999998</v>
      </c>
      <c r="K386" s="676"/>
      <c r="M386" s="241"/>
    </row>
    <row r="387" spans="1:15">
      <c r="A387" s="236">
        <v>44893</v>
      </c>
      <c r="B387" s="677" t="s">
        <v>1679</v>
      </c>
      <c r="C387" s="677" t="s">
        <v>427</v>
      </c>
      <c r="D387" t="s">
        <v>400</v>
      </c>
      <c r="E387" s="241"/>
      <c r="F387" s="241">
        <v>200</v>
      </c>
      <c r="G387" s="218">
        <f t="shared" si="4"/>
        <v>76.399999999999977</v>
      </c>
      <c r="K387" s="676"/>
      <c r="M387" s="241"/>
    </row>
    <row r="388" spans="1:15">
      <c r="A388" s="236">
        <v>44894</v>
      </c>
      <c r="B388" s="677" t="s">
        <v>1677</v>
      </c>
      <c r="C388" s="677" t="s">
        <v>427</v>
      </c>
      <c r="D388" t="s">
        <v>19</v>
      </c>
      <c r="E388" s="241"/>
      <c r="F388" s="241">
        <v>66.7</v>
      </c>
      <c r="G388" s="218">
        <f t="shared" si="4"/>
        <v>9.6999999999999744</v>
      </c>
      <c r="K388" s="676"/>
      <c r="M388" s="241"/>
    </row>
    <row r="389" spans="1:15">
      <c r="A389" s="236">
        <v>44894</v>
      </c>
      <c r="B389" s="677" t="s">
        <v>1677</v>
      </c>
      <c r="C389" s="677" t="s">
        <v>427</v>
      </c>
      <c r="D389" t="s">
        <v>401</v>
      </c>
      <c r="E389" s="241"/>
      <c r="F389" s="241">
        <v>9.6999999999999993</v>
      </c>
      <c r="G389" s="218">
        <f t="shared" si="4"/>
        <v>-2.4868995751603507E-14</v>
      </c>
      <c r="K389" s="676"/>
      <c r="M389" s="241"/>
    </row>
    <row r="390" spans="1:15">
      <c r="A390" s="243">
        <v>44804</v>
      </c>
      <c r="B390" s="676" t="s">
        <v>397</v>
      </c>
      <c r="C390" s="676" t="s">
        <v>429</v>
      </c>
      <c r="D390" t="s">
        <v>19</v>
      </c>
      <c r="E390" s="241">
        <v>67.099999999999994</v>
      </c>
      <c r="F390" s="241"/>
      <c r="G390" s="218">
        <f t="shared" si="4"/>
        <v>67.099999999999966</v>
      </c>
      <c r="K390" s="677"/>
      <c r="M390" s="241"/>
    </row>
    <row r="391" spans="1:15">
      <c r="B391" s="677"/>
      <c r="C391" s="677"/>
      <c r="D391" t="s">
        <v>401</v>
      </c>
      <c r="E391" s="241">
        <v>7</v>
      </c>
      <c r="F391" s="241"/>
      <c r="G391" s="218">
        <f t="shared" si="4"/>
        <v>74.099999999999966</v>
      </c>
      <c r="N391" s="241"/>
    </row>
    <row r="392" spans="1:15">
      <c r="B392" s="677"/>
      <c r="C392" s="677"/>
      <c r="D392" t="s">
        <v>400</v>
      </c>
      <c r="E392" s="241">
        <v>300</v>
      </c>
      <c r="F392" s="241"/>
      <c r="G392" s="218">
        <f t="shared" si="4"/>
        <v>374.09999999999997</v>
      </c>
      <c r="K392" s="676"/>
      <c r="N392" s="241"/>
    </row>
    <row r="393" spans="1:15">
      <c r="A393" s="236">
        <v>44804</v>
      </c>
      <c r="B393" s="677" t="s">
        <v>1680</v>
      </c>
      <c r="C393" s="677" t="s">
        <v>429</v>
      </c>
      <c r="D393" t="s">
        <v>400</v>
      </c>
      <c r="E393" s="241"/>
      <c r="F393" s="241">
        <v>150</v>
      </c>
      <c r="G393" s="218">
        <f t="shared" si="4"/>
        <v>224.09999999999997</v>
      </c>
      <c r="K393" s="677"/>
      <c r="N393" s="241"/>
    </row>
    <row r="394" spans="1:15">
      <c r="A394" s="236">
        <v>44893</v>
      </c>
      <c r="B394" s="677" t="s">
        <v>1679</v>
      </c>
      <c r="C394" s="677" t="s">
        <v>429</v>
      </c>
      <c r="D394" t="s">
        <v>400</v>
      </c>
      <c r="E394" s="241"/>
      <c r="F394" s="241">
        <v>150</v>
      </c>
      <c r="G394" s="218">
        <f t="shared" si="4"/>
        <v>74.099999999999966</v>
      </c>
      <c r="K394" s="677"/>
      <c r="N394" s="241"/>
    </row>
    <row r="395" spans="1:15">
      <c r="A395" s="236">
        <v>44894</v>
      </c>
      <c r="B395" s="677" t="s">
        <v>1677</v>
      </c>
      <c r="C395" s="677" t="s">
        <v>429</v>
      </c>
      <c r="D395" t="s">
        <v>19</v>
      </c>
      <c r="E395" s="241"/>
      <c r="F395" s="241">
        <v>67.099999999999994</v>
      </c>
      <c r="G395" s="218">
        <f t="shared" si="4"/>
        <v>6.9999999999999716</v>
      </c>
      <c r="K395" s="677"/>
      <c r="N395" s="241"/>
    </row>
    <row r="396" spans="1:15">
      <c r="A396" s="236">
        <v>44894</v>
      </c>
      <c r="B396" s="677" t="s">
        <v>1677</v>
      </c>
      <c r="C396" s="677" t="s">
        <v>429</v>
      </c>
      <c r="D396" t="s">
        <v>401</v>
      </c>
      <c r="E396" s="241"/>
      <c r="F396" s="241">
        <v>7</v>
      </c>
      <c r="G396" s="218">
        <f t="shared" si="4"/>
        <v>-2.8421709430404007E-14</v>
      </c>
      <c r="K396" s="677"/>
      <c r="N396" s="241"/>
    </row>
    <row r="397" spans="1:15">
      <c r="A397" s="243">
        <v>44834</v>
      </c>
      <c r="B397" s="676" t="s">
        <v>397</v>
      </c>
      <c r="C397" s="676" t="s">
        <v>431</v>
      </c>
      <c r="D397" t="s">
        <v>19</v>
      </c>
      <c r="E397" s="241">
        <v>59.5</v>
      </c>
      <c r="F397" s="241"/>
      <c r="G397" s="218">
        <f t="shared" si="4"/>
        <v>59.499999999999972</v>
      </c>
      <c r="K397" s="677"/>
      <c r="N397" s="241"/>
    </row>
    <row r="398" spans="1:15">
      <c r="B398" s="677"/>
      <c r="C398" s="677"/>
      <c r="D398" t="s">
        <v>401</v>
      </c>
      <c r="E398" s="241">
        <v>8.1999999999999993</v>
      </c>
      <c r="F398" s="241"/>
      <c r="G398" s="218">
        <f t="shared" si="4"/>
        <v>67.699999999999974</v>
      </c>
      <c r="M398" s="237"/>
      <c r="N398" s="237"/>
      <c r="O398" s="237"/>
    </row>
    <row r="399" spans="1:15">
      <c r="B399" s="677"/>
      <c r="C399" s="677"/>
      <c r="D399" t="s">
        <v>400</v>
      </c>
      <c r="E399" s="241">
        <v>350</v>
      </c>
      <c r="F399" s="241"/>
      <c r="G399" s="218">
        <f t="shared" si="4"/>
        <v>417.7</v>
      </c>
    </row>
    <row r="400" spans="1:15">
      <c r="A400" s="236">
        <v>44959</v>
      </c>
      <c r="B400" s="677" t="s">
        <v>1681</v>
      </c>
      <c r="C400" s="677" t="s">
        <v>431</v>
      </c>
      <c r="D400" t="s">
        <v>19</v>
      </c>
      <c r="E400" s="241"/>
      <c r="F400" s="241">
        <v>59.5</v>
      </c>
      <c r="G400" s="218">
        <f t="shared" si="4"/>
        <v>358.2</v>
      </c>
    </row>
    <row r="401" spans="1:12">
      <c r="A401" s="236">
        <v>44959</v>
      </c>
      <c r="B401" s="677" t="s">
        <v>1681</v>
      </c>
      <c r="C401" s="677" t="s">
        <v>431</v>
      </c>
      <c r="D401" t="s">
        <v>401</v>
      </c>
      <c r="E401" s="241"/>
      <c r="F401" s="241">
        <v>8.1999999999999993</v>
      </c>
      <c r="G401" s="218">
        <f t="shared" si="4"/>
        <v>350</v>
      </c>
    </row>
    <row r="402" spans="1:12">
      <c r="A402" s="236">
        <v>44959</v>
      </c>
      <c r="B402" s="677" t="s">
        <v>1682</v>
      </c>
      <c r="C402" s="677" t="s">
        <v>431</v>
      </c>
      <c r="D402" t="s">
        <v>400</v>
      </c>
      <c r="E402" s="241"/>
      <c r="F402" s="241">
        <v>350</v>
      </c>
      <c r="G402" s="218">
        <f t="shared" si="4"/>
        <v>0</v>
      </c>
    </row>
    <row r="403" spans="1:12">
      <c r="A403" s="243">
        <v>44865</v>
      </c>
      <c r="B403" s="676" t="s">
        <v>397</v>
      </c>
      <c r="C403" s="676" t="s">
        <v>398</v>
      </c>
      <c r="D403" t="s">
        <v>19</v>
      </c>
      <c r="E403" s="241">
        <v>59.3</v>
      </c>
      <c r="F403" s="241"/>
      <c r="G403" s="218">
        <f t="shared" si="4"/>
        <v>59.3</v>
      </c>
    </row>
    <row r="404" spans="1:12">
      <c r="B404" s="677"/>
      <c r="C404" s="677"/>
      <c r="D404" t="s">
        <v>401</v>
      </c>
      <c r="E404" s="241">
        <v>4.9000000000000004</v>
      </c>
      <c r="F404" s="241"/>
      <c r="G404" s="218">
        <f t="shared" si="4"/>
        <v>64.2</v>
      </c>
    </row>
    <row r="405" spans="1:12">
      <c r="B405" s="677"/>
      <c r="C405" s="677"/>
      <c r="D405" t="s">
        <v>400</v>
      </c>
      <c r="E405" s="241">
        <v>350</v>
      </c>
      <c r="F405" s="241"/>
      <c r="G405" s="218">
        <f t="shared" si="4"/>
        <v>414.2</v>
      </c>
    </row>
    <row r="406" spans="1:12">
      <c r="A406" s="236">
        <v>44959</v>
      </c>
      <c r="B406" s="677" t="s">
        <v>1681</v>
      </c>
      <c r="C406" s="677" t="s">
        <v>398</v>
      </c>
      <c r="D406" t="s">
        <v>19</v>
      </c>
      <c r="E406" s="241"/>
      <c r="F406" s="241">
        <v>59.3</v>
      </c>
      <c r="G406" s="218">
        <f t="shared" si="4"/>
        <v>354.9</v>
      </c>
    </row>
    <row r="407" spans="1:12">
      <c r="A407" s="236">
        <v>44959</v>
      </c>
      <c r="B407" s="677" t="s">
        <v>1681</v>
      </c>
      <c r="C407" s="677" t="s">
        <v>398</v>
      </c>
      <c r="D407" t="s">
        <v>401</v>
      </c>
      <c r="E407" s="241"/>
      <c r="F407" s="241">
        <v>4.9000000000000004</v>
      </c>
      <c r="G407" s="218">
        <f t="shared" si="4"/>
        <v>350</v>
      </c>
      <c r="I407" s="692"/>
      <c r="J407" s="692"/>
      <c r="K407" s="692"/>
    </row>
    <row r="408" spans="1:12">
      <c r="A408" s="236">
        <v>44959</v>
      </c>
      <c r="B408" s="677" t="s">
        <v>1682</v>
      </c>
      <c r="C408" s="677" t="s">
        <v>398</v>
      </c>
      <c r="D408" t="s">
        <v>400</v>
      </c>
      <c r="E408" s="241"/>
      <c r="F408" s="241">
        <v>350</v>
      </c>
      <c r="G408" s="218">
        <f t="shared" si="4"/>
        <v>0</v>
      </c>
    </row>
    <row r="409" spans="1:12">
      <c r="A409" s="243">
        <v>44895</v>
      </c>
      <c r="B409" s="676" t="s">
        <v>397</v>
      </c>
      <c r="C409" s="676" t="s">
        <v>405</v>
      </c>
      <c r="D409" t="s">
        <v>19</v>
      </c>
      <c r="E409" s="218">
        <v>66.2</v>
      </c>
      <c r="F409" s="241"/>
      <c r="G409" s="218">
        <f t="shared" si="4"/>
        <v>66.2</v>
      </c>
      <c r="I409" s="676"/>
      <c r="K409" s="218"/>
    </row>
    <row r="410" spans="1:12">
      <c r="B410" s="677"/>
      <c r="C410" s="677"/>
      <c r="D410" t="s">
        <v>401</v>
      </c>
      <c r="E410" s="218">
        <v>6.3</v>
      </c>
      <c r="F410" s="241"/>
      <c r="G410" s="218">
        <f t="shared" si="4"/>
        <v>72.5</v>
      </c>
      <c r="I410" s="676"/>
      <c r="K410" s="218"/>
    </row>
    <row r="411" spans="1:12">
      <c r="B411" s="677"/>
      <c r="C411" s="677"/>
      <c r="D411" t="s">
        <v>400</v>
      </c>
      <c r="E411" s="218">
        <v>350</v>
      </c>
      <c r="F411" s="241"/>
      <c r="G411" s="218">
        <f t="shared" si="4"/>
        <v>422.5</v>
      </c>
      <c r="I411" s="676"/>
      <c r="K411" s="241"/>
      <c r="L411" s="241"/>
    </row>
    <row r="412" spans="1:12">
      <c r="A412" s="236">
        <v>44959</v>
      </c>
      <c r="B412" s="677" t="s">
        <v>1681</v>
      </c>
      <c r="C412" s="677" t="s">
        <v>405</v>
      </c>
      <c r="D412" t="s">
        <v>19</v>
      </c>
      <c r="E412" s="218"/>
      <c r="F412" s="218">
        <v>66.2</v>
      </c>
      <c r="G412" s="218">
        <f t="shared" si="4"/>
        <v>356.3</v>
      </c>
      <c r="K412" s="241"/>
      <c r="L412" s="241"/>
    </row>
    <row r="413" spans="1:12">
      <c r="A413" s="236">
        <v>44959</v>
      </c>
      <c r="B413" s="677" t="s">
        <v>1681</v>
      </c>
      <c r="C413" s="677" t="s">
        <v>405</v>
      </c>
      <c r="D413" t="s">
        <v>401</v>
      </c>
      <c r="E413" s="218"/>
      <c r="F413" s="218">
        <v>6.3</v>
      </c>
      <c r="G413" s="218">
        <f t="shared" si="4"/>
        <v>350</v>
      </c>
      <c r="J413" s="676"/>
      <c r="K413" s="237"/>
      <c r="L413" s="241"/>
    </row>
    <row r="414" spans="1:12">
      <c r="A414" s="236">
        <v>44959</v>
      </c>
      <c r="B414" s="677" t="s">
        <v>1682</v>
      </c>
      <c r="C414" s="677" t="s">
        <v>405</v>
      </c>
      <c r="D414" t="s">
        <v>400</v>
      </c>
      <c r="E414" s="241"/>
      <c r="F414" s="241">
        <v>314.2</v>
      </c>
      <c r="G414" s="218">
        <f t="shared" si="4"/>
        <v>35.800000000000011</v>
      </c>
      <c r="J414" s="676"/>
      <c r="L414" s="241"/>
    </row>
    <row r="415" spans="1:12">
      <c r="A415" s="236">
        <v>45010</v>
      </c>
      <c r="B415" s="677" t="s">
        <v>1683</v>
      </c>
      <c r="C415" s="677" t="s">
        <v>405</v>
      </c>
      <c r="D415" t="s">
        <v>400</v>
      </c>
      <c r="E415" s="241"/>
      <c r="F415" s="241">
        <v>35.799999999999997</v>
      </c>
      <c r="G415" s="218">
        <f t="shared" si="4"/>
        <v>0</v>
      </c>
      <c r="J415" s="676"/>
      <c r="L415" s="241"/>
    </row>
    <row r="416" spans="1:12">
      <c r="A416" s="243">
        <v>44926</v>
      </c>
      <c r="B416" s="676" t="s">
        <v>397</v>
      </c>
      <c r="C416" s="676" t="s">
        <v>409</v>
      </c>
      <c r="D416" t="s">
        <v>19</v>
      </c>
      <c r="E416" s="218">
        <v>75.7</v>
      </c>
      <c r="F416" s="241"/>
      <c r="G416" s="218">
        <f t="shared" si="4"/>
        <v>75.7</v>
      </c>
      <c r="J416" s="677"/>
      <c r="L416" s="241"/>
    </row>
    <row r="417" spans="1:12">
      <c r="B417" s="677"/>
      <c r="C417" s="677"/>
      <c r="D417" t="s">
        <v>401</v>
      </c>
      <c r="E417" s="218">
        <v>5.7</v>
      </c>
      <c r="F417" s="241"/>
      <c r="G417" s="218">
        <f t="shared" si="4"/>
        <v>81.400000000000006</v>
      </c>
      <c r="J417" s="677"/>
      <c r="L417" s="241"/>
    </row>
    <row r="418" spans="1:12">
      <c r="B418" s="677"/>
      <c r="C418" s="677"/>
      <c r="D418" t="s">
        <v>400</v>
      </c>
      <c r="E418" s="218">
        <v>350</v>
      </c>
      <c r="F418" s="241"/>
      <c r="G418" s="218">
        <f t="shared" si="4"/>
        <v>431.4</v>
      </c>
      <c r="J418" s="676"/>
      <c r="L418" s="241"/>
    </row>
    <row r="419" spans="1:12">
      <c r="A419" s="236">
        <v>44959</v>
      </c>
      <c r="B419" s="677" t="s">
        <v>1681</v>
      </c>
      <c r="C419" s="677" t="s">
        <v>409</v>
      </c>
      <c r="D419" t="s">
        <v>19</v>
      </c>
      <c r="E419" s="218"/>
      <c r="F419" s="218">
        <v>75.7</v>
      </c>
      <c r="G419" s="218">
        <f t="shared" si="4"/>
        <v>355.7</v>
      </c>
      <c r="J419" s="676"/>
      <c r="L419" s="241"/>
    </row>
    <row r="420" spans="1:12">
      <c r="A420" s="236">
        <v>44959</v>
      </c>
      <c r="B420" s="677" t="s">
        <v>1681</v>
      </c>
      <c r="C420" s="677" t="s">
        <v>409</v>
      </c>
      <c r="D420" t="s">
        <v>401</v>
      </c>
      <c r="E420" s="218"/>
      <c r="F420" s="218">
        <v>5.7</v>
      </c>
      <c r="G420" s="218">
        <f t="shared" si="4"/>
        <v>350</v>
      </c>
      <c r="J420" s="676"/>
      <c r="L420" s="241"/>
    </row>
    <row r="421" spans="1:12">
      <c r="A421" s="236">
        <v>45010</v>
      </c>
      <c r="B421" s="677" t="s">
        <v>1683</v>
      </c>
      <c r="C421" s="677" t="s">
        <v>409</v>
      </c>
      <c r="D421" t="s">
        <v>400</v>
      </c>
      <c r="E421" s="218"/>
      <c r="F421" s="218">
        <v>350</v>
      </c>
      <c r="G421" s="218">
        <f t="shared" si="4"/>
        <v>0</v>
      </c>
      <c r="J421" s="676"/>
      <c r="L421" s="241"/>
    </row>
    <row r="422" spans="1:12">
      <c r="A422" s="243">
        <v>44926</v>
      </c>
      <c r="B422" s="676" t="s">
        <v>397</v>
      </c>
      <c r="C422" s="676" t="s">
        <v>444</v>
      </c>
      <c r="D422" t="s">
        <v>19</v>
      </c>
      <c r="E422" s="241">
        <v>74.7</v>
      </c>
      <c r="F422" s="241"/>
      <c r="G422" s="218">
        <f t="shared" si="4"/>
        <v>74.7</v>
      </c>
      <c r="J422" s="677"/>
      <c r="L422" s="241"/>
    </row>
    <row r="423" spans="1:12">
      <c r="B423" s="677"/>
      <c r="C423" s="677"/>
      <c r="D423" t="s">
        <v>401</v>
      </c>
      <c r="E423" s="241">
        <v>4.8</v>
      </c>
      <c r="F423" s="241"/>
      <c r="G423" s="218">
        <f t="shared" si="4"/>
        <v>79.5</v>
      </c>
      <c r="H423" s="676"/>
      <c r="K423" s="241"/>
      <c r="L423" s="241"/>
    </row>
    <row r="424" spans="1:12">
      <c r="B424" s="677"/>
      <c r="C424" s="677"/>
      <c r="D424" t="s">
        <v>400</v>
      </c>
      <c r="E424" s="241">
        <v>350</v>
      </c>
      <c r="F424" s="241"/>
      <c r="G424" s="218">
        <f t="shared" si="4"/>
        <v>429.5</v>
      </c>
      <c r="H424" s="676"/>
      <c r="K424" s="241"/>
      <c r="L424" s="241"/>
    </row>
    <row r="425" spans="1:12">
      <c r="A425" s="236">
        <v>45012</v>
      </c>
      <c r="B425" s="677" t="s">
        <v>1684</v>
      </c>
      <c r="C425" s="677" t="s">
        <v>444</v>
      </c>
      <c r="D425" t="s">
        <v>19</v>
      </c>
      <c r="E425" s="241"/>
      <c r="F425" s="241">
        <v>74.7</v>
      </c>
      <c r="G425" s="218">
        <f t="shared" si="4"/>
        <v>354.8</v>
      </c>
      <c r="H425" s="676"/>
      <c r="K425" s="241"/>
      <c r="L425" s="241"/>
    </row>
    <row r="426" spans="1:12">
      <c r="A426" s="236">
        <v>45012</v>
      </c>
      <c r="B426" s="677" t="s">
        <v>1684</v>
      </c>
      <c r="C426" s="677" t="s">
        <v>444</v>
      </c>
      <c r="D426" t="s">
        <v>401</v>
      </c>
      <c r="E426" s="241"/>
      <c r="F426" s="241">
        <v>4.8</v>
      </c>
      <c r="G426" s="218">
        <f t="shared" si="4"/>
        <v>350</v>
      </c>
      <c r="H426" s="676"/>
      <c r="K426" s="241"/>
      <c r="L426" s="241"/>
    </row>
    <row r="427" spans="1:12">
      <c r="A427" s="236">
        <v>45010</v>
      </c>
      <c r="B427" s="677" t="s">
        <v>1683</v>
      </c>
      <c r="C427" s="677" t="s">
        <v>444</v>
      </c>
      <c r="D427" t="s">
        <v>400</v>
      </c>
      <c r="E427" s="241"/>
      <c r="F427" s="241">
        <v>50</v>
      </c>
      <c r="G427" s="218">
        <f t="shared" si="4"/>
        <v>300</v>
      </c>
      <c r="H427" s="676"/>
      <c r="K427" s="241"/>
      <c r="L427" s="241"/>
    </row>
    <row r="428" spans="1:12">
      <c r="A428" s="236">
        <v>45026</v>
      </c>
      <c r="B428" s="677" t="s">
        <v>1685</v>
      </c>
      <c r="C428" s="677" t="s">
        <v>444</v>
      </c>
      <c r="D428" t="s">
        <v>400</v>
      </c>
      <c r="E428" s="241"/>
      <c r="F428" s="241">
        <v>300</v>
      </c>
      <c r="G428" s="218">
        <f t="shared" si="4"/>
        <v>0</v>
      </c>
      <c r="H428" s="676"/>
      <c r="K428" s="241"/>
      <c r="L428" s="241"/>
    </row>
    <row r="429" spans="1:12">
      <c r="A429" s="243">
        <v>44985</v>
      </c>
      <c r="B429" s="676" t="s">
        <v>397</v>
      </c>
      <c r="C429" s="676" t="s">
        <v>415</v>
      </c>
      <c r="D429" t="s">
        <v>19</v>
      </c>
      <c r="E429" s="241">
        <v>81.5</v>
      </c>
      <c r="F429" s="241"/>
      <c r="G429" s="218">
        <f t="shared" si="4"/>
        <v>81.5</v>
      </c>
      <c r="H429" s="676"/>
      <c r="K429" s="241"/>
      <c r="L429" s="218"/>
    </row>
    <row r="430" spans="1:12">
      <c r="B430" s="677"/>
      <c r="C430" s="677"/>
      <c r="D430" t="s">
        <v>401</v>
      </c>
      <c r="E430" s="241">
        <v>1.2</v>
      </c>
      <c r="F430" s="241"/>
      <c r="G430" s="218">
        <f t="shared" si="4"/>
        <v>82.7</v>
      </c>
      <c r="H430" s="677"/>
      <c r="L430" s="218"/>
    </row>
    <row r="431" spans="1:12">
      <c r="B431" s="677"/>
      <c r="C431" s="677"/>
      <c r="D431" t="s">
        <v>400</v>
      </c>
      <c r="E431" s="241">
        <v>350</v>
      </c>
      <c r="F431" s="241"/>
      <c r="G431" s="218">
        <f t="shared" si="4"/>
        <v>432.7</v>
      </c>
      <c r="H431" s="677"/>
      <c r="J431" s="241"/>
      <c r="K431" s="238"/>
      <c r="L431" s="218"/>
    </row>
    <row r="432" spans="1:12">
      <c r="A432" s="236">
        <v>45026</v>
      </c>
      <c r="B432" s="677" t="s">
        <v>1685</v>
      </c>
      <c r="C432" s="677" t="s">
        <v>415</v>
      </c>
      <c r="D432" t="s">
        <v>400</v>
      </c>
      <c r="E432" s="241"/>
      <c r="F432" s="241">
        <v>50</v>
      </c>
      <c r="G432" s="218">
        <f t="shared" si="4"/>
        <v>382.7</v>
      </c>
      <c r="H432" s="677"/>
      <c r="L432" s="218"/>
    </row>
    <row r="433" spans="1:12">
      <c r="A433" s="236">
        <v>45034</v>
      </c>
      <c r="B433" s="677" t="s">
        <v>1686</v>
      </c>
      <c r="C433" s="677" t="s">
        <v>415</v>
      </c>
      <c r="D433" t="s">
        <v>400</v>
      </c>
      <c r="E433" s="241"/>
      <c r="F433" s="241">
        <v>150</v>
      </c>
      <c r="G433" s="218">
        <f t="shared" si="4"/>
        <v>232.7</v>
      </c>
      <c r="H433" s="677"/>
      <c r="I433" s="676"/>
      <c r="K433" s="241"/>
      <c r="L433" s="218"/>
    </row>
    <row r="434" spans="1:12">
      <c r="A434" s="236">
        <v>45034</v>
      </c>
      <c r="B434" s="677" t="s">
        <v>1687</v>
      </c>
      <c r="C434" s="677" t="s">
        <v>415</v>
      </c>
      <c r="D434" t="s">
        <v>19</v>
      </c>
      <c r="E434" s="241"/>
      <c r="F434" s="241">
        <v>81.5</v>
      </c>
      <c r="G434" s="218">
        <f t="shared" si="4"/>
        <v>151.19999999999999</v>
      </c>
      <c r="H434" s="677"/>
      <c r="I434" s="676"/>
      <c r="K434" s="241"/>
      <c r="L434" s="218"/>
    </row>
    <row r="435" spans="1:12">
      <c r="A435" s="236">
        <v>45034</v>
      </c>
      <c r="B435" s="677" t="s">
        <v>1687</v>
      </c>
      <c r="C435" s="677" t="s">
        <v>415</v>
      </c>
      <c r="D435" t="s">
        <v>401</v>
      </c>
      <c r="E435" s="241"/>
      <c r="F435" s="241">
        <v>1.2</v>
      </c>
      <c r="G435" s="218">
        <f t="shared" si="4"/>
        <v>150</v>
      </c>
      <c r="H435" s="677"/>
      <c r="I435" s="677"/>
      <c r="K435" s="241"/>
      <c r="L435" s="218"/>
    </row>
    <row r="436" spans="1:12">
      <c r="A436" s="236">
        <v>45063</v>
      </c>
      <c r="B436" s="677" t="s">
        <v>1688</v>
      </c>
      <c r="C436" s="677" t="s">
        <v>415</v>
      </c>
      <c r="D436" t="s">
        <v>400</v>
      </c>
      <c r="E436" s="241"/>
      <c r="F436" s="241">
        <v>150</v>
      </c>
      <c r="G436" s="218">
        <f t="shared" si="4"/>
        <v>0</v>
      </c>
      <c r="H436" s="677"/>
      <c r="I436" s="676"/>
      <c r="K436" s="237"/>
    </row>
    <row r="437" spans="1:12">
      <c r="A437" s="243">
        <v>45016</v>
      </c>
      <c r="B437" s="676" t="s">
        <v>397</v>
      </c>
      <c r="C437" s="676" t="s">
        <v>418</v>
      </c>
      <c r="D437" t="s">
        <v>19</v>
      </c>
      <c r="E437" s="241">
        <v>75</v>
      </c>
      <c r="F437" s="241"/>
      <c r="G437" s="218">
        <f t="shared" si="4"/>
        <v>75</v>
      </c>
      <c r="H437" s="676"/>
      <c r="K437" s="241"/>
    </row>
    <row r="438" spans="1:12">
      <c r="B438" s="677"/>
      <c r="C438" s="677"/>
      <c r="D438" t="s">
        <v>401</v>
      </c>
      <c r="E438" s="241">
        <v>1.3</v>
      </c>
      <c r="F438" s="241"/>
      <c r="G438" s="218">
        <f t="shared" si="4"/>
        <v>76.3</v>
      </c>
      <c r="H438" s="677"/>
      <c r="J438" s="319"/>
      <c r="K438" s="237"/>
      <c r="L438" s="218"/>
    </row>
    <row r="439" spans="1:12">
      <c r="B439" s="677"/>
      <c r="C439" s="677"/>
      <c r="D439" t="s">
        <v>400</v>
      </c>
      <c r="E439" s="241">
        <v>350</v>
      </c>
      <c r="F439" s="241"/>
      <c r="G439" s="218">
        <f t="shared" si="4"/>
        <v>426.3</v>
      </c>
      <c r="H439" s="677"/>
      <c r="I439" s="676"/>
      <c r="K439" s="241"/>
    </row>
    <row r="440" spans="1:12">
      <c r="A440" s="236">
        <v>45056</v>
      </c>
      <c r="B440" s="677" t="s">
        <v>1689</v>
      </c>
      <c r="C440" s="677" t="s">
        <v>418</v>
      </c>
      <c r="D440" t="s">
        <v>19</v>
      </c>
      <c r="E440" s="241"/>
      <c r="F440" s="241">
        <v>75</v>
      </c>
      <c r="G440" s="218">
        <f t="shared" si="4"/>
        <v>351.3</v>
      </c>
      <c r="H440" s="677"/>
      <c r="K440" s="241"/>
    </row>
    <row r="441" spans="1:12">
      <c r="A441" s="236">
        <v>45056</v>
      </c>
      <c r="B441" s="677" t="s">
        <v>1689</v>
      </c>
      <c r="C441" s="677" t="s">
        <v>418</v>
      </c>
      <c r="D441" t="s">
        <v>401</v>
      </c>
      <c r="E441" s="241"/>
      <c r="F441" s="241">
        <v>1.3</v>
      </c>
      <c r="G441" s="218">
        <f t="shared" si="4"/>
        <v>350</v>
      </c>
      <c r="H441" s="677"/>
      <c r="I441" s="676"/>
      <c r="K441" s="241"/>
    </row>
    <row r="442" spans="1:12">
      <c r="A442" s="236">
        <v>45063</v>
      </c>
      <c r="B442" s="677" t="s">
        <v>1688</v>
      </c>
      <c r="C442" s="677" t="s">
        <v>418</v>
      </c>
      <c r="D442" t="s">
        <v>400</v>
      </c>
      <c r="E442" s="241"/>
      <c r="F442" s="241">
        <v>50</v>
      </c>
      <c r="G442" s="218">
        <f t="shared" si="4"/>
        <v>300</v>
      </c>
      <c r="H442" s="677"/>
      <c r="J442" s="241"/>
      <c r="K442" s="237"/>
      <c r="L442" s="218"/>
    </row>
    <row r="443" spans="1:12">
      <c r="A443" s="236">
        <v>45105</v>
      </c>
      <c r="B443" s="677" t="s">
        <v>1690</v>
      </c>
      <c r="C443" s="677" t="s">
        <v>418</v>
      </c>
      <c r="D443" t="s">
        <v>400</v>
      </c>
      <c r="E443" s="241"/>
      <c r="F443" s="241">
        <v>200</v>
      </c>
      <c r="G443" s="218">
        <f t="shared" si="4"/>
        <v>100</v>
      </c>
      <c r="H443" s="677"/>
      <c r="J443" s="241"/>
      <c r="K443" s="237"/>
      <c r="L443" s="218"/>
    </row>
    <row r="444" spans="1:12">
      <c r="A444" s="236">
        <v>45146</v>
      </c>
      <c r="B444" s="677" t="s">
        <v>1691</v>
      </c>
      <c r="C444" s="677" t="s">
        <v>418</v>
      </c>
      <c r="D444" t="s">
        <v>400</v>
      </c>
      <c r="E444" s="241"/>
      <c r="F444" s="241">
        <v>100</v>
      </c>
      <c r="G444" s="218">
        <f t="shared" si="4"/>
        <v>0</v>
      </c>
      <c r="H444" s="677"/>
      <c r="I444" s="676"/>
      <c r="K444" s="218"/>
      <c r="L444" s="218"/>
    </row>
    <row r="445" spans="1:12">
      <c r="A445" s="243">
        <v>45046</v>
      </c>
      <c r="B445" s="676" t="s">
        <v>397</v>
      </c>
      <c r="C445" s="676" t="s">
        <v>420</v>
      </c>
      <c r="D445" t="s">
        <v>19</v>
      </c>
      <c r="E445" s="241">
        <v>78.400000000000006</v>
      </c>
      <c r="F445" s="241"/>
      <c r="G445" s="218">
        <f t="shared" si="4"/>
        <v>78.400000000000006</v>
      </c>
      <c r="I445" s="677"/>
      <c r="K445" s="218"/>
      <c r="L445" s="218"/>
    </row>
    <row r="446" spans="1:12">
      <c r="B446" s="677"/>
      <c r="C446" s="677"/>
      <c r="D446" t="s">
        <v>401</v>
      </c>
      <c r="E446" s="241">
        <v>1.5</v>
      </c>
      <c r="F446" s="241"/>
      <c r="G446" s="218">
        <f t="shared" si="4"/>
        <v>79.900000000000006</v>
      </c>
      <c r="J446" s="318"/>
      <c r="K446" s="241"/>
      <c r="L446" s="218"/>
    </row>
    <row r="447" spans="1:12">
      <c r="B447" s="677"/>
      <c r="C447" s="677"/>
      <c r="D447" t="s">
        <v>400</v>
      </c>
      <c r="E447" s="241">
        <v>350</v>
      </c>
      <c r="F447" s="241"/>
      <c r="G447" s="218">
        <f t="shared" si="4"/>
        <v>429.9</v>
      </c>
      <c r="J447" s="677"/>
      <c r="L447" s="218"/>
    </row>
    <row r="448" spans="1:12">
      <c r="A448" s="236">
        <v>45050</v>
      </c>
      <c r="B448" s="677" t="s">
        <v>1692</v>
      </c>
      <c r="C448" s="677" t="s">
        <v>420</v>
      </c>
      <c r="D448" t="s">
        <v>400</v>
      </c>
      <c r="E448" s="241"/>
      <c r="F448" s="241">
        <v>350</v>
      </c>
      <c r="G448" s="218">
        <f t="shared" si="4"/>
        <v>79.899999999999977</v>
      </c>
      <c r="J448" s="677"/>
      <c r="L448" s="218"/>
    </row>
    <row r="449" spans="1:13">
      <c r="A449" s="236">
        <v>45147</v>
      </c>
      <c r="B449" s="677" t="s">
        <v>1693</v>
      </c>
      <c r="C449" s="677" t="s">
        <v>420</v>
      </c>
      <c r="D449" t="s">
        <v>19</v>
      </c>
      <c r="E449" s="241"/>
      <c r="F449" s="241">
        <v>50</v>
      </c>
      <c r="G449" s="218">
        <f t="shared" si="4"/>
        <v>29.899999999999977</v>
      </c>
      <c r="I449" s="692"/>
      <c r="J449" s="692"/>
      <c r="K449" s="692"/>
      <c r="L449" s="218"/>
    </row>
    <row r="450" spans="1:13">
      <c r="A450" s="236">
        <v>45182</v>
      </c>
      <c r="B450" s="677" t="s">
        <v>1694</v>
      </c>
      <c r="C450" s="677" t="s">
        <v>420</v>
      </c>
      <c r="D450" t="s">
        <v>19</v>
      </c>
      <c r="E450" s="241"/>
      <c r="F450" s="241">
        <v>28.4</v>
      </c>
      <c r="G450" s="218">
        <f t="shared" si="4"/>
        <v>1.4999999999999787</v>
      </c>
      <c r="I450" s="677"/>
      <c r="J450" s="677"/>
      <c r="K450" s="677"/>
      <c r="L450" s="218"/>
    </row>
    <row r="451" spans="1:13">
      <c r="A451" s="236">
        <v>45182</v>
      </c>
      <c r="B451" s="677" t="s">
        <v>1694</v>
      </c>
      <c r="C451" s="677" t="s">
        <v>420</v>
      </c>
      <c r="D451" t="s">
        <v>401</v>
      </c>
      <c r="E451" s="241"/>
      <c r="F451" s="241">
        <v>1.5</v>
      </c>
      <c r="G451" s="218">
        <f t="shared" si="4"/>
        <v>-2.1316282072803006E-14</v>
      </c>
      <c r="I451" s="677"/>
      <c r="J451" s="677"/>
      <c r="K451" s="677"/>
      <c r="L451" s="218"/>
    </row>
    <row r="452" spans="1:13">
      <c r="A452" s="243">
        <v>45077</v>
      </c>
      <c r="B452" s="676" t="s">
        <v>397</v>
      </c>
      <c r="C452" s="676" t="s">
        <v>422</v>
      </c>
      <c r="D452" t="s">
        <v>19</v>
      </c>
      <c r="E452" s="237">
        <v>72.5</v>
      </c>
      <c r="F452" s="241"/>
      <c r="G452" s="218">
        <f t="shared" si="4"/>
        <v>72.499999999999972</v>
      </c>
      <c r="I452" s="676"/>
      <c r="L452" s="218"/>
    </row>
    <row r="453" spans="1:13">
      <c r="B453" s="677"/>
      <c r="C453" s="677"/>
      <c r="D453" t="s">
        <v>401</v>
      </c>
      <c r="E453" s="241">
        <v>2.1</v>
      </c>
      <c r="F453" s="241"/>
      <c r="G453" s="218">
        <f t="shared" si="4"/>
        <v>74.599999999999966</v>
      </c>
      <c r="I453" s="677"/>
      <c r="L453" s="218"/>
    </row>
    <row r="454" spans="1:13">
      <c r="B454" s="677"/>
      <c r="C454" s="677"/>
      <c r="D454" t="s">
        <v>400</v>
      </c>
      <c r="E454" s="241">
        <v>350</v>
      </c>
      <c r="F454" s="241"/>
      <c r="G454" s="218">
        <f t="shared" si="4"/>
        <v>424.59999999999997</v>
      </c>
      <c r="I454" s="676"/>
      <c r="L454" s="237"/>
    </row>
    <row r="455" spans="1:13">
      <c r="B455" s="677"/>
      <c r="C455" s="677"/>
      <c r="D455" s="319" t="s">
        <v>551</v>
      </c>
      <c r="E455" s="237">
        <v>10</v>
      </c>
      <c r="F455" s="241"/>
      <c r="G455" s="218">
        <f t="shared" si="4"/>
        <v>434.59999999999997</v>
      </c>
      <c r="I455" s="677"/>
      <c r="L455" s="218"/>
    </row>
    <row r="456" spans="1:13">
      <c r="A456" s="236">
        <v>45098</v>
      </c>
      <c r="B456" s="677" t="s">
        <v>1695</v>
      </c>
      <c r="C456" s="677" t="s">
        <v>422</v>
      </c>
      <c r="D456" t="s">
        <v>400</v>
      </c>
      <c r="E456" s="241"/>
      <c r="F456" s="241">
        <v>350</v>
      </c>
      <c r="G456" s="218">
        <f t="shared" si="4"/>
        <v>84.599999999999966</v>
      </c>
      <c r="J456" s="319"/>
      <c r="L456" s="237"/>
    </row>
    <row r="457" spans="1:13">
      <c r="A457" s="236">
        <v>45182</v>
      </c>
      <c r="B457" s="677" t="s">
        <v>1694</v>
      </c>
      <c r="C457" s="677" t="s">
        <v>422</v>
      </c>
      <c r="D457" t="s">
        <v>19</v>
      </c>
      <c r="E457" s="241"/>
      <c r="F457" s="237">
        <v>72.5</v>
      </c>
      <c r="G457" s="218">
        <f t="shared" si="4"/>
        <v>12.099999999999966</v>
      </c>
      <c r="J457" s="319"/>
      <c r="L457" s="237"/>
    </row>
    <row r="458" spans="1:13">
      <c r="A458" s="236">
        <v>45182</v>
      </c>
      <c r="B458" s="677" t="s">
        <v>1694</v>
      </c>
      <c r="C458" s="677" t="s">
        <v>422</v>
      </c>
      <c r="D458" t="s">
        <v>401</v>
      </c>
      <c r="E458" s="241"/>
      <c r="F458" s="241">
        <v>2.1</v>
      </c>
      <c r="G458" s="218">
        <f t="shared" si="4"/>
        <v>9.9999999999999662</v>
      </c>
      <c r="J458" s="319"/>
      <c r="L458" s="237"/>
    </row>
    <row r="459" spans="1:13">
      <c r="A459" s="236">
        <v>45182</v>
      </c>
      <c r="B459" s="677" t="s">
        <v>1694</v>
      </c>
      <c r="C459" s="677" t="s">
        <v>422</v>
      </c>
      <c r="D459" s="319" t="s">
        <v>551</v>
      </c>
      <c r="E459" s="241"/>
      <c r="F459" s="237">
        <v>10</v>
      </c>
      <c r="G459" s="218">
        <f t="shared" si="4"/>
        <v>-3.3750779948604759E-14</v>
      </c>
      <c r="J459" s="319"/>
      <c r="L459" s="237"/>
    </row>
    <row r="460" spans="1:13">
      <c r="A460" s="243">
        <v>45107</v>
      </c>
      <c r="B460" s="676" t="s">
        <v>397</v>
      </c>
      <c r="C460" s="676" t="s">
        <v>425</v>
      </c>
      <c r="D460" t="s">
        <v>19</v>
      </c>
      <c r="E460" s="241">
        <v>73.900000000000006</v>
      </c>
      <c r="F460" s="241"/>
      <c r="G460" s="218">
        <f t="shared" si="4"/>
        <v>73.899999999999977</v>
      </c>
      <c r="I460" s="676"/>
      <c r="K460" s="218"/>
      <c r="L460" s="218"/>
      <c r="M460" s="240"/>
    </row>
    <row r="461" spans="1:13">
      <c r="B461" s="677"/>
      <c r="C461" s="677"/>
      <c r="D461" t="s">
        <v>401</v>
      </c>
      <c r="E461" s="241">
        <v>2</v>
      </c>
      <c r="F461" s="241"/>
      <c r="G461" s="218">
        <f t="shared" si="4"/>
        <v>75.899999999999977</v>
      </c>
      <c r="I461" s="677"/>
      <c r="K461" s="218"/>
      <c r="L461" s="218"/>
    </row>
    <row r="462" spans="1:13">
      <c r="B462" s="677"/>
      <c r="C462" s="677"/>
      <c r="D462" t="s">
        <v>400</v>
      </c>
      <c r="E462" s="241">
        <v>350</v>
      </c>
      <c r="F462" s="241"/>
      <c r="G462" s="218">
        <f t="shared" si="4"/>
        <v>425.9</v>
      </c>
      <c r="I462" s="232"/>
      <c r="J462" s="232"/>
      <c r="K462" s="232"/>
      <c r="L462" s="218"/>
    </row>
    <row r="463" spans="1:13">
      <c r="A463" s="236">
        <v>45119</v>
      </c>
      <c r="B463" s="677" t="s">
        <v>1696</v>
      </c>
      <c r="C463" s="677" t="s">
        <v>425</v>
      </c>
      <c r="D463" t="s">
        <v>400</v>
      </c>
      <c r="E463" s="241"/>
      <c r="F463" s="241">
        <v>350</v>
      </c>
      <c r="G463" s="218">
        <f t="shared" si="4"/>
        <v>75.899999999999977</v>
      </c>
      <c r="I463" s="676"/>
      <c r="K463" s="241"/>
      <c r="L463" s="218"/>
    </row>
    <row r="464" spans="1:13">
      <c r="A464" s="236">
        <v>45182</v>
      </c>
      <c r="B464" s="677" t="s">
        <v>1694</v>
      </c>
      <c r="C464" s="677" t="s">
        <v>425</v>
      </c>
      <c r="D464" t="s">
        <v>19</v>
      </c>
      <c r="E464" s="241"/>
      <c r="F464" s="241">
        <v>35.5</v>
      </c>
      <c r="G464" s="218">
        <f t="shared" ref="G464:G536" si="5">+G463+E464-F464</f>
        <v>40.399999999999977</v>
      </c>
      <c r="I464" s="677"/>
      <c r="K464" s="241"/>
      <c r="L464" s="218"/>
    </row>
    <row r="465" spans="1:14">
      <c r="A465" s="236">
        <v>45203</v>
      </c>
      <c r="B465" s="677" t="s">
        <v>1697</v>
      </c>
      <c r="C465" s="677" t="s">
        <v>425</v>
      </c>
      <c r="D465" t="s">
        <v>19</v>
      </c>
      <c r="E465" s="241"/>
      <c r="F465" s="241">
        <v>38.4</v>
      </c>
      <c r="G465" s="218">
        <f t="shared" si="5"/>
        <v>1.9999999999999787</v>
      </c>
      <c r="I465" s="677"/>
      <c r="K465" s="241"/>
      <c r="L465" s="218"/>
    </row>
    <row r="466" spans="1:14">
      <c r="A466" s="236">
        <v>45203</v>
      </c>
      <c r="B466" s="677" t="s">
        <v>1697</v>
      </c>
      <c r="C466" s="677" t="s">
        <v>425</v>
      </c>
      <c r="D466" t="s">
        <v>401</v>
      </c>
      <c r="E466" s="241"/>
      <c r="F466" s="241">
        <v>2</v>
      </c>
      <c r="G466" s="218">
        <f t="shared" si="5"/>
        <v>-2.1316282072803006E-14</v>
      </c>
      <c r="I466" s="677"/>
      <c r="K466" s="241"/>
      <c r="L466" s="218"/>
    </row>
    <row r="467" spans="1:14">
      <c r="A467" s="243">
        <v>45138</v>
      </c>
      <c r="B467" s="676" t="s">
        <v>397</v>
      </c>
      <c r="C467" s="676" t="s">
        <v>427</v>
      </c>
      <c r="D467" t="s">
        <v>19</v>
      </c>
      <c r="E467" s="241">
        <v>69.599999999999994</v>
      </c>
      <c r="G467" s="218">
        <f t="shared" si="5"/>
        <v>69.599999999999966</v>
      </c>
      <c r="I467" s="676"/>
      <c r="K467" s="241"/>
      <c r="L467" s="241"/>
      <c r="M467" s="241"/>
      <c r="N467" s="240"/>
    </row>
    <row r="468" spans="1:14">
      <c r="B468" s="677"/>
      <c r="C468" s="677"/>
      <c r="D468" t="s">
        <v>401</v>
      </c>
      <c r="E468" s="241">
        <v>2</v>
      </c>
      <c r="G468" s="218">
        <f t="shared" si="5"/>
        <v>71.599999999999966</v>
      </c>
      <c r="I468" s="677"/>
      <c r="K468" s="241"/>
      <c r="M468" s="241"/>
    </row>
    <row r="469" spans="1:14">
      <c r="B469" s="677"/>
      <c r="C469" s="677"/>
      <c r="D469" t="s">
        <v>400</v>
      </c>
      <c r="E469" s="241">
        <v>350</v>
      </c>
      <c r="G469" s="218">
        <f t="shared" si="5"/>
        <v>421.59999999999997</v>
      </c>
      <c r="I469" s="676"/>
      <c r="K469" s="241"/>
      <c r="M469" s="241"/>
    </row>
    <row r="470" spans="1:14">
      <c r="A470" s="236">
        <v>45146</v>
      </c>
      <c r="B470" s="677" t="s">
        <v>1691</v>
      </c>
      <c r="C470" s="677" t="s">
        <v>427</v>
      </c>
      <c r="D470" t="s">
        <v>400</v>
      </c>
      <c r="E470" s="241"/>
      <c r="F470" s="241">
        <v>350</v>
      </c>
      <c r="G470" s="218">
        <f t="shared" si="5"/>
        <v>71.599999999999966</v>
      </c>
      <c r="I470" s="677"/>
      <c r="K470" s="241"/>
      <c r="M470" s="241"/>
    </row>
    <row r="471" spans="1:14">
      <c r="A471" s="236">
        <v>45203</v>
      </c>
      <c r="B471" s="677" t="s">
        <v>1697</v>
      </c>
      <c r="C471" s="677" t="s">
        <v>427</v>
      </c>
      <c r="D471" t="s">
        <v>19</v>
      </c>
      <c r="E471" s="241"/>
      <c r="F471" s="241">
        <v>69.599999999999994</v>
      </c>
      <c r="G471" s="218">
        <f t="shared" si="5"/>
        <v>1.9999999999999716</v>
      </c>
      <c r="I471" s="677"/>
      <c r="J471" s="676"/>
      <c r="L471" s="241"/>
      <c r="M471" s="241"/>
    </row>
    <row r="472" spans="1:14">
      <c r="A472" s="236">
        <v>45203</v>
      </c>
      <c r="B472" s="677" t="s">
        <v>1697</v>
      </c>
      <c r="C472" s="677" t="s">
        <v>427</v>
      </c>
      <c r="D472" t="s">
        <v>401</v>
      </c>
      <c r="E472" s="241"/>
      <c r="F472" s="241">
        <v>2</v>
      </c>
      <c r="G472" s="218">
        <f t="shared" si="5"/>
        <v>-2.8421709430404007E-14</v>
      </c>
      <c r="I472" s="677"/>
      <c r="J472" s="677"/>
      <c r="L472" s="241"/>
      <c r="M472" s="241"/>
    </row>
    <row r="473" spans="1:14">
      <c r="A473" s="243">
        <v>45169</v>
      </c>
      <c r="B473" s="232" t="s">
        <v>397</v>
      </c>
      <c r="C473" s="676" t="s">
        <v>429</v>
      </c>
      <c r="D473" t="s">
        <v>19</v>
      </c>
      <c r="E473" s="241">
        <v>66.5</v>
      </c>
      <c r="G473" s="218">
        <f t="shared" si="5"/>
        <v>66.499999999999972</v>
      </c>
      <c r="I473" s="676"/>
      <c r="L473" s="241"/>
      <c r="M473" s="241"/>
    </row>
    <row r="474" spans="1:14">
      <c r="B474" s="677"/>
      <c r="C474" s="677"/>
      <c r="D474" t="s">
        <v>401</v>
      </c>
      <c r="E474" s="241">
        <v>2.2999999999999998</v>
      </c>
      <c r="G474" s="218">
        <f t="shared" si="5"/>
        <v>68.799999999999969</v>
      </c>
      <c r="J474" s="676"/>
      <c r="L474" s="256"/>
      <c r="M474" s="241"/>
    </row>
    <row r="475" spans="1:14">
      <c r="B475" s="677"/>
      <c r="C475" s="677"/>
      <c r="D475" t="s">
        <v>400</v>
      </c>
      <c r="E475" s="241">
        <v>350</v>
      </c>
      <c r="G475" s="218">
        <f t="shared" si="5"/>
        <v>418.79999999999995</v>
      </c>
      <c r="M475" s="237"/>
    </row>
    <row r="476" spans="1:14">
      <c r="A476" s="236">
        <v>45182</v>
      </c>
      <c r="B476" s="677" t="s">
        <v>1698</v>
      </c>
      <c r="C476" s="677" t="s">
        <v>429</v>
      </c>
      <c r="D476" t="s">
        <v>400</v>
      </c>
      <c r="E476" s="241"/>
      <c r="F476" s="241">
        <v>350</v>
      </c>
      <c r="G476" s="218">
        <f t="shared" si="5"/>
        <v>68.799999999999955</v>
      </c>
      <c r="N476" s="240"/>
    </row>
    <row r="477" spans="1:14">
      <c r="A477" s="236">
        <v>45203</v>
      </c>
      <c r="B477" s="677" t="s">
        <v>1697</v>
      </c>
      <c r="C477" s="677" t="s">
        <v>429</v>
      </c>
      <c r="D477" t="s">
        <v>19</v>
      </c>
      <c r="F477" s="241">
        <v>66.5</v>
      </c>
      <c r="G477" s="218">
        <f t="shared" si="5"/>
        <v>2.2999999999999545</v>
      </c>
      <c r="N477" s="240"/>
    </row>
    <row r="478" spans="1:14">
      <c r="A478" s="236">
        <v>45203</v>
      </c>
      <c r="B478" s="677" t="s">
        <v>1697</v>
      </c>
      <c r="C478" s="677" t="s">
        <v>429</v>
      </c>
      <c r="D478" t="s">
        <v>401</v>
      </c>
      <c r="F478" s="241">
        <v>2.2999999999999998</v>
      </c>
      <c r="G478" s="218">
        <f t="shared" si="5"/>
        <v>-4.5297099404706387E-14</v>
      </c>
      <c r="N478" s="240"/>
    </row>
    <row r="479" spans="1:14">
      <c r="A479" s="243">
        <v>45199</v>
      </c>
      <c r="B479" s="676" t="s">
        <v>397</v>
      </c>
      <c r="C479" s="676" t="s">
        <v>431</v>
      </c>
      <c r="D479" t="s">
        <v>19</v>
      </c>
      <c r="E479" s="241">
        <v>66.2</v>
      </c>
      <c r="F479" s="218"/>
      <c r="G479" s="218">
        <f t="shared" si="5"/>
        <v>66.19999999999996</v>
      </c>
      <c r="M479" s="240"/>
    </row>
    <row r="480" spans="1:14">
      <c r="B480" s="677"/>
      <c r="C480" s="677"/>
      <c r="D480" t="s">
        <v>401</v>
      </c>
      <c r="E480" s="241">
        <v>2</v>
      </c>
      <c r="F480" s="218"/>
      <c r="G480" s="218">
        <f t="shared" si="5"/>
        <v>68.19999999999996</v>
      </c>
    </row>
    <row r="481" spans="1:13">
      <c r="B481" s="677"/>
      <c r="C481" s="677"/>
      <c r="D481" t="s">
        <v>400</v>
      </c>
      <c r="E481" s="241">
        <v>350</v>
      </c>
      <c r="F481" s="218"/>
      <c r="G481" s="218">
        <f t="shared" si="5"/>
        <v>418.19999999999993</v>
      </c>
    </row>
    <row r="482" spans="1:13">
      <c r="A482" s="236">
        <v>45203</v>
      </c>
      <c r="B482" s="677" t="s">
        <v>1699</v>
      </c>
      <c r="C482" s="677" t="s">
        <v>431</v>
      </c>
      <c r="D482" t="s">
        <v>400</v>
      </c>
      <c r="E482" s="218"/>
      <c r="F482" s="218">
        <v>219.2</v>
      </c>
      <c r="G482" s="218">
        <f t="shared" si="5"/>
        <v>198.99999999999994</v>
      </c>
      <c r="K482" s="676"/>
      <c r="M482" s="256"/>
    </row>
    <row r="483" spans="1:13">
      <c r="A483" s="236">
        <v>45251</v>
      </c>
      <c r="B483" s="677" t="s">
        <v>1700</v>
      </c>
      <c r="C483" s="677" t="s">
        <v>431</v>
      </c>
      <c r="D483" t="s">
        <v>19</v>
      </c>
      <c r="E483" s="218"/>
      <c r="F483" s="241">
        <v>66.2</v>
      </c>
      <c r="G483" s="218">
        <f t="shared" si="5"/>
        <v>132.79999999999995</v>
      </c>
      <c r="K483" s="676"/>
      <c r="M483" s="256"/>
    </row>
    <row r="484" spans="1:13">
      <c r="A484" s="236">
        <v>45251</v>
      </c>
      <c r="B484" s="677" t="s">
        <v>1700</v>
      </c>
      <c r="C484" s="677" t="s">
        <v>431</v>
      </c>
      <c r="D484" t="s">
        <v>401</v>
      </c>
      <c r="E484" s="218"/>
      <c r="F484" s="241">
        <v>2</v>
      </c>
      <c r="G484" s="218">
        <f t="shared" si="5"/>
        <v>130.79999999999995</v>
      </c>
      <c r="K484" s="676"/>
      <c r="M484" s="256"/>
    </row>
    <row r="485" spans="1:13">
      <c r="A485" s="236">
        <v>45251</v>
      </c>
      <c r="B485" s="677" t="s">
        <v>1701</v>
      </c>
      <c r="C485" s="677" t="s">
        <v>431</v>
      </c>
      <c r="D485" t="s">
        <v>400</v>
      </c>
      <c r="E485" s="218"/>
      <c r="F485" s="241">
        <v>130.80000000000001</v>
      </c>
      <c r="G485" s="218">
        <f t="shared" si="5"/>
        <v>0</v>
      </c>
      <c r="K485" s="676"/>
      <c r="M485" s="256"/>
    </row>
    <row r="486" spans="1:13">
      <c r="A486" s="243">
        <v>45230</v>
      </c>
      <c r="B486" s="676" t="s">
        <v>397</v>
      </c>
      <c r="C486" s="676" t="s">
        <v>398</v>
      </c>
      <c r="D486" t="s">
        <v>19</v>
      </c>
      <c r="E486" s="256">
        <v>72.900000000000006</v>
      </c>
      <c r="F486" s="218"/>
      <c r="G486" s="218">
        <f t="shared" si="5"/>
        <v>72.900000000000006</v>
      </c>
      <c r="K486" s="677"/>
      <c r="M486" s="256"/>
    </row>
    <row r="487" spans="1:13">
      <c r="B487" s="677"/>
      <c r="C487" s="677"/>
      <c r="D487" t="s">
        <v>401</v>
      </c>
      <c r="E487" s="256">
        <v>2</v>
      </c>
      <c r="G487" s="218">
        <f t="shared" si="5"/>
        <v>74.900000000000006</v>
      </c>
    </row>
    <row r="488" spans="1:13">
      <c r="B488" s="677"/>
      <c r="C488" s="677"/>
      <c r="D488" t="s">
        <v>1115</v>
      </c>
      <c r="E488" s="256">
        <v>350</v>
      </c>
      <c r="G488" s="218">
        <f t="shared" si="5"/>
        <v>424.9</v>
      </c>
    </row>
    <row r="489" spans="1:13">
      <c r="A489" s="236">
        <v>45251</v>
      </c>
      <c r="B489" s="677" t="s">
        <v>1701</v>
      </c>
      <c r="C489" s="677" t="s">
        <v>398</v>
      </c>
      <c r="D489" t="s">
        <v>1115</v>
      </c>
      <c r="F489" s="237">
        <v>350</v>
      </c>
      <c r="G489" s="218">
        <f t="shared" si="5"/>
        <v>74.899999999999977</v>
      </c>
      <c r="I489" s="676"/>
      <c r="K489" s="256"/>
    </row>
    <row r="490" spans="1:13">
      <c r="A490" s="236">
        <v>45273</v>
      </c>
      <c r="B490" s="677" t="s">
        <v>1702</v>
      </c>
      <c r="C490" s="677" t="s">
        <v>398</v>
      </c>
      <c r="D490" t="s">
        <v>19</v>
      </c>
      <c r="F490" s="256">
        <v>72.900000000000006</v>
      </c>
      <c r="G490" s="218">
        <f t="shared" si="5"/>
        <v>1.9999999999999716</v>
      </c>
      <c r="I490" s="676"/>
      <c r="K490" s="256"/>
    </row>
    <row r="491" spans="1:13">
      <c r="A491" s="236">
        <v>45273</v>
      </c>
      <c r="B491" s="677" t="s">
        <v>1702</v>
      </c>
      <c r="C491" s="677" t="s">
        <v>398</v>
      </c>
      <c r="D491" t="s">
        <v>401</v>
      </c>
      <c r="F491" s="256">
        <v>2</v>
      </c>
      <c r="G491" s="218">
        <f t="shared" si="5"/>
        <v>-2.8421709430404007E-14</v>
      </c>
      <c r="I491" s="676"/>
      <c r="K491" s="256"/>
    </row>
    <row r="492" spans="1:13">
      <c r="A492" s="364">
        <v>45260</v>
      </c>
      <c r="B492" s="391" t="s">
        <v>397</v>
      </c>
      <c r="C492" s="391" t="s">
        <v>405</v>
      </c>
      <c r="D492" t="s">
        <v>19</v>
      </c>
      <c r="E492" s="237">
        <v>79.2</v>
      </c>
      <c r="G492" s="218">
        <f t="shared" si="5"/>
        <v>79.199999999999974</v>
      </c>
      <c r="I492" s="677"/>
      <c r="K492" s="256"/>
    </row>
    <row r="493" spans="1:13">
      <c r="A493" s="364"/>
      <c r="B493" s="391"/>
      <c r="C493" s="391"/>
      <c r="D493" t="s">
        <v>401</v>
      </c>
      <c r="E493" s="237">
        <v>5</v>
      </c>
      <c r="G493" s="218">
        <f t="shared" si="5"/>
        <v>84.199999999999974</v>
      </c>
      <c r="I493" s="391"/>
      <c r="K493" s="237"/>
    </row>
    <row r="494" spans="1:13">
      <c r="A494" s="365"/>
      <c r="B494" s="366"/>
      <c r="C494" s="366"/>
      <c r="D494" t="s">
        <v>400</v>
      </c>
      <c r="E494" s="237">
        <v>350</v>
      </c>
      <c r="G494" s="218">
        <f t="shared" si="5"/>
        <v>434.2</v>
      </c>
      <c r="K494" s="256"/>
      <c r="L494" s="256"/>
    </row>
    <row r="495" spans="1:13">
      <c r="A495" s="236">
        <v>45273</v>
      </c>
      <c r="B495" s="677" t="s">
        <v>1703</v>
      </c>
      <c r="C495" s="677" t="s">
        <v>405</v>
      </c>
      <c r="D495" t="s">
        <v>400</v>
      </c>
      <c r="F495" s="237">
        <v>350</v>
      </c>
      <c r="G495" s="218">
        <f t="shared" si="5"/>
        <v>84.199999999999989</v>
      </c>
    </row>
    <row r="496" spans="1:13">
      <c r="A496" s="236">
        <v>45294</v>
      </c>
      <c r="B496" s="677" t="s">
        <v>1704</v>
      </c>
      <c r="C496" s="677" t="s">
        <v>405</v>
      </c>
      <c r="D496" t="s">
        <v>19</v>
      </c>
      <c r="F496" s="237">
        <v>79.2</v>
      </c>
      <c r="G496" s="218">
        <f t="shared" si="5"/>
        <v>4.9999999999999858</v>
      </c>
    </row>
    <row r="497" spans="1:14">
      <c r="A497" s="236">
        <v>45294</v>
      </c>
      <c r="B497" s="677" t="s">
        <v>1704</v>
      </c>
      <c r="C497" s="677" t="s">
        <v>405</v>
      </c>
      <c r="D497" t="s">
        <v>401</v>
      </c>
      <c r="F497" s="237">
        <v>5</v>
      </c>
      <c r="G497" s="218">
        <f t="shared" si="5"/>
        <v>-1.4210854715202004E-14</v>
      </c>
    </row>
    <row r="498" spans="1:14">
      <c r="A498" s="243">
        <v>45291</v>
      </c>
      <c r="B498" s="676" t="s">
        <v>397</v>
      </c>
      <c r="C498" s="676" t="s">
        <v>409</v>
      </c>
      <c r="D498" t="s">
        <v>19</v>
      </c>
      <c r="E498" s="237">
        <v>84.6</v>
      </c>
      <c r="G498" s="218">
        <f t="shared" si="5"/>
        <v>84.59999999999998</v>
      </c>
    </row>
    <row r="499" spans="1:14">
      <c r="B499" s="677"/>
      <c r="C499" s="677"/>
      <c r="D499" t="s">
        <v>401</v>
      </c>
      <c r="E499" s="237">
        <v>5</v>
      </c>
      <c r="G499" s="218">
        <f t="shared" si="5"/>
        <v>89.59999999999998</v>
      </c>
      <c r="H499" s="240"/>
    </row>
    <row r="500" spans="1:14">
      <c r="B500" s="677"/>
      <c r="C500" s="677"/>
      <c r="D500" t="s">
        <v>400</v>
      </c>
      <c r="E500" s="237">
        <v>350</v>
      </c>
      <c r="G500" s="218">
        <f t="shared" si="5"/>
        <v>439.59999999999997</v>
      </c>
    </row>
    <row r="501" spans="1:14" s="396" customFormat="1">
      <c r="A501" s="395">
        <v>45294</v>
      </c>
      <c r="B501" s="681" t="s">
        <v>1705</v>
      </c>
      <c r="C501" s="681" t="s">
        <v>409</v>
      </c>
      <c r="D501" s="396" t="s">
        <v>400</v>
      </c>
      <c r="E501" s="416"/>
      <c r="F501" s="416">
        <v>350</v>
      </c>
      <c r="G501" s="399">
        <f t="shared" si="5"/>
        <v>89.599999999999966</v>
      </c>
    </row>
    <row r="502" spans="1:14">
      <c r="A502" s="236">
        <v>45316</v>
      </c>
      <c r="B502" s="677" t="s">
        <v>1706</v>
      </c>
      <c r="C502" s="677" t="s">
        <v>409</v>
      </c>
      <c r="D502" t="s">
        <v>19</v>
      </c>
      <c r="F502" s="237">
        <v>84.6</v>
      </c>
      <c r="G502" s="218">
        <f t="shared" si="5"/>
        <v>4.9999999999999716</v>
      </c>
    </row>
    <row r="503" spans="1:14">
      <c r="A503" s="236">
        <v>45316</v>
      </c>
      <c r="B503" s="677" t="s">
        <v>1706</v>
      </c>
      <c r="C503" s="677" t="s">
        <v>409</v>
      </c>
      <c r="D503" t="s">
        <v>401</v>
      </c>
      <c r="F503" s="237">
        <v>5</v>
      </c>
      <c r="G503" s="218">
        <f t="shared" si="5"/>
        <v>-2.8421709430404007E-14</v>
      </c>
    </row>
    <row r="504" spans="1:14">
      <c r="A504" s="243">
        <v>45322</v>
      </c>
      <c r="B504" s="676" t="s">
        <v>397</v>
      </c>
      <c r="C504" s="676" t="s">
        <v>444</v>
      </c>
      <c r="D504" t="s">
        <v>19</v>
      </c>
      <c r="E504" s="237">
        <v>62.9</v>
      </c>
      <c r="F504" s="256"/>
      <c r="G504" s="218">
        <f t="shared" si="5"/>
        <v>62.89999999999997</v>
      </c>
      <c r="K504" s="676"/>
      <c r="M504" s="237"/>
    </row>
    <row r="505" spans="1:14">
      <c r="B505" s="677"/>
      <c r="C505" s="677"/>
      <c r="D505" t="s">
        <v>401</v>
      </c>
      <c r="E505" s="237">
        <v>5.6</v>
      </c>
      <c r="F505" s="256"/>
      <c r="G505" s="218">
        <f t="shared" si="5"/>
        <v>68.499999999999972</v>
      </c>
      <c r="K505" s="677"/>
      <c r="M505" s="237"/>
    </row>
    <row r="506" spans="1:14">
      <c r="B506" s="677"/>
      <c r="C506" s="677"/>
      <c r="D506" t="s">
        <v>400</v>
      </c>
      <c r="E506" s="237">
        <v>233.3</v>
      </c>
      <c r="F506" s="256"/>
      <c r="G506" s="218">
        <f t="shared" si="5"/>
        <v>301.79999999999995</v>
      </c>
      <c r="M506" s="237"/>
      <c r="N506" s="240"/>
    </row>
    <row r="507" spans="1:14">
      <c r="B507" s="677"/>
      <c r="C507" s="677"/>
      <c r="D507" t="s">
        <v>399</v>
      </c>
      <c r="E507" s="237">
        <v>1000</v>
      </c>
      <c r="F507" s="256"/>
      <c r="G507" s="218">
        <f t="shared" si="5"/>
        <v>1301.8</v>
      </c>
    </row>
    <row r="508" spans="1:14" s="396" customFormat="1">
      <c r="A508" s="395">
        <v>45301</v>
      </c>
      <c r="B508" s="681" t="s">
        <v>1707</v>
      </c>
      <c r="C508" s="681" t="s">
        <v>444</v>
      </c>
      <c r="D508" s="396" t="s">
        <v>399</v>
      </c>
      <c r="E508" s="416"/>
      <c r="F508" s="397">
        <v>1000</v>
      </c>
      <c r="G508" s="399">
        <f t="shared" si="5"/>
        <v>301.79999999999995</v>
      </c>
    </row>
    <row r="509" spans="1:14" s="396" customFormat="1">
      <c r="A509" s="395">
        <v>45322</v>
      </c>
      <c r="B509" s="681" t="s">
        <v>1708</v>
      </c>
      <c r="C509" s="681" t="s">
        <v>444</v>
      </c>
      <c r="D509" s="396" t="s">
        <v>400</v>
      </c>
      <c r="E509" s="398"/>
      <c r="F509" s="398">
        <v>233.3</v>
      </c>
      <c r="G509" s="399">
        <f t="shared" si="5"/>
        <v>68.499999999999943</v>
      </c>
    </row>
    <row r="510" spans="1:14">
      <c r="A510" s="236">
        <v>45337</v>
      </c>
      <c r="B510" s="677" t="s">
        <v>1709</v>
      </c>
      <c r="C510" s="677" t="s">
        <v>444</v>
      </c>
      <c r="D510" t="s">
        <v>19</v>
      </c>
      <c r="F510" s="237">
        <v>62.9</v>
      </c>
      <c r="G510" s="218">
        <f t="shared" si="5"/>
        <v>5.5999999999999446</v>
      </c>
    </row>
    <row r="511" spans="1:14">
      <c r="A511" s="236">
        <v>45337</v>
      </c>
      <c r="B511" s="677" t="s">
        <v>1709</v>
      </c>
      <c r="C511" s="677" t="s">
        <v>444</v>
      </c>
      <c r="D511" t="s">
        <v>401</v>
      </c>
      <c r="F511" s="237">
        <v>5.6</v>
      </c>
      <c r="G511" s="218">
        <f t="shared" si="5"/>
        <v>-5.5067062021407764E-14</v>
      </c>
    </row>
    <row r="512" spans="1:14">
      <c r="A512" s="243">
        <v>45351</v>
      </c>
      <c r="B512" s="676" t="s">
        <v>397</v>
      </c>
      <c r="C512" s="676" t="s">
        <v>415</v>
      </c>
      <c r="D512" t="s">
        <v>19</v>
      </c>
      <c r="E512" s="237">
        <v>45</v>
      </c>
      <c r="G512" s="218">
        <f t="shared" si="5"/>
        <v>44.999999999999943</v>
      </c>
    </row>
    <row r="513" spans="1:12">
      <c r="B513" s="677"/>
      <c r="C513" s="677"/>
      <c r="D513" t="s">
        <v>401</v>
      </c>
      <c r="E513" s="237">
        <v>5</v>
      </c>
      <c r="G513" s="218">
        <f t="shared" si="5"/>
        <v>49.999999999999943</v>
      </c>
    </row>
    <row r="514" spans="1:12">
      <c r="B514" s="677"/>
      <c r="C514" s="677"/>
      <c r="D514" t="s">
        <v>400</v>
      </c>
      <c r="E514" s="237">
        <v>300</v>
      </c>
      <c r="G514" s="218">
        <f t="shared" si="5"/>
        <v>349.99999999999994</v>
      </c>
    </row>
    <row r="515" spans="1:12" s="396" customFormat="1">
      <c r="A515" s="395">
        <v>45351</v>
      </c>
      <c r="B515" s="681" t="s">
        <v>1710</v>
      </c>
      <c r="C515" s="681" t="s">
        <v>415</v>
      </c>
      <c r="D515" s="396" t="s">
        <v>400</v>
      </c>
      <c r="E515" s="421"/>
      <c r="F515" s="398">
        <v>200</v>
      </c>
      <c r="G515" s="399">
        <f t="shared" si="5"/>
        <v>149.99999999999994</v>
      </c>
    </row>
    <row r="516" spans="1:12">
      <c r="A516" s="236">
        <v>45392</v>
      </c>
      <c r="B516" s="677" t="s">
        <v>1711</v>
      </c>
      <c r="C516" s="677" t="s">
        <v>415</v>
      </c>
      <c r="D516" t="s">
        <v>19</v>
      </c>
      <c r="E516" s="240"/>
      <c r="F516" s="319">
        <v>45</v>
      </c>
      <c r="G516" s="218">
        <f t="shared" si="5"/>
        <v>104.99999999999994</v>
      </c>
    </row>
    <row r="517" spans="1:12">
      <c r="A517" s="236">
        <v>45392</v>
      </c>
      <c r="B517" s="677" t="s">
        <v>1711</v>
      </c>
      <c r="C517" s="677" t="s">
        <v>415</v>
      </c>
      <c r="D517" t="s">
        <v>401</v>
      </c>
      <c r="E517" s="240"/>
      <c r="F517" s="319">
        <v>5</v>
      </c>
      <c r="G517" s="218">
        <f t="shared" si="5"/>
        <v>99.999999999999943</v>
      </c>
    </row>
    <row r="518" spans="1:12" s="396" customFormat="1">
      <c r="A518" s="395">
        <v>45392</v>
      </c>
      <c r="B518" s="681" t="s">
        <v>1712</v>
      </c>
      <c r="C518" s="681" t="s">
        <v>415</v>
      </c>
      <c r="D518" s="396" t="s">
        <v>400</v>
      </c>
      <c r="E518" s="421"/>
      <c r="F518" s="398">
        <v>100</v>
      </c>
      <c r="G518" s="399">
        <f t="shared" si="5"/>
        <v>0</v>
      </c>
    </row>
    <row r="519" spans="1:12">
      <c r="A519" s="243">
        <v>45382</v>
      </c>
      <c r="B519" s="676" t="s">
        <v>397</v>
      </c>
      <c r="C519" s="676" t="s">
        <v>418</v>
      </c>
      <c r="D519" t="s">
        <v>19</v>
      </c>
      <c r="E519" s="256">
        <v>93.4</v>
      </c>
      <c r="G519" s="218">
        <f t="shared" si="5"/>
        <v>93.4</v>
      </c>
    </row>
    <row r="520" spans="1:12">
      <c r="B520" s="677"/>
      <c r="C520" s="677"/>
      <c r="D520" t="s">
        <v>401</v>
      </c>
      <c r="E520" s="256">
        <v>5</v>
      </c>
      <c r="G520" s="218">
        <f t="shared" si="5"/>
        <v>98.4</v>
      </c>
      <c r="I520" s="676"/>
      <c r="L520" s="256"/>
    </row>
    <row r="521" spans="1:12">
      <c r="B521" s="677"/>
      <c r="C521" s="677"/>
      <c r="D521" t="s">
        <v>400</v>
      </c>
      <c r="E521" s="256">
        <v>600</v>
      </c>
      <c r="G521" s="218">
        <f t="shared" si="5"/>
        <v>698.4</v>
      </c>
      <c r="I521" s="677"/>
      <c r="L521" s="256"/>
    </row>
    <row r="522" spans="1:12" s="396" customFormat="1">
      <c r="A522" s="395">
        <v>45382</v>
      </c>
      <c r="B522" s="681" t="s">
        <v>1713</v>
      </c>
      <c r="C522" s="681" t="s">
        <v>418</v>
      </c>
      <c r="D522" s="396" t="s">
        <v>400</v>
      </c>
      <c r="E522" s="397"/>
      <c r="F522" s="416">
        <v>525</v>
      </c>
      <c r="G522" s="399">
        <f t="shared" si="5"/>
        <v>173.39999999999998</v>
      </c>
      <c r="I522" s="682"/>
      <c r="L522" s="397"/>
    </row>
    <row r="523" spans="1:12" s="396" customFormat="1">
      <c r="A523" s="395">
        <v>45387</v>
      </c>
      <c r="B523" s="681" t="s">
        <v>1714</v>
      </c>
      <c r="C523" s="681" t="s">
        <v>418</v>
      </c>
      <c r="D523" s="396" t="s">
        <v>400</v>
      </c>
      <c r="E523" s="416"/>
      <c r="F523" s="416">
        <v>75</v>
      </c>
      <c r="G523" s="399">
        <f t="shared" si="5"/>
        <v>98.399999999999977</v>
      </c>
      <c r="I523" s="681"/>
      <c r="L523" s="397"/>
    </row>
    <row r="524" spans="1:12">
      <c r="A524" s="236">
        <v>45472</v>
      </c>
      <c r="B524" s="677" t="s">
        <v>1715</v>
      </c>
      <c r="C524" s="677" t="s">
        <v>418</v>
      </c>
      <c r="D524" t="s">
        <v>19</v>
      </c>
      <c r="F524" s="237">
        <v>93.4</v>
      </c>
      <c r="G524" s="218">
        <f t="shared" si="5"/>
        <v>4.9999999999999716</v>
      </c>
      <c r="I524" s="677"/>
      <c r="L524" s="256"/>
    </row>
    <row r="525" spans="1:12">
      <c r="A525" s="236">
        <v>45472</v>
      </c>
      <c r="B525" s="677" t="s">
        <v>1715</v>
      </c>
      <c r="C525" s="677" t="s">
        <v>418</v>
      </c>
      <c r="D525" t="s">
        <v>401</v>
      </c>
      <c r="F525" s="237">
        <v>5</v>
      </c>
      <c r="G525" s="218">
        <f t="shared" si="5"/>
        <v>-2.8421709430404007E-14</v>
      </c>
      <c r="I525" s="677"/>
      <c r="L525" s="256"/>
    </row>
    <row r="526" spans="1:12">
      <c r="A526" s="243">
        <v>45412</v>
      </c>
      <c r="B526" s="676" t="s">
        <v>397</v>
      </c>
      <c r="C526" s="676" t="s">
        <v>420</v>
      </c>
      <c r="D526" t="s">
        <v>19</v>
      </c>
      <c r="E526" s="256">
        <v>92.8</v>
      </c>
      <c r="G526" s="218">
        <f t="shared" si="5"/>
        <v>92.799999999999969</v>
      </c>
      <c r="I526" s="676"/>
      <c r="K526" s="256"/>
    </row>
    <row r="527" spans="1:12">
      <c r="B527" s="677"/>
      <c r="C527" s="677"/>
      <c r="D527" t="s">
        <v>401</v>
      </c>
      <c r="E527" s="256">
        <v>5</v>
      </c>
      <c r="G527" s="218">
        <f t="shared" si="5"/>
        <v>97.799999999999969</v>
      </c>
      <c r="I527" s="677"/>
      <c r="K527" s="256"/>
    </row>
    <row r="528" spans="1:12">
      <c r="B528" s="677"/>
      <c r="C528" s="677"/>
      <c r="D528" t="s">
        <v>400</v>
      </c>
      <c r="E528" s="256">
        <v>600</v>
      </c>
      <c r="G528" s="218">
        <f t="shared" si="5"/>
        <v>697.8</v>
      </c>
      <c r="K528" s="256"/>
    </row>
    <row r="529" spans="1:11" s="396" customFormat="1">
      <c r="A529" s="395">
        <v>45412</v>
      </c>
      <c r="B529" s="681" t="s">
        <v>1716</v>
      </c>
      <c r="C529" s="681" t="s">
        <v>420</v>
      </c>
      <c r="D529" s="396" t="s">
        <v>400</v>
      </c>
      <c r="E529" s="397"/>
      <c r="F529" s="416">
        <v>600</v>
      </c>
      <c r="G529" s="399">
        <f t="shared" si="5"/>
        <v>97.799999999999955</v>
      </c>
    </row>
    <row r="530" spans="1:11">
      <c r="A530" s="236">
        <v>45472</v>
      </c>
      <c r="B530" s="677" t="s">
        <v>1715</v>
      </c>
      <c r="C530" s="677" t="s">
        <v>420</v>
      </c>
      <c r="D530" t="s">
        <v>19</v>
      </c>
      <c r="E530" s="256"/>
      <c r="F530" s="237">
        <v>92.8</v>
      </c>
      <c r="G530" s="218">
        <f t="shared" si="5"/>
        <v>4.9999999999999574</v>
      </c>
    </row>
    <row r="531" spans="1:11">
      <c r="A531" s="236">
        <v>45472</v>
      </c>
      <c r="B531" s="677" t="s">
        <v>1715</v>
      </c>
      <c r="C531" s="677" t="s">
        <v>420</v>
      </c>
      <c r="D531" t="s">
        <v>401</v>
      </c>
      <c r="E531" s="256"/>
      <c r="F531" s="237">
        <v>5</v>
      </c>
      <c r="G531" s="218">
        <f t="shared" si="5"/>
        <v>-4.2632564145606011E-14</v>
      </c>
    </row>
    <row r="532" spans="1:11">
      <c r="A532" s="243">
        <v>45443</v>
      </c>
      <c r="B532" s="676" t="s">
        <v>397</v>
      </c>
      <c r="C532" s="676" t="s">
        <v>422</v>
      </c>
      <c r="D532" t="s">
        <v>19</v>
      </c>
      <c r="E532" s="256">
        <v>84.5</v>
      </c>
      <c r="F532" s="285"/>
      <c r="G532" s="218">
        <f t="shared" si="5"/>
        <v>84.499999999999957</v>
      </c>
      <c r="H532" s="676"/>
      <c r="J532" s="256"/>
      <c r="K532" s="256"/>
    </row>
    <row r="533" spans="1:11">
      <c r="B533" s="677"/>
      <c r="C533" s="677"/>
      <c r="D533" t="s">
        <v>401</v>
      </c>
      <c r="E533" s="256">
        <v>5</v>
      </c>
      <c r="F533" s="285"/>
      <c r="G533" s="218">
        <f>+G532+E533-F533</f>
        <v>89.499999999999957</v>
      </c>
      <c r="H533" s="677"/>
      <c r="J533" s="256"/>
      <c r="K533" s="256"/>
    </row>
    <row r="534" spans="1:11">
      <c r="B534" s="677"/>
      <c r="C534" s="677"/>
      <c r="D534" t="s">
        <v>1115</v>
      </c>
      <c r="E534" s="256">
        <v>600</v>
      </c>
      <c r="F534" s="285"/>
      <c r="G534" s="218">
        <f t="shared" si="5"/>
        <v>689.5</v>
      </c>
      <c r="H534" s="676"/>
      <c r="J534" s="256"/>
    </row>
    <row r="535" spans="1:11" s="396" customFormat="1">
      <c r="A535" s="395">
        <v>45443</v>
      </c>
      <c r="B535" s="681" t="s">
        <v>1717</v>
      </c>
      <c r="C535" s="681" t="s">
        <v>422</v>
      </c>
      <c r="D535" s="396" t="s">
        <v>1115</v>
      </c>
      <c r="E535" s="397"/>
      <c r="F535" s="400">
        <v>600</v>
      </c>
      <c r="G535" s="399">
        <f t="shared" si="5"/>
        <v>89.5</v>
      </c>
      <c r="H535" s="681"/>
      <c r="J535" s="397"/>
    </row>
    <row r="536" spans="1:11">
      <c r="A536" s="236">
        <v>45476</v>
      </c>
      <c r="B536" s="677" t="s">
        <v>1718</v>
      </c>
      <c r="C536" s="677" t="s">
        <v>422</v>
      </c>
      <c r="D536" t="s">
        <v>19</v>
      </c>
      <c r="E536" s="256"/>
      <c r="F536" s="285">
        <v>40</v>
      </c>
      <c r="G536" s="218">
        <f t="shared" si="5"/>
        <v>49.5</v>
      </c>
      <c r="J536" s="256"/>
    </row>
    <row r="537" spans="1:11">
      <c r="A537" s="236">
        <v>45504</v>
      </c>
      <c r="B537" s="677" t="s">
        <v>1719</v>
      </c>
      <c r="C537" s="677" t="s">
        <v>422</v>
      </c>
      <c r="D537" t="s">
        <v>19</v>
      </c>
      <c r="E537" s="256"/>
      <c r="F537" s="256">
        <v>44.5</v>
      </c>
      <c r="G537" s="218">
        <f t="shared" ref="G537:G606" si="6">+G536+E537-F537</f>
        <v>5</v>
      </c>
      <c r="J537" s="256"/>
    </row>
    <row r="538" spans="1:11">
      <c r="A538" s="236">
        <v>45504</v>
      </c>
      <c r="B538" s="677" t="s">
        <v>1719</v>
      </c>
      <c r="C538" s="677" t="s">
        <v>422</v>
      </c>
      <c r="D538" t="s">
        <v>401</v>
      </c>
      <c r="E538" s="256"/>
      <c r="F538" s="256">
        <v>5</v>
      </c>
      <c r="G538" s="218">
        <f t="shared" si="6"/>
        <v>0</v>
      </c>
      <c r="J538" s="256"/>
    </row>
    <row r="539" spans="1:11">
      <c r="A539" s="243">
        <v>45473</v>
      </c>
      <c r="B539" s="676" t="s">
        <v>397</v>
      </c>
      <c r="C539" s="676" t="s">
        <v>425</v>
      </c>
      <c r="D539" t="s">
        <v>19</v>
      </c>
      <c r="E539" s="256">
        <v>82</v>
      </c>
      <c r="G539" s="218">
        <f t="shared" si="6"/>
        <v>82</v>
      </c>
    </row>
    <row r="540" spans="1:11">
      <c r="B540" s="677"/>
      <c r="C540" s="677"/>
      <c r="D540" t="s">
        <v>401</v>
      </c>
      <c r="E540" s="256">
        <v>7</v>
      </c>
      <c r="G540" s="218">
        <f t="shared" si="6"/>
        <v>89</v>
      </c>
    </row>
    <row r="541" spans="1:11">
      <c r="B541" s="677"/>
      <c r="C541" s="677"/>
      <c r="D541" t="s">
        <v>400</v>
      </c>
      <c r="E541" s="256">
        <v>600</v>
      </c>
      <c r="G541" s="218">
        <f t="shared" si="6"/>
        <v>689</v>
      </c>
      <c r="H541" s="676"/>
      <c r="K541" s="256"/>
    </row>
    <row r="542" spans="1:11" s="396" customFormat="1">
      <c r="A542" s="395">
        <v>45473</v>
      </c>
      <c r="B542" s="681" t="s">
        <v>1720</v>
      </c>
      <c r="C542" s="681" t="s">
        <v>425</v>
      </c>
      <c r="D542" s="396" t="s">
        <v>400</v>
      </c>
      <c r="E542" s="416"/>
      <c r="F542" s="416">
        <v>600</v>
      </c>
      <c r="G542" s="399">
        <f t="shared" si="6"/>
        <v>89</v>
      </c>
      <c r="H542" s="681"/>
      <c r="K542" s="397"/>
    </row>
    <row r="543" spans="1:11">
      <c r="A543" s="236">
        <v>45504</v>
      </c>
      <c r="B543" s="677" t="s">
        <v>1719</v>
      </c>
      <c r="C543" s="677" t="s">
        <v>425</v>
      </c>
      <c r="D543" t="s">
        <v>19</v>
      </c>
      <c r="F543" s="237">
        <v>30</v>
      </c>
      <c r="G543" s="218">
        <f t="shared" si="6"/>
        <v>59</v>
      </c>
      <c r="H543" s="676"/>
      <c r="J543" s="237"/>
    </row>
    <row r="544" spans="1:11">
      <c r="A544" s="236">
        <v>45535</v>
      </c>
      <c r="B544" s="677" t="s">
        <v>1721</v>
      </c>
      <c r="C544" s="677" t="s">
        <v>425</v>
      </c>
      <c r="D544" t="s">
        <v>19</v>
      </c>
      <c r="F544" s="237">
        <v>52</v>
      </c>
      <c r="G544" s="218">
        <f t="shared" si="6"/>
        <v>7</v>
      </c>
      <c r="H544" s="676"/>
      <c r="J544" s="237"/>
    </row>
    <row r="545" spans="1:19">
      <c r="A545" s="236">
        <v>45535</v>
      </c>
      <c r="B545" s="677" t="s">
        <v>1721</v>
      </c>
      <c r="C545" s="677" t="s">
        <v>425</v>
      </c>
      <c r="D545" t="s">
        <v>401</v>
      </c>
      <c r="F545" s="237">
        <v>7</v>
      </c>
      <c r="G545" s="218">
        <f t="shared" si="6"/>
        <v>0</v>
      </c>
      <c r="H545" s="676"/>
      <c r="J545" s="237"/>
    </row>
    <row r="546" spans="1:19">
      <c r="A546" s="243">
        <v>45504</v>
      </c>
      <c r="B546" s="676" t="s">
        <v>397</v>
      </c>
      <c r="C546" s="676" t="s">
        <v>427</v>
      </c>
      <c r="D546" t="s">
        <v>19</v>
      </c>
      <c r="E546" s="237">
        <v>80.5</v>
      </c>
      <c r="F546" s="319"/>
      <c r="G546" s="218">
        <f t="shared" si="6"/>
        <v>80.5</v>
      </c>
      <c r="H546" s="677"/>
      <c r="J546" s="237"/>
      <c r="K546" s="256"/>
    </row>
    <row r="547" spans="1:19">
      <c r="B547" s="677"/>
      <c r="C547" s="677"/>
      <c r="D547" t="s">
        <v>401</v>
      </c>
      <c r="E547" s="237">
        <v>7</v>
      </c>
      <c r="F547" s="319"/>
      <c r="G547" s="218">
        <f t="shared" si="6"/>
        <v>87.5</v>
      </c>
      <c r="J547" s="256"/>
    </row>
    <row r="548" spans="1:19">
      <c r="B548" s="677"/>
      <c r="C548" s="677"/>
      <c r="D548" t="s">
        <v>400</v>
      </c>
      <c r="E548" s="237">
        <v>600</v>
      </c>
      <c r="F548" s="319"/>
      <c r="G548" s="218">
        <f t="shared" si="6"/>
        <v>687.5</v>
      </c>
    </row>
    <row r="549" spans="1:19" s="396" customFormat="1">
      <c r="A549" s="395">
        <v>45504</v>
      </c>
      <c r="B549" s="681" t="s">
        <v>1722</v>
      </c>
      <c r="C549" s="681" t="s">
        <v>427</v>
      </c>
      <c r="D549" s="396" t="s">
        <v>400</v>
      </c>
      <c r="E549" s="397"/>
      <c r="F549" s="398">
        <v>600</v>
      </c>
      <c r="G549" s="399">
        <f t="shared" si="6"/>
        <v>87.5</v>
      </c>
    </row>
    <row r="550" spans="1:19">
      <c r="A550" s="236">
        <v>45535</v>
      </c>
      <c r="B550" s="677" t="s">
        <v>1721</v>
      </c>
      <c r="C550" s="677" t="s">
        <v>427</v>
      </c>
      <c r="D550" t="s">
        <v>19</v>
      </c>
      <c r="F550" s="237">
        <v>21</v>
      </c>
      <c r="G550" s="218">
        <f t="shared" si="6"/>
        <v>66.5</v>
      </c>
    </row>
    <row r="551" spans="1:19">
      <c r="A551" s="236">
        <v>45545</v>
      </c>
      <c r="B551" s="677" t="s">
        <v>1723</v>
      </c>
      <c r="C551" s="677" t="s">
        <v>427</v>
      </c>
      <c r="D551" t="s">
        <v>19</v>
      </c>
      <c r="F551" s="237">
        <v>59.5</v>
      </c>
      <c r="G551" s="218">
        <f t="shared" si="6"/>
        <v>7</v>
      </c>
      <c r="I551" s="676"/>
      <c r="K551" s="237"/>
    </row>
    <row r="552" spans="1:19">
      <c r="A552" s="236">
        <v>45545</v>
      </c>
      <c r="B552" s="677" t="s">
        <v>1723</v>
      </c>
      <c r="C552" s="677" t="s">
        <v>427</v>
      </c>
      <c r="D552" t="s">
        <v>401</v>
      </c>
      <c r="F552" s="237">
        <v>7</v>
      </c>
      <c r="G552" s="218">
        <f t="shared" si="6"/>
        <v>0</v>
      </c>
      <c r="I552" s="677"/>
      <c r="K552" s="237"/>
    </row>
    <row r="553" spans="1:19">
      <c r="A553" s="243">
        <v>45535</v>
      </c>
      <c r="B553" s="676" t="s">
        <v>397</v>
      </c>
      <c r="C553" s="676" t="s">
        <v>429</v>
      </c>
      <c r="D553" t="s">
        <v>19</v>
      </c>
      <c r="E553" s="237">
        <v>80.7</v>
      </c>
      <c r="F553" s="355"/>
      <c r="G553" s="218">
        <f t="shared" si="6"/>
        <v>80.7</v>
      </c>
      <c r="I553" s="676"/>
      <c r="K553" s="237"/>
    </row>
    <row r="554" spans="1:19">
      <c r="B554" s="677"/>
      <c r="C554" s="677"/>
      <c r="D554" t="s">
        <v>401</v>
      </c>
      <c r="E554" s="237">
        <v>7</v>
      </c>
      <c r="F554" s="355"/>
      <c r="G554" s="218">
        <f t="shared" si="6"/>
        <v>87.7</v>
      </c>
      <c r="I554" s="677"/>
      <c r="K554" s="237"/>
    </row>
    <row r="555" spans="1:19">
      <c r="B555" s="677"/>
      <c r="C555" s="677"/>
      <c r="D555" t="s">
        <v>400</v>
      </c>
      <c r="E555" s="237">
        <v>600</v>
      </c>
      <c r="F555" s="355"/>
      <c r="G555" s="218">
        <f t="shared" si="6"/>
        <v>687.7</v>
      </c>
      <c r="K555" s="237"/>
    </row>
    <row r="556" spans="1:19" s="396" customFormat="1">
      <c r="A556" s="395">
        <v>45535</v>
      </c>
      <c r="B556" s="681" t="s">
        <v>1724</v>
      </c>
      <c r="C556" s="681" t="s">
        <v>429</v>
      </c>
      <c r="D556" s="396" t="s">
        <v>400</v>
      </c>
      <c r="E556" s="416"/>
      <c r="F556" s="417">
        <v>600</v>
      </c>
      <c r="G556" s="399">
        <f t="shared" si="6"/>
        <v>87.700000000000045</v>
      </c>
      <c r="K556" s="421"/>
    </row>
    <row r="557" spans="1:19">
      <c r="A557" s="236">
        <v>45602</v>
      </c>
      <c r="B557" s="677" t="s">
        <v>1725</v>
      </c>
      <c r="C557" s="677" t="s">
        <v>429</v>
      </c>
      <c r="D557" t="s">
        <v>19</v>
      </c>
      <c r="F557" s="355">
        <v>80.7</v>
      </c>
      <c r="G557" s="218">
        <f t="shared" si="6"/>
        <v>7.0000000000000426</v>
      </c>
      <c r="K557" s="240"/>
    </row>
    <row r="558" spans="1:19">
      <c r="A558" s="236">
        <v>45602</v>
      </c>
      <c r="B558" s="677" t="s">
        <v>1725</v>
      </c>
      <c r="C558" s="677" t="s">
        <v>429</v>
      </c>
      <c r="D558" t="s">
        <v>401</v>
      </c>
      <c r="F558" s="355">
        <v>7</v>
      </c>
      <c r="G558" s="218">
        <f t="shared" si="6"/>
        <v>4.2632564145606011E-14</v>
      </c>
      <c r="K558" s="240"/>
    </row>
    <row r="559" spans="1:19">
      <c r="A559" s="243">
        <v>45565</v>
      </c>
      <c r="B559" s="676" t="s">
        <v>397</v>
      </c>
      <c r="C559" s="676" t="s">
        <v>431</v>
      </c>
      <c r="D559" t="s">
        <v>19</v>
      </c>
      <c r="E559" s="237">
        <v>81.2</v>
      </c>
      <c r="F559" s="355"/>
      <c r="G559" s="218">
        <f t="shared" si="6"/>
        <v>81.200000000000045</v>
      </c>
      <c r="S559" t="s">
        <v>1726</v>
      </c>
    </row>
    <row r="560" spans="1:19">
      <c r="B560" s="677"/>
      <c r="C560" s="677"/>
      <c r="D560" t="s">
        <v>401</v>
      </c>
      <c r="E560" s="237">
        <v>5</v>
      </c>
      <c r="F560" s="355"/>
      <c r="G560" s="218">
        <f t="shared" si="6"/>
        <v>86.200000000000045</v>
      </c>
      <c r="I560" s="676"/>
      <c r="K560" s="237"/>
    </row>
    <row r="561" spans="1:12">
      <c r="B561" s="677"/>
      <c r="C561" s="677"/>
      <c r="D561" t="s">
        <v>400</v>
      </c>
      <c r="E561" s="237">
        <v>600</v>
      </c>
      <c r="F561" s="355"/>
      <c r="G561" s="218">
        <f t="shared" si="6"/>
        <v>686.2</v>
      </c>
      <c r="I561" s="677"/>
      <c r="K561" s="237"/>
    </row>
    <row r="562" spans="1:12" s="466" customFormat="1">
      <c r="A562" s="464">
        <v>45565</v>
      </c>
      <c r="B562" s="465" t="s">
        <v>1727</v>
      </c>
      <c r="C562" s="465" t="s">
        <v>431</v>
      </c>
      <c r="D562" s="466" t="s">
        <v>400</v>
      </c>
      <c r="E562" s="468"/>
      <c r="F562" s="487">
        <v>600</v>
      </c>
      <c r="G562" s="469">
        <f t="shared" si="6"/>
        <v>86.200000000000045</v>
      </c>
      <c r="I562" s="486"/>
      <c r="K562" s="468"/>
    </row>
    <row r="563" spans="1:12">
      <c r="A563" s="236">
        <v>45602</v>
      </c>
      <c r="B563" s="677" t="s">
        <v>1725</v>
      </c>
      <c r="C563" s="677" t="s">
        <v>431</v>
      </c>
      <c r="D563" t="s">
        <v>19</v>
      </c>
      <c r="F563" s="355">
        <v>81.2</v>
      </c>
      <c r="G563" s="218">
        <f t="shared" si="6"/>
        <v>5.0000000000000426</v>
      </c>
      <c r="I563" s="677"/>
      <c r="K563" s="237"/>
    </row>
    <row r="564" spans="1:12">
      <c r="A564" s="236">
        <v>45602</v>
      </c>
      <c r="B564" s="677" t="s">
        <v>1725</v>
      </c>
      <c r="C564" s="677" t="s">
        <v>431</v>
      </c>
      <c r="D564" t="s">
        <v>401</v>
      </c>
      <c r="F564" s="355">
        <v>5</v>
      </c>
      <c r="G564" s="218">
        <f t="shared" si="6"/>
        <v>4.2632564145606011E-14</v>
      </c>
      <c r="K564" s="237"/>
    </row>
    <row r="565" spans="1:12">
      <c r="A565" s="243">
        <v>45596</v>
      </c>
      <c r="B565" s="676" t="s">
        <v>397</v>
      </c>
      <c r="C565" s="676" t="s">
        <v>398</v>
      </c>
      <c r="D565" t="s">
        <v>19</v>
      </c>
      <c r="E565" s="237">
        <v>30</v>
      </c>
      <c r="G565" s="218">
        <f t="shared" si="6"/>
        <v>30.000000000000043</v>
      </c>
    </row>
    <row r="566" spans="1:12">
      <c r="B566" s="677"/>
      <c r="C566" s="677"/>
      <c r="D566" t="s">
        <v>401</v>
      </c>
      <c r="E566" s="237">
        <v>7</v>
      </c>
      <c r="G566" s="218">
        <f t="shared" si="6"/>
        <v>37.000000000000043</v>
      </c>
    </row>
    <row r="567" spans="1:12">
      <c r="B567" s="677"/>
      <c r="C567" s="677"/>
      <c r="D567" t="s">
        <v>400</v>
      </c>
      <c r="E567" s="237">
        <v>600</v>
      </c>
      <c r="G567" s="218">
        <f t="shared" si="6"/>
        <v>637</v>
      </c>
    </row>
    <row r="568" spans="1:12" s="396" customFormat="1">
      <c r="A568" s="395">
        <v>45596</v>
      </c>
      <c r="B568" s="681" t="s">
        <v>1728</v>
      </c>
      <c r="C568" s="681" t="s">
        <v>398</v>
      </c>
      <c r="D568" s="396" t="s">
        <v>400</v>
      </c>
      <c r="E568" s="416"/>
      <c r="F568" s="416">
        <v>600</v>
      </c>
      <c r="G568" s="399">
        <f t="shared" si="6"/>
        <v>37</v>
      </c>
    </row>
    <row r="569" spans="1:12">
      <c r="A569" s="236">
        <v>45664</v>
      </c>
      <c r="B569" s="677" t="s">
        <v>1729</v>
      </c>
      <c r="C569" s="677" t="s">
        <v>398</v>
      </c>
      <c r="D569" t="s">
        <v>19</v>
      </c>
      <c r="F569" s="237">
        <v>30</v>
      </c>
      <c r="G569" s="218">
        <f t="shared" si="6"/>
        <v>7</v>
      </c>
    </row>
    <row r="570" spans="1:12">
      <c r="A570" s="236">
        <v>45664</v>
      </c>
      <c r="B570" s="677" t="s">
        <v>1729</v>
      </c>
      <c r="C570" s="677" t="s">
        <v>398</v>
      </c>
      <c r="D570" t="s">
        <v>401</v>
      </c>
      <c r="F570" s="237">
        <v>7</v>
      </c>
      <c r="G570" s="218">
        <f t="shared" si="6"/>
        <v>0</v>
      </c>
    </row>
    <row r="571" spans="1:12">
      <c r="A571" s="243">
        <v>45626</v>
      </c>
      <c r="B571" s="676" t="s">
        <v>397</v>
      </c>
      <c r="C571" s="676" t="s">
        <v>405</v>
      </c>
      <c r="D571" t="s">
        <v>19</v>
      </c>
      <c r="E571" s="237">
        <v>32</v>
      </c>
      <c r="F571" s="355"/>
      <c r="G571" s="218">
        <f t="shared" si="6"/>
        <v>32</v>
      </c>
    </row>
    <row r="572" spans="1:12">
      <c r="B572" s="677"/>
      <c r="C572" s="677"/>
      <c r="D572" t="s">
        <v>401</v>
      </c>
      <c r="E572" s="237">
        <v>7</v>
      </c>
      <c r="F572" s="355"/>
      <c r="G572" s="218">
        <f t="shared" si="6"/>
        <v>39</v>
      </c>
    </row>
    <row r="573" spans="1:12">
      <c r="B573" s="677"/>
      <c r="C573" s="677"/>
      <c r="D573" t="s">
        <v>400</v>
      </c>
      <c r="E573" s="237">
        <v>600</v>
      </c>
      <c r="F573" s="355"/>
      <c r="G573" s="218">
        <f t="shared" si="6"/>
        <v>639</v>
      </c>
      <c r="J573" s="676"/>
      <c r="L573" s="237"/>
    </row>
    <row r="574" spans="1:12" s="396" customFormat="1">
      <c r="A574" s="395">
        <v>45626</v>
      </c>
      <c r="B574" s="681" t="s">
        <v>1730</v>
      </c>
      <c r="C574" s="681" t="s">
        <v>405</v>
      </c>
      <c r="D574" s="396" t="s">
        <v>400</v>
      </c>
      <c r="E574" s="416"/>
      <c r="F574" s="417">
        <v>600</v>
      </c>
      <c r="G574" s="399">
        <f t="shared" si="6"/>
        <v>39</v>
      </c>
      <c r="J574" s="681"/>
      <c r="L574" s="416"/>
    </row>
    <row r="575" spans="1:12">
      <c r="A575" s="236">
        <v>45664</v>
      </c>
      <c r="B575" s="677" t="s">
        <v>1729</v>
      </c>
      <c r="C575" s="677" t="s">
        <v>405</v>
      </c>
      <c r="D575" t="s">
        <v>19</v>
      </c>
      <c r="F575" s="355">
        <v>32</v>
      </c>
      <c r="G575" s="218">
        <f t="shared" si="6"/>
        <v>7</v>
      </c>
      <c r="J575" s="677"/>
      <c r="L575" s="237"/>
    </row>
    <row r="576" spans="1:12">
      <c r="A576" s="236">
        <v>45664</v>
      </c>
      <c r="B576" s="677" t="s">
        <v>1729</v>
      </c>
      <c r="C576" s="677" t="s">
        <v>405</v>
      </c>
      <c r="D576" t="s">
        <v>401</v>
      </c>
      <c r="F576" s="355">
        <v>7</v>
      </c>
      <c r="G576" s="218">
        <f t="shared" si="6"/>
        <v>0</v>
      </c>
      <c r="J576" s="677"/>
      <c r="L576" s="237"/>
    </row>
    <row r="577" spans="1:12">
      <c r="A577" s="243">
        <v>45657</v>
      </c>
      <c r="B577" s="676" t="s">
        <v>397</v>
      </c>
      <c r="C577" s="676" t="s">
        <v>409</v>
      </c>
      <c r="D577" t="s">
        <v>19</v>
      </c>
      <c r="E577" s="237">
        <v>45</v>
      </c>
      <c r="F577" s="355"/>
      <c r="G577" s="218">
        <f t="shared" si="6"/>
        <v>45</v>
      </c>
      <c r="J577" s="676"/>
      <c r="L577" s="237"/>
    </row>
    <row r="578" spans="1:12">
      <c r="B578" s="677"/>
      <c r="C578" s="677"/>
      <c r="D578" t="s">
        <v>401</v>
      </c>
      <c r="E578" s="237">
        <v>3</v>
      </c>
      <c r="F578" s="355"/>
      <c r="G578" s="218">
        <f t="shared" si="6"/>
        <v>48</v>
      </c>
      <c r="J578" s="677"/>
      <c r="L578" s="237"/>
    </row>
    <row r="579" spans="1:12">
      <c r="B579" s="677"/>
      <c r="C579" s="677"/>
      <c r="D579" t="s">
        <v>400</v>
      </c>
      <c r="E579" s="237">
        <v>600</v>
      </c>
      <c r="F579" s="355"/>
      <c r="G579" s="218">
        <f t="shared" si="6"/>
        <v>648</v>
      </c>
      <c r="L579" s="237"/>
    </row>
    <row r="580" spans="1:12" s="396" customFormat="1">
      <c r="A580" s="395">
        <v>45657</v>
      </c>
      <c r="B580" s="681" t="s">
        <v>1731</v>
      </c>
      <c r="C580" s="681" t="s">
        <v>409</v>
      </c>
      <c r="D580" s="396" t="s">
        <v>400</v>
      </c>
      <c r="E580" s="416"/>
      <c r="F580" s="417">
        <v>600</v>
      </c>
      <c r="G580" s="399">
        <f t="shared" si="6"/>
        <v>48</v>
      </c>
    </row>
    <row r="581" spans="1:12">
      <c r="A581" s="236">
        <v>45681</v>
      </c>
      <c r="B581" s="677" t="s">
        <v>1732</v>
      </c>
      <c r="C581" s="677" t="s">
        <v>409</v>
      </c>
      <c r="D581" t="s">
        <v>19</v>
      </c>
      <c r="F581" s="237">
        <v>45</v>
      </c>
      <c r="G581" s="218">
        <f t="shared" si="6"/>
        <v>3</v>
      </c>
    </row>
    <row r="582" spans="1:12">
      <c r="A582" s="236">
        <v>45681</v>
      </c>
      <c r="B582" s="677" t="s">
        <v>1732</v>
      </c>
      <c r="C582" s="677" t="s">
        <v>409</v>
      </c>
      <c r="D582" t="s">
        <v>401</v>
      </c>
      <c r="F582" s="237">
        <v>3</v>
      </c>
      <c r="G582" s="218">
        <f t="shared" si="6"/>
        <v>0</v>
      </c>
    </row>
    <row r="583" spans="1:12">
      <c r="A583" s="243">
        <v>45688</v>
      </c>
      <c r="B583" s="676" t="s">
        <v>397</v>
      </c>
      <c r="C583" s="676" t="s">
        <v>444</v>
      </c>
      <c r="D583" t="s">
        <v>19</v>
      </c>
      <c r="E583" s="256">
        <v>40.5</v>
      </c>
      <c r="F583" s="256"/>
      <c r="G583" s="218">
        <f t="shared" si="6"/>
        <v>40.5</v>
      </c>
    </row>
    <row r="584" spans="1:12">
      <c r="B584" s="677"/>
      <c r="C584" s="677"/>
      <c r="D584" t="s">
        <v>401</v>
      </c>
      <c r="E584" s="256">
        <v>3</v>
      </c>
      <c r="F584" s="256"/>
      <c r="G584" s="218">
        <f t="shared" si="6"/>
        <v>43.5</v>
      </c>
      <c r="J584" s="676"/>
      <c r="L584" s="256"/>
    </row>
    <row r="585" spans="1:12">
      <c r="B585" s="677"/>
      <c r="C585" s="677"/>
      <c r="D585" t="s">
        <v>400</v>
      </c>
      <c r="E585" s="256">
        <v>600</v>
      </c>
      <c r="F585" s="256"/>
      <c r="G585" s="218">
        <f t="shared" si="6"/>
        <v>643.5</v>
      </c>
      <c r="J585" s="677"/>
      <c r="L585" s="256"/>
    </row>
    <row r="586" spans="1:12" s="396" customFormat="1">
      <c r="A586" s="395">
        <v>45688</v>
      </c>
      <c r="B586" s="681" t="s">
        <v>1733</v>
      </c>
      <c r="C586" s="681" t="s">
        <v>444</v>
      </c>
      <c r="D586" s="396" t="s">
        <v>400</v>
      </c>
      <c r="E586" s="397"/>
      <c r="F586" s="397">
        <v>600</v>
      </c>
      <c r="G586" s="399">
        <f t="shared" si="6"/>
        <v>43.5</v>
      </c>
      <c r="J586" s="682"/>
    </row>
    <row r="587" spans="1:12">
      <c r="A587" s="236">
        <v>45798</v>
      </c>
      <c r="B587" s="677" t="s">
        <v>1734</v>
      </c>
      <c r="C587" s="677" t="s">
        <v>444</v>
      </c>
      <c r="D587" t="s">
        <v>19</v>
      </c>
      <c r="E587" s="256"/>
      <c r="F587" s="256">
        <v>40.5</v>
      </c>
      <c r="G587" s="218">
        <f t="shared" si="6"/>
        <v>3</v>
      </c>
      <c r="J587" s="676"/>
    </row>
    <row r="588" spans="1:12">
      <c r="A588" s="236">
        <v>45798</v>
      </c>
      <c r="B588" s="677" t="s">
        <v>1734</v>
      </c>
      <c r="C588" s="677" t="s">
        <v>444</v>
      </c>
      <c r="D588" t="s">
        <v>401</v>
      </c>
      <c r="E588" s="256"/>
      <c r="F588" s="256">
        <v>3</v>
      </c>
      <c r="G588" s="218">
        <f t="shared" si="6"/>
        <v>0</v>
      </c>
      <c r="J588" s="676"/>
    </row>
    <row r="589" spans="1:12">
      <c r="A589" s="243">
        <v>45716</v>
      </c>
      <c r="B589" s="676" t="s">
        <v>397</v>
      </c>
      <c r="C589" s="676" t="s">
        <v>415</v>
      </c>
      <c r="D589" t="s">
        <v>19</v>
      </c>
      <c r="E589" s="237">
        <v>46.5</v>
      </c>
      <c r="G589" s="218">
        <f t="shared" si="6"/>
        <v>46.5</v>
      </c>
      <c r="J589" s="677"/>
    </row>
    <row r="590" spans="1:12">
      <c r="B590" s="677"/>
      <c r="C590" s="677"/>
      <c r="D590" t="s">
        <v>401</v>
      </c>
      <c r="E590" s="237">
        <v>3</v>
      </c>
      <c r="G590" s="218">
        <f t="shared" si="6"/>
        <v>49.5</v>
      </c>
      <c r="J590" t="s">
        <v>1735</v>
      </c>
      <c r="L590" s="256"/>
    </row>
    <row r="591" spans="1:12">
      <c r="B591" s="677"/>
      <c r="C591" s="677"/>
      <c r="D591" t="s">
        <v>400</v>
      </c>
      <c r="E591" s="237">
        <v>600</v>
      </c>
      <c r="G591" s="218">
        <f t="shared" si="6"/>
        <v>649.5</v>
      </c>
      <c r="H591">
        <v>2025</v>
      </c>
      <c r="I591" s="676" t="s">
        <v>444</v>
      </c>
      <c r="J591" t="s">
        <v>19</v>
      </c>
      <c r="L591" s="256">
        <v>40.5</v>
      </c>
    </row>
    <row r="592" spans="1:12" s="396" customFormat="1">
      <c r="A592" s="395">
        <v>45716</v>
      </c>
      <c r="B592" s="681" t="s">
        <v>1736</v>
      </c>
      <c r="C592" s="681" t="s">
        <v>415</v>
      </c>
      <c r="D592" s="396" t="s">
        <v>400</v>
      </c>
      <c r="E592" s="416"/>
      <c r="F592" s="416">
        <v>600</v>
      </c>
      <c r="G592" s="399">
        <f t="shared" si="6"/>
        <v>49.5</v>
      </c>
      <c r="I592" s="681"/>
      <c r="J592" s="396" t="s">
        <v>401</v>
      </c>
      <c r="L592" s="397">
        <v>3</v>
      </c>
    </row>
    <row r="593" spans="1:13">
      <c r="A593" s="236">
        <v>45798</v>
      </c>
      <c r="B593" s="677" t="s">
        <v>1734</v>
      </c>
      <c r="C593" s="677" t="s">
        <v>415</v>
      </c>
      <c r="D593" t="s">
        <v>19</v>
      </c>
      <c r="F593" s="237">
        <v>46.5</v>
      </c>
      <c r="G593" s="218">
        <f t="shared" si="6"/>
        <v>3</v>
      </c>
      <c r="I593" s="677"/>
      <c r="L593" s="256"/>
    </row>
    <row r="594" spans="1:13">
      <c r="A594" s="236">
        <v>45798</v>
      </c>
      <c r="B594" s="677" t="s">
        <v>1734</v>
      </c>
      <c r="C594" s="677" t="s">
        <v>415</v>
      </c>
      <c r="D594" t="s">
        <v>401</v>
      </c>
      <c r="F594" s="237">
        <v>3</v>
      </c>
      <c r="G594" s="218">
        <f t="shared" si="6"/>
        <v>0</v>
      </c>
      <c r="I594" s="677"/>
      <c r="L594" s="256"/>
    </row>
    <row r="595" spans="1:13">
      <c r="A595" s="243">
        <v>45747</v>
      </c>
      <c r="B595" s="676" t="s">
        <v>397</v>
      </c>
      <c r="C595" s="676" t="s">
        <v>418</v>
      </c>
      <c r="D595" t="s">
        <v>19</v>
      </c>
      <c r="E595" s="237">
        <v>44.5</v>
      </c>
      <c r="F595" s="256"/>
      <c r="G595" s="218">
        <f t="shared" si="6"/>
        <v>44.5</v>
      </c>
      <c r="I595" s="676" t="s">
        <v>415</v>
      </c>
      <c r="J595" t="s">
        <v>19</v>
      </c>
      <c r="L595" s="237">
        <v>46.5</v>
      </c>
    </row>
    <row r="596" spans="1:13">
      <c r="B596" s="677"/>
      <c r="C596" s="677"/>
      <c r="D596" t="s">
        <v>401</v>
      </c>
      <c r="E596" s="237">
        <v>3</v>
      </c>
      <c r="F596" s="256"/>
      <c r="G596" s="218">
        <f t="shared" si="6"/>
        <v>47.5</v>
      </c>
      <c r="I596" s="677"/>
      <c r="J596" t="s">
        <v>401</v>
      </c>
      <c r="L596" s="237">
        <v>3</v>
      </c>
    </row>
    <row r="597" spans="1:13">
      <c r="B597" s="677"/>
      <c r="C597" s="677"/>
      <c r="D597" t="s">
        <v>400</v>
      </c>
      <c r="E597" s="237">
        <v>600</v>
      </c>
      <c r="F597" s="256"/>
      <c r="G597" s="218">
        <f t="shared" si="6"/>
        <v>647.5</v>
      </c>
      <c r="I597" s="676" t="s">
        <v>418</v>
      </c>
      <c r="J597" t="s">
        <v>19</v>
      </c>
      <c r="L597" s="237">
        <v>44.5</v>
      </c>
    </row>
    <row r="598" spans="1:13" s="396" customFormat="1">
      <c r="A598" s="395">
        <v>45747</v>
      </c>
      <c r="B598" s="681" t="s">
        <v>1737</v>
      </c>
      <c r="C598" s="681" t="s">
        <v>418</v>
      </c>
      <c r="D598" s="396" t="s">
        <v>400</v>
      </c>
      <c r="E598" s="416"/>
      <c r="F598" s="397">
        <v>600</v>
      </c>
      <c r="G598" s="399">
        <f t="shared" si="6"/>
        <v>47.5</v>
      </c>
      <c r="I598" s="681"/>
      <c r="J598" s="396" t="s">
        <v>401</v>
      </c>
      <c r="L598" s="416">
        <v>3</v>
      </c>
    </row>
    <row r="599" spans="1:13">
      <c r="A599" s="236">
        <v>45798</v>
      </c>
      <c r="B599" s="677" t="s">
        <v>1734</v>
      </c>
      <c r="C599" s="677" t="s">
        <v>418</v>
      </c>
      <c r="D599" t="s">
        <v>19</v>
      </c>
      <c r="F599" s="237">
        <v>44.5</v>
      </c>
      <c r="G599" s="218">
        <f t="shared" si="6"/>
        <v>3</v>
      </c>
      <c r="I599" s="677"/>
      <c r="L599" s="237"/>
    </row>
    <row r="600" spans="1:13">
      <c r="A600" s="236">
        <v>45798</v>
      </c>
      <c r="B600" s="677" t="s">
        <v>1734</v>
      </c>
      <c r="C600" s="677" t="s">
        <v>418</v>
      </c>
      <c r="D600" t="s">
        <v>401</v>
      </c>
      <c r="F600" s="237">
        <v>3</v>
      </c>
      <c r="G600" s="218">
        <f t="shared" si="6"/>
        <v>0</v>
      </c>
      <c r="I600" s="677"/>
      <c r="L600" s="237"/>
    </row>
    <row r="601" spans="1:13">
      <c r="A601" s="243">
        <v>45777</v>
      </c>
      <c r="B601" s="676" t="s">
        <v>397</v>
      </c>
      <c r="C601" s="676" t="s">
        <v>420</v>
      </c>
      <c r="D601" t="s">
        <v>19</v>
      </c>
      <c r="E601" s="237">
        <v>44.5</v>
      </c>
      <c r="F601" s="256"/>
      <c r="G601" s="218">
        <f t="shared" si="6"/>
        <v>44.5</v>
      </c>
      <c r="I601" s="676" t="s">
        <v>420</v>
      </c>
      <c r="J601" t="s">
        <v>19</v>
      </c>
      <c r="K601" s="237">
        <v>44.5</v>
      </c>
      <c r="L601" s="237"/>
    </row>
    <row r="602" spans="1:13">
      <c r="B602" s="677"/>
      <c r="C602" s="677"/>
      <c r="D602" t="s">
        <v>401</v>
      </c>
      <c r="E602" s="237">
        <v>3</v>
      </c>
      <c r="F602" s="256"/>
      <c r="G602" s="218">
        <f t="shared" si="6"/>
        <v>47.5</v>
      </c>
      <c r="I602" s="677"/>
      <c r="J602" t="s">
        <v>401</v>
      </c>
      <c r="K602" s="237">
        <v>3</v>
      </c>
      <c r="L602" s="256"/>
    </row>
    <row r="603" spans="1:13">
      <c r="B603" s="677"/>
      <c r="C603" s="677"/>
      <c r="D603" t="s">
        <v>400</v>
      </c>
      <c r="E603" s="237">
        <v>600</v>
      </c>
      <c r="F603" s="256"/>
      <c r="G603" s="218">
        <f t="shared" si="6"/>
        <v>647.5</v>
      </c>
      <c r="K603" s="256">
        <f>SUM(K591:K602)</f>
        <v>47.5</v>
      </c>
      <c r="L603" s="256">
        <f>SUM(L591:L602)</f>
        <v>140.5</v>
      </c>
    </row>
    <row r="604" spans="1:13" s="396" customFormat="1">
      <c r="A604" s="395">
        <v>45777</v>
      </c>
      <c r="B604" s="681" t="s">
        <v>1738</v>
      </c>
      <c r="C604" s="681" t="s">
        <v>420</v>
      </c>
      <c r="D604" s="396" t="s">
        <v>400</v>
      </c>
      <c r="E604" s="416"/>
      <c r="F604" s="397">
        <v>600</v>
      </c>
      <c r="G604" s="399">
        <f t="shared" si="6"/>
        <v>47.5</v>
      </c>
      <c r="M604" s="397">
        <f>150-L603</f>
        <v>9.5</v>
      </c>
    </row>
    <row r="605" spans="1:13">
      <c r="A605" s="236">
        <v>45800</v>
      </c>
      <c r="B605" s="677" t="s">
        <v>1739</v>
      </c>
      <c r="C605" s="677" t="s">
        <v>420</v>
      </c>
      <c r="D605" t="s">
        <v>19</v>
      </c>
      <c r="F605" s="237">
        <v>44.5</v>
      </c>
      <c r="G605" s="218">
        <f t="shared" si="6"/>
        <v>3</v>
      </c>
    </row>
    <row r="606" spans="1:13">
      <c r="A606" s="236">
        <v>45800</v>
      </c>
      <c r="B606" s="677" t="s">
        <v>1739</v>
      </c>
      <c r="C606" s="677" t="s">
        <v>420</v>
      </c>
      <c r="D606" t="s">
        <v>401</v>
      </c>
      <c r="F606" s="237">
        <v>3</v>
      </c>
      <c r="G606" s="218">
        <f t="shared" si="6"/>
        <v>0</v>
      </c>
    </row>
    <row r="607" spans="1:13">
      <c r="A607" s="243">
        <v>45808</v>
      </c>
      <c r="B607" s="676" t="s">
        <v>397</v>
      </c>
      <c r="C607" s="676" t="s">
        <v>422</v>
      </c>
      <c r="D607" t="s">
        <v>19</v>
      </c>
      <c r="E607" s="237">
        <v>44.5</v>
      </c>
      <c r="F607" s="355"/>
      <c r="G607" s="218">
        <f t="shared" ref="G607:G678" si="7">+G606+E607-F607</f>
        <v>44.5</v>
      </c>
    </row>
    <row r="608" spans="1:13">
      <c r="B608" s="677"/>
      <c r="C608" s="677"/>
      <c r="D608" t="s">
        <v>401</v>
      </c>
      <c r="E608" s="237">
        <v>5</v>
      </c>
      <c r="F608" s="355"/>
      <c r="G608" s="218">
        <f t="shared" si="7"/>
        <v>49.5</v>
      </c>
      <c r="I608" s="676" t="s">
        <v>422</v>
      </c>
      <c r="J608" t="s">
        <v>19</v>
      </c>
      <c r="K608" s="237">
        <v>44.5</v>
      </c>
    </row>
    <row r="609" spans="1:12">
      <c r="B609" s="677"/>
      <c r="C609" s="677"/>
      <c r="D609" t="s">
        <v>400</v>
      </c>
      <c r="E609" s="237">
        <v>600</v>
      </c>
      <c r="F609" s="355"/>
      <c r="G609" s="218">
        <f t="shared" si="7"/>
        <v>649.5</v>
      </c>
      <c r="I609" s="677"/>
      <c r="J609" t="s">
        <v>401</v>
      </c>
      <c r="K609" s="237">
        <v>5</v>
      </c>
    </row>
    <row r="610" spans="1:12" s="396" customFormat="1">
      <c r="A610" s="395">
        <v>45808</v>
      </c>
      <c r="B610" s="681" t="s">
        <v>1740</v>
      </c>
      <c r="C610" s="681" t="s">
        <v>422</v>
      </c>
      <c r="D610" s="396" t="s">
        <v>400</v>
      </c>
      <c r="E610" s="416"/>
      <c r="F610" s="417">
        <v>600</v>
      </c>
      <c r="G610" s="218">
        <f t="shared" si="7"/>
        <v>49.5</v>
      </c>
      <c r="K610" s="416">
        <f>SUM(K608:K609)</f>
        <v>49.5</v>
      </c>
    </row>
    <row r="611" spans="1:12">
      <c r="A611" s="236">
        <v>45939</v>
      </c>
      <c r="B611" s="677" t="s">
        <v>1741</v>
      </c>
      <c r="C611" s="677" t="s">
        <v>422</v>
      </c>
      <c r="D611" t="s">
        <v>19</v>
      </c>
      <c r="F611" s="237">
        <v>44.5</v>
      </c>
      <c r="G611" s="218">
        <f t="shared" si="7"/>
        <v>5</v>
      </c>
      <c r="K611" s="237"/>
    </row>
    <row r="612" spans="1:12">
      <c r="A612" s="236">
        <v>45939</v>
      </c>
      <c r="B612" s="677" t="s">
        <v>1741</v>
      </c>
      <c r="C612" s="677" t="s">
        <v>422</v>
      </c>
      <c r="D612" t="s">
        <v>401</v>
      </c>
      <c r="F612" s="237">
        <v>5</v>
      </c>
      <c r="G612" s="218">
        <f t="shared" si="7"/>
        <v>0</v>
      </c>
      <c r="K612" s="237"/>
    </row>
    <row r="613" spans="1:12">
      <c r="A613" s="243">
        <v>45838</v>
      </c>
      <c r="B613" s="676" t="s">
        <v>397</v>
      </c>
      <c r="C613" s="676" t="s">
        <v>425</v>
      </c>
      <c r="D613" t="s">
        <v>19</v>
      </c>
      <c r="E613" s="256">
        <v>40.5</v>
      </c>
      <c r="F613" s="256"/>
      <c r="G613" s="218">
        <f t="shared" si="7"/>
        <v>40.5</v>
      </c>
    </row>
    <row r="614" spans="1:12">
      <c r="B614" s="677"/>
      <c r="C614" s="677"/>
      <c r="D614" t="s">
        <v>401</v>
      </c>
      <c r="E614" s="256">
        <v>4</v>
      </c>
      <c r="F614" s="256"/>
      <c r="G614" s="218">
        <f t="shared" si="7"/>
        <v>44.5</v>
      </c>
      <c r="I614" s="692" t="s">
        <v>1735</v>
      </c>
      <c r="J614" s="692"/>
      <c r="K614" s="692"/>
    </row>
    <row r="615" spans="1:12">
      <c r="B615" s="677"/>
      <c r="C615" s="677"/>
      <c r="D615" t="s">
        <v>400</v>
      </c>
      <c r="E615" s="256">
        <v>600</v>
      </c>
      <c r="F615" s="256"/>
      <c r="G615" s="218">
        <f t="shared" si="7"/>
        <v>644.5</v>
      </c>
      <c r="H615">
        <v>2025</v>
      </c>
      <c r="I615" s="676" t="s">
        <v>422</v>
      </c>
      <c r="J615" t="s">
        <v>19</v>
      </c>
      <c r="K615" s="237">
        <v>44.5</v>
      </c>
      <c r="L615" s="237">
        <v>44.5</v>
      </c>
    </row>
    <row r="616" spans="1:12" s="396" customFormat="1">
      <c r="A616" s="395">
        <v>45838</v>
      </c>
      <c r="B616" s="681" t="s">
        <v>1742</v>
      </c>
      <c r="C616" s="681" t="s">
        <v>425</v>
      </c>
      <c r="D616" s="396" t="s">
        <v>400</v>
      </c>
      <c r="E616" s="399"/>
      <c r="F616" s="399">
        <v>600</v>
      </c>
      <c r="G616" s="218">
        <f t="shared" si="7"/>
        <v>44.5</v>
      </c>
      <c r="H616"/>
      <c r="I616" s="677"/>
      <c r="J616" t="s">
        <v>401</v>
      </c>
      <c r="K616" s="237">
        <v>5</v>
      </c>
      <c r="L616" s="237">
        <v>5</v>
      </c>
    </row>
    <row r="617" spans="1:12">
      <c r="A617" s="236">
        <v>45939</v>
      </c>
      <c r="B617" s="677" t="s">
        <v>1741</v>
      </c>
      <c r="C617" s="677" t="s">
        <v>425</v>
      </c>
      <c r="D617" t="s">
        <v>19</v>
      </c>
      <c r="E617" s="241"/>
      <c r="F617" s="256">
        <v>40.5</v>
      </c>
      <c r="G617" s="218">
        <f t="shared" si="7"/>
        <v>4</v>
      </c>
      <c r="I617" s="677"/>
      <c r="K617" s="237"/>
      <c r="L617" s="237"/>
    </row>
    <row r="618" spans="1:12">
      <c r="A618" s="236">
        <v>45939</v>
      </c>
      <c r="B618" s="677" t="s">
        <v>1741</v>
      </c>
      <c r="C618" s="677" t="s">
        <v>425</v>
      </c>
      <c r="D618" t="s">
        <v>401</v>
      </c>
      <c r="E618" s="241"/>
      <c r="F618" s="256">
        <v>4</v>
      </c>
      <c r="G618" s="218">
        <f t="shared" si="7"/>
        <v>0</v>
      </c>
      <c r="I618" s="677"/>
      <c r="K618" s="237"/>
      <c r="L618" s="237"/>
    </row>
    <row r="619" spans="1:12">
      <c r="A619" s="243">
        <v>45869</v>
      </c>
      <c r="B619" s="676" t="s">
        <v>397</v>
      </c>
      <c r="C619" s="676" t="s">
        <v>427</v>
      </c>
      <c r="D619" t="s">
        <v>19</v>
      </c>
      <c r="E619" s="256">
        <v>40.5</v>
      </c>
      <c r="F619" s="256"/>
      <c r="G619" s="218">
        <f t="shared" si="7"/>
        <v>40.5</v>
      </c>
      <c r="I619" s="676" t="s">
        <v>425</v>
      </c>
      <c r="J619" t="s">
        <v>19</v>
      </c>
      <c r="K619" s="256">
        <v>40.5</v>
      </c>
      <c r="L619" s="256">
        <v>40.5</v>
      </c>
    </row>
    <row r="620" spans="1:12">
      <c r="B620" s="677"/>
      <c r="C620" s="677"/>
      <c r="D620" t="s">
        <v>401</v>
      </c>
      <c r="E620" s="256">
        <v>4</v>
      </c>
      <c r="F620" s="256"/>
      <c r="G620" s="218">
        <f t="shared" si="7"/>
        <v>44.5</v>
      </c>
      <c r="I620" s="677"/>
      <c r="J620" t="s">
        <v>401</v>
      </c>
      <c r="K620" s="256">
        <v>4</v>
      </c>
      <c r="L620" s="256">
        <v>4</v>
      </c>
    </row>
    <row r="621" spans="1:12">
      <c r="B621" s="677"/>
      <c r="C621" s="677"/>
      <c r="D621" t="s">
        <v>400</v>
      </c>
      <c r="E621" s="256">
        <v>600</v>
      </c>
      <c r="F621" s="256"/>
      <c r="G621" s="218">
        <f t="shared" si="7"/>
        <v>644.5</v>
      </c>
      <c r="I621" s="676" t="s">
        <v>427</v>
      </c>
      <c r="J621" t="s">
        <v>19</v>
      </c>
      <c r="K621" s="256">
        <v>40.5</v>
      </c>
      <c r="L621" s="256">
        <v>40.5</v>
      </c>
    </row>
    <row r="622" spans="1:12" s="396" customFormat="1">
      <c r="A622" s="395">
        <v>45869</v>
      </c>
      <c r="B622" s="681" t="s">
        <v>1743</v>
      </c>
      <c r="C622" s="681" t="s">
        <v>427</v>
      </c>
      <c r="D622" s="396" t="s">
        <v>400</v>
      </c>
      <c r="E622" s="399"/>
      <c r="F622" s="399">
        <v>460</v>
      </c>
      <c r="G622" s="218">
        <f t="shared" si="7"/>
        <v>184.5</v>
      </c>
      <c r="H622"/>
      <c r="I622"/>
      <c r="J622" t="s">
        <v>401</v>
      </c>
      <c r="K622" s="256">
        <v>4</v>
      </c>
      <c r="L622" s="256">
        <v>4</v>
      </c>
    </row>
    <row r="623" spans="1:12" s="396" customFormat="1">
      <c r="A623" s="395">
        <v>45903</v>
      </c>
      <c r="B623" s="681" t="s">
        <v>1744</v>
      </c>
      <c r="C623" s="681" t="s">
        <v>427</v>
      </c>
      <c r="D623" s="396" t="s">
        <v>400</v>
      </c>
      <c r="E623" s="416"/>
      <c r="F623" s="416">
        <v>140</v>
      </c>
      <c r="G623" s="218">
        <f t="shared" si="7"/>
        <v>44.5</v>
      </c>
      <c r="H623"/>
      <c r="I623" s="676" t="s">
        <v>429</v>
      </c>
      <c r="J623" t="s">
        <v>19</v>
      </c>
      <c r="K623" s="237">
        <v>40.5</v>
      </c>
      <c r="L623" s="237">
        <v>40.5</v>
      </c>
    </row>
    <row r="624" spans="1:12">
      <c r="A624" s="236">
        <v>45939</v>
      </c>
      <c r="B624" s="677" t="s">
        <v>1745</v>
      </c>
      <c r="C624" s="677" t="s">
        <v>427</v>
      </c>
      <c r="D624" t="s">
        <v>19</v>
      </c>
      <c r="F624" s="256">
        <v>40.5</v>
      </c>
      <c r="G624" s="218">
        <f t="shared" si="7"/>
        <v>4</v>
      </c>
      <c r="I624" s="676"/>
      <c r="K624" s="237"/>
      <c r="L624" s="237"/>
    </row>
    <row r="625" spans="1:12">
      <c r="A625" s="236">
        <v>45939</v>
      </c>
      <c r="B625" s="677" t="s">
        <v>1745</v>
      </c>
      <c r="C625" s="677" t="s">
        <v>427</v>
      </c>
      <c r="D625" t="s">
        <v>401</v>
      </c>
      <c r="F625" s="256">
        <v>4</v>
      </c>
      <c r="G625" s="218">
        <f t="shared" si="7"/>
        <v>0</v>
      </c>
      <c r="I625" s="676"/>
      <c r="K625" s="237"/>
      <c r="L625" s="237"/>
    </row>
    <row r="626" spans="1:12">
      <c r="A626" s="243">
        <v>45900</v>
      </c>
      <c r="B626" s="676" t="s">
        <v>397</v>
      </c>
      <c r="C626" s="676" t="s">
        <v>429</v>
      </c>
      <c r="D626" t="s">
        <v>19</v>
      </c>
      <c r="E626" s="237">
        <v>40.5</v>
      </c>
      <c r="G626" s="218">
        <f t="shared" si="7"/>
        <v>40.5</v>
      </c>
      <c r="I626" s="677"/>
      <c r="J626" t="s">
        <v>401</v>
      </c>
      <c r="K626" s="237">
        <v>6</v>
      </c>
      <c r="L626" s="237">
        <v>6</v>
      </c>
    </row>
    <row r="627" spans="1:12">
      <c r="B627" s="677"/>
      <c r="C627" s="677"/>
      <c r="D627" t="s">
        <v>401</v>
      </c>
      <c r="E627" s="237">
        <v>6</v>
      </c>
      <c r="G627" s="218">
        <f t="shared" si="7"/>
        <v>46.5</v>
      </c>
      <c r="I627" s="676"/>
      <c r="J627" t="s">
        <v>400</v>
      </c>
      <c r="K627" s="237">
        <v>40</v>
      </c>
    </row>
    <row r="628" spans="1:12">
      <c r="B628" s="677"/>
      <c r="C628" s="677"/>
      <c r="D628" t="s">
        <v>400</v>
      </c>
      <c r="E628" s="237">
        <v>600</v>
      </c>
      <c r="G628" s="218">
        <f t="shared" si="7"/>
        <v>646.5</v>
      </c>
      <c r="I628" s="676" t="s">
        <v>431</v>
      </c>
      <c r="J628" t="s">
        <v>400</v>
      </c>
      <c r="K628" s="237">
        <v>90</v>
      </c>
    </row>
    <row r="629" spans="1:12">
      <c r="A629" s="236">
        <v>45900</v>
      </c>
      <c r="B629" s="677" t="s">
        <v>1746</v>
      </c>
      <c r="C629" s="677" t="s">
        <v>429</v>
      </c>
      <c r="D629" t="s">
        <v>400</v>
      </c>
      <c r="F629" s="237">
        <v>500</v>
      </c>
      <c r="G629" s="218">
        <f t="shared" si="7"/>
        <v>146.5</v>
      </c>
      <c r="K629" s="237">
        <f>SUM(K615:K628)</f>
        <v>315</v>
      </c>
      <c r="L629" s="237">
        <f>SUM(L615:L628)</f>
        <v>185</v>
      </c>
    </row>
    <row r="630" spans="1:12" s="396" customFormat="1">
      <c r="A630" s="395">
        <v>45903</v>
      </c>
      <c r="B630" s="681" t="s">
        <v>1744</v>
      </c>
      <c r="C630" s="681" t="s">
        <v>429</v>
      </c>
      <c r="D630" s="396" t="s">
        <v>400</v>
      </c>
      <c r="E630" s="416"/>
      <c r="F630" s="416">
        <v>60</v>
      </c>
      <c r="G630" s="218">
        <f t="shared" si="7"/>
        <v>86.5</v>
      </c>
      <c r="H630"/>
      <c r="I630"/>
      <c r="J630"/>
      <c r="K630"/>
      <c r="L630"/>
    </row>
    <row r="631" spans="1:12">
      <c r="A631" s="236">
        <v>45939</v>
      </c>
      <c r="B631" s="677" t="s">
        <v>1745</v>
      </c>
      <c r="C631" s="677" t="s">
        <v>429</v>
      </c>
      <c r="D631" t="s">
        <v>19</v>
      </c>
      <c r="F631" s="237">
        <v>40.5</v>
      </c>
      <c r="G631" s="218">
        <f t="shared" si="7"/>
        <v>46</v>
      </c>
    </row>
    <row r="632" spans="1:12">
      <c r="A632" s="236">
        <v>45939</v>
      </c>
      <c r="B632" s="677" t="s">
        <v>1745</v>
      </c>
      <c r="C632" s="677" t="s">
        <v>429</v>
      </c>
      <c r="D632" t="s">
        <v>401</v>
      </c>
      <c r="F632" s="237">
        <v>6</v>
      </c>
      <c r="G632" s="218">
        <f t="shared" si="7"/>
        <v>40</v>
      </c>
    </row>
    <row r="633" spans="1:12">
      <c r="A633" s="236">
        <v>45966</v>
      </c>
      <c r="B633" s="677" t="s">
        <v>1747</v>
      </c>
      <c r="C633" s="677" t="s">
        <v>429</v>
      </c>
      <c r="D633" t="s">
        <v>400</v>
      </c>
      <c r="F633" s="237">
        <v>40</v>
      </c>
      <c r="G633" s="218">
        <f t="shared" si="7"/>
        <v>0</v>
      </c>
    </row>
    <row r="634" spans="1:12">
      <c r="A634" s="277">
        <v>45930</v>
      </c>
      <c r="B634" s="676" t="s">
        <v>397</v>
      </c>
      <c r="C634" s="676" t="s">
        <v>431</v>
      </c>
      <c r="D634" t="s">
        <v>19</v>
      </c>
      <c r="E634" s="237">
        <v>40.5</v>
      </c>
      <c r="G634" s="218">
        <f t="shared" si="7"/>
        <v>40.5</v>
      </c>
    </row>
    <row r="635" spans="1:12">
      <c r="A635" s="257"/>
      <c r="B635" s="677"/>
      <c r="C635" s="677"/>
      <c r="D635" t="s">
        <v>401</v>
      </c>
      <c r="E635" s="237">
        <v>4</v>
      </c>
      <c r="G635" s="218">
        <f t="shared" si="7"/>
        <v>44.5</v>
      </c>
      <c r="I635" s="676" t="s">
        <v>429</v>
      </c>
      <c r="J635" t="s">
        <v>400</v>
      </c>
      <c r="K635" s="256">
        <v>40</v>
      </c>
    </row>
    <row r="636" spans="1:12">
      <c r="A636" s="257"/>
      <c r="B636" s="677"/>
      <c r="C636" s="677"/>
      <c r="D636" t="s">
        <v>400</v>
      </c>
      <c r="E636" s="237">
        <v>600</v>
      </c>
      <c r="G636" s="218">
        <f t="shared" si="7"/>
        <v>644.5</v>
      </c>
      <c r="I636" s="676" t="s">
        <v>431</v>
      </c>
      <c r="J636" t="s">
        <v>19</v>
      </c>
      <c r="K636" s="256"/>
    </row>
    <row r="637" spans="1:12">
      <c r="A637" s="236">
        <v>45930</v>
      </c>
      <c r="B637" s="677" t="s">
        <v>1748</v>
      </c>
      <c r="C637" s="677" t="s">
        <v>431</v>
      </c>
      <c r="D637" t="s">
        <v>400</v>
      </c>
      <c r="F637" s="237">
        <v>510</v>
      </c>
      <c r="G637" s="218">
        <f t="shared" si="7"/>
        <v>134.5</v>
      </c>
      <c r="J637" t="s">
        <v>401</v>
      </c>
      <c r="K637" s="256"/>
    </row>
    <row r="638" spans="1:12">
      <c r="A638" s="236">
        <v>45966</v>
      </c>
      <c r="B638" s="677" t="s">
        <v>1747</v>
      </c>
      <c r="C638" s="677" t="s">
        <v>431</v>
      </c>
      <c r="D638" t="s">
        <v>400</v>
      </c>
      <c r="F638" s="237">
        <v>90</v>
      </c>
      <c r="G638" s="218">
        <f>+G637+E638-F638</f>
        <v>44.5</v>
      </c>
      <c r="K638" s="256"/>
    </row>
    <row r="639" spans="1:12">
      <c r="A639" s="236">
        <v>45966</v>
      </c>
      <c r="B639" s="677" t="s">
        <v>1749</v>
      </c>
      <c r="C639" s="677" t="s">
        <v>431</v>
      </c>
      <c r="D639" t="s">
        <v>19</v>
      </c>
      <c r="F639" s="237">
        <v>40.5</v>
      </c>
      <c r="G639" s="218">
        <f t="shared" ref="G639:G658" si="8">+G638+E639-F639</f>
        <v>4</v>
      </c>
      <c r="K639" s="256"/>
    </row>
    <row r="640" spans="1:12">
      <c r="A640" s="236">
        <v>45966</v>
      </c>
      <c r="B640" s="677" t="s">
        <v>1749</v>
      </c>
      <c r="C640" s="677" t="s">
        <v>431</v>
      </c>
      <c r="D640" t="s">
        <v>401</v>
      </c>
      <c r="F640" s="237">
        <v>4</v>
      </c>
      <c r="G640" s="218">
        <f t="shared" si="8"/>
        <v>0</v>
      </c>
      <c r="K640" s="256"/>
    </row>
    <row r="641" spans="1:15">
      <c r="A641" s="277">
        <v>45961</v>
      </c>
      <c r="B641" s="676" t="s">
        <v>397</v>
      </c>
      <c r="C641" s="676" t="s">
        <v>398</v>
      </c>
      <c r="D641" t="s">
        <v>19</v>
      </c>
      <c r="E641" s="237">
        <v>40.5</v>
      </c>
      <c r="G641" s="218">
        <f t="shared" si="8"/>
        <v>40.5</v>
      </c>
      <c r="J641" t="s">
        <v>400</v>
      </c>
      <c r="K641" s="256">
        <v>90</v>
      </c>
    </row>
    <row r="642" spans="1:15">
      <c r="A642" s="257"/>
      <c r="B642" s="677"/>
      <c r="C642" s="677"/>
      <c r="D642" t="s">
        <v>401</v>
      </c>
      <c r="E642" s="237">
        <v>6</v>
      </c>
      <c r="G642" s="218">
        <f t="shared" si="8"/>
        <v>46.5</v>
      </c>
      <c r="I642" s="676" t="s">
        <v>398</v>
      </c>
      <c r="J642" t="s">
        <v>400</v>
      </c>
      <c r="K642" s="256">
        <v>550</v>
      </c>
    </row>
    <row r="643" spans="1:15">
      <c r="A643" s="257"/>
      <c r="B643" s="677"/>
      <c r="C643" s="677"/>
      <c r="D643" t="s">
        <v>400</v>
      </c>
      <c r="E643" s="237">
        <v>600</v>
      </c>
      <c r="G643" s="218">
        <f t="shared" si="8"/>
        <v>646.5</v>
      </c>
      <c r="K643">
        <f>SUM(K635:K642)</f>
        <v>680</v>
      </c>
    </row>
    <row r="644" spans="1:15">
      <c r="A644" s="236">
        <v>45961</v>
      </c>
      <c r="B644" s="677" t="s">
        <v>1750</v>
      </c>
      <c r="C644" s="677" t="s">
        <v>398</v>
      </c>
      <c r="D644" t="s">
        <v>400</v>
      </c>
      <c r="F644" s="237">
        <v>50</v>
      </c>
      <c r="G644" s="218">
        <f t="shared" si="8"/>
        <v>596.5</v>
      </c>
    </row>
    <row r="645" spans="1:15">
      <c r="A645" s="236">
        <v>45966</v>
      </c>
      <c r="B645" s="677" t="s">
        <v>1747</v>
      </c>
      <c r="C645" s="677" t="s">
        <v>398</v>
      </c>
      <c r="D645" t="s">
        <v>400</v>
      </c>
      <c r="F645" s="237">
        <v>550</v>
      </c>
      <c r="G645" s="218">
        <f t="shared" si="8"/>
        <v>46.5</v>
      </c>
    </row>
    <row r="646" spans="1:15">
      <c r="A646" s="236">
        <v>45992</v>
      </c>
      <c r="B646" s="677" t="s">
        <v>1751</v>
      </c>
      <c r="C646" s="677" t="s">
        <v>398</v>
      </c>
      <c r="D646" t="s">
        <v>19</v>
      </c>
      <c r="F646" s="237">
        <v>40.5</v>
      </c>
      <c r="G646" s="218">
        <f t="shared" si="8"/>
        <v>6</v>
      </c>
    </row>
    <row r="647" spans="1:15">
      <c r="A647" s="236">
        <v>45992</v>
      </c>
      <c r="B647" s="677" t="s">
        <v>1751</v>
      </c>
      <c r="C647" s="677" t="s">
        <v>398</v>
      </c>
      <c r="D647" t="s">
        <v>401</v>
      </c>
      <c r="F647" s="237">
        <v>6</v>
      </c>
      <c r="G647" s="218">
        <f t="shared" si="8"/>
        <v>0</v>
      </c>
    </row>
    <row r="648" spans="1:15">
      <c r="A648" s="243">
        <v>45991</v>
      </c>
      <c r="B648" s="676" t="s">
        <v>397</v>
      </c>
      <c r="C648" s="676" t="s">
        <v>405</v>
      </c>
      <c r="D648" t="s">
        <v>19</v>
      </c>
      <c r="E648" s="237">
        <v>39</v>
      </c>
      <c r="G648" s="218">
        <f t="shared" si="8"/>
        <v>39</v>
      </c>
      <c r="I648" s="676" t="s">
        <v>431</v>
      </c>
      <c r="J648" t="s">
        <v>19</v>
      </c>
      <c r="K648" s="237">
        <v>40.5</v>
      </c>
    </row>
    <row r="649" spans="1:15">
      <c r="B649" s="677"/>
      <c r="C649" s="677"/>
      <c r="D649" t="s">
        <v>401</v>
      </c>
      <c r="E649" s="237">
        <v>5</v>
      </c>
      <c r="G649" s="218">
        <f t="shared" si="8"/>
        <v>44</v>
      </c>
      <c r="J649" t="s">
        <v>401</v>
      </c>
      <c r="K649" s="237">
        <v>4</v>
      </c>
    </row>
    <row r="650" spans="1:15">
      <c r="B650" s="677"/>
      <c r="C650" s="677"/>
      <c r="D650" t="s">
        <v>400</v>
      </c>
      <c r="E650" s="237">
        <v>600</v>
      </c>
      <c r="G650" s="218">
        <f t="shared" si="8"/>
        <v>644</v>
      </c>
      <c r="J650">
        <v>50</v>
      </c>
      <c r="K650" s="237">
        <f>SUM(K648:K649)</f>
        <v>44.5</v>
      </c>
      <c r="L650" s="240">
        <f>J650-K650</f>
        <v>5.5</v>
      </c>
    </row>
    <row r="651" spans="1:15">
      <c r="A651" s="236">
        <v>45992</v>
      </c>
      <c r="B651" s="677" t="s">
        <v>1752</v>
      </c>
      <c r="C651" s="677" t="s">
        <v>405</v>
      </c>
      <c r="D651" t="s">
        <v>400</v>
      </c>
      <c r="F651" s="237">
        <v>600</v>
      </c>
      <c r="G651" s="218">
        <f t="shared" si="8"/>
        <v>44</v>
      </c>
    </row>
    <row r="652" spans="1:15">
      <c r="A652" s="236">
        <v>46044</v>
      </c>
      <c r="B652" s="677" t="s">
        <v>1753</v>
      </c>
      <c r="C652" s="677" t="s">
        <v>405</v>
      </c>
      <c r="D652" t="s">
        <v>19</v>
      </c>
      <c r="F652" s="237">
        <v>39</v>
      </c>
      <c r="G652" s="218">
        <f t="shared" si="8"/>
        <v>5</v>
      </c>
    </row>
    <row r="653" spans="1:15">
      <c r="A653" s="236">
        <v>46044</v>
      </c>
      <c r="B653" s="677" t="s">
        <v>1753</v>
      </c>
      <c r="C653" s="677" t="s">
        <v>405</v>
      </c>
      <c r="D653" t="s">
        <v>401</v>
      </c>
      <c r="F653" s="237">
        <v>5</v>
      </c>
      <c r="G653" s="218">
        <f t="shared" si="8"/>
        <v>0</v>
      </c>
    </row>
    <row r="654" spans="1:15">
      <c r="A654" s="243">
        <v>46022</v>
      </c>
      <c r="B654" s="676" t="s">
        <v>397</v>
      </c>
      <c r="C654" s="676" t="s">
        <v>409</v>
      </c>
      <c r="D654" t="s">
        <v>19</v>
      </c>
      <c r="E654" s="237">
        <v>39</v>
      </c>
      <c r="G654" s="218">
        <f t="shared" si="8"/>
        <v>39</v>
      </c>
    </row>
    <row r="655" spans="1:15">
      <c r="B655" s="677"/>
      <c r="C655" s="677"/>
      <c r="D655" t="s">
        <v>401</v>
      </c>
      <c r="E655" s="237">
        <v>5</v>
      </c>
      <c r="G655" s="218">
        <f t="shared" si="8"/>
        <v>44</v>
      </c>
    </row>
    <row r="656" spans="1:15">
      <c r="B656" s="677"/>
      <c r="C656" s="677"/>
      <c r="D656" t="s">
        <v>400</v>
      </c>
      <c r="E656" s="237">
        <v>600</v>
      </c>
      <c r="G656" s="218">
        <f t="shared" si="8"/>
        <v>644</v>
      </c>
      <c r="I656" s="633" t="s">
        <v>597</v>
      </c>
      <c r="J656" s="634">
        <v>42841670</v>
      </c>
      <c r="L656" s="232">
        <v>2026</v>
      </c>
      <c r="M656" s="676" t="s">
        <v>444</v>
      </c>
      <c r="N656" t="s">
        <v>19</v>
      </c>
      <c r="O656" s="218">
        <v>45</v>
      </c>
    </row>
    <row r="657" spans="1:15">
      <c r="A657" s="236">
        <v>46043</v>
      </c>
      <c r="B657" s="677" t="s">
        <v>1754</v>
      </c>
      <c r="C657" s="677" t="s">
        <v>409</v>
      </c>
      <c r="D657" t="s">
        <v>400</v>
      </c>
      <c r="F657" s="237">
        <v>400</v>
      </c>
      <c r="G657" s="218">
        <f t="shared" si="8"/>
        <v>244</v>
      </c>
      <c r="N657" t="s">
        <v>401</v>
      </c>
      <c r="O657" s="218">
        <v>3</v>
      </c>
    </row>
    <row r="658" spans="1:15">
      <c r="A658" s="236">
        <v>46044</v>
      </c>
      <c r="B658" s="677" t="s">
        <v>1755</v>
      </c>
      <c r="C658" s="677" t="s">
        <v>409</v>
      </c>
      <c r="D658" t="s">
        <v>400</v>
      </c>
      <c r="F658" s="237">
        <v>200</v>
      </c>
      <c r="G658" s="218">
        <f t="shared" si="8"/>
        <v>44</v>
      </c>
      <c r="M658" s="676"/>
      <c r="O658" s="237">
        <f>SUM(O656:O657)</f>
        <v>48</v>
      </c>
    </row>
    <row r="659" spans="1:15">
      <c r="A659" s="236">
        <v>46044</v>
      </c>
      <c r="B659" s="677" t="s">
        <v>1753</v>
      </c>
      <c r="C659" s="677" t="s">
        <v>409</v>
      </c>
      <c r="D659" t="s">
        <v>19</v>
      </c>
      <c r="F659" s="237">
        <v>39</v>
      </c>
      <c r="G659" s="218">
        <f t="shared" si="7"/>
        <v>5</v>
      </c>
    </row>
    <row r="660" spans="1:15">
      <c r="A660" s="236">
        <v>46044</v>
      </c>
      <c r="B660" s="677" t="s">
        <v>1753</v>
      </c>
      <c r="C660" s="677" t="s">
        <v>409</v>
      </c>
      <c r="D660" t="s">
        <v>401</v>
      </c>
      <c r="F660" s="237">
        <v>5</v>
      </c>
      <c r="G660" s="218">
        <f t="shared" si="7"/>
        <v>0</v>
      </c>
    </row>
    <row r="661" spans="1:15">
      <c r="A661" s="243">
        <v>46053</v>
      </c>
      <c r="B661" s="676" t="s">
        <v>397</v>
      </c>
      <c r="C661" s="676" t="s">
        <v>444</v>
      </c>
      <c r="D661" t="s">
        <v>19</v>
      </c>
      <c r="E661" s="218">
        <v>45</v>
      </c>
      <c r="G661" s="218">
        <f t="shared" si="7"/>
        <v>45</v>
      </c>
    </row>
    <row r="662" spans="1:15">
      <c r="B662" s="677"/>
      <c r="C662" s="677"/>
      <c r="D662" t="s">
        <v>401</v>
      </c>
      <c r="E662" s="218">
        <v>3</v>
      </c>
      <c r="G662" s="218">
        <f t="shared" si="7"/>
        <v>48</v>
      </c>
      <c r="K662" s="690" t="s">
        <v>1735</v>
      </c>
      <c r="L662" s="690"/>
      <c r="M662" s="690"/>
    </row>
    <row r="663" spans="1:15">
      <c r="B663" s="677"/>
      <c r="C663" s="677"/>
      <c r="D663" t="s">
        <v>400</v>
      </c>
      <c r="E663" s="256">
        <v>600</v>
      </c>
      <c r="G663" s="218">
        <f t="shared" si="7"/>
        <v>648</v>
      </c>
      <c r="J663" s="676">
        <v>2026</v>
      </c>
      <c r="K663" s="676" t="s">
        <v>415</v>
      </c>
      <c r="L663" t="s">
        <v>19</v>
      </c>
      <c r="M663" s="237">
        <v>44</v>
      </c>
    </row>
    <row r="664" spans="1:15">
      <c r="B664" s="677"/>
      <c r="C664" s="677"/>
      <c r="D664" s="627" t="s">
        <v>640</v>
      </c>
      <c r="E664" s="628">
        <v>28.3</v>
      </c>
      <c r="G664" s="218">
        <f t="shared" si="7"/>
        <v>676.3</v>
      </c>
      <c r="K664" s="677"/>
      <c r="L664" t="s">
        <v>401</v>
      </c>
      <c r="M664" s="237">
        <v>6</v>
      </c>
    </row>
    <row r="665" spans="1:15">
      <c r="A665" s="236">
        <v>46063</v>
      </c>
      <c r="B665" s="569" t="s">
        <v>1756</v>
      </c>
      <c r="C665" s="677" t="s">
        <v>444</v>
      </c>
      <c r="D665" t="s">
        <v>400</v>
      </c>
      <c r="F665" s="237">
        <v>600</v>
      </c>
      <c r="G665" s="218">
        <f t="shared" si="7"/>
        <v>76.299999999999955</v>
      </c>
      <c r="K665" s="676" t="s">
        <v>418</v>
      </c>
      <c r="L665" t="s">
        <v>1115</v>
      </c>
      <c r="M665" s="237">
        <v>600</v>
      </c>
    </row>
    <row r="666" spans="1:15">
      <c r="A666" s="236">
        <v>46069</v>
      </c>
      <c r="B666" s="677" t="s">
        <v>1757</v>
      </c>
      <c r="C666" s="677" t="s">
        <v>444</v>
      </c>
      <c r="D666" t="s">
        <v>640</v>
      </c>
      <c r="F666" s="237">
        <v>28.3</v>
      </c>
      <c r="G666" s="218">
        <f t="shared" si="7"/>
        <v>47.999999999999957</v>
      </c>
      <c r="M666" s="536">
        <f>SUM(M663:M665)</f>
        <v>650</v>
      </c>
    </row>
    <row r="667" spans="1:15">
      <c r="A667" s="236">
        <v>46092</v>
      </c>
      <c r="B667" s="677" t="s">
        <v>1758</v>
      </c>
      <c r="C667" s="677" t="s">
        <v>444</v>
      </c>
      <c r="D667" t="s">
        <v>19</v>
      </c>
      <c r="F667" s="218">
        <v>45</v>
      </c>
      <c r="G667" s="218">
        <f t="shared" si="7"/>
        <v>2.9999999999999574</v>
      </c>
    </row>
    <row r="668" spans="1:15">
      <c r="A668" s="236">
        <v>46092</v>
      </c>
      <c r="B668" s="677" t="s">
        <v>1758</v>
      </c>
      <c r="C668" s="677" t="s">
        <v>444</v>
      </c>
      <c r="D668" t="s">
        <v>401</v>
      </c>
      <c r="F668" s="218">
        <v>3</v>
      </c>
      <c r="G668" s="218">
        <f t="shared" si="7"/>
        <v>-4.2632564145606011E-14</v>
      </c>
    </row>
    <row r="669" spans="1:15">
      <c r="A669" s="243">
        <v>46081</v>
      </c>
      <c r="B669" s="676" t="s">
        <v>397</v>
      </c>
      <c r="C669" s="676" t="s">
        <v>415</v>
      </c>
      <c r="D669" t="s">
        <v>19</v>
      </c>
      <c r="E669" s="237">
        <v>44</v>
      </c>
      <c r="G669" s="218">
        <f t="shared" si="7"/>
        <v>43.999999999999957</v>
      </c>
    </row>
    <row r="670" spans="1:15">
      <c r="B670" s="677"/>
      <c r="C670" s="677"/>
      <c r="D670" t="s">
        <v>401</v>
      </c>
      <c r="E670" s="237">
        <v>6</v>
      </c>
      <c r="G670" s="218">
        <f t="shared" si="7"/>
        <v>49.999999999999957</v>
      </c>
    </row>
    <row r="671" spans="1:15">
      <c r="B671" s="677"/>
      <c r="C671" s="677"/>
      <c r="D671" t="s">
        <v>400</v>
      </c>
      <c r="E671" s="237">
        <v>600</v>
      </c>
      <c r="G671" s="218">
        <f t="shared" si="7"/>
        <v>650</v>
      </c>
    </row>
    <row r="672" spans="1:15">
      <c r="A672" s="236">
        <v>46092</v>
      </c>
      <c r="B672" s="677" t="s">
        <v>1759</v>
      </c>
      <c r="C672" s="677" t="s">
        <v>415</v>
      </c>
      <c r="D672" t="s">
        <v>400</v>
      </c>
      <c r="F672" s="237">
        <v>600</v>
      </c>
      <c r="G672" s="218">
        <f t="shared" si="7"/>
        <v>50</v>
      </c>
    </row>
    <row r="673" spans="1:7">
      <c r="A673" s="236">
        <v>46127</v>
      </c>
      <c r="B673" s="677" t="s">
        <v>1760</v>
      </c>
      <c r="C673" s="677" t="s">
        <v>415</v>
      </c>
      <c r="D673" t="s">
        <v>19</v>
      </c>
      <c r="F673" s="237">
        <v>44</v>
      </c>
      <c r="G673" s="218">
        <f t="shared" si="7"/>
        <v>6</v>
      </c>
    </row>
    <row r="674" spans="1:7">
      <c r="A674" s="236">
        <v>46127</v>
      </c>
      <c r="B674" s="677" t="s">
        <v>1760</v>
      </c>
      <c r="C674" s="677" t="s">
        <v>415</v>
      </c>
      <c r="D674" t="s">
        <v>401</v>
      </c>
      <c r="F674" s="237">
        <v>6</v>
      </c>
      <c r="G674" s="218">
        <f t="shared" si="7"/>
        <v>0</v>
      </c>
    </row>
    <row r="675" spans="1:7">
      <c r="A675" s="243">
        <v>46112</v>
      </c>
      <c r="B675" s="676" t="s">
        <v>1454</v>
      </c>
      <c r="C675" s="676" t="s">
        <v>418</v>
      </c>
      <c r="D675" t="s">
        <v>19</v>
      </c>
      <c r="E675" s="237">
        <v>44</v>
      </c>
      <c r="G675" s="218">
        <f t="shared" si="7"/>
        <v>44</v>
      </c>
    </row>
    <row r="676" spans="1:7">
      <c r="B676" s="677"/>
      <c r="C676" s="677"/>
      <c r="D676" t="s">
        <v>401</v>
      </c>
      <c r="E676" s="237">
        <v>6</v>
      </c>
      <c r="G676" s="218">
        <f t="shared" si="7"/>
        <v>50</v>
      </c>
    </row>
    <row r="677" spans="1:7">
      <c r="B677" s="677"/>
      <c r="C677" s="677"/>
      <c r="D677" t="s">
        <v>1115</v>
      </c>
      <c r="E677" s="237">
        <v>600</v>
      </c>
      <c r="G677" s="218">
        <f t="shared" si="7"/>
        <v>650</v>
      </c>
    </row>
    <row r="678" spans="1:7">
      <c r="A678" s="236">
        <v>46127</v>
      </c>
      <c r="B678" s="677" t="s">
        <v>1761</v>
      </c>
      <c r="C678" s="677" t="s">
        <v>418</v>
      </c>
      <c r="D678" t="s">
        <v>400</v>
      </c>
      <c r="F678" s="237">
        <v>600</v>
      </c>
      <c r="G678" s="218">
        <f t="shared" si="7"/>
        <v>50</v>
      </c>
    </row>
    <row r="679" spans="1:7">
      <c r="A679" s="243">
        <v>46142</v>
      </c>
      <c r="B679" s="676" t="s">
        <v>397</v>
      </c>
      <c r="C679" s="676" t="s">
        <v>473</v>
      </c>
      <c r="D679" t="s">
        <v>19</v>
      </c>
      <c r="G679" s="218">
        <f t="shared" ref="G679:G681" si="9">+G678+E679-F679</f>
        <v>50</v>
      </c>
    </row>
    <row r="680" spans="1:7">
      <c r="B680" s="677"/>
      <c r="C680" s="677"/>
      <c r="D680" t="s">
        <v>401</v>
      </c>
      <c r="G680" s="218">
        <f t="shared" si="9"/>
        <v>50</v>
      </c>
    </row>
    <row r="681" spans="1:7">
      <c r="B681" s="677"/>
      <c r="C681" s="677"/>
      <c r="D681" t="s">
        <v>400</v>
      </c>
      <c r="E681" s="237">
        <v>600</v>
      </c>
      <c r="G681" s="218">
        <f t="shared" si="9"/>
        <v>650</v>
      </c>
    </row>
    <row r="682" spans="1:7">
      <c r="B682" s="677"/>
      <c r="C682" s="677"/>
      <c r="G682" s="218">
        <f t="shared" ref="G679:G742" si="10">+G681+E682-F682</f>
        <v>650</v>
      </c>
    </row>
    <row r="683" spans="1:7">
      <c r="B683" s="677"/>
      <c r="C683" s="677"/>
      <c r="G683" s="218">
        <f t="shared" si="10"/>
        <v>650</v>
      </c>
    </row>
    <row r="684" spans="1:7">
      <c r="B684" s="677"/>
      <c r="C684" s="677"/>
      <c r="G684" s="218">
        <f t="shared" si="10"/>
        <v>650</v>
      </c>
    </row>
    <row r="685" spans="1:7">
      <c r="B685" s="677"/>
      <c r="C685" s="677"/>
      <c r="G685" s="218">
        <f t="shared" si="10"/>
        <v>650</v>
      </c>
    </row>
    <row r="686" spans="1:7">
      <c r="B686" s="677"/>
      <c r="C686" s="677"/>
      <c r="G686" s="218">
        <f t="shared" si="10"/>
        <v>650</v>
      </c>
    </row>
    <row r="687" spans="1:7">
      <c r="B687" s="677"/>
      <c r="C687" s="677"/>
      <c r="G687" s="218">
        <f t="shared" si="10"/>
        <v>650</v>
      </c>
    </row>
    <row r="688" spans="1:7">
      <c r="B688" s="677"/>
      <c r="C688" s="677"/>
      <c r="G688" s="218">
        <f t="shared" si="10"/>
        <v>650</v>
      </c>
    </row>
    <row r="689" spans="2:7">
      <c r="B689" s="677"/>
      <c r="C689" s="677"/>
      <c r="G689" s="218">
        <f t="shared" si="10"/>
        <v>650</v>
      </c>
    </row>
    <row r="690" spans="2:7">
      <c r="B690" s="677"/>
      <c r="C690" s="677"/>
      <c r="G690" s="218">
        <f t="shared" si="10"/>
        <v>650</v>
      </c>
    </row>
    <row r="691" spans="2:7">
      <c r="B691" s="677"/>
      <c r="C691" s="677"/>
      <c r="G691" s="218">
        <f t="shared" si="10"/>
        <v>650</v>
      </c>
    </row>
    <row r="692" spans="2:7">
      <c r="B692" s="677"/>
      <c r="C692" s="677"/>
      <c r="G692" s="218">
        <f t="shared" si="10"/>
        <v>650</v>
      </c>
    </row>
    <row r="693" spans="2:7">
      <c r="B693" s="677"/>
      <c r="C693" s="677"/>
      <c r="G693" s="218">
        <f t="shared" si="10"/>
        <v>650</v>
      </c>
    </row>
    <row r="694" spans="2:7">
      <c r="B694" s="677"/>
      <c r="C694" s="677"/>
      <c r="G694" s="218">
        <f t="shared" si="10"/>
        <v>650</v>
      </c>
    </row>
    <row r="695" spans="2:7">
      <c r="B695" s="677"/>
      <c r="C695" s="677"/>
      <c r="G695" s="218">
        <f t="shared" si="10"/>
        <v>650</v>
      </c>
    </row>
    <row r="696" spans="2:7">
      <c r="B696" s="677"/>
      <c r="C696" s="677"/>
      <c r="G696" s="218">
        <f t="shared" si="10"/>
        <v>650</v>
      </c>
    </row>
    <row r="697" spans="2:7">
      <c r="B697" s="677"/>
      <c r="C697" s="677"/>
      <c r="G697" s="218">
        <f t="shared" si="10"/>
        <v>650</v>
      </c>
    </row>
    <row r="698" spans="2:7">
      <c r="B698" s="677"/>
      <c r="C698" s="677"/>
      <c r="G698" s="218">
        <f t="shared" si="10"/>
        <v>650</v>
      </c>
    </row>
    <row r="699" spans="2:7">
      <c r="B699" s="677"/>
      <c r="C699" s="677"/>
      <c r="G699" s="218">
        <f t="shared" si="10"/>
        <v>650</v>
      </c>
    </row>
    <row r="700" spans="2:7">
      <c r="B700" s="677"/>
      <c r="C700" s="677"/>
      <c r="G700" s="218">
        <f t="shared" si="10"/>
        <v>650</v>
      </c>
    </row>
    <row r="701" spans="2:7">
      <c r="B701" s="677"/>
      <c r="C701" s="677"/>
      <c r="G701" s="218">
        <f t="shared" si="10"/>
        <v>650</v>
      </c>
    </row>
    <row r="702" spans="2:7">
      <c r="B702" s="677"/>
      <c r="C702" s="677"/>
      <c r="G702" s="218">
        <f t="shared" si="10"/>
        <v>650</v>
      </c>
    </row>
    <row r="703" spans="2:7">
      <c r="B703" s="677"/>
      <c r="C703" s="677"/>
      <c r="G703" s="218">
        <f t="shared" si="10"/>
        <v>650</v>
      </c>
    </row>
    <row r="704" spans="2:7">
      <c r="B704" s="677"/>
      <c r="C704" s="677"/>
      <c r="G704" s="218">
        <f t="shared" si="10"/>
        <v>650</v>
      </c>
    </row>
    <row r="705" spans="2:7">
      <c r="B705" s="677"/>
      <c r="C705" s="677"/>
      <c r="G705" s="218">
        <f t="shared" si="10"/>
        <v>650</v>
      </c>
    </row>
    <row r="706" spans="2:7">
      <c r="B706" s="677"/>
      <c r="C706" s="677"/>
      <c r="G706" s="218">
        <f t="shared" si="10"/>
        <v>650</v>
      </c>
    </row>
    <row r="707" spans="2:7">
      <c r="B707" s="677"/>
      <c r="C707" s="677"/>
      <c r="G707" s="218">
        <f t="shared" si="10"/>
        <v>650</v>
      </c>
    </row>
    <row r="708" spans="2:7">
      <c r="B708" s="677"/>
      <c r="C708" s="677"/>
      <c r="G708" s="218">
        <f t="shared" si="10"/>
        <v>650</v>
      </c>
    </row>
    <row r="709" spans="2:7">
      <c r="B709" s="677"/>
      <c r="C709" s="677"/>
      <c r="G709" s="218">
        <f t="shared" si="10"/>
        <v>650</v>
      </c>
    </row>
    <row r="710" spans="2:7">
      <c r="B710" s="677"/>
      <c r="C710" s="677"/>
      <c r="G710" s="218">
        <f t="shared" si="10"/>
        <v>650</v>
      </c>
    </row>
    <row r="711" spans="2:7">
      <c r="B711" s="677"/>
      <c r="C711" s="677"/>
      <c r="G711" s="218">
        <f t="shared" si="10"/>
        <v>650</v>
      </c>
    </row>
    <row r="712" spans="2:7">
      <c r="B712" s="677"/>
      <c r="C712" s="677"/>
      <c r="G712" s="218">
        <f t="shared" si="10"/>
        <v>650</v>
      </c>
    </row>
    <row r="713" spans="2:7">
      <c r="B713" s="677"/>
      <c r="C713" s="677"/>
      <c r="G713" s="218">
        <f t="shared" si="10"/>
        <v>650</v>
      </c>
    </row>
    <row r="714" spans="2:7">
      <c r="B714" s="677"/>
      <c r="C714" s="677"/>
      <c r="G714" s="218">
        <f t="shared" si="10"/>
        <v>650</v>
      </c>
    </row>
    <row r="715" spans="2:7">
      <c r="B715" s="677"/>
      <c r="C715" s="677"/>
      <c r="G715" s="218">
        <f t="shared" si="10"/>
        <v>650</v>
      </c>
    </row>
    <row r="716" spans="2:7">
      <c r="B716" s="677"/>
      <c r="C716" s="677"/>
      <c r="G716" s="218">
        <f t="shared" si="10"/>
        <v>650</v>
      </c>
    </row>
    <row r="717" spans="2:7">
      <c r="B717" s="677"/>
      <c r="C717" s="677"/>
      <c r="G717" s="218">
        <f t="shared" si="10"/>
        <v>650</v>
      </c>
    </row>
    <row r="718" spans="2:7">
      <c r="B718" s="677"/>
      <c r="C718" s="677"/>
      <c r="G718" s="218">
        <f t="shared" si="10"/>
        <v>650</v>
      </c>
    </row>
    <row r="719" spans="2:7">
      <c r="B719" s="677"/>
      <c r="C719" s="677"/>
      <c r="G719" s="218">
        <f t="shared" si="10"/>
        <v>650</v>
      </c>
    </row>
    <row r="720" spans="2:7">
      <c r="B720" s="677"/>
      <c r="C720" s="677"/>
      <c r="G720" s="218">
        <f t="shared" si="10"/>
        <v>650</v>
      </c>
    </row>
    <row r="721" spans="2:7">
      <c r="B721" s="677"/>
      <c r="C721" s="677"/>
      <c r="G721" s="218">
        <f t="shared" si="10"/>
        <v>650</v>
      </c>
    </row>
    <row r="722" spans="2:7">
      <c r="B722" s="677"/>
      <c r="C722" s="677"/>
      <c r="G722" s="218">
        <f t="shared" si="10"/>
        <v>650</v>
      </c>
    </row>
    <row r="723" spans="2:7">
      <c r="B723" s="677"/>
      <c r="C723" s="677"/>
      <c r="G723" s="218">
        <f t="shared" si="10"/>
        <v>650</v>
      </c>
    </row>
    <row r="724" spans="2:7">
      <c r="B724" s="677"/>
      <c r="C724" s="677"/>
      <c r="G724" s="218">
        <f t="shared" si="10"/>
        <v>650</v>
      </c>
    </row>
    <row r="725" spans="2:7">
      <c r="B725" s="677"/>
      <c r="C725" s="677"/>
      <c r="G725" s="218">
        <f t="shared" si="10"/>
        <v>650</v>
      </c>
    </row>
    <row r="726" spans="2:7">
      <c r="B726" s="677"/>
      <c r="C726" s="677"/>
      <c r="G726" s="218">
        <f t="shared" si="10"/>
        <v>650</v>
      </c>
    </row>
    <row r="727" spans="2:7">
      <c r="B727" s="677"/>
      <c r="C727" s="677"/>
      <c r="G727" s="218">
        <f t="shared" si="10"/>
        <v>650</v>
      </c>
    </row>
    <row r="728" spans="2:7">
      <c r="B728" s="677"/>
      <c r="C728" s="677"/>
      <c r="G728" s="218">
        <f t="shared" si="10"/>
        <v>650</v>
      </c>
    </row>
    <row r="729" spans="2:7">
      <c r="B729" s="677"/>
      <c r="C729" s="677"/>
      <c r="G729" s="218">
        <f t="shared" si="10"/>
        <v>650</v>
      </c>
    </row>
    <row r="730" spans="2:7">
      <c r="B730" s="677"/>
      <c r="C730" s="677"/>
      <c r="G730" s="218">
        <f t="shared" si="10"/>
        <v>650</v>
      </c>
    </row>
    <row r="731" spans="2:7">
      <c r="B731" s="677"/>
      <c r="C731" s="677"/>
      <c r="G731" s="218">
        <f t="shared" si="10"/>
        <v>650</v>
      </c>
    </row>
    <row r="732" spans="2:7">
      <c r="B732" s="677"/>
      <c r="C732" s="677"/>
      <c r="G732" s="218">
        <f t="shared" si="10"/>
        <v>650</v>
      </c>
    </row>
    <row r="733" spans="2:7">
      <c r="B733" s="677"/>
      <c r="C733" s="677"/>
      <c r="G733" s="218">
        <f t="shared" si="10"/>
        <v>650</v>
      </c>
    </row>
    <row r="734" spans="2:7">
      <c r="B734" s="677"/>
      <c r="C734" s="677"/>
      <c r="G734" s="218">
        <f t="shared" si="10"/>
        <v>650</v>
      </c>
    </row>
    <row r="735" spans="2:7">
      <c r="B735" s="677"/>
      <c r="C735" s="677"/>
      <c r="G735" s="218">
        <f t="shared" si="10"/>
        <v>650</v>
      </c>
    </row>
    <row r="736" spans="2:7">
      <c r="B736" s="677"/>
      <c r="C736" s="677"/>
      <c r="G736" s="218">
        <f t="shared" si="10"/>
        <v>650</v>
      </c>
    </row>
    <row r="737" spans="2:7">
      <c r="B737" s="677"/>
      <c r="C737" s="677"/>
      <c r="G737" s="218">
        <f t="shared" si="10"/>
        <v>650</v>
      </c>
    </row>
    <row r="738" spans="2:7">
      <c r="B738" s="677"/>
      <c r="C738" s="677"/>
      <c r="G738" s="218">
        <f t="shared" si="10"/>
        <v>650</v>
      </c>
    </row>
    <row r="739" spans="2:7">
      <c r="B739" s="677"/>
      <c r="C739" s="677"/>
      <c r="G739" s="218">
        <f t="shared" si="10"/>
        <v>650</v>
      </c>
    </row>
    <row r="740" spans="2:7">
      <c r="B740" s="677"/>
      <c r="C740" s="677"/>
      <c r="G740" s="218">
        <f t="shared" si="10"/>
        <v>650</v>
      </c>
    </row>
    <row r="741" spans="2:7">
      <c r="B741" s="677"/>
      <c r="C741" s="677"/>
      <c r="G741" s="218">
        <f t="shared" si="10"/>
        <v>650</v>
      </c>
    </row>
    <row r="742" spans="2:7">
      <c r="B742" s="677"/>
      <c r="C742" s="677"/>
      <c r="G742" s="218">
        <f t="shared" si="10"/>
        <v>650</v>
      </c>
    </row>
    <row r="743" spans="2:7">
      <c r="B743" s="677"/>
      <c r="C743" s="677"/>
      <c r="G743" s="218">
        <f t="shared" ref="G743:G806" si="11">+G742+E743-F743</f>
        <v>650</v>
      </c>
    </row>
    <row r="744" spans="2:7">
      <c r="B744" s="677"/>
      <c r="C744" s="677"/>
      <c r="G744" s="218">
        <f t="shared" si="11"/>
        <v>650</v>
      </c>
    </row>
    <row r="745" spans="2:7">
      <c r="B745" s="677"/>
      <c r="C745" s="677"/>
      <c r="G745" s="218">
        <f t="shared" si="11"/>
        <v>650</v>
      </c>
    </row>
    <row r="746" spans="2:7">
      <c r="B746" s="677"/>
      <c r="C746" s="677"/>
      <c r="G746" s="218">
        <f t="shared" si="11"/>
        <v>650</v>
      </c>
    </row>
    <row r="747" spans="2:7">
      <c r="B747" s="677"/>
      <c r="C747" s="677"/>
      <c r="G747" s="218">
        <f t="shared" si="11"/>
        <v>650</v>
      </c>
    </row>
    <row r="748" spans="2:7">
      <c r="B748" s="677"/>
      <c r="C748" s="677"/>
      <c r="G748" s="218">
        <f t="shared" si="11"/>
        <v>650</v>
      </c>
    </row>
    <row r="749" spans="2:7">
      <c r="B749" s="677"/>
      <c r="C749" s="677"/>
      <c r="G749" s="218">
        <f t="shared" si="11"/>
        <v>650</v>
      </c>
    </row>
    <row r="750" spans="2:7">
      <c r="B750" s="677"/>
      <c r="C750" s="677"/>
      <c r="G750" s="218">
        <f t="shared" si="11"/>
        <v>650</v>
      </c>
    </row>
    <row r="751" spans="2:7">
      <c r="B751" s="677"/>
      <c r="C751" s="677"/>
      <c r="G751" s="218">
        <f t="shared" si="11"/>
        <v>650</v>
      </c>
    </row>
    <row r="752" spans="2:7">
      <c r="B752" s="677"/>
      <c r="C752" s="677"/>
      <c r="G752" s="218">
        <f t="shared" si="11"/>
        <v>650</v>
      </c>
    </row>
    <row r="753" spans="2:7">
      <c r="B753" s="677"/>
      <c r="C753" s="677"/>
      <c r="G753" s="218">
        <f t="shared" si="11"/>
        <v>650</v>
      </c>
    </row>
    <row r="754" spans="2:7">
      <c r="B754" s="677"/>
      <c r="C754" s="677"/>
      <c r="G754" s="218">
        <f t="shared" si="11"/>
        <v>650</v>
      </c>
    </row>
    <row r="755" spans="2:7">
      <c r="B755" s="677"/>
      <c r="C755" s="677"/>
      <c r="G755" s="218">
        <f t="shared" si="11"/>
        <v>650</v>
      </c>
    </row>
    <row r="756" spans="2:7">
      <c r="B756" s="677"/>
      <c r="C756" s="677"/>
      <c r="G756" s="218">
        <f t="shared" si="11"/>
        <v>650</v>
      </c>
    </row>
    <row r="757" spans="2:7">
      <c r="B757" s="677"/>
      <c r="C757" s="677"/>
      <c r="G757" s="218">
        <f t="shared" si="11"/>
        <v>650</v>
      </c>
    </row>
    <row r="758" spans="2:7">
      <c r="B758" s="677"/>
      <c r="C758" s="677"/>
      <c r="G758" s="218">
        <f t="shared" si="11"/>
        <v>650</v>
      </c>
    </row>
    <row r="759" spans="2:7">
      <c r="B759" s="677"/>
      <c r="C759" s="677"/>
      <c r="G759" s="218">
        <f t="shared" si="11"/>
        <v>650</v>
      </c>
    </row>
    <row r="760" spans="2:7">
      <c r="B760" s="677"/>
      <c r="C760" s="677"/>
      <c r="G760" s="218">
        <f t="shared" si="11"/>
        <v>650</v>
      </c>
    </row>
    <row r="761" spans="2:7">
      <c r="B761" s="677"/>
      <c r="C761" s="677"/>
      <c r="G761" s="218">
        <f t="shared" si="11"/>
        <v>650</v>
      </c>
    </row>
    <row r="762" spans="2:7">
      <c r="B762" s="677"/>
      <c r="C762" s="677"/>
      <c r="G762" s="218">
        <f t="shared" si="11"/>
        <v>650</v>
      </c>
    </row>
    <row r="763" spans="2:7">
      <c r="B763" s="677"/>
      <c r="C763" s="677"/>
      <c r="G763" s="218">
        <f t="shared" si="11"/>
        <v>650</v>
      </c>
    </row>
    <row r="764" spans="2:7">
      <c r="B764" s="677"/>
      <c r="C764" s="677"/>
      <c r="G764" s="218">
        <f t="shared" si="11"/>
        <v>650</v>
      </c>
    </row>
    <row r="765" spans="2:7">
      <c r="B765" s="677"/>
      <c r="C765" s="677"/>
      <c r="G765" s="218">
        <f t="shared" si="11"/>
        <v>650</v>
      </c>
    </row>
    <row r="766" spans="2:7">
      <c r="B766" s="677"/>
      <c r="C766" s="677"/>
      <c r="G766" s="218">
        <f t="shared" si="11"/>
        <v>650</v>
      </c>
    </row>
    <row r="767" spans="2:7">
      <c r="B767" s="677"/>
      <c r="C767" s="677"/>
      <c r="G767" s="218">
        <f t="shared" si="11"/>
        <v>650</v>
      </c>
    </row>
    <row r="768" spans="2:7">
      <c r="B768" s="677"/>
      <c r="C768" s="677"/>
      <c r="G768" s="218">
        <f t="shared" si="11"/>
        <v>650</v>
      </c>
    </row>
    <row r="769" spans="2:7">
      <c r="B769" s="677"/>
      <c r="C769" s="677"/>
      <c r="G769" s="218">
        <f t="shared" si="11"/>
        <v>650</v>
      </c>
    </row>
    <row r="770" spans="2:7">
      <c r="B770" s="677"/>
      <c r="C770" s="677"/>
      <c r="G770" s="218">
        <f t="shared" si="11"/>
        <v>650</v>
      </c>
    </row>
    <row r="771" spans="2:7">
      <c r="B771" s="677"/>
      <c r="C771" s="677"/>
      <c r="G771" s="218">
        <f t="shared" si="11"/>
        <v>650</v>
      </c>
    </row>
    <row r="772" spans="2:7">
      <c r="B772" s="677"/>
      <c r="C772" s="677"/>
      <c r="G772" s="218">
        <f t="shared" si="11"/>
        <v>650</v>
      </c>
    </row>
    <row r="773" spans="2:7">
      <c r="B773" s="677"/>
      <c r="C773" s="677"/>
      <c r="G773" s="218">
        <f t="shared" si="11"/>
        <v>650</v>
      </c>
    </row>
    <row r="774" spans="2:7">
      <c r="B774" s="677"/>
      <c r="C774" s="677"/>
      <c r="G774" s="218">
        <f t="shared" si="11"/>
        <v>650</v>
      </c>
    </row>
    <row r="775" spans="2:7">
      <c r="B775" s="677"/>
      <c r="C775" s="677"/>
      <c r="G775" s="218">
        <f t="shared" si="11"/>
        <v>650</v>
      </c>
    </row>
    <row r="776" spans="2:7">
      <c r="B776" s="677"/>
      <c r="C776" s="677"/>
      <c r="G776" s="218">
        <f t="shared" si="11"/>
        <v>650</v>
      </c>
    </row>
    <row r="777" spans="2:7">
      <c r="B777" s="677"/>
      <c r="C777" s="677"/>
      <c r="G777" s="218">
        <f t="shared" si="11"/>
        <v>650</v>
      </c>
    </row>
    <row r="778" spans="2:7">
      <c r="B778" s="677"/>
      <c r="C778" s="677"/>
      <c r="G778" s="218">
        <f t="shared" si="11"/>
        <v>650</v>
      </c>
    </row>
    <row r="779" spans="2:7">
      <c r="B779" s="677"/>
      <c r="C779" s="677"/>
      <c r="G779" s="218">
        <f t="shared" si="11"/>
        <v>650</v>
      </c>
    </row>
    <row r="780" spans="2:7">
      <c r="B780" s="677"/>
      <c r="C780" s="677"/>
      <c r="G780" s="218">
        <f t="shared" si="11"/>
        <v>650</v>
      </c>
    </row>
    <row r="781" spans="2:7">
      <c r="B781" s="677"/>
      <c r="C781" s="677"/>
      <c r="G781" s="218">
        <f t="shared" si="11"/>
        <v>650</v>
      </c>
    </row>
    <row r="782" spans="2:7">
      <c r="B782" s="677"/>
      <c r="C782" s="677"/>
      <c r="G782" s="218">
        <f t="shared" si="11"/>
        <v>650</v>
      </c>
    </row>
    <row r="783" spans="2:7">
      <c r="B783" s="677"/>
      <c r="C783" s="677"/>
      <c r="G783" s="218">
        <f t="shared" si="11"/>
        <v>650</v>
      </c>
    </row>
    <row r="784" spans="2:7">
      <c r="B784" s="677"/>
      <c r="C784" s="677"/>
      <c r="G784" s="218">
        <f t="shared" si="11"/>
        <v>650</v>
      </c>
    </row>
    <row r="785" spans="2:7">
      <c r="B785" s="677"/>
      <c r="C785" s="677"/>
      <c r="G785" s="218">
        <f t="shared" si="11"/>
        <v>650</v>
      </c>
    </row>
    <row r="786" spans="2:7">
      <c r="B786" s="677"/>
      <c r="C786" s="677"/>
      <c r="G786" s="218">
        <f t="shared" si="11"/>
        <v>650</v>
      </c>
    </row>
    <row r="787" spans="2:7">
      <c r="B787" s="677"/>
      <c r="C787" s="677"/>
      <c r="G787" s="218">
        <f t="shared" si="11"/>
        <v>650</v>
      </c>
    </row>
    <row r="788" spans="2:7">
      <c r="B788" s="677"/>
      <c r="C788" s="677"/>
      <c r="G788" s="218">
        <f t="shared" si="11"/>
        <v>650</v>
      </c>
    </row>
    <row r="789" spans="2:7">
      <c r="B789" s="677"/>
      <c r="C789" s="677"/>
      <c r="G789" s="218">
        <f t="shared" si="11"/>
        <v>650</v>
      </c>
    </row>
    <row r="790" spans="2:7">
      <c r="B790" s="677"/>
      <c r="C790" s="677"/>
      <c r="G790" s="218">
        <f t="shared" si="11"/>
        <v>650</v>
      </c>
    </row>
    <row r="791" spans="2:7">
      <c r="B791" s="677"/>
      <c r="C791" s="677"/>
      <c r="G791" s="218">
        <f t="shared" si="11"/>
        <v>650</v>
      </c>
    </row>
    <row r="792" spans="2:7">
      <c r="B792" s="677"/>
      <c r="C792" s="677"/>
      <c r="G792" s="218">
        <f t="shared" si="11"/>
        <v>650</v>
      </c>
    </row>
    <row r="793" spans="2:7">
      <c r="B793" s="677"/>
      <c r="C793" s="677"/>
      <c r="G793" s="218">
        <f t="shared" si="11"/>
        <v>650</v>
      </c>
    </row>
    <row r="794" spans="2:7">
      <c r="B794" s="677"/>
      <c r="C794" s="677"/>
      <c r="G794" s="218">
        <f t="shared" si="11"/>
        <v>650</v>
      </c>
    </row>
    <row r="795" spans="2:7">
      <c r="B795" s="677"/>
      <c r="C795" s="677"/>
      <c r="G795" s="218">
        <f t="shared" si="11"/>
        <v>650</v>
      </c>
    </row>
    <row r="796" spans="2:7">
      <c r="B796" s="677"/>
      <c r="C796" s="677"/>
      <c r="G796" s="218">
        <f t="shared" si="11"/>
        <v>650</v>
      </c>
    </row>
    <row r="797" spans="2:7">
      <c r="B797" s="677"/>
      <c r="C797" s="677"/>
      <c r="G797" s="218">
        <f t="shared" si="11"/>
        <v>650</v>
      </c>
    </row>
    <row r="798" spans="2:7">
      <c r="B798" s="677"/>
      <c r="C798" s="677"/>
      <c r="G798" s="218">
        <f t="shared" si="11"/>
        <v>650</v>
      </c>
    </row>
    <row r="799" spans="2:7">
      <c r="B799" s="677"/>
      <c r="C799" s="677"/>
      <c r="G799" s="218">
        <f t="shared" si="11"/>
        <v>650</v>
      </c>
    </row>
    <row r="800" spans="2:7">
      <c r="B800" s="677"/>
      <c r="C800" s="677"/>
      <c r="G800" s="218">
        <f t="shared" si="11"/>
        <v>650</v>
      </c>
    </row>
    <row r="801" spans="2:7">
      <c r="B801" s="677"/>
      <c r="C801" s="677"/>
      <c r="G801" s="218">
        <f t="shared" si="11"/>
        <v>650</v>
      </c>
    </row>
    <row r="802" spans="2:7">
      <c r="B802" s="677"/>
      <c r="C802" s="677"/>
      <c r="G802" s="218">
        <f t="shared" si="11"/>
        <v>650</v>
      </c>
    </row>
    <row r="803" spans="2:7">
      <c r="B803" s="677"/>
      <c r="C803" s="677"/>
      <c r="G803" s="218">
        <f t="shared" si="11"/>
        <v>650</v>
      </c>
    </row>
    <row r="804" spans="2:7">
      <c r="B804" s="677"/>
      <c r="C804" s="677"/>
      <c r="G804" s="218">
        <f t="shared" si="11"/>
        <v>650</v>
      </c>
    </row>
    <row r="805" spans="2:7">
      <c r="B805" s="677"/>
      <c r="C805" s="677"/>
      <c r="G805" s="218">
        <f t="shared" si="11"/>
        <v>650</v>
      </c>
    </row>
    <row r="806" spans="2:7">
      <c r="B806" s="677"/>
      <c r="C806" s="677"/>
      <c r="G806" s="218">
        <f t="shared" si="11"/>
        <v>650</v>
      </c>
    </row>
    <row r="807" spans="2:7">
      <c r="B807" s="677"/>
      <c r="C807" s="677"/>
      <c r="G807" s="218">
        <f t="shared" ref="G807:G870" si="12">+G806+E807-F807</f>
        <v>650</v>
      </c>
    </row>
    <row r="808" spans="2:7">
      <c r="B808" s="677"/>
      <c r="C808" s="677"/>
      <c r="G808" s="218">
        <f t="shared" si="12"/>
        <v>650</v>
      </c>
    </row>
    <row r="809" spans="2:7">
      <c r="B809" s="677"/>
      <c r="C809" s="677"/>
      <c r="G809" s="218">
        <f t="shared" si="12"/>
        <v>650</v>
      </c>
    </row>
    <row r="810" spans="2:7">
      <c r="B810" s="677"/>
      <c r="C810" s="677"/>
      <c r="G810" s="218">
        <f t="shared" si="12"/>
        <v>650</v>
      </c>
    </row>
    <row r="811" spans="2:7">
      <c r="B811" s="677"/>
      <c r="C811" s="677"/>
      <c r="G811" s="218">
        <f t="shared" si="12"/>
        <v>650</v>
      </c>
    </row>
    <row r="812" spans="2:7">
      <c r="B812" s="677"/>
      <c r="C812" s="677"/>
      <c r="G812" s="218">
        <f t="shared" si="12"/>
        <v>650</v>
      </c>
    </row>
    <row r="813" spans="2:7">
      <c r="B813" s="677"/>
      <c r="C813" s="677"/>
      <c r="G813" s="218">
        <f t="shared" si="12"/>
        <v>650</v>
      </c>
    </row>
    <row r="814" spans="2:7">
      <c r="B814" s="677"/>
      <c r="C814" s="677"/>
      <c r="G814" s="218">
        <f t="shared" si="12"/>
        <v>650</v>
      </c>
    </row>
    <row r="815" spans="2:7">
      <c r="B815" s="677"/>
      <c r="C815" s="677"/>
      <c r="G815" s="218">
        <f t="shared" si="12"/>
        <v>650</v>
      </c>
    </row>
    <row r="816" spans="2:7">
      <c r="B816" s="677"/>
      <c r="C816" s="677"/>
      <c r="G816" s="218">
        <f t="shared" si="12"/>
        <v>650</v>
      </c>
    </row>
    <row r="817" spans="2:7">
      <c r="B817" s="677"/>
      <c r="C817" s="677"/>
      <c r="G817" s="218">
        <f t="shared" si="12"/>
        <v>650</v>
      </c>
    </row>
    <row r="818" spans="2:7">
      <c r="B818" s="677"/>
      <c r="C818" s="677"/>
      <c r="G818" s="218">
        <f t="shared" si="12"/>
        <v>650</v>
      </c>
    </row>
    <row r="819" spans="2:7">
      <c r="B819" s="677"/>
      <c r="C819" s="677"/>
      <c r="G819" s="218">
        <f t="shared" si="12"/>
        <v>650</v>
      </c>
    </row>
    <row r="820" spans="2:7">
      <c r="B820" s="677"/>
      <c r="C820" s="677"/>
      <c r="G820" s="218">
        <f t="shared" si="12"/>
        <v>650</v>
      </c>
    </row>
    <row r="821" spans="2:7">
      <c r="B821" s="677"/>
      <c r="C821" s="677"/>
      <c r="G821" s="218">
        <f t="shared" si="12"/>
        <v>650</v>
      </c>
    </row>
    <row r="822" spans="2:7">
      <c r="B822" s="677"/>
      <c r="C822" s="677"/>
      <c r="G822" s="218">
        <f t="shared" si="12"/>
        <v>650</v>
      </c>
    </row>
    <row r="823" spans="2:7">
      <c r="B823" s="677"/>
      <c r="C823" s="677"/>
      <c r="G823" s="218">
        <f t="shared" si="12"/>
        <v>650</v>
      </c>
    </row>
    <row r="824" spans="2:7">
      <c r="B824" s="677"/>
      <c r="C824" s="677"/>
      <c r="G824" s="218">
        <f t="shared" si="12"/>
        <v>650</v>
      </c>
    </row>
    <row r="825" spans="2:7">
      <c r="B825" s="677"/>
      <c r="C825" s="677"/>
      <c r="G825" s="218">
        <f t="shared" si="12"/>
        <v>650</v>
      </c>
    </row>
    <row r="826" spans="2:7">
      <c r="B826" s="677"/>
      <c r="C826" s="677"/>
      <c r="G826" s="218">
        <f t="shared" si="12"/>
        <v>650</v>
      </c>
    </row>
    <row r="827" spans="2:7">
      <c r="B827" s="677"/>
      <c r="C827" s="677"/>
      <c r="G827" s="218">
        <f t="shared" si="12"/>
        <v>650</v>
      </c>
    </row>
    <row r="828" spans="2:7">
      <c r="B828" s="677"/>
      <c r="C828" s="677"/>
      <c r="G828" s="218">
        <f t="shared" si="12"/>
        <v>650</v>
      </c>
    </row>
    <row r="829" spans="2:7">
      <c r="B829" s="677"/>
      <c r="C829" s="677"/>
      <c r="G829" s="218">
        <f t="shared" si="12"/>
        <v>650</v>
      </c>
    </row>
    <row r="830" spans="2:7">
      <c r="B830" s="677"/>
      <c r="C830" s="677"/>
      <c r="G830" s="218">
        <f t="shared" si="12"/>
        <v>650</v>
      </c>
    </row>
    <row r="831" spans="2:7">
      <c r="B831" s="677"/>
      <c r="C831" s="677"/>
      <c r="G831" s="218">
        <f t="shared" si="12"/>
        <v>650</v>
      </c>
    </row>
    <row r="832" spans="2:7">
      <c r="B832" s="677"/>
      <c r="C832" s="677"/>
      <c r="G832" s="218">
        <f t="shared" si="12"/>
        <v>650</v>
      </c>
    </row>
    <row r="833" spans="2:7">
      <c r="B833" s="677"/>
      <c r="C833" s="677"/>
      <c r="G833" s="218">
        <f t="shared" si="12"/>
        <v>650</v>
      </c>
    </row>
    <row r="834" spans="2:7">
      <c r="B834" s="677"/>
      <c r="C834" s="677"/>
      <c r="G834" s="218">
        <f t="shared" si="12"/>
        <v>650</v>
      </c>
    </row>
    <row r="835" spans="2:7">
      <c r="B835" s="677"/>
      <c r="C835" s="677"/>
      <c r="G835" s="218">
        <f t="shared" si="12"/>
        <v>650</v>
      </c>
    </row>
    <row r="836" spans="2:7">
      <c r="B836" s="677"/>
      <c r="C836" s="677"/>
      <c r="G836" s="218">
        <f t="shared" si="12"/>
        <v>650</v>
      </c>
    </row>
    <row r="837" spans="2:7">
      <c r="B837" s="677"/>
      <c r="C837" s="677"/>
      <c r="G837" s="218">
        <f t="shared" si="12"/>
        <v>650</v>
      </c>
    </row>
    <row r="838" spans="2:7">
      <c r="B838" s="677"/>
      <c r="C838" s="677"/>
      <c r="G838" s="218">
        <f t="shared" si="12"/>
        <v>650</v>
      </c>
    </row>
    <row r="839" spans="2:7">
      <c r="B839" s="677"/>
      <c r="C839" s="677"/>
      <c r="G839" s="218">
        <f t="shared" si="12"/>
        <v>650</v>
      </c>
    </row>
    <row r="840" spans="2:7">
      <c r="B840" s="677"/>
      <c r="C840" s="677"/>
      <c r="G840" s="218">
        <f t="shared" si="12"/>
        <v>650</v>
      </c>
    </row>
    <row r="841" spans="2:7">
      <c r="B841" s="677"/>
      <c r="C841" s="677"/>
      <c r="G841" s="218">
        <f t="shared" si="12"/>
        <v>650</v>
      </c>
    </row>
    <row r="842" spans="2:7">
      <c r="B842" s="677"/>
      <c r="C842" s="677"/>
      <c r="G842" s="218">
        <f t="shared" si="12"/>
        <v>650</v>
      </c>
    </row>
    <row r="843" spans="2:7">
      <c r="B843" s="677"/>
      <c r="C843" s="677"/>
      <c r="G843" s="218">
        <f t="shared" si="12"/>
        <v>650</v>
      </c>
    </row>
    <row r="844" spans="2:7">
      <c r="B844" s="677"/>
      <c r="C844" s="677"/>
      <c r="G844" s="218">
        <f t="shared" si="12"/>
        <v>650</v>
      </c>
    </row>
    <row r="845" spans="2:7">
      <c r="B845" s="677"/>
      <c r="C845" s="677"/>
      <c r="G845" s="218">
        <f t="shared" si="12"/>
        <v>650</v>
      </c>
    </row>
    <row r="846" spans="2:7">
      <c r="B846" s="677"/>
      <c r="C846" s="677"/>
      <c r="G846" s="218">
        <f t="shared" si="12"/>
        <v>650</v>
      </c>
    </row>
    <row r="847" spans="2:7">
      <c r="B847" s="677"/>
      <c r="C847" s="677"/>
      <c r="G847" s="218">
        <f t="shared" si="12"/>
        <v>650</v>
      </c>
    </row>
    <row r="848" spans="2:7">
      <c r="B848" s="677"/>
      <c r="C848" s="677"/>
      <c r="G848" s="218">
        <f t="shared" si="12"/>
        <v>650</v>
      </c>
    </row>
    <row r="849" spans="2:7">
      <c r="B849" s="677"/>
      <c r="C849" s="677"/>
      <c r="G849" s="218">
        <f t="shared" si="12"/>
        <v>650</v>
      </c>
    </row>
    <row r="850" spans="2:7">
      <c r="B850" s="677"/>
      <c r="C850" s="677"/>
      <c r="G850" s="218">
        <f t="shared" si="12"/>
        <v>650</v>
      </c>
    </row>
    <row r="851" spans="2:7">
      <c r="B851" s="677"/>
      <c r="C851" s="677"/>
      <c r="G851" s="218">
        <f t="shared" si="12"/>
        <v>650</v>
      </c>
    </row>
    <row r="852" spans="2:7">
      <c r="B852" s="677"/>
      <c r="C852" s="677"/>
      <c r="G852" s="218">
        <f t="shared" si="12"/>
        <v>650</v>
      </c>
    </row>
    <row r="853" spans="2:7">
      <c r="B853" s="677"/>
      <c r="C853" s="677"/>
      <c r="G853" s="218">
        <f t="shared" si="12"/>
        <v>650</v>
      </c>
    </row>
    <row r="854" spans="2:7">
      <c r="B854" s="677"/>
      <c r="C854" s="677"/>
      <c r="G854" s="218">
        <f t="shared" si="12"/>
        <v>650</v>
      </c>
    </row>
    <row r="855" spans="2:7">
      <c r="B855" s="677"/>
      <c r="C855" s="677"/>
      <c r="G855" s="218">
        <f t="shared" si="12"/>
        <v>650</v>
      </c>
    </row>
    <row r="856" spans="2:7">
      <c r="B856" s="677"/>
      <c r="C856" s="677"/>
      <c r="G856" s="218">
        <f t="shared" si="12"/>
        <v>650</v>
      </c>
    </row>
    <row r="857" spans="2:7">
      <c r="B857" s="677"/>
      <c r="C857" s="677"/>
      <c r="G857" s="218">
        <f t="shared" si="12"/>
        <v>650</v>
      </c>
    </row>
    <row r="858" spans="2:7">
      <c r="B858" s="677"/>
      <c r="C858" s="677"/>
      <c r="G858" s="218">
        <f t="shared" si="12"/>
        <v>650</v>
      </c>
    </row>
    <row r="859" spans="2:7">
      <c r="B859" s="677"/>
      <c r="C859" s="677"/>
      <c r="G859" s="218">
        <f t="shared" si="12"/>
        <v>650</v>
      </c>
    </row>
    <row r="860" spans="2:7">
      <c r="B860" s="677"/>
      <c r="C860" s="677"/>
      <c r="G860" s="218">
        <f t="shared" si="12"/>
        <v>650</v>
      </c>
    </row>
    <row r="861" spans="2:7">
      <c r="B861" s="677"/>
      <c r="C861" s="677"/>
      <c r="G861" s="218">
        <f t="shared" si="12"/>
        <v>650</v>
      </c>
    </row>
    <row r="862" spans="2:7">
      <c r="B862" s="677"/>
      <c r="C862" s="677"/>
      <c r="G862" s="218">
        <f t="shared" si="12"/>
        <v>650</v>
      </c>
    </row>
    <row r="863" spans="2:7">
      <c r="B863" s="677"/>
      <c r="C863" s="677"/>
      <c r="G863" s="218">
        <f t="shared" si="12"/>
        <v>650</v>
      </c>
    </row>
    <row r="864" spans="2:7">
      <c r="B864" s="677"/>
      <c r="C864" s="677"/>
      <c r="G864" s="218">
        <f t="shared" si="12"/>
        <v>650</v>
      </c>
    </row>
    <row r="865" spans="2:7">
      <c r="B865" s="677"/>
      <c r="C865" s="677"/>
      <c r="G865" s="218">
        <f t="shared" si="12"/>
        <v>650</v>
      </c>
    </row>
    <row r="866" spans="2:7">
      <c r="B866" s="677"/>
      <c r="C866" s="677"/>
      <c r="G866" s="218">
        <f t="shared" si="12"/>
        <v>650</v>
      </c>
    </row>
    <row r="867" spans="2:7">
      <c r="B867" s="677"/>
      <c r="C867" s="677"/>
      <c r="G867" s="218">
        <f t="shared" si="12"/>
        <v>650</v>
      </c>
    </row>
    <row r="868" spans="2:7">
      <c r="B868" s="677"/>
      <c r="C868" s="677"/>
      <c r="G868" s="218">
        <f t="shared" si="12"/>
        <v>650</v>
      </c>
    </row>
    <row r="869" spans="2:7">
      <c r="B869" s="677"/>
      <c r="C869" s="677"/>
      <c r="G869" s="218">
        <f t="shared" si="12"/>
        <v>650</v>
      </c>
    </row>
    <row r="870" spans="2:7">
      <c r="B870" s="677"/>
      <c r="C870" s="677"/>
      <c r="G870" s="218">
        <f t="shared" si="12"/>
        <v>650</v>
      </c>
    </row>
    <row r="871" spans="2:7">
      <c r="B871" s="677"/>
      <c r="C871" s="677"/>
      <c r="G871" s="218">
        <f t="shared" ref="G871:G934" si="13">+G870+E871-F871</f>
        <v>650</v>
      </c>
    </row>
    <row r="872" spans="2:7">
      <c r="B872" s="677"/>
      <c r="C872" s="677"/>
      <c r="G872" s="218">
        <f t="shared" si="13"/>
        <v>650</v>
      </c>
    </row>
    <row r="873" spans="2:7">
      <c r="B873" s="677"/>
      <c r="C873" s="677"/>
      <c r="G873" s="218">
        <f t="shared" si="13"/>
        <v>650</v>
      </c>
    </row>
    <row r="874" spans="2:7">
      <c r="B874" s="677"/>
      <c r="C874" s="677"/>
      <c r="G874" s="218">
        <f t="shared" si="13"/>
        <v>650</v>
      </c>
    </row>
    <row r="875" spans="2:7">
      <c r="B875" s="677"/>
      <c r="C875" s="677"/>
      <c r="G875" s="218">
        <f t="shared" si="13"/>
        <v>650</v>
      </c>
    </row>
    <row r="876" spans="2:7">
      <c r="B876" s="677"/>
      <c r="C876" s="677"/>
      <c r="G876" s="218">
        <f t="shared" si="13"/>
        <v>650</v>
      </c>
    </row>
    <row r="877" spans="2:7">
      <c r="B877" s="677"/>
      <c r="C877" s="677"/>
      <c r="G877" s="218">
        <f t="shared" si="13"/>
        <v>650</v>
      </c>
    </row>
    <row r="878" spans="2:7">
      <c r="B878" s="677"/>
      <c r="C878" s="677"/>
      <c r="G878" s="218">
        <f t="shared" si="13"/>
        <v>650</v>
      </c>
    </row>
    <row r="879" spans="2:7">
      <c r="B879" s="677"/>
      <c r="C879" s="677"/>
      <c r="G879" s="218">
        <f t="shared" si="13"/>
        <v>650</v>
      </c>
    </row>
    <row r="880" spans="2:7">
      <c r="B880" s="677"/>
      <c r="C880" s="677"/>
      <c r="G880" s="218">
        <f t="shared" si="13"/>
        <v>650</v>
      </c>
    </row>
    <row r="881" spans="2:7">
      <c r="B881" s="677"/>
      <c r="C881" s="677"/>
      <c r="G881" s="218">
        <f t="shared" si="13"/>
        <v>650</v>
      </c>
    </row>
    <row r="882" spans="2:7">
      <c r="B882" s="677"/>
      <c r="C882" s="677"/>
      <c r="G882" s="218">
        <f t="shared" si="13"/>
        <v>650</v>
      </c>
    </row>
    <row r="883" spans="2:7">
      <c r="B883" s="677"/>
      <c r="C883" s="677"/>
      <c r="G883" s="218">
        <f t="shared" si="13"/>
        <v>650</v>
      </c>
    </row>
    <row r="884" spans="2:7">
      <c r="B884" s="677"/>
      <c r="C884" s="677"/>
      <c r="G884" s="218">
        <f t="shared" si="13"/>
        <v>650</v>
      </c>
    </row>
    <row r="885" spans="2:7">
      <c r="B885" s="677"/>
      <c r="C885" s="677"/>
      <c r="G885" s="218">
        <f t="shared" si="13"/>
        <v>650</v>
      </c>
    </row>
    <row r="886" spans="2:7">
      <c r="B886" s="677"/>
      <c r="C886" s="677"/>
      <c r="G886" s="218">
        <f t="shared" si="13"/>
        <v>650</v>
      </c>
    </row>
    <row r="887" spans="2:7">
      <c r="B887" s="677"/>
      <c r="C887" s="677"/>
      <c r="G887" s="218">
        <f t="shared" si="13"/>
        <v>650</v>
      </c>
    </row>
    <row r="888" spans="2:7">
      <c r="B888" s="677"/>
      <c r="C888" s="677"/>
      <c r="G888" s="218">
        <f t="shared" si="13"/>
        <v>650</v>
      </c>
    </row>
    <row r="889" spans="2:7">
      <c r="B889" s="677"/>
      <c r="C889" s="677"/>
      <c r="G889" s="218">
        <f t="shared" si="13"/>
        <v>650</v>
      </c>
    </row>
    <row r="890" spans="2:7">
      <c r="B890" s="677"/>
      <c r="C890" s="677"/>
      <c r="G890" s="218">
        <f t="shared" si="13"/>
        <v>650</v>
      </c>
    </row>
    <row r="891" spans="2:7">
      <c r="B891" s="677"/>
      <c r="C891" s="677"/>
      <c r="G891" s="218">
        <f t="shared" si="13"/>
        <v>650</v>
      </c>
    </row>
    <row r="892" spans="2:7">
      <c r="B892" s="677"/>
      <c r="C892" s="677"/>
      <c r="G892" s="218">
        <f t="shared" si="13"/>
        <v>650</v>
      </c>
    </row>
    <row r="893" spans="2:7">
      <c r="B893" s="677"/>
      <c r="C893" s="677"/>
      <c r="G893" s="218">
        <f t="shared" si="13"/>
        <v>650</v>
      </c>
    </row>
    <row r="894" spans="2:7">
      <c r="B894" s="677"/>
      <c r="C894" s="677"/>
      <c r="G894" s="218">
        <f t="shared" si="13"/>
        <v>650</v>
      </c>
    </row>
    <row r="895" spans="2:7">
      <c r="B895" s="677"/>
      <c r="C895" s="677"/>
      <c r="G895" s="218">
        <f t="shared" si="13"/>
        <v>650</v>
      </c>
    </row>
    <row r="896" spans="2:7">
      <c r="B896" s="677"/>
      <c r="C896" s="677"/>
      <c r="G896" s="218">
        <f t="shared" si="13"/>
        <v>650</v>
      </c>
    </row>
    <row r="897" spans="2:7">
      <c r="B897" s="677"/>
      <c r="C897" s="677"/>
      <c r="G897" s="218">
        <f t="shared" si="13"/>
        <v>650</v>
      </c>
    </row>
    <row r="898" spans="2:7">
      <c r="B898" s="677"/>
      <c r="C898" s="677"/>
      <c r="G898" s="218">
        <f t="shared" si="13"/>
        <v>650</v>
      </c>
    </row>
    <row r="899" spans="2:7">
      <c r="B899" s="677"/>
      <c r="C899" s="677"/>
      <c r="G899" s="218">
        <f t="shared" si="13"/>
        <v>650</v>
      </c>
    </row>
    <row r="900" spans="2:7">
      <c r="B900" s="677"/>
      <c r="C900" s="677"/>
      <c r="G900" s="218">
        <f t="shared" si="13"/>
        <v>650</v>
      </c>
    </row>
    <row r="901" spans="2:7">
      <c r="B901" s="677"/>
      <c r="C901" s="677"/>
      <c r="G901" s="218">
        <f t="shared" si="13"/>
        <v>650</v>
      </c>
    </row>
    <row r="902" spans="2:7">
      <c r="B902" s="677"/>
      <c r="C902" s="677"/>
      <c r="G902" s="218">
        <f t="shared" si="13"/>
        <v>650</v>
      </c>
    </row>
    <row r="903" spans="2:7">
      <c r="B903" s="677"/>
      <c r="C903" s="677"/>
      <c r="G903" s="218">
        <f t="shared" si="13"/>
        <v>650</v>
      </c>
    </row>
    <row r="904" spans="2:7">
      <c r="B904" s="677"/>
      <c r="C904" s="677"/>
      <c r="G904" s="218">
        <f t="shared" si="13"/>
        <v>650</v>
      </c>
    </row>
    <row r="905" spans="2:7">
      <c r="B905" s="677"/>
      <c r="C905" s="677"/>
      <c r="G905" s="218">
        <f t="shared" si="13"/>
        <v>650</v>
      </c>
    </row>
    <row r="906" spans="2:7">
      <c r="B906" s="677"/>
      <c r="C906" s="677"/>
      <c r="G906" s="218">
        <f t="shared" si="13"/>
        <v>650</v>
      </c>
    </row>
    <row r="907" spans="2:7">
      <c r="B907" s="677"/>
      <c r="C907" s="677"/>
      <c r="G907" s="218">
        <f t="shared" si="13"/>
        <v>650</v>
      </c>
    </row>
    <row r="908" spans="2:7">
      <c r="B908" s="677"/>
      <c r="C908" s="677"/>
      <c r="G908" s="218">
        <f t="shared" si="13"/>
        <v>650</v>
      </c>
    </row>
    <row r="909" spans="2:7">
      <c r="B909" s="677"/>
      <c r="C909" s="677"/>
      <c r="G909" s="218">
        <f t="shared" si="13"/>
        <v>650</v>
      </c>
    </row>
    <row r="910" spans="2:7">
      <c r="B910" s="677"/>
      <c r="C910" s="677"/>
      <c r="G910" s="218">
        <f t="shared" si="13"/>
        <v>650</v>
      </c>
    </row>
    <row r="911" spans="2:7">
      <c r="B911" s="677"/>
      <c r="C911" s="677"/>
      <c r="G911" s="218">
        <f t="shared" si="13"/>
        <v>650</v>
      </c>
    </row>
    <row r="912" spans="2:7">
      <c r="B912" s="677"/>
      <c r="C912" s="677"/>
      <c r="G912" s="218">
        <f t="shared" si="13"/>
        <v>650</v>
      </c>
    </row>
    <row r="913" spans="2:7">
      <c r="B913" s="677"/>
      <c r="C913" s="677"/>
      <c r="G913" s="218">
        <f t="shared" si="13"/>
        <v>650</v>
      </c>
    </row>
    <row r="914" spans="2:7">
      <c r="B914" s="677"/>
      <c r="C914" s="677"/>
      <c r="G914" s="218">
        <f t="shared" si="13"/>
        <v>650</v>
      </c>
    </row>
    <row r="915" spans="2:7">
      <c r="B915" s="677"/>
      <c r="C915" s="677"/>
      <c r="G915" s="218">
        <f t="shared" si="13"/>
        <v>650</v>
      </c>
    </row>
    <row r="916" spans="2:7">
      <c r="B916" s="677"/>
      <c r="C916" s="677"/>
      <c r="G916" s="218">
        <f t="shared" si="13"/>
        <v>650</v>
      </c>
    </row>
    <row r="917" spans="2:7">
      <c r="B917" s="677"/>
      <c r="C917" s="677"/>
      <c r="G917" s="218">
        <f t="shared" si="13"/>
        <v>650</v>
      </c>
    </row>
    <row r="918" spans="2:7">
      <c r="B918" s="677"/>
      <c r="C918" s="677"/>
      <c r="G918" s="218">
        <f t="shared" si="13"/>
        <v>650</v>
      </c>
    </row>
    <row r="919" spans="2:7">
      <c r="B919" s="677"/>
      <c r="C919" s="677"/>
      <c r="G919" s="218">
        <f t="shared" si="13"/>
        <v>650</v>
      </c>
    </row>
    <row r="920" spans="2:7">
      <c r="B920" s="677"/>
      <c r="C920" s="677"/>
      <c r="G920" s="218">
        <f t="shared" si="13"/>
        <v>650</v>
      </c>
    </row>
    <row r="921" spans="2:7">
      <c r="B921" s="677"/>
      <c r="C921" s="677"/>
      <c r="G921" s="218">
        <f t="shared" si="13"/>
        <v>650</v>
      </c>
    </row>
    <row r="922" spans="2:7">
      <c r="B922" s="677"/>
      <c r="C922" s="677"/>
      <c r="G922" s="218">
        <f t="shared" si="13"/>
        <v>650</v>
      </c>
    </row>
    <row r="923" spans="2:7">
      <c r="B923" s="677"/>
      <c r="C923" s="677"/>
      <c r="G923" s="218">
        <f t="shared" si="13"/>
        <v>650</v>
      </c>
    </row>
    <row r="924" spans="2:7">
      <c r="B924" s="677"/>
      <c r="C924" s="677"/>
      <c r="G924" s="218">
        <f t="shared" si="13"/>
        <v>650</v>
      </c>
    </row>
    <row r="925" spans="2:7">
      <c r="B925" s="677"/>
      <c r="C925" s="677"/>
      <c r="G925" s="218">
        <f t="shared" si="13"/>
        <v>650</v>
      </c>
    </row>
    <row r="926" spans="2:7">
      <c r="B926" s="677"/>
      <c r="C926" s="677"/>
      <c r="G926" s="218">
        <f t="shared" si="13"/>
        <v>650</v>
      </c>
    </row>
    <row r="927" spans="2:7">
      <c r="B927" s="677"/>
      <c r="C927" s="677"/>
      <c r="G927" s="218">
        <f t="shared" si="13"/>
        <v>650</v>
      </c>
    </row>
    <row r="928" spans="2:7">
      <c r="B928" s="677"/>
      <c r="C928" s="677"/>
      <c r="G928" s="218">
        <f t="shared" si="13"/>
        <v>650</v>
      </c>
    </row>
    <row r="929" spans="2:7">
      <c r="B929" s="677"/>
      <c r="C929" s="677"/>
      <c r="G929" s="218">
        <f t="shared" si="13"/>
        <v>650</v>
      </c>
    </row>
    <row r="930" spans="2:7">
      <c r="B930" s="677"/>
      <c r="C930" s="677"/>
      <c r="G930" s="218">
        <f t="shared" si="13"/>
        <v>650</v>
      </c>
    </row>
    <row r="931" spans="2:7">
      <c r="B931" s="677"/>
      <c r="C931" s="677"/>
      <c r="G931" s="218">
        <f t="shared" si="13"/>
        <v>650</v>
      </c>
    </row>
    <row r="932" spans="2:7">
      <c r="B932" s="677"/>
      <c r="C932" s="677"/>
      <c r="G932" s="218">
        <f t="shared" si="13"/>
        <v>650</v>
      </c>
    </row>
    <row r="933" spans="2:7">
      <c r="B933" s="677"/>
      <c r="C933" s="677"/>
      <c r="G933" s="218">
        <f t="shared" si="13"/>
        <v>650</v>
      </c>
    </row>
    <row r="934" spans="2:7">
      <c r="B934" s="677"/>
      <c r="C934" s="677"/>
      <c r="G934" s="218">
        <f t="shared" si="13"/>
        <v>650</v>
      </c>
    </row>
    <row r="935" spans="2:7">
      <c r="B935" s="677"/>
      <c r="C935" s="677"/>
      <c r="G935" s="218">
        <f t="shared" ref="G935:G998" si="14">+G934+E935-F935</f>
        <v>650</v>
      </c>
    </row>
    <row r="936" spans="2:7">
      <c r="B936" s="677"/>
      <c r="C936" s="677"/>
      <c r="G936" s="218">
        <f t="shared" si="14"/>
        <v>650</v>
      </c>
    </row>
    <row r="937" spans="2:7">
      <c r="B937" s="677"/>
      <c r="C937" s="677"/>
      <c r="G937" s="218">
        <f t="shared" si="14"/>
        <v>650</v>
      </c>
    </row>
    <row r="938" spans="2:7">
      <c r="B938" s="677"/>
      <c r="C938" s="677"/>
      <c r="G938" s="218">
        <f t="shared" si="14"/>
        <v>650</v>
      </c>
    </row>
    <row r="939" spans="2:7">
      <c r="B939" s="677"/>
      <c r="C939" s="677"/>
      <c r="G939" s="218">
        <f t="shared" si="14"/>
        <v>650</v>
      </c>
    </row>
    <row r="940" spans="2:7">
      <c r="B940" s="677"/>
      <c r="C940" s="677"/>
      <c r="G940" s="218">
        <f t="shared" si="14"/>
        <v>650</v>
      </c>
    </row>
    <row r="941" spans="2:7">
      <c r="B941" s="677"/>
      <c r="C941" s="677"/>
      <c r="G941" s="218">
        <f t="shared" si="14"/>
        <v>650</v>
      </c>
    </row>
    <row r="942" spans="2:7">
      <c r="B942" s="677"/>
      <c r="C942" s="677"/>
      <c r="G942" s="218">
        <f t="shared" si="14"/>
        <v>650</v>
      </c>
    </row>
    <row r="943" spans="2:7">
      <c r="B943" s="677"/>
      <c r="C943" s="677"/>
      <c r="G943" s="218">
        <f t="shared" si="14"/>
        <v>650</v>
      </c>
    </row>
    <row r="944" spans="2:7">
      <c r="B944" s="677"/>
      <c r="C944" s="677"/>
      <c r="G944" s="218">
        <f t="shared" si="14"/>
        <v>650</v>
      </c>
    </row>
    <row r="945" spans="2:7">
      <c r="B945" s="677"/>
      <c r="C945" s="677"/>
      <c r="G945" s="218">
        <f t="shared" si="14"/>
        <v>650</v>
      </c>
    </row>
    <row r="946" spans="2:7">
      <c r="B946" s="677"/>
      <c r="C946" s="677"/>
      <c r="G946" s="218">
        <f t="shared" si="14"/>
        <v>650</v>
      </c>
    </row>
    <row r="947" spans="2:7">
      <c r="B947" s="677"/>
      <c r="C947" s="677"/>
      <c r="G947" s="218">
        <f t="shared" si="14"/>
        <v>650</v>
      </c>
    </row>
    <row r="948" spans="2:7">
      <c r="B948" s="677"/>
      <c r="C948" s="677"/>
      <c r="G948" s="218">
        <f t="shared" si="14"/>
        <v>650</v>
      </c>
    </row>
    <row r="949" spans="2:7">
      <c r="B949" s="677"/>
      <c r="C949" s="677"/>
      <c r="G949" s="218">
        <f t="shared" si="14"/>
        <v>650</v>
      </c>
    </row>
    <row r="950" spans="2:7">
      <c r="B950" s="677"/>
      <c r="C950" s="677"/>
      <c r="G950" s="218">
        <f t="shared" si="14"/>
        <v>650</v>
      </c>
    </row>
    <row r="951" spans="2:7">
      <c r="B951" s="677"/>
      <c r="C951" s="677"/>
      <c r="G951" s="218">
        <f t="shared" si="14"/>
        <v>650</v>
      </c>
    </row>
    <row r="952" spans="2:7">
      <c r="B952" s="677"/>
      <c r="C952" s="677"/>
      <c r="G952" s="218">
        <f t="shared" si="14"/>
        <v>650</v>
      </c>
    </row>
    <row r="953" spans="2:7">
      <c r="B953" s="677"/>
      <c r="C953" s="677"/>
      <c r="G953" s="218">
        <f t="shared" si="14"/>
        <v>650</v>
      </c>
    </row>
    <row r="954" spans="2:7">
      <c r="B954" s="677"/>
      <c r="C954" s="677"/>
      <c r="G954" s="218">
        <f t="shared" si="14"/>
        <v>650</v>
      </c>
    </row>
    <row r="955" spans="2:7">
      <c r="B955" s="677"/>
      <c r="C955" s="677"/>
      <c r="G955" s="218">
        <f t="shared" si="14"/>
        <v>650</v>
      </c>
    </row>
    <row r="956" spans="2:7">
      <c r="B956" s="677"/>
      <c r="C956" s="677"/>
      <c r="G956" s="218">
        <f t="shared" si="14"/>
        <v>650</v>
      </c>
    </row>
    <row r="957" spans="2:7">
      <c r="B957" s="677"/>
      <c r="C957" s="677"/>
      <c r="G957" s="218">
        <f t="shared" si="14"/>
        <v>650</v>
      </c>
    </row>
    <row r="958" spans="2:7">
      <c r="B958" s="677"/>
      <c r="C958" s="677"/>
      <c r="G958" s="218">
        <f t="shared" si="14"/>
        <v>650</v>
      </c>
    </row>
    <row r="959" spans="2:7">
      <c r="B959" s="677"/>
      <c r="C959" s="677"/>
      <c r="G959" s="218">
        <f t="shared" si="14"/>
        <v>650</v>
      </c>
    </row>
    <row r="960" spans="2:7">
      <c r="B960" s="677"/>
      <c r="C960" s="677"/>
      <c r="G960" s="218">
        <f t="shared" si="14"/>
        <v>650</v>
      </c>
    </row>
    <row r="961" spans="2:7">
      <c r="B961" s="677"/>
      <c r="C961" s="677"/>
      <c r="G961" s="218">
        <f t="shared" si="14"/>
        <v>650</v>
      </c>
    </row>
    <row r="962" spans="2:7">
      <c r="B962" s="677"/>
      <c r="C962" s="677"/>
      <c r="G962" s="218">
        <f t="shared" si="14"/>
        <v>650</v>
      </c>
    </row>
    <row r="963" spans="2:7">
      <c r="B963" s="677"/>
      <c r="C963" s="677"/>
      <c r="G963" s="218">
        <f t="shared" si="14"/>
        <v>650</v>
      </c>
    </row>
    <row r="964" spans="2:7">
      <c r="B964" s="677"/>
      <c r="C964" s="677"/>
      <c r="G964" s="218">
        <f t="shared" si="14"/>
        <v>650</v>
      </c>
    </row>
    <row r="965" spans="2:7">
      <c r="B965" s="677"/>
      <c r="C965" s="677"/>
      <c r="G965" s="218">
        <f t="shared" si="14"/>
        <v>650</v>
      </c>
    </row>
    <row r="966" spans="2:7">
      <c r="B966" s="677"/>
      <c r="C966" s="677"/>
      <c r="G966" s="218">
        <f t="shared" si="14"/>
        <v>650</v>
      </c>
    </row>
    <row r="967" spans="2:7">
      <c r="B967" s="677"/>
      <c r="C967" s="677"/>
      <c r="G967" s="218">
        <f t="shared" si="14"/>
        <v>650</v>
      </c>
    </row>
    <row r="968" spans="2:7">
      <c r="B968" s="677"/>
      <c r="C968" s="677"/>
      <c r="G968" s="218">
        <f t="shared" si="14"/>
        <v>650</v>
      </c>
    </row>
    <row r="969" spans="2:7">
      <c r="B969" s="677"/>
      <c r="C969" s="677"/>
      <c r="G969" s="218">
        <f t="shared" si="14"/>
        <v>650</v>
      </c>
    </row>
    <row r="970" spans="2:7">
      <c r="B970" s="677"/>
      <c r="C970" s="677"/>
      <c r="G970" s="218">
        <f t="shared" si="14"/>
        <v>650</v>
      </c>
    </row>
    <row r="971" spans="2:7">
      <c r="B971" s="677"/>
      <c r="C971" s="677"/>
      <c r="G971" s="218">
        <f t="shared" si="14"/>
        <v>650</v>
      </c>
    </row>
    <row r="972" spans="2:7">
      <c r="B972" s="677"/>
      <c r="C972" s="677"/>
      <c r="G972" s="218">
        <f t="shared" si="14"/>
        <v>650</v>
      </c>
    </row>
    <row r="973" spans="2:7">
      <c r="B973" s="677"/>
      <c r="C973" s="677"/>
      <c r="G973" s="218">
        <f t="shared" si="14"/>
        <v>650</v>
      </c>
    </row>
    <row r="974" spans="2:7">
      <c r="B974" s="677"/>
      <c r="C974" s="677"/>
      <c r="G974" s="218">
        <f t="shared" si="14"/>
        <v>650</v>
      </c>
    </row>
    <row r="975" spans="2:7">
      <c r="B975" s="677"/>
      <c r="C975" s="677"/>
      <c r="G975" s="218">
        <f t="shared" si="14"/>
        <v>650</v>
      </c>
    </row>
    <row r="976" spans="2:7">
      <c r="B976" s="677"/>
      <c r="C976" s="677"/>
      <c r="G976" s="218">
        <f t="shared" si="14"/>
        <v>650</v>
      </c>
    </row>
    <row r="977" spans="2:7">
      <c r="B977" s="677"/>
      <c r="C977" s="677"/>
      <c r="G977" s="218">
        <f t="shared" si="14"/>
        <v>650</v>
      </c>
    </row>
    <row r="978" spans="2:7">
      <c r="B978" s="677"/>
      <c r="C978" s="677"/>
      <c r="G978" s="218">
        <f t="shared" si="14"/>
        <v>650</v>
      </c>
    </row>
    <row r="979" spans="2:7">
      <c r="B979" s="677"/>
      <c r="C979" s="677"/>
      <c r="G979" s="218">
        <f t="shared" si="14"/>
        <v>650</v>
      </c>
    </row>
    <row r="980" spans="2:7">
      <c r="B980" s="677"/>
      <c r="C980" s="677"/>
      <c r="G980" s="218">
        <f t="shared" si="14"/>
        <v>650</v>
      </c>
    </row>
    <row r="981" spans="2:7">
      <c r="B981" s="677"/>
      <c r="C981" s="677"/>
      <c r="G981" s="218">
        <f t="shared" si="14"/>
        <v>650</v>
      </c>
    </row>
    <row r="982" spans="2:7">
      <c r="B982" s="677"/>
      <c r="C982" s="677"/>
      <c r="G982" s="218">
        <f t="shared" si="14"/>
        <v>650</v>
      </c>
    </row>
    <row r="983" spans="2:7">
      <c r="B983" s="677"/>
      <c r="C983" s="677"/>
      <c r="G983" s="218">
        <f t="shared" si="14"/>
        <v>650</v>
      </c>
    </row>
    <row r="984" spans="2:7">
      <c r="B984" s="677"/>
      <c r="C984" s="677"/>
      <c r="G984" s="218">
        <f t="shared" si="14"/>
        <v>650</v>
      </c>
    </row>
    <row r="985" spans="2:7">
      <c r="B985" s="677"/>
      <c r="C985" s="677"/>
      <c r="G985" s="218">
        <f t="shared" si="14"/>
        <v>650</v>
      </c>
    </row>
    <row r="986" spans="2:7">
      <c r="B986" s="677"/>
      <c r="C986" s="677"/>
      <c r="G986" s="218">
        <f t="shared" si="14"/>
        <v>650</v>
      </c>
    </row>
    <row r="987" spans="2:7">
      <c r="B987" s="677"/>
      <c r="C987" s="677"/>
      <c r="G987" s="218">
        <f t="shared" si="14"/>
        <v>650</v>
      </c>
    </row>
    <row r="988" spans="2:7">
      <c r="B988" s="677"/>
      <c r="C988" s="677"/>
      <c r="G988" s="218">
        <f t="shared" si="14"/>
        <v>650</v>
      </c>
    </row>
    <row r="989" spans="2:7">
      <c r="B989" s="677"/>
      <c r="C989" s="677"/>
      <c r="G989" s="218">
        <f t="shared" si="14"/>
        <v>650</v>
      </c>
    </row>
    <row r="990" spans="2:7">
      <c r="B990" s="677"/>
      <c r="C990" s="677"/>
      <c r="G990" s="218">
        <f t="shared" si="14"/>
        <v>650</v>
      </c>
    </row>
    <row r="991" spans="2:7">
      <c r="B991" s="677"/>
      <c r="C991" s="677"/>
      <c r="G991" s="218">
        <f t="shared" si="14"/>
        <v>650</v>
      </c>
    </row>
    <row r="992" spans="2:7">
      <c r="B992" s="677"/>
      <c r="C992" s="677"/>
      <c r="G992" s="218">
        <f t="shared" si="14"/>
        <v>650</v>
      </c>
    </row>
    <row r="993" spans="2:7">
      <c r="B993" s="677"/>
      <c r="C993" s="677"/>
      <c r="G993" s="218">
        <f t="shared" si="14"/>
        <v>650</v>
      </c>
    </row>
    <row r="994" spans="2:7">
      <c r="B994" s="677"/>
      <c r="C994" s="677"/>
      <c r="G994" s="218">
        <f t="shared" si="14"/>
        <v>650</v>
      </c>
    </row>
    <row r="995" spans="2:7">
      <c r="B995" s="677"/>
      <c r="C995" s="677"/>
      <c r="G995" s="218">
        <f t="shared" si="14"/>
        <v>650</v>
      </c>
    </row>
    <row r="996" spans="2:7">
      <c r="B996" s="677"/>
      <c r="C996" s="677"/>
      <c r="G996" s="218">
        <f t="shared" si="14"/>
        <v>650</v>
      </c>
    </row>
    <row r="997" spans="2:7">
      <c r="B997" s="677"/>
      <c r="C997" s="677"/>
      <c r="G997" s="218">
        <f t="shared" si="14"/>
        <v>650</v>
      </c>
    </row>
    <row r="998" spans="2:7">
      <c r="B998" s="677"/>
      <c r="C998" s="677"/>
      <c r="G998" s="218">
        <f t="shared" si="14"/>
        <v>650</v>
      </c>
    </row>
    <row r="999" spans="2:7">
      <c r="B999" s="677"/>
      <c r="C999" s="677"/>
      <c r="G999" s="218">
        <f t="shared" ref="G999:G1010" si="15">+G998+E999-F999</f>
        <v>650</v>
      </c>
    </row>
    <row r="1000" spans="2:7">
      <c r="B1000" s="677"/>
      <c r="C1000" s="677"/>
      <c r="G1000" s="218">
        <f t="shared" si="15"/>
        <v>650</v>
      </c>
    </row>
    <row r="1001" spans="2:7">
      <c r="B1001" s="677"/>
      <c r="C1001" s="677"/>
      <c r="G1001" s="218">
        <f t="shared" si="15"/>
        <v>650</v>
      </c>
    </row>
    <row r="1002" spans="2:7">
      <c r="B1002" s="677"/>
      <c r="C1002" s="677"/>
      <c r="G1002" s="218">
        <f t="shared" si="15"/>
        <v>650</v>
      </c>
    </row>
    <row r="1003" spans="2:7">
      <c r="B1003" s="677"/>
      <c r="C1003" s="677"/>
      <c r="G1003" s="218">
        <f t="shared" si="15"/>
        <v>650</v>
      </c>
    </row>
    <row r="1004" spans="2:7">
      <c r="B1004" s="677"/>
      <c r="C1004" s="677"/>
      <c r="G1004" s="218">
        <f t="shared" si="15"/>
        <v>650</v>
      </c>
    </row>
    <row r="1005" spans="2:7">
      <c r="B1005" s="677"/>
      <c r="C1005" s="677"/>
      <c r="G1005" s="218">
        <f t="shared" si="15"/>
        <v>650</v>
      </c>
    </row>
    <row r="1006" spans="2:7">
      <c r="B1006" s="677"/>
      <c r="C1006" s="677"/>
      <c r="G1006" s="218">
        <f t="shared" si="15"/>
        <v>650</v>
      </c>
    </row>
    <row r="1007" spans="2:7">
      <c r="B1007" s="677"/>
      <c r="C1007" s="677"/>
      <c r="G1007" s="218">
        <f t="shared" si="15"/>
        <v>650</v>
      </c>
    </row>
    <row r="1008" spans="2:7">
      <c r="B1008" s="677"/>
      <c r="C1008" s="677"/>
      <c r="G1008" s="218">
        <f t="shared" si="15"/>
        <v>650</v>
      </c>
    </row>
    <row r="1009" spans="2:7">
      <c r="B1009" s="677"/>
      <c r="C1009" s="677"/>
      <c r="G1009" s="218">
        <f t="shared" si="15"/>
        <v>650</v>
      </c>
    </row>
    <row r="1010" spans="2:7">
      <c r="B1010" s="677"/>
      <c r="C1010" s="677"/>
      <c r="G1010" s="218">
        <f t="shared" si="15"/>
        <v>650</v>
      </c>
    </row>
  </sheetData>
  <autoFilter ref="A5:K637" xr:uid="{66416F2B-3280-49B4-AEDD-555717ADA7D3}"/>
  <mergeCells count="7">
    <mergeCell ref="K662:M662"/>
    <mergeCell ref="I614:K614"/>
    <mergeCell ref="I449:K449"/>
    <mergeCell ref="B3:G3"/>
    <mergeCell ref="H241:K248"/>
    <mergeCell ref="I330:K330"/>
    <mergeCell ref="I407:K407"/>
  </mergeCells>
  <pageMargins left="0.70866141732283472" right="0.70866141732283472" top="0.74803149606299213" bottom="0.74803149606299213" header="0.31496062992125984" footer="0.31496062992125984"/>
  <pageSetup paperSize="9" scale="93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37">
    <tabColor rgb="FF00B0F0"/>
  </sheetPr>
  <dimension ref="A3:Q1018"/>
  <sheetViews>
    <sheetView topLeftCell="A912" workbookViewId="0">
      <selection activeCell="E930" sqref="E930"/>
    </sheetView>
  </sheetViews>
  <sheetFormatPr defaultColWidth="11.42578125" defaultRowHeight="15"/>
  <cols>
    <col min="1" max="1" width="11.42578125" style="236"/>
    <col min="2" max="2" width="15.7109375" style="217" bestFit="1" customWidth="1"/>
    <col min="3" max="3" width="17.140625" style="217" customWidth="1"/>
    <col min="4" max="4" width="19.5703125" customWidth="1"/>
    <col min="5" max="6" width="11.42578125" style="256"/>
    <col min="7" max="7" width="12.42578125" bestFit="1" customWidth="1"/>
    <col min="8" max="8" width="12.42578125" customWidth="1"/>
    <col min="9" max="9" width="12.85546875" customWidth="1"/>
    <col min="10" max="10" width="19.140625" customWidth="1"/>
    <col min="11" max="11" width="14" customWidth="1"/>
    <col min="12" max="12" width="14.140625" style="256" customWidth="1"/>
    <col min="13" max="13" width="11.42578125" style="256"/>
  </cols>
  <sheetData>
    <row r="3" spans="1:13">
      <c r="A3" s="690" t="s">
        <v>1762</v>
      </c>
      <c r="B3" s="690"/>
      <c r="C3" s="690"/>
      <c r="D3" s="690"/>
      <c r="E3" s="690"/>
      <c r="F3" s="690"/>
      <c r="G3" s="690"/>
      <c r="H3" s="676"/>
    </row>
    <row r="5" spans="1:13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86" t="s">
        <v>394</v>
      </c>
      <c r="F5" s="286" t="s">
        <v>395</v>
      </c>
      <c r="G5" s="235" t="s">
        <v>396</v>
      </c>
      <c r="H5" s="235"/>
      <c r="I5" s="676"/>
      <c r="J5" s="676"/>
      <c r="K5" s="676"/>
      <c r="L5" s="283"/>
      <c r="M5" s="283"/>
    </row>
    <row r="6" spans="1:13">
      <c r="A6" s="236">
        <v>42736</v>
      </c>
      <c r="B6" s="677" t="s">
        <v>476</v>
      </c>
      <c r="C6" s="677"/>
      <c r="E6" s="285"/>
      <c r="F6" s="285"/>
      <c r="G6" s="218">
        <v>701.9</v>
      </c>
      <c r="H6" s="218"/>
    </row>
    <row r="7" spans="1:13">
      <c r="A7" s="236">
        <v>42737</v>
      </c>
      <c r="B7" s="677">
        <v>11995</v>
      </c>
      <c r="C7" s="677" t="s">
        <v>1307</v>
      </c>
      <c r="E7" s="285"/>
      <c r="F7" s="285">
        <v>570</v>
      </c>
      <c r="G7" s="218">
        <f>+G6+E7-F7</f>
        <v>131.89999999999998</v>
      </c>
      <c r="H7" s="218"/>
    </row>
    <row r="8" spans="1:13">
      <c r="A8" s="236">
        <v>42737</v>
      </c>
      <c r="B8" s="677">
        <v>11996</v>
      </c>
      <c r="C8" s="677" t="s">
        <v>1307</v>
      </c>
      <c r="E8" s="285"/>
      <c r="F8" s="285">
        <v>25</v>
      </c>
      <c r="G8" s="218">
        <f t="shared" ref="G8:G71" si="0">+G7+E8-F8</f>
        <v>106.89999999999998</v>
      </c>
      <c r="H8" s="218"/>
    </row>
    <row r="9" spans="1:13">
      <c r="A9" s="236">
        <v>42751</v>
      </c>
      <c r="B9" s="677">
        <v>12088</v>
      </c>
      <c r="C9" s="677" t="s">
        <v>655</v>
      </c>
      <c r="E9" s="285"/>
      <c r="F9" s="285">
        <v>106.9</v>
      </c>
      <c r="G9" s="218">
        <f t="shared" si="0"/>
        <v>0</v>
      </c>
      <c r="H9" s="218"/>
    </row>
    <row r="10" spans="1:13">
      <c r="A10" s="236">
        <v>42766</v>
      </c>
      <c r="B10" s="677" t="s">
        <v>397</v>
      </c>
      <c r="C10" s="677" t="s">
        <v>444</v>
      </c>
      <c r="D10" t="s">
        <v>19</v>
      </c>
      <c r="E10" s="285">
        <v>29.8</v>
      </c>
      <c r="F10" s="285"/>
      <c r="G10" s="218">
        <f t="shared" si="0"/>
        <v>29.8</v>
      </c>
      <c r="H10" s="218"/>
    </row>
    <row r="11" spans="1:13">
      <c r="B11" s="677"/>
      <c r="C11" s="677"/>
      <c r="D11" t="s">
        <v>401</v>
      </c>
      <c r="E11" s="285">
        <v>2.8</v>
      </c>
      <c r="F11" s="285"/>
      <c r="G11" s="218">
        <f t="shared" si="0"/>
        <v>32.6</v>
      </c>
      <c r="H11" s="218"/>
    </row>
    <row r="12" spans="1:13">
      <c r="B12" s="677"/>
      <c r="C12" s="677"/>
      <c r="D12" t="s">
        <v>400</v>
      </c>
      <c r="E12" s="285">
        <v>500</v>
      </c>
      <c r="F12" s="285"/>
      <c r="G12" s="218">
        <f t="shared" si="0"/>
        <v>532.6</v>
      </c>
      <c r="H12" s="218"/>
    </row>
    <row r="13" spans="1:13">
      <c r="A13" s="236">
        <v>42800</v>
      </c>
      <c r="B13" s="677">
        <v>12337</v>
      </c>
      <c r="C13" s="677" t="s">
        <v>444</v>
      </c>
      <c r="D13" t="s">
        <v>400</v>
      </c>
      <c r="E13" s="285"/>
      <c r="F13" s="285">
        <v>500</v>
      </c>
      <c r="G13" s="218">
        <f t="shared" si="0"/>
        <v>32.600000000000023</v>
      </c>
      <c r="H13" s="218"/>
    </row>
    <row r="14" spans="1:13">
      <c r="A14" s="236">
        <v>42805</v>
      </c>
      <c r="B14" s="677">
        <v>12380</v>
      </c>
      <c r="C14" s="677" t="s">
        <v>444</v>
      </c>
      <c r="D14" t="s">
        <v>19</v>
      </c>
      <c r="E14" s="285"/>
      <c r="F14" s="285">
        <v>29.8</v>
      </c>
      <c r="G14" s="218">
        <f t="shared" si="0"/>
        <v>2.800000000000022</v>
      </c>
      <c r="H14" s="218"/>
    </row>
    <row r="15" spans="1:13">
      <c r="A15" s="236">
        <v>42805</v>
      </c>
      <c r="B15" s="677">
        <v>12380</v>
      </c>
      <c r="C15" s="677" t="s">
        <v>444</v>
      </c>
      <c r="D15" t="s">
        <v>401</v>
      </c>
      <c r="E15" s="285"/>
      <c r="F15" s="285">
        <v>2.8</v>
      </c>
      <c r="G15" s="218">
        <f t="shared" si="0"/>
        <v>2.2204460492503131E-14</v>
      </c>
      <c r="H15" s="218"/>
    </row>
    <row r="16" spans="1:13">
      <c r="A16" s="236">
        <v>42794</v>
      </c>
      <c r="B16" s="677" t="s">
        <v>397</v>
      </c>
      <c r="C16" s="677" t="s">
        <v>415</v>
      </c>
      <c r="D16" t="s">
        <v>19</v>
      </c>
      <c r="E16" s="285">
        <v>29.8</v>
      </c>
      <c r="F16" s="285"/>
      <c r="G16" s="218">
        <f t="shared" si="0"/>
        <v>29.800000000000022</v>
      </c>
      <c r="H16" s="218"/>
    </row>
    <row r="17" spans="1:8">
      <c r="B17" s="677"/>
      <c r="C17" s="677"/>
      <c r="D17" t="s">
        <v>401</v>
      </c>
      <c r="E17" s="285">
        <v>2</v>
      </c>
      <c r="F17" s="285"/>
      <c r="G17" s="218">
        <f t="shared" si="0"/>
        <v>31.800000000000022</v>
      </c>
      <c r="H17" s="218"/>
    </row>
    <row r="18" spans="1:8">
      <c r="B18" s="677"/>
      <c r="C18" s="677"/>
      <c r="D18" t="s">
        <v>400</v>
      </c>
      <c r="E18" s="285">
        <v>500</v>
      </c>
      <c r="F18" s="285"/>
      <c r="G18" s="218">
        <f t="shared" si="0"/>
        <v>531.80000000000007</v>
      </c>
      <c r="H18" s="218"/>
    </row>
    <row r="19" spans="1:8">
      <c r="A19" s="236">
        <v>42832</v>
      </c>
      <c r="B19" s="677">
        <v>12511</v>
      </c>
      <c r="C19" s="677" t="s">
        <v>415</v>
      </c>
      <c r="D19" t="s">
        <v>19</v>
      </c>
      <c r="E19" s="285"/>
      <c r="F19" s="285">
        <v>29.8</v>
      </c>
      <c r="G19" s="218">
        <f t="shared" si="0"/>
        <v>502.00000000000006</v>
      </c>
      <c r="H19" s="218"/>
    </row>
    <row r="20" spans="1:8">
      <c r="A20" s="236">
        <v>42832</v>
      </c>
      <c r="B20" s="677">
        <v>12511</v>
      </c>
      <c r="C20" s="677" t="s">
        <v>415</v>
      </c>
      <c r="D20" t="s">
        <v>401</v>
      </c>
      <c r="E20" s="285"/>
      <c r="F20" s="285">
        <v>2</v>
      </c>
      <c r="G20" s="218">
        <f t="shared" si="0"/>
        <v>500.00000000000006</v>
      </c>
      <c r="H20" s="218"/>
    </row>
    <row r="21" spans="1:8">
      <c r="A21" s="236">
        <v>42857</v>
      </c>
      <c r="B21" s="677">
        <v>12579</v>
      </c>
      <c r="C21" s="677" t="s">
        <v>415</v>
      </c>
      <c r="D21" t="s">
        <v>400</v>
      </c>
      <c r="E21" s="285"/>
      <c r="F21" s="285">
        <v>500</v>
      </c>
      <c r="G21" s="218">
        <f t="shared" si="0"/>
        <v>0</v>
      </c>
      <c r="H21" s="218"/>
    </row>
    <row r="22" spans="1:8">
      <c r="A22" s="236">
        <v>42825</v>
      </c>
      <c r="B22" s="677" t="s">
        <v>397</v>
      </c>
      <c r="C22" s="677" t="s">
        <v>418</v>
      </c>
      <c r="D22" t="s">
        <v>19</v>
      </c>
      <c r="E22" s="285">
        <v>37.6</v>
      </c>
      <c r="F22" s="285"/>
      <c r="G22" s="218">
        <f t="shared" si="0"/>
        <v>37.6</v>
      </c>
      <c r="H22" s="218"/>
    </row>
    <row r="23" spans="1:8">
      <c r="B23" s="677"/>
      <c r="C23" s="677"/>
      <c r="D23" t="s">
        <v>401</v>
      </c>
      <c r="E23" s="285">
        <v>2</v>
      </c>
      <c r="F23" s="285"/>
      <c r="G23" s="218">
        <f t="shared" si="0"/>
        <v>39.6</v>
      </c>
      <c r="H23" s="218"/>
    </row>
    <row r="24" spans="1:8">
      <c r="B24" s="677"/>
      <c r="C24" s="677"/>
      <c r="D24" t="s">
        <v>400</v>
      </c>
      <c r="E24" s="285">
        <v>500</v>
      </c>
      <c r="F24" s="285"/>
      <c r="G24" s="218">
        <f t="shared" si="0"/>
        <v>539.6</v>
      </c>
      <c r="H24" s="218"/>
    </row>
    <row r="25" spans="1:8">
      <c r="A25" s="236">
        <v>42870</v>
      </c>
      <c r="B25" s="677">
        <v>12682</v>
      </c>
      <c r="C25" s="677" t="s">
        <v>418</v>
      </c>
      <c r="D25" t="s">
        <v>400</v>
      </c>
      <c r="E25" s="285"/>
      <c r="F25" s="285">
        <v>500</v>
      </c>
      <c r="G25" s="218">
        <f t="shared" si="0"/>
        <v>39.600000000000023</v>
      </c>
      <c r="H25" s="218"/>
    </row>
    <row r="26" spans="1:8">
      <c r="A26" s="236">
        <v>42885</v>
      </c>
      <c r="B26" s="677">
        <v>12741</v>
      </c>
      <c r="C26" s="677" t="s">
        <v>418</v>
      </c>
      <c r="D26" t="s">
        <v>19</v>
      </c>
      <c r="E26" s="285"/>
      <c r="F26" s="285">
        <v>37.6</v>
      </c>
      <c r="G26" s="218">
        <f t="shared" si="0"/>
        <v>2.0000000000000213</v>
      </c>
      <c r="H26" s="218"/>
    </row>
    <row r="27" spans="1:8">
      <c r="A27" s="236">
        <v>42908</v>
      </c>
      <c r="B27" s="677">
        <v>12869</v>
      </c>
      <c r="C27" s="677" t="s">
        <v>418</v>
      </c>
      <c r="D27" t="s">
        <v>401</v>
      </c>
      <c r="E27" s="285"/>
      <c r="F27" s="285">
        <v>2</v>
      </c>
      <c r="G27" s="218">
        <f t="shared" si="0"/>
        <v>2.1316282072803006E-14</v>
      </c>
      <c r="H27" s="218"/>
    </row>
    <row r="28" spans="1:8">
      <c r="A28" s="236">
        <v>42855</v>
      </c>
      <c r="B28" s="677" t="s">
        <v>397</v>
      </c>
      <c r="C28" s="677" t="s">
        <v>420</v>
      </c>
      <c r="D28" t="s">
        <v>19</v>
      </c>
      <c r="E28" s="285">
        <v>38.799999999999997</v>
      </c>
      <c r="F28" s="285"/>
      <c r="G28" s="218">
        <f t="shared" si="0"/>
        <v>38.800000000000018</v>
      </c>
      <c r="H28" s="218"/>
    </row>
    <row r="29" spans="1:8">
      <c r="B29" s="677"/>
      <c r="C29" s="677"/>
      <c r="D29" t="s">
        <v>401</v>
      </c>
      <c r="E29" s="285">
        <v>2</v>
      </c>
      <c r="F29" s="285"/>
      <c r="G29" s="218">
        <f t="shared" si="0"/>
        <v>40.800000000000018</v>
      </c>
      <c r="H29" s="218"/>
    </row>
    <row r="30" spans="1:8">
      <c r="B30" s="677"/>
      <c r="C30" s="677"/>
      <c r="D30" t="s">
        <v>400</v>
      </c>
      <c r="E30" s="285">
        <v>500</v>
      </c>
      <c r="F30" s="285"/>
      <c r="G30" s="218">
        <f t="shared" si="0"/>
        <v>540.80000000000007</v>
      </c>
      <c r="H30" s="218"/>
    </row>
    <row r="31" spans="1:8">
      <c r="A31" s="236">
        <v>42908</v>
      </c>
      <c r="B31" s="677">
        <v>12869</v>
      </c>
      <c r="C31" s="677" t="s">
        <v>420</v>
      </c>
      <c r="D31" t="s">
        <v>19</v>
      </c>
      <c r="E31" s="285"/>
      <c r="F31" s="285">
        <v>38.799999999999997</v>
      </c>
      <c r="G31" s="218">
        <f t="shared" si="0"/>
        <v>502.00000000000006</v>
      </c>
      <c r="H31" s="218"/>
    </row>
    <row r="32" spans="1:8">
      <c r="A32" s="236">
        <v>42908</v>
      </c>
      <c r="B32" s="677">
        <v>12870</v>
      </c>
      <c r="C32" s="677" t="s">
        <v>420</v>
      </c>
      <c r="D32" t="s">
        <v>401</v>
      </c>
      <c r="E32" s="285"/>
      <c r="F32" s="285">
        <v>2</v>
      </c>
      <c r="G32" s="218">
        <f t="shared" si="0"/>
        <v>500.00000000000006</v>
      </c>
      <c r="H32" s="218"/>
    </row>
    <row r="33" spans="1:10">
      <c r="A33" s="236">
        <v>42927</v>
      </c>
      <c r="B33" s="677">
        <v>12985</v>
      </c>
      <c r="C33" s="677" t="s">
        <v>420</v>
      </c>
      <c r="D33" t="s">
        <v>400</v>
      </c>
      <c r="E33" s="285"/>
      <c r="F33" s="285">
        <v>500</v>
      </c>
      <c r="G33" s="218">
        <f t="shared" si="0"/>
        <v>0</v>
      </c>
      <c r="H33" s="218"/>
    </row>
    <row r="34" spans="1:10">
      <c r="A34" s="236">
        <v>42886</v>
      </c>
      <c r="B34" s="677" t="s">
        <v>397</v>
      </c>
      <c r="C34" s="677" t="s">
        <v>422</v>
      </c>
      <c r="D34" t="s">
        <v>19</v>
      </c>
      <c r="E34" s="285">
        <v>36.799999999999997</v>
      </c>
      <c r="F34" s="285"/>
      <c r="G34" s="218">
        <f t="shared" si="0"/>
        <v>36.799999999999997</v>
      </c>
      <c r="H34" s="218"/>
      <c r="J34" s="230"/>
    </row>
    <row r="35" spans="1:10">
      <c r="B35" s="677"/>
      <c r="C35" s="677"/>
      <c r="D35" t="s">
        <v>401</v>
      </c>
      <c r="E35" s="285">
        <v>2</v>
      </c>
      <c r="F35" s="285"/>
      <c r="G35" s="218">
        <f t="shared" si="0"/>
        <v>38.799999999999997</v>
      </c>
      <c r="H35" s="218"/>
    </row>
    <row r="36" spans="1:10">
      <c r="B36" s="677"/>
      <c r="C36" s="677"/>
      <c r="D36" t="s">
        <v>400</v>
      </c>
      <c r="E36" s="285">
        <v>500</v>
      </c>
      <c r="F36" s="285"/>
      <c r="G36" s="218">
        <f t="shared" si="0"/>
        <v>538.79999999999995</v>
      </c>
      <c r="H36" s="218"/>
    </row>
    <row r="37" spans="1:10">
      <c r="A37" s="236">
        <v>42927</v>
      </c>
      <c r="B37" s="677">
        <v>12985</v>
      </c>
      <c r="C37" s="677" t="s">
        <v>422</v>
      </c>
      <c r="D37" t="s">
        <v>19</v>
      </c>
      <c r="E37" s="285"/>
      <c r="F37" s="285">
        <v>36.799999999999997</v>
      </c>
      <c r="G37" s="218">
        <f t="shared" si="0"/>
        <v>501.99999999999994</v>
      </c>
      <c r="H37" s="218"/>
    </row>
    <row r="38" spans="1:10">
      <c r="A38" s="236">
        <v>42927</v>
      </c>
      <c r="B38" s="677">
        <v>12985</v>
      </c>
      <c r="C38" s="677" t="s">
        <v>422</v>
      </c>
      <c r="D38" t="s">
        <v>401</v>
      </c>
      <c r="E38" s="285"/>
      <c r="F38" s="285">
        <v>2</v>
      </c>
      <c r="G38" s="218">
        <f t="shared" si="0"/>
        <v>499.99999999999994</v>
      </c>
      <c r="H38" s="218"/>
    </row>
    <row r="39" spans="1:10">
      <c r="A39" s="236">
        <v>42959</v>
      </c>
      <c r="B39" s="677">
        <v>13256</v>
      </c>
      <c r="C39" s="677" t="s">
        <v>422</v>
      </c>
      <c r="D39" t="s">
        <v>400</v>
      </c>
      <c r="E39" s="285"/>
      <c r="F39" s="285">
        <v>500</v>
      </c>
      <c r="G39" s="218">
        <f t="shared" si="0"/>
        <v>0</v>
      </c>
      <c r="H39" s="218"/>
    </row>
    <row r="40" spans="1:10">
      <c r="A40" s="236">
        <v>42916</v>
      </c>
      <c r="B40" s="677" t="s">
        <v>397</v>
      </c>
      <c r="C40" s="677" t="s">
        <v>425</v>
      </c>
      <c r="D40" t="s">
        <v>19</v>
      </c>
      <c r="E40" s="285">
        <v>35.799999999999997</v>
      </c>
      <c r="F40" s="285"/>
      <c r="G40" s="218">
        <f t="shared" si="0"/>
        <v>35.799999999999997</v>
      </c>
      <c r="H40" s="218"/>
    </row>
    <row r="41" spans="1:10">
      <c r="B41" s="677"/>
      <c r="C41" s="677"/>
      <c r="D41" t="s">
        <v>401</v>
      </c>
      <c r="E41" s="285">
        <v>2</v>
      </c>
      <c r="F41" s="285"/>
      <c r="G41" s="218">
        <f t="shared" si="0"/>
        <v>37.799999999999997</v>
      </c>
      <c r="H41" s="218"/>
    </row>
    <row r="42" spans="1:10">
      <c r="B42" s="677"/>
      <c r="C42" s="677"/>
      <c r="D42" t="s">
        <v>400</v>
      </c>
      <c r="E42" s="285">
        <v>500</v>
      </c>
      <c r="F42" s="285"/>
      <c r="G42" s="218">
        <f t="shared" si="0"/>
        <v>537.79999999999995</v>
      </c>
      <c r="H42" s="218"/>
    </row>
    <row r="43" spans="1:10">
      <c r="A43" s="236">
        <v>42962</v>
      </c>
      <c r="B43" s="677">
        <v>13270</v>
      </c>
      <c r="C43" s="677" t="s">
        <v>425</v>
      </c>
      <c r="D43" t="s">
        <v>400</v>
      </c>
      <c r="E43" s="285"/>
      <c r="F43" s="285">
        <v>500</v>
      </c>
      <c r="G43" s="218">
        <f t="shared" si="0"/>
        <v>37.799999999999955</v>
      </c>
      <c r="H43" s="218"/>
    </row>
    <row r="44" spans="1:10">
      <c r="A44" s="236">
        <v>42965</v>
      </c>
      <c r="B44" s="677">
        <v>13283</v>
      </c>
      <c r="C44" s="677" t="s">
        <v>425</v>
      </c>
      <c r="D44" t="s">
        <v>19</v>
      </c>
      <c r="E44" s="285"/>
      <c r="F44" s="285">
        <v>35.799999999999997</v>
      </c>
      <c r="G44" s="218">
        <f t="shared" si="0"/>
        <v>1.9999999999999574</v>
      </c>
      <c r="H44" s="218"/>
    </row>
    <row r="45" spans="1:10">
      <c r="A45" s="236">
        <v>42965</v>
      </c>
      <c r="B45" s="677">
        <v>13283</v>
      </c>
      <c r="C45" s="677" t="s">
        <v>425</v>
      </c>
      <c r="D45" t="s">
        <v>401</v>
      </c>
      <c r="E45" s="285"/>
      <c r="F45" s="285">
        <v>2</v>
      </c>
      <c r="G45" s="218">
        <f t="shared" si="0"/>
        <v>-4.2632564145606011E-14</v>
      </c>
      <c r="H45" s="218"/>
    </row>
    <row r="46" spans="1:10">
      <c r="A46" s="236">
        <v>42947</v>
      </c>
      <c r="B46" s="677" t="s">
        <v>397</v>
      </c>
      <c r="C46" s="677" t="s">
        <v>427</v>
      </c>
      <c r="D46" t="s">
        <v>19</v>
      </c>
      <c r="E46" s="285">
        <v>33.4</v>
      </c>
      <c r="F46" s="285"/>
      <c r="G46" s="218">
        <f t="shared" si="0"/>
        <v>33.399999999999956</v>
      </c>
      <c r="H46" s="218"/>
    </row>
    <row r="47" spans="1:10">
      <c r="B47" s="677"/>
      <c r="C47" s="677"/>
      <c r="D47" t="s">
        <v>401</v>
      </c>
      <c r="E47" s="285">
        <v>2</v>
      </c>
      <c r="F47" s="285"/>
      <c r="G47" s="218">
        <f t="shared" si="0"/>
        <v>35.399999999999956</v>
      </c>
      <c r="H47" s="218"/>
    </row>
    <row r="48" spans="1:10">
      <c r="B48" s="677"/>
      <c r="C48" s="677"/>
      <c r="D48" t="s">
        <v>400</v>
      </c>
      <c r="E48" s="285">
        <v>500</v>
      </c>
      <c r="F48" s="285"/>
      <c r="G48" s="218">
        <f t="shared" si="0"/>
        <v>535.4</v>
      </c>
      <c r="H48" s="218"/>
    </row>
    <row r="49" spans="1:8">
      <c r="A49" s="236">
        <v>42965</v>
      </c>
      <c r="B49" s="677">
        <v>13283</v>
      </c>
      <c r="C49" s="677" t="s">
        <v>427</v>
      </c>
      <c r="D49" t="s">
        <v>400</v>
      </c>
      <c r="E49" s="285"/>
      <c r="F49" s="285">
        <v>462.2</v>
      </c>
      <c r="G49" s="218">
        <f t="shared" si="0"/>
        <v>73.199999999999989</v>
      </c>
      <c r="H49" s="218"/>
    </row>
    <row r="50" spans="1:8">
      <c r="A50" s="236">
        <v>42971</v>
      </c>
      <c r="B50" s="677">
        <v>13311</v>
      </c>
      <c r="C50" s="677" t="s">
        <v>427</v>
      </c>
      <c r="D50" t="s">
        <v>19</v>
      </c>
      <c r="E50" s="285"/>
      <c r="F50" s="285">
        <v>33.4</v>
      </c>
      <c r="G50" s="218">
        <f t="shared" si="0"/>
        <v>39.79999999999999</v>
      </c>
      <c r="H50" s="218"/>
    </row>
    <row r="51" spans="1:8">
      <c r="A51" s="236">
        <v>42971</v>
      </c>
      <c r="B51" s="677">
        <v>13311</v>
      </c>
      <c r="C51" s="677" t="s">
        <v>427</v>
      </c>
      <c r="D51" t="s">
        <v>401</v>
      </c>
      <c r="E51" s="285"/>
      <c r="F51" s="285">
        <v>2</v>
      </c>
      <c r="G51" s="218">
        <f t="shared" si="0"/>
        <v>37.79999999999999</v>
      </c>
      <c r="H51" s="218"/>
    </row>
    <row r="52" spans="1:8">
      <c r="A52" s="236">
        <v>42986</v>
      </c>
      <c r="B52" s="677">
        <v>13424</v>
      </c>
      <c r="C52" s="677" t="s">
        <v>427</v>
      </c>
      <c r="D52" t="s">
        <v>400</v>
      </c>
      <c r="E52" s="285"/>
      <c r="F52" s="285">
        <v>37.799999999999997</v>
      </c>
      <c r="G52" s="218">
        <f t="shared" si="0"/>
        <v>0</v>
      </c>
      <c r="H52" s="218"/>
    </row>
    <row r="53" spans="1:8">
      <c r="A53" s="236">
        <v>42978</v>
      </c>
      <c r="B53" s="677" t="s">
        <v>397</v>
      </c>
      <c r="C53" s="677" t="s">
        <v>429</v>
      </c>
      <c r="D53" t="s">
        <v>19</v>
      </c>
      <c r="E53" s="285">
        <v>33.4</v>
      </c>
      <c r="F53" s="285"/>
      <c r="G53" s="218">
        <f t="shared" si="0"/>
        <v>33.4</v>
      </c>
      <c r="H53" s="218"/>
    </row>
    <row r="54" spans="1:8">
      <c r="B54" s="677"/>
      <c r="C54" s="677"/>
      <c r="D54" t="s">
        <v>401</v>
      </c>
      <c r="E54" s="285">
        <v>2</v>
      </c>
      <c r="F54" s="285"/>
      <c r="G54" s="218">
        <f t="shared" si="0"/>
        <v>35.4</v>
      </c>
      <c r="H54" s="218"/>
    </row>
    <row r="55" spans="1:8">
      <c r="B55" s="677"/>
      <c r="C55" s="677"/>
      <c r="D55" t="s">
        <v>400</v>
      </c>
      <c r="E55" s="285">
        <v>500</v>
      </c>
      <c r="F55" s="285"/>
      <c r="G55" s="218">
        <f t="shared" si="0"/>
        <v>535.4</v>
      </c>
      <c r="H55" s="218"/>
    </row>
    <row r="56" spans="1:8">
      <c r="A56" s="236">
        <v>42986</v>
      </c>
      <c r="B56" s="677">
        <v>13424</v>
      </c>
      <c r="C56" s="677" t="s">
        <v>429</v>
      </c>
      <c r="D56" t="s">
        <v>400</v>
      </c>
      <c r="E56" s="285"/>
      <c r="F56" s="285">
        <v>60</v>
      </c>
      <c r="G56" s="218">
        <f t="shared" si="0"/>
        <v>475.4</v>
      </c>
      <c r="H56" s="218"/>
    </row>
    <row r="57" spans="1:8">
      <c r="A57" s="236">
        <v>42998</v>
      </c>
      <c r="B57" s="677">
        <v>13503</v>
      </c>
      <c r="C57" s="677" t="s">
        <v>429</v>
      </c>
      <c r="D57" t="s">
        <v>400</v>
      </c>
      <c r="E57" s="285"/>
      <c r="F57" s="285">
        <v>440</v>
      </c>
      <c r="G57" s="218">
        <f t="shared" si="0"/>
        <v>35.399999999999977</v>
      </c>
      <c r="H57" s="218"/>
    </row>
    <row r="58" spans="1:8">
      <c r="A58" s="236">
        <v>42998</v>
      </c>
      <c r="B58" s="677">
        <v>13503</v>
      </c>
      <c r="C58" s="677" t="s">
        <v>429</v>
      </c>
      <c r="D58" t="s">
        <v>19</v>
      </c>
      <c r="E58" s="285"/>
      <c r="F58" s="285">
        <v>20</v>
      </c>
      <c r="G58" s="218">
        <f t="shared" si="0"/>
        <v>15.399999999999977</v>
      </c>
      <c r="H58" s="218"/>
    </row>
    <row r="59" spans="1:8">
      <c r="A59" s="236">
        <v>43027</v>
      </c>
      <c r="B59" s="677">
        <v>13657</v>
      </c>
      <c r="C59" s="677" t="s">
        <v>429</v>
      </c>
      <c r="D59" t="s">
        <v>19</v>
      </c>
      <c r="E59" s="285"/>
      <c r="F59" s="285">
        <v>13.4</v>
      </c>
      <c r="G59" s="218">
        <f t="shared" si="0"/>
        <v>1.9999999999999769</v>
      </c>
      <c r="H59" s="218"/>
    </row>
    <row r="60" spans="1:8">
      <c r="A60" s="236">
        <v>43027</v>
      </c>
      <c r="B60" s="677">
        <v>13657</v>
      </c>
      <c r="C60" s="677" t="s">
        <v>429</v>
      </c>
      <c r="D60" t="s">
        <v>401</v>
      </c>
      <c r="E60" s="285"/>
      <c r="F60" s="285">
        <v>2</v>
      </c>
      <c r="G60" s="218">
        <f t="shared" si="0"/>
        <v>-2.3092638912203256E-14</v>
      </c>
      <c r="H60" s="218"/>
    </row>
    <row r="61" spans="1:8" ht="16.5" customHeight="1">
      <c r="A61" s="236">
        <v>43008</v>
      </c>
      <c r="B61" s="677" t="s">
        <v>397</v>
      </c>
      <c r="C61" s="677" t="s">
        <v>478</v>
      </c>
      <c r="D61" t="s">
        <v>19</v>
      </c>
      <c r="E61" s="285">
        <v>31.2</v>
      </c>
      <c r="F61" s="285"/>
      <c r="G61" s="218">
        <f t="shared" si="0"/>
        <v>31.199999999999974</v>
      </c>
      <c r="H61" s="218"/>
    </row>
    <row r="62" spans="1:8">
      <c r="B62" s="677"/>
      <c r="C62" s="677"/>
      <c r="D62" t="s">
        <v>401</v>
      </c>
      <c r="E62" s="285">
        <v>2</v>
      </c>
      <c r="F62" s="285"/>
      <c r="G62" s="218">
        <f t="shared" si="0"/>
        <v>33.199999999999974</v>
      </c>
      <c r="H62" s="218"/>
    </row>
    <row r="63" spans="1:8">
      <c r="B63" s="677"/>
      <c r="C63" s="677"/>
      <c r="D63" t="s">
        <v>400</v>
      </c>
      <c r="E63" s="285">
        <v>500</v>
      </c>
      <c r="F63" s="285"/>
      <c r="G63" s="218">
        <f t="shared" si="0"/>
        <v>533.19999999999993</v>
      </c>
      <c r="H63" s="218"/>
    </row>
    <row r="64" spans="1:8">
      <c r="A64" s="236">
        <v>42998</v>
      </c>
      <c r="B64" s="677">
        <v>13503</v>
      </c>
      <c r="C64" s="677" t="s">
        <v>478</v>
      </c>
      <c r="D64" t="s">
        <v>400</v>
      </c>
      <c r="E64" s="285"/>
      <c r="F64" s="285">
        <v>100</v>
      </c>
      <c r="G64" s="218">
        <f t="shared" si="0"/>
        <v>433.19999999999993</v>
      </c>
      <c r="H64" s="218"/>
    </row>
    <row r="65" spans="1:8">
      <c r="A65" s="236">
        <v>43029</v>
      </c>
      <c r="B65" s="677">
        <v>13801</v>
      </c>
      <c r="C65" s="677" t="s">
        <v>478</v>
      </c>
      <c r="D65" t="s">
        <v>400</v>
      </c>
      <c r="E65" s="285"/>
      <c r="F65" s="285">
        <v>100</v>
      </c>
      <c r="G65" s="218">
        <f t="shared" si="0"/>
        <v>333.19999999999993</v>
      </c>
      <c r="H65" s="218"/>
    </row>
    <row r="66" spans="1:8">
      <c r="A66" s="236">
        <v>43031</v>
      </c>
      <c r="B66" s="677">
        <v>13677</v>
      </c>
      <c r="C66" s="677" t="s">
        <v>478</v>
      </c>
      <c r="D66" t="s">
        <v>400</v>
      </c>
      <c r="E66" s="285"/>
      <c r="F66" s="285">
        <v>200</v>
      </c>
      <c r="G66" s="218">
        <f t="shared" si="0"/>
        <v>133.19999999999993</v>
      </c>
      <c r="H66" s="218"/>
    </row>
    <row r="67" spans="1:8">
      <c r="A67" s="236">
        <v>43066</v>
      </c>
      <c r="B67" s="677">
        <v>13847</v>
      </c>
      <c r="C67" s="677" t="s">
        <v>478</v>
      </c>
      <c r="D67" t="s">
        <v>400</v>
      </c>
      <c r="E67" s="285"/>
      <c r="F67" s="285">
        <v>100</v>
      </c>
      <c r="G67" s="218">
        <f t="shared" si="0"/>
        <v>33.199999999999932</v>
      </c>
      <c r="H67" s="218"/>
    </row>
    <row r="68" spans="1:8">
      <c r="A68" s="236">
        <v>43027</v>
      </c>
      <c r="B68" s="677">
        <v>13657</v>
      </c>
      <c r="C68" s="677" t="s">
        <v>478</v>
      </c>
      <c r="D68" t="s">
        <v>19</v>
      </c>
      <c r="E68" s="285"/>
      <c r="F68" s="285">
        <v>30.8</v>
      </c>
      <c r="G68" s="218">
        <f t="shared" si="0"/>
        <v>2.3999999999999311</v>
      </c>
      <c r="H68" s="218"/>
    </row>
    <row r="69" spans="1:8">
      <c r="A69" s="236">
        <v>43027</v>
      </c>
      <c r="B69" s="677">
        <v>13657</v>
      </c>
      <c r="C69" s="677" t="s">
        <v>478</v>
      </c>
      <c r="D69" t="s">
        <v>401</v>
      </c>
      <c r="E69" s="285"/>
      <c r="F69" s="285">
        <v>1.3</v>
      </c>
      <c r="G69" s="218">
        <f t="shared" si="0"/>
        <v>1.099999999999931</v>
      </c>
      <c r="H69" s="218"/>
    </row>
    <row r="70" spans="1:8">
      <c r="A70" s="236">
        <v>43084</v>
      </c>
      <c r="B70" s="677">
        <v>13944</v>
      </c>
      <c r="C70" s="677" t="s">
        <v>478</v>
      </c>
      <c r="D70" t="s">
        <v>401</v>
      </c>
      <c r="E70" s="285"/>
      <c r="F70" s="285">
        <v>0.7</v>
      </c>
      <c r="G70" s="218">
        <f t="shared" si="0"/>
        <v>0.39999999999993108</v>
      </c>
      <c r="H70" s="218"/>
    </row>
    <row r="71" spans="1:8">
      <c r="A71" s="236">
        <v>43084</v>
      </c>
      <c r="B71" s="677">
        <v>13944</v>
      </c>
      <c r="C71" s="677" t="s">
        <v>429</v>
      </c>
      <c r="D71" t="s">
        <v>19</v>
      </c>
      <c r="E71" s="285"/>
      <c r="F71" s="285">
        <v>0.4</v>
      </c>
      <c r="G71" s="218">
        <f t="shared" si="0"/>
        <v>-6.8944849829222221E-14</v>
      </c>
      <c r="H71" s="218"/>
    </row>
    <row r="72" spans="1:8">
      <c r="A72" s="236">
        <v>43039</v>
      </c>
      <c r="B72" s="677" t="s">
        <v>397</v>
      </c>
      <c r="C72" s="677" t="s">
        <v>398</v>
      </c>
      <c r="D72" t="s">
        <v>19</v>
      </c>
      <c r="E72" s="285">
        <v>30.8</v>
      </c>
      <c r="F72" s="285"/>
      <c r="G72" s="218">
        <f t="shared" ref="G72:G138" si="1">+G71+E72-F72</f>
        <v>30.799999999999933</v>
      </c>
      <c r="H72" s="218"/>
    </row>
    <row r="73" spans="1:8">
      <c r="B73" s="677"/>
      <c r="C73" s="677"/>
      <c r="D73" t="s">
        <v>401</v>
      </c>
      <c r="E73" s="285">
        <v>2</v>
      </c>
      <c r="F73" s="285"/>
      <c r="G73" s="218">
        <f t="shared" si="1"/>
        <v>32.799999999999933</v>
      </c>
      <c r="H73" s="218"/>
    </row>
    <row r="74" spans="1:8">
      <c r="B74" s="677"/>
      <c r="C74" s="677"/>
      <c r="D74" t="s">
        <v>400</v>
      </c>
      <c r="E74" s="285">
        <v>500</v>
      </c>
      <c r="F74" s="285"/>
      <c r="G74" s="218">
        <f t="shared" si="1"/>
        <v>532.79999999999995</v>
      </c>
      <c r="H74" s="218"/>
    </row>
    <row r="75" spans="1:8">
      <c r="A75" s="236">
        <v>43031</v>
      </c>
      <c r="B75" s="677">
        <v>13677</v>
      </c>
      <c r="C75" s="677" t="s">
        <v>398</v>
      </c>
      <c r="D75" t="s">
        <v>400</v>
      </c>
      <c r="E75" s="285"/>
      <c r="F75" s="285">
        <v>200</v>
      </c>
      <c r="G75" s="218">
        <f t="shared" si="1"/>
        <v>332.79999999999995</v>
      </c>
      <c r="H75" s="218"/>
    </row>
    <row r="76" spans="1:8">
      <c r="A76" s="236">
        <v>43084</v>
      </c>
      <c r="B76" s="677">
        <v>13944</v>
      </c>
      <c r="C76" s="677" t="s">
        <v>398</v>
      </c>
      <c r="D76" t="s">
        <v>19</v>
      </c>
      <c r="E76" s="285"/>
      <c r="F76" s="285">
        <v>30.8</v>
      </c>
      <c r="G76" s="218">
        <f t="shared" si="1"/>
        <v>301.99999999999994</v>
      </c>
      <c r="H76" s="218"/>
    </row>
    <row r="77" spans="1:8">
      <c r="A77" s="236">
        <v>43084</v>
      </c>
      <c r="B77" s="677">
        <v>13944</v>
      </c>
      <c r="C77" s="677" t="s">
        <v>398</v>
      </c>
      <c r="D77" t="s">
        <v>401</v>
      </c>
      <c r="E77" s="285"/>
      <c r="F77" s="285">
        <v>2</v>
      </c>
      <c r="G77" s="218">
        <f t="shared" si="1"/>
        <v>299.99999999999994</v>
      </c>
      <c r="H77" s="218"/>
    </row>
    <row r="78" spans="1:8">
      <c r="A78" s="236">
        <v>43085</v>
      </c>
      <c r="B78" s="677">
        <v>13950</v>
      </c>
      <c r="C78" s="677" t="s">
        <v>398</v>
      </c>
      <c r="D78" t="s">
        <v>400</v>
      </c>
      <c r="E78" s="285"/>
      <c r="F78" s="285">
        <v>300</v>
      </c>
      <c r="G78" s="218">
        <f t="shared" si="1"/>
        <v>0</v>
      </c>
      <c r="H78" s="218"/>
    </row>
    <row r="79" spans="1:8">
      <c r="A79" s="236">
        <v>43069</v>
      </c>
      <c r="B79" s="677" t="s">
        <v>397</v>
      </c>
      <c r="C79" s="677" t="s">
        <v>405</v>
      </c>
      <c r="D79" t="s">
        <v>19</v>
      </c>
      <c r="E79" s="285">
        <v>32.9</v>
      </c>
      <c r="F79" s="285"/>
      <c r="G79" s="218">
        <f t="shared" si="1"/>
        <v>32.9</v>
      </c>
      <c r="H79" s="218"/>
    </row>
    <row r="80" spans="1:8">
      <c r="B80" s="677"/>
      <c r="C80" s="677"/>
      <c r="D80" t="s">
        <v>401</v>
      </c>
      <c r="E80" s="285">
        <v>2</v>
      </c>
      <c r="F80" s="285"/>
      <c r="G80" s="218">
        <f t="shared" si="1"/>
        <v>34.9</v>
      </c>
      <c r="H80" s="218"/>
    </row>
    <row r="81" spans="1:8">
      <c r="B81" s="677"/>
      <c r="C81" s="677"/>
      <c r="D81" t="s">
        <v>400</v>
      </c>
      <c r="E81" s="285">
        <v>500</v>
      </c>
      <c r="F81" s="285"/>
      <c r="G81" s="218">
        <f t="shared" si="1"/>
        <v>534.9</v>
      </c>
      <c r="H81" s="218"/>
    </row>
    <row r="82" spans="1:8">
      <c r="A82" s="236">
        <v>43084</v>
      </c>
      <c r="B82" s="677">
        <v>13944</v>
      </c>
      <c r="C82" s="677" t="s">
        <v>405</v>
      </c>
      <c r="D82" t="s">
        <v>19</v>
      </c>
      <c r="E82" s="285"/>
      <c r="F82" s="285">
        <v>14.9</v>
      </c>
      <c r="G82" s="218">
        <f t="shared" si="1"/>
        <v>520</v>
      </c>
      <c r="H82" s="218"/>
    </row>
    <row r="83" spans="1:8">
      <c r="A83" s="236">
        <v>43085</v>
      </c>
      <c r="B83" s="677">
        <v>13950</v>
      </c>
      <c r="C83" s="677" t="s">
        <v>405</v>
      </c>
      <c r="D83" t="s">
        <v>19</v>
      </c>
      <c r="E83" s="285"/>
      <c r="F83" s="285">
        <v>10</v>
      </c>
      <c r="G83" s="218">
        <f t="shared" si="1"/>
        <v>510</v>
      </c>
      <c r="H83" s="218"/>
    </row>
    <row r="84" spans="1:8">
      <c r="A84" s="236">
        <v>43454</v>
      </c>
      <c r="B84" s="677">
        <v>13963</v>
      </c>
      <c r="C84" s="677" t="s">
        <v>405</v>
      </c>
      <c r="D84" t="s">
        <v>19</v>
      </c>
      <c r="E84" s="285"/>
      <c r="F84" s="285">
        <v>7.8</v>
      </c>
      <c r="G84" s="218">
        <f t="shared" si="1"/>
        <v>502.2</v>
      </c>
      <c r="H84" s="218"/>
    </row>
    <row r="85" spans="1:8">
      <c r="A85" s="236">
        <v>43122</v>
      </c>
      <c r="B85" s="677">
        <v>14114</v>
      </c>
      <c r="C85" s="677" t="s">
        <v>405</v>
      </c>
      <c r="D85" t="s">
        <v>400</v>
      </c>
      <c r="E85" s="285"/>
      <c r="F85" s="285">
        <v>500</v>
      </c>
      <c r="G85" s="218">
        <f t="shared" si="1"/>
        <v>2.1999999999999886</v>
      </c>
      <c r="H85" s="218"/>
    </row>
    <row r="86" spans="1:8">
      <c r="A86" s="236">
        <v>43124</v>
      </c>
      <c r="B86" s="677">
        <v>14140</v>
      </c>
      <c r="C86" s="677" t="s">
        <v>405</v>
      </c>
      <c r="D86" t="s">
        <v>19</v>
      </c>
      <c r="E86" s="285"/>
      <c r="F86" s="285">
        <v>0.2</v>
      </c>
      <c r="G86" s="218">
        <f t="shared" si="1"/>
        <v>1.9999999999999887</v>
      </c>
      <c r="H86" s="218"/>
    </row>
    <row r="87" spans="1:8">
      <c r="A87" s="236">
        <v>43124</v>
      </c>
      <c r="B87" s="677">
        <v>14140</v>
      </c>
      <c r="C87" s="677" t="s">
        <v>405</v>
      </c>
      <c r="D87" t="s">
        <v>401</v>
      </c>
      <c r="E87" s="285"/>
      <c r="F87" s="285">
        <v>2</v>
      </c>
      <c r="G87" s="218">
        <f t="shared" si="1"/>
        <v>-1.1324274851176597E-14</v>
      </c>
      <c r="H87" s="218"/>
    </row>
    <row r="88" spans="1:8">
      <c r="A88" s="236">
        <v>43100</v>
      </c>
      <c r="B88" s="677" t="s">
        <v>397</v>
      </c>
      <c r="C88" s="677" t="s">
        <v>409</v>
      </c>
      <c r="D88" t="s">
        <v>19</v>
      </c>
      <c r="E88" s="285">
        <v>35.799999999999997</v>
      </c>
      <c r="F88" s="285"/>
      <c r="G88" s="218">
        <f t="shared" si="1"/>
        <v>35.799999999999983</v>
      </c>
      <c r="H88" s="218"/>
    </row>
    <row r="89" spans="1:8">
      <c r="B89" s="677"/>
      <c r="C89" s="677"/>
      <c r="D89" t="s">
        <v>401</v>
      </c>
      <c r="E89" s="285">
        <v>2</v>
      </c>
      <c r="F89" s="285"/>
      <c r="G89" s="218">
        <f t="shared" si="1"/>
        <v>37.799999999999983</v>
      </c>
      <c r="H89" s="218"/>
    </row>
    <row r="90" spans="1:8">
      <c r="B90" s="677"/>
      <c r="C90" s="677"/>
      <c r="D90" t="s">
        <v>400</v>
      </c>
      <c r="E90" s="285">
        <v>500</v>
      </c>
      <c r="F90" s="285"/>
      <c r="G90" s="218">
        <f t="shared" si="1"/>
        <v>537.79999999999995</v>
      </c>
      <c r="H90" s="218"/>
    </row>
    <row r="91" spans="1:8">
      <c r="A91" s="236">
        <v>43118</v>
      </c>
      <c r="B91" s="677">
        <v>14106</v>
      </c>
      <c r="C91" s="677" t="s">
        <v>409</v>
      </c>
      <c r="D91" t="s">
        <v>19</v>
      </c>
      <c r="E91" s="285"/>
      <c r="F91" s="285">
        <v>35.799999999999997</v>
      </c>
      <c r="G91" s="218">
        <f t="shared" si="1"/>
        <v>501.99999999999994</v>
      </c>
      <c r="H91" s="218"/>
    </row>
    <row r="92" spans="1:8">
      <c r="A92" s="236">
        <v>43118</v>
      </c>
      <c r="B92" s="677">
        <v>14106</v>
      </c>
      <c r="C92" s="677" t="s">
        <v>409</v>
      </c>
      <c r="D92" t="s">
        <v>401</v>
      </c>
      <c r="E92" s="285"/>
      <c r="F92" s="285">
        <v>2</v>
      </c>
      <c r="G92" s="218">
        <f t="shared" si="1"/>
        <v>499.99999999999994</v>
      </c>
      <c r="H92" s="218"/>
    </row>
    <row r="93" spans="1:8">
      <c r="A93" s="236">
        <v>43124</v>
      </c>
      <c r="B93" s="677">
        <v>14140</v>
      </c>
      <c r="C93" s="677" t="s">
        <v>409</v>
      </c>
      <c r="D93" t="s">
        <v>400</v>
      </c>
      <c r="E93" s="285"/>
      <c r="F93" s="285">
        <v>147.80000000000001</v>
      </c>
      <c r="G93" s="218">
        <f t="shared" si="1"/>
        <v>352.19999999999993</v>
      </c>
      <c r="H93" s="218"/>
    </row>
    <row r="94" spans="1:8">
      <c r="A94" s="236">
        <v>43130</v>
      </c>
      <c r="B94" s="677">
        <v>14153</v>
      </c>
      <c r="C94" s="677" t="s">
        <v>409</v>
      </c>
      <c r="D94" t="s">
        <v>400</v>
      </c>
      <c r="E94" s="285"/>
      <c r="F94" s="285">
        <v>350</v>
      </c>
      <c r="G94" s="218">
        <f t="shared" si="1"/>
        <v>2.1999999999999318</v>
      </c>
      <c r="H94" s="218"/>
    </row>
    <row r="95" spans="1:8">
      <c r="A95" s="236">
        <v>43276</v>
      </c>
      <c r="B95" s="677">
        <v>14828</v>
      </c>
      <c r="C95" s="677" t="s">
        <v>409</v>
      </c>
      <c r="D95" t="s">
        <v>400</v>
      </c>
      <c r="E95" s="285"/>
      <c r="F95" s="285">
        <v>2.2000000000000002</v>
      </c>
      <c r="G95" s="218">
        <f t="shared" si="1"/>
        <v>-6.8389738316909643E-14</v>
      </c>
      <c r="H95" s="218"/>
    </row>
    <row r="96" spans="1:8">
      <c r="A96" s="236">
        <v>43131</v>
      </c>
      <c r="B96" s="677" t="s">
        <v>397</v>
      </c>
      <c r="C96" s="677" t="s">
        <v>444</v>
      </c>
      <c r="D96" t="s">
        <v>19</v>
      </c>
      <c r="E96" s="285">
        <v>31.8</v>
      </c>
      <c r="F96" s="285"/>
      <c r="G96" s="218">
        <f t="shared" si="1"/>
        <v>31.799999999999933</v>
      </c>
      <c r="H96" s="218"/>
    </row>
    <row r="97" spans="1:8">
      <c r="B97" s="677"/>
      <c r="C97" s="677"/>
      <c r="D97" t="s">
        <v>401</v>
      </c>
      <c r="E97" s="285">
        <v>2</v>
      </c>
      <c r="F97" s="285"/>
      <c r="G97" s="218">
        <f t="shared" si="1"/>
        <v>33.799999999999933</v>
      </c>
      <c r="H97" s="218"/>
    </row>
    <row r="98" spans="1:8">
      <c r="B98" s="677"/>
      <c r="C98" s="677"/>
      <c r="D98" t="s">
        <v>400</v>
      </c>
      <c r="E98" s="285">
        <v>500</v>
      </c>
      <c r="F98" s="285"/>
      <c r="G98" s="218">
        <f t="shared" si="1"/>
        <v>533.79999999999995</v>
      </c>
      <c r="H98" s="218"/>
    </row>
    <row r="99" spans="1:8">
      <c r="A99" s="236">
        <v>43140</v>
      </c>
      <c r="B99" s="677">
        <v>14200</v>
      </c>
      <c r="C99" s="677" t="s">
        <v>444</v>
      </c>
      <c r="D99" t="s">
        <v>400</v>
      </c>
      <c r="E99" s="285"/>
      <c r="F99" s="285">
        <v>300</v>
      </c>
      <c r="G99" s="218">
        <f t="shared" si="1"/>
        <v>233.79999999999995</v>
      </c>
      <c r="H99" s="218"/>
    </row>
    <row r="100" spans="1:8">
      <c r="A100" s="236">
        <v>43155</v>
      </c>
      <c r="B100" s="677">
        <v>14245</v>
      </c>
      <c r="C100" s="677" t="s">
        <v>444</v>
      </c>
      <c r="D100" t="s">
        <v>400</v>
      </c>
      <c r="E100" s="285"/>
      <c r="F100" s="285">
        <v>200</v>
      </c>
      <c r="G100" s="218">
        <f t="shared" si="1"/>
        <v>33.799999999999955</v>
      </c>
      <c r="H100" s="218"/>
    </row>
    <row r="101" spans="1:8">
      <c r="A101" s="236">
        <v>43159</v>
      </c>
      <c r="B101" s="677">
        <v>14275</v>
      </c>
      <c r="C101" s="677" t="s">
        <v>444</v>
      </c>
      <c r="D101" t="s">
        <v>19</v>
      </c>
      <c r="E101" s="285"/>
      <c r="F101" s="285">
        <v>31.8</v>
      </c>
      <c r="G101" s="218">
        <f t="shared" si="1"/>
        <v>1.9999999999999538</v>
      </c>
      <c r="H101" s="218"/>
    </row>
    <row r="102" spans="1:8">
      <c r="A102" s="236">
        <v>43159</v>
      </c>
      <c r="B102" s="677">
        <v>14275</v>
      </c>
      <c r="C102" s="677" t="s">
        <v>444</v>
      </c>
      <c r="D102" t="s">
        <v>401</v>
      </c>
      <c r="E102" s="285"/>
      <c r="F102" s="285">
        <v>2</v>
      </c>
      <c r="G102" s="218">
        <f t="shared" si="1"/>
        <v>-4.6185277824406512E-14</v>
      </c>
      <c r="H102" s="218"/>
    </row>
    <row r="103" spans="1:8">
      <c r="A103" s="243">
        <v>43159</v>
      </c>
      <c r="B103" s="676" t="s">
        <v>397</v>
      </c>
      <c r="C103" s="676" t="s">
        <v>415</v>
      </c>
      <c r="D103" t="s">
        <v>19</v>
      </c>
      <c r="E103" s="285">
        <v>69</v>
      </c>
      <c r="F103" s="285"/>
      <c r="G103" s="218">
        <f t="shared" si="1"/>
        <v>68.999999999999957</v>
      </c>
      <c r="H103" s="218"/>
    </row>
    <row r="104" spans="1:8">
      <c r="B104" s="677"/>
      <c r="C104" s="677"/>
      <c r="D104" t="s">
        <v>401</v>
      </c>
      <c r="E104" s="285">
        <v>2</v>
      </c>
      <c r="F104" s="285"/>
      <c r="G104" s="218">
        <f t="shared" si="1"/>
        <v>70.999999999999957</v>
      </c>
      <c r="H104" s="218"/>
    </row>
    <row r="105" spans="1:8">
      <c r="B105" s="677"/>
      <c r="C105" s="677"/>
      <c r="D105" t="s">
        <v>400</v>
      </c>
      <c r="E105" s="285">
        <v>500</v>
      </c>
      <c r="F105" s="285"/>
      <c r="G105" s="218">
        <f t="shared" si="1"/>
        <v>571</v>
      </c>
      <c r="H105" s="218"/>
    </row>
    <row r="106" spans="1:8">
      <c r="A106" s="236">
        <v>43201</v>
      </c>
      <c r="B106" s="677">
        <v>14460</v>
      </c>
      <c r="C106" s="677" t="s">
        <v>415</v>
      </c>
      <c r="D106" t="s">
        <v>19</v>
      </c>
      <c r="E106" s="285"/>
      <c r="F106" s="285">
        <v>40</v>
      </c>
      <c r="G106" s="218">
        <f t="shared" si="1"/>
        <v>531</v>
      </c>
      <c r="H106" s="218"/>
    </row>
    <row r="107" spans="1:8">
      <c r="A107" s="236">
        <v>43201</v>
      </c>
      <c r="B107" s="677">
        <v>14458</v>
      </c>
      <c r="C107" s="677" t="s">
        <v>415</v>
      </c>
      <c r="D107" t="s">
        <v>400</v>
      </c>
      <c r="E107" s="285"/>
      <c r="F107" s="285">
        <v>360</v>
      </c>
      <c r="G107" s="218">
        <f t="shared" si="1"/>
        <v>171</v>
      </c>
      <c r="H107" s="218"/>
    </row>
    <row r="108" spans="1:8">
      <c r="A108" s="236">
        <v>43155</v>
      </c>
      <c r="B108" s="677">
        <v>14245</v>
      </c>
      <c r="C108" s="677" t="s">
        <v>415</v>
      </c>
      <c r="D108" t="s">
        <v>400</v>
      </c>
      <c r="E108" s="285"/>
      <c r="F108" s="285">
        <v>100</v>
      </c>
      <c r="G108" s="218">
        <f t="shared" si="1"/>
        <v>71</v>
      </c>
      <c r="H108" s="218"/>
    </row>
    <row r="109" spans="1:8">
      <c r="A109" s="236">
        <v>43179</v>
      </c>
      <c r="B109" s="677">
        <v>14374</v>
      </c>
      <c r="C109" s="677" t="s">
        <v>415</v>
      </c>
      <c r="D109" t="s">
        <v>400</v>
      </c>
      <c r="E109" s="285"/>
      <c r="F109" s="285">
        <v>40</v>
      </c>
      <c r="G109" s="218">
        <f t="shared" si="1"/>
        <v>31</v>
      </c>
      <c r="H109" s="218"/>
    </row>
    <row r="110" spans="1:8">
      <c r="A110" s="236">
        <v>43222</v>
      </c>
      <c r="B110" s="677">
        <v>14549</v>
      </c>
      <c r="C110" s="677" t="s">
        <v>415</v>
      </c>
      <c r="D110" t="s">
        <v>19</v>
      </c>
      <c r="E110" s="285"/>
      <c r="F110" s="285">
        <v>29</v>
      </c>
      <c r="G110" s="218">
        <f t="shared" si="1"/>
        <v>2</v>
      </c>
      <c r="H110" s="218"/>
    </row>
    <row r="111" spans="1:8">
      <c r="A111" s="236">
        <v>43276</v>
      </c>
      <c r="B111" s="677">
        <v>14828</v>
      </c>
      <c r="C111" s="677" t="s">
        <v>415</v>
      </c>
      <c r="D111" t="s">
        <v>401</v>
      </c>
      <c r="E111" s="285"/>
      <c r="F111" s="285">
        <v>2</v>
      </c>
      <c r="G111" s="218">
        <f t="shared" si="1"/>
        <v>0</v>
      </c>
      <c r="H111" s="218"/>
    </row>
    <row r="112" spans="1:8">
      <c r="A112" s="243">
        <v>43190</v>
      </c>
      <c r="B112" s="676" t="s">
        <v>397</v>
      </c>
      <c r="C112" s="676" t="s">
        <v>418</v>
      </c>
      <c r="D112" t="s">
        <v>19</v>
      </c>
      <c r="E112" s="285">
        <v>66.2</v>
      </c>
      <c r="F112" s="285"/>
      <c r="G112" s="218">
        <f t="shared" si="1"/>
        <v>66.2</v>
      </c>
      <c r="H112" s="218"/>
    </row>
    <row r="113" spans="1:8">
      <c r="B113" s="677"/>
      <c r="C113" s="677"/>
      <c r="D113" t="s">
        <v>401</v>
      </c>
      <c r="E113" s="285">
        <v>2</v>
      </c>
      <c r="F113" s="285"/>
      <c r="G113" s="218">
        <f t="shared" si="1"/>
        <v>68.2</v>
      </c>
      <c r="H113" s="218"/>
    </row>
    <row r="114" spans="1:8">
      <c r="B114" s="677"/>
      <c r="C114" s="677"/>
      <c r="D114" t="s">
        <v>400</v>
      </c>
      <c r="E114" s="285">
        <v>500</v>
      </c>
      <c r="F114" s="285"/>
      <c r="G114" s="218">
        <f t="shared" si="1"/>
        <v>568.20000000000005</v>
      </c>
      <c r="H114" s="218"/>
    </row>
    <row r="115" spans="1:8">
      <c r="A115" s="236">
        <v>43201</v>
      </c>
      <c r="B115" s="677">
        <v>14459</v>
      </c>
      <c r="C115" s="677" t="s">
        <v>418</v>
      </c>
      <c r="D115" t="s">
        <v>400</v>
      </c>
      <c r="E115" s="285"/>
      <c r="F115" s="285">
        <v>100</v>
      </c>
      <c r="G115" s="218">
        <f t="shared" si="1"/>
        <v>468.20000000000005</v>
      </c>
      <c r="H115" s="218"/>
    </row>
    <row r="116" spans="1:8">
      <c r="A116" s="236">
        <v>43222</v>
      </c>
      <c r="B116" s="677">
        <v>14549</v>
      </c>
      <c r="C116" s="677" t="s">
        <v>418</v>
      </c>
      <c r="D116" t="s">
        <v>19</v>
      </c>
      <c r="E116" s="285"/>
      <c r="F116" s="285">
        <v>20</v>
      </c>
      <c r="G116" s="218">
        <f t="shared" si="1"/>
        <v>448.20000000000005</v>
      </c>
      <c r="H116" s="218"/>
    </row>
    <row r="117" spans="1:8">
      <c r="A117" s="236">
        <v>43227</v>
      </c>
      <c r="B117" s="677">
        <v>14571</v>
      </c>
      <c r="C117" s="677" t="s">
        <v>418</v>
      </c>
      <c r="D117" t="s">
        <v>400</v>
      </c>
      <c r="E117" s="285"/>
      <c r="F117" s="285">
        <v>400</v>
      </c>
      <c r="G117" s="218">
        <f t="shared" si="1"/>
        <v>48.200000000000045</v>
      </c>
      <c r="H117" s="218"/>
    </row>
    <row r="118" spans="1:8">
      <c r="A118" s="236">
        <v>43227</v>
      </c>
      <c r="B118" s="677">
        <v>14572</v>
      </c>
      <c r="C118" s="677" t="s">
        <v>418</v>
      </c>
      <c r="D118" t="s">
        <v>19</v>
      </c>
      <c r="E118" s="285"/>
      <c r="F118" s="285">
        <v>30</v>
      </c>
      <c r="G118" s="218">
        <f t="shared" si="1"/>
        <v>18.200000000000045</v>
      </c>
      <c r="H118" s="218"/>
    </row>
    <row r="119" spans="1:8">
      <c r="A119" s="236">
        <v>43276</v>
      </c>
      <c r="B119" s="677">
        <v>14828</v>
      </c>
      <c r="C119" s="677" t="s">
        <v>418</v>
      </c>
      <c r="D119" t="s">
        <v>19</v>
      </c>
      <c r="E119" s="285"/>
      <c r="F119" s="285">
        <v>16.2</v>
      </c>
      <c r="G119" s="218">
        <f t="shared" si="1"/>
        <v>2.0000000000000462</v>
      </c>
      <c r="H119" s="218"/>
    </row>
    <row r="120" spans="1:8">
      <c r="A120" s="236">
        <v>43276</v>
      </c>
      <c r="B120" s="677">
        <v>14828</v>
      </c>
      <c r="C120" s="677" t="s">
        <v>418</v>
      </c>
      <c r="D120" t="s">
        <v>401</v>
      </c>
      <c r="E120" s="285"/>
      <c r="F120" s="285">
        <v>2</v>
      </c>
      <c r="G120" s="218">
        <f t="shared" si="1"/>
        <v>4.6185277824406512E-14</v>
      </c>
      <c r="H120" s="218"/>
    </row>
    <row r="121" spans="1:8">
      <c r="A121" s="243">
        <v>43220</v>
      </c>
      <c r="B121" s="676" t="s">
        <v>397</v>
      </c>
      <c r="C121" s="676" t="s">
        <v>420</v>
      </c>
      <c r="D121" t="s">
        <v>19</v>
      </c>
      <c r="E121" s="285">
        <v>68.5</v>
      </c>
      <c r="F121" s="285"/>
      <c r="G121" s="218">
        <f t="shared" si="1"/>
        <v>68.500000000000043</v>
      </c>
      <c r="H121" s="218"/>
    </row>
    <row r="122" spans="1:8">
      <c r="B122" s="677"/>
      <c r="C122" s="677"/>
      <c r="D122" t="s">
        <v>401</v>
      </c>
      <c r="E122" s="285">
        <v>2</v>
      </c>
      <c r="F122" s="285"/>
      <c r="G122" s="218">
        <f t="shared" si="1"/>
        <v>70.500000000000043</v>
      </c>
      <c r="H122" s="218"/>
    </row>
    <row r="123" spans="1:8">
      <c r="B123" s="677"/>
      <c r="C123" s="677"/>
      <c r="D123" t="s">
        <v>400</v>
      </c>
      <c r="E123" s="285">
        <v>500</v>
      </c>
      <c r="F123" s="285"/>
      <c r="G123" s="218">
        <f t="shared" si="1"/>
        <v>570.5</v>
      </c>
      <c r="H123" s="218"/>
    </row>
    <row r="124" spans="1:8">
      <c r="A124" s="236">
        <v>43243</v>
      </c>
      <c r="B124" s="677">
        <v>14668</v>
      </c>
      <c r="C124" s="677" t="s">
        <v>420</v>
      </c>
      <c r="D124" t="s">
        <v>19</v>
      </c>
      <c r="E124" s="285"/>
      <c r="F124" s="285">
        <v>20</v>
      </c>
      <c r="G124" s="218">
        <f t="shared" si="1"/>
        <v>550.5</v>
      </c>
      <c r="H124" s="218"/>
    </row>
    <row r="125" spans="1:8">
      <c r="A125" s="236">
        <v>43246</v>
      </c>
      <c r="B125" s="677">
        <v>14681</v>
      </c>
      <c r="C125" s="677" t="s">
        <v>420</v>
      </c>
      <c r="D125" t="s">
        <v>19</v>
      </c>
      <c r="E125" s="285"/>
      <c r="F125" s="285">
        <v>15</v>
      </c>
      <c r="G125" s="218">
        <f t="shared" si="1"/>
        <v>535.5</v>
      </c>
      <c r="H125" s="218"/>
    </row>
    <row r="126" spans="1:8">
      <c r="A126" s="236">
        <v>43262</v>
      </c>
      <c r="B126" s="677">
        <v>14768</v>
      </c>
      <c r="C126" s="677" t="s">
        <v>420</v>
      </c>
      <c r="D126" t="s">
        <v>400</v>
      </c>
      <c r="E126" s="285"/>
      <c r="F126" s="285">
        <v>500</v>
      </c>
      <c r="G126" s="218">
        <f t="shared" si="1"/>
        <v>35.5</v>
      </c>
      <c r="H126" s="218"/>
    </row>
    <row r="127" spans="1:8">
      <c r="A127" s="236">
        <v>43276</v>
      </c>
      <c r="B127" s="677">
        <v>14828</v>
      </c>
      <c r="C127" s="677" t="s">
        <v>420</v>
      </c>
      <c r="D127" t="s">
        <v>19</v>
      </c>
      <c r="E127" s="285"/>
      <c r="F127" s="285">
        <v>2.6</v>
      </c>
      <c r="G127" s="218">
        <f t="shared" si="1"/>
        <v>32.9</v>
      </c>
      <c r="H127" s="218"/>
    </row>
    <row r="128" spans="1:8">
      <c r="A128" s="236">
        <v>43285</v>
      </c>
      <c r="B128" s="677">
        <v>14892</v>
      </c>
      <c r="C128" s="677" t="s">
        <v>420</v>
      </c>
      <c r="D128" t="s">
        <v>19</v>
      </c>
      <c r="E128" s="285"/>
      <c r="F128" s="285">
        <v>30.9</v>
      </c>
      <c r="G128" s="218">
        <f t="shared" si="1"/>
        <v>2</v>
      </c>
      <c r="H128" s="218"/>
    </row>
    <row r="129" spans="1:8">
      <c r="A129" s="236">
        <v>43297</v>
      </c>
      <c r="B129" s="677">
        <v>14930</v>
      </c>
      <c r="C129" s="677" t="s">
        <v>420</v>
      </c>
      <c r="D129" t="s">
        <v>401</v>
      </c>
      <c r="E129" s="285"/>
      <c r="F129" s="285">
        <v>2</v>
      </c>
      <c r="G129" s="218">
        <f t="shared" si="1"/>
        <v>0</v>
      </c>
      <c r="H129" s="218"/>
    </row>
    <row r="130" spans="1:8">
      <c r="A130" s="243">
        <v>43251</v>
      </c>
      <c r="B130" s="676" t="s">
        <v>397</v>
      </c>
      <c r="C130" s="676" t="s">
        <v>422</v>
      </c>
      <c r="D130" t="s">
        <v>19</v>
      </c>
      <c r="E130" s="285">
        <v>47.8</v>
      </c>
      <c r="F130" s="285"/>
      <c r="G130" s="218">
        <f t="shared" si="1"/>
        <v>47.8</v>
      </c>
      <c r="H130" s="218"/>
    </row>
    <row r="131" spans="1:8">
      <c r="B131" s="677"/>
      <c r="C131" s="677"/>
      <c r="D131" t="s">
        <v>401</v>
      </c>
      <c r="E131" s="285">
        <v>2</v>
      </c>
      <c r="F131" s="285"/>
      <c r="G131" s="218">
        <f t="shared" si="1"/>
        <v>49.8</v>
      </c>
      <c r="H131" s="218"/>
    </row>
    <row r="132" spans="1:8">
      <c r="B132" s="677"/>
      <c r="C132" s="677"/>
      <c r="D132" t="s">
        <v>400</v>
      </c>
      <c r="E132" s="285">
        <v>500</v>
      </c>
      <c r="F132" s="285"/>
      <c r="G132" s="218">
        <f t="shared" si="1"/>
        <v>549.79999999999995</v>
      </c>
      <c r="H132" s="218"/>
    </row>
    <row r="133" spans="1:8">
      <c r="A133" s="236">
        <v>43297</v>
      </c>
      <c r="B133" s="677">
        <v>14930</v>
      </c>
      <c r="C133" s="677" t="s">
        <v>422</v>
      </c>
      <c r="D133" t="s">
        <v>19</v>
      </c>
      <c r="E133" s="285"/>
      <c r="F133" s="285">
        <v>47.8</v>
      </c>
      <c r="G133" s="218">
        <f t="shared" si="1"/>
        <v>501.99999999999994</v>
      </c>
      <c r="H133" s="218"/>
    </row>
    <row r="134" spans="1:8">
      <c r="A134" s="236">
        <v>43297</v>
      </c>
      <c r="B134" s="677">
        <v>14931</v>
      </c>
      <c r="C134" s="677" t="s">
        <v>422</v>
      </c>
      <c r="D134" t="s">
        <v>401</v>
      </c>
      <c r="E134" s="285"/>
      <c r="F134" s="285">
        <v>2</v>
      </c>
      <c r="G134" s="218">
        <f t="shared" si="1"/>
        <v>499.99999999999994</v>
      </c>
      <c r="H134" s="218"/>
    </row>
    <row r="135" spans="1:8">
      <c r="A135" s="236">
        <v>43304</v>
      </c>
      <c r="B135" s="677">
        <v>14953</v>
      </c>
      <c r="C135" s="677" t="s">
        <v>422</v>
      </c>
      <c r="D135" t="s">
        <v>400</v>
      </c>
      <c r="E135" s="285"/>
      <c r="F135" s="285">
        <v>500</v>
      </c>
      <c r="G135" s="218">
        <f t="shared" si="1"/>
        <v>0</v>
      </c>
      <c r="H135" s="218"/>
    </row>
    <row r="136" spans="1:8">
      <c r="A136" s="243">
        <v>43281</v>
      </c>
      <c r="B136" s="676" t="s">
        <v>397</v>
      </c>
      <c r="C136" s="676" t="s">
        <v>425</v>
      </c>
      <c r="D136" t="s">
        <v>19</v>
      </c>
      <c r="E136" s="285">
        <v>44.2</v>
      </c>
      <c r="F136" s="285"/>
      <c r="G136" s="218">
        <f t="shared" si="1"/>
        <v>44.2</v>
      </c>
      <c r="H136" s="218"/>
    </row>
    <row r="137" spans="1:8">
      <c r="B137" s="677"/>
      <c r="C137" s="677"/>
      <c r="D137" t="s">
        <v>401</v>
      </c>
      <c r="E137" s="285">
        <v>4</v>
      </c>
      <c r="F137" s="285"/>
      <c r="G137" s="218">
        <f t="shared" si="1"/>
        <v>48.2</v>
      </c>
      <c r="H137" s="218"/>
    </row>
    <row r="138" spans="1:8">
      <c r="B138" s="677"/>
      <c r="C138" s="677"/>
      <c r="D138" t="s">
        <v>400</v>
      </c>
      <c r="E138" s="285">
        <v>500</v>
      </c>
      <c r="F138" s="285"/>
      <c r="G138" s="218">
        <f t="shared" si="1"/>
        <v>548.20000000000005</v>
      </c>
      <c r="H138" s="218"/>
    </row>
    <row r="139" spans="1:8">
      <c r="A139" s="236">
        <v>43313</v>
      </c>
      <c r="B139" s="677">
        <v>14984</v>
      </c>
      <c r="C139" s="677" t="s">
        <v>425</v>
      </c>
      <c r="D139" t="s">
        <v>400</v>
      </c>
      <c r="E139" s="285"/>
      <c r="F139" s="285">
        <v>120</v>
      </c>
      <c r="G139" s="218">
        <f t="shared" ref="G139:G206" si="2">+G138+E139-F139</f>
        <v>428.20000000000005</v>
      </c>
      <c r="H139" s="218"/>
    </row>
    <row r="140" spans="1:8">
      <c r="A140" s="236">
        <v>43332</v>
      </c>
      <c r="B140" s="677">
        <v>15063</v>
      </c>
      <c r="C140" s="677" t="s">
        <v>425</v>
      </c>
      <c r="D140" t="s">
        <v>400</v>
      </c>
      <c r="E140" s="285"/>
      <c r="F140" s="285">
        <v>220</v>
      </c>
      <c r="G140" s="218">
        <f t="shared" si="2"/>
        <v>208.20000000000005</v>
      </c>
      <c r="H140" s="218"/>
    </row>
    <row r="141" spans="1:8">
      <c r="A141" s="236">
        <v>43334</v>
      </c>
      <c r="B141" s="677">
        <v>15069</v>
      </c>
      <c r="C141" s="677" t="s">
        <v>425</v>
      </c>
      <c r="D141" t="s">
        <v>19</v>
      </c>
      <c r="E141" s="285"/>
      <c r="F141" s="285">
        <v>44.2</v>
      </c>
      <c r="G141" s="218">
        <f t="shared" si="2"/>
        <v>164.00000000000006</v>
      </c>
      <c r="H141" s="218"/>
    </row>
    <row r="142" spans="1:8">
      <c r="A142" s="236">
        <v>43334</v>
      </c>
      <c r="B142" s="677">
        <v>15069</v>
      </c>
      <c r="C142" s="677" t="s">
        <v>425</v>
      </c>
      <c r="D142" t="s">
        <v>401</v>
      </c>
      <c r="E142" s="285"/>
      <c r="F142" s="285">
        <v>4</v>
      </c>
      <c r="G142" s="218">
        <f t="shared" si="2"/>
        <v>160.00000000000006</v>
      </c>
      <c r="H142" s="218"/>
    </row>
    <row r="143" spans="1:8">
      <c r="A143" s="236">
        <v>43346</v>
      </c>
      <c r="B143" s="677">
        <v>15140</v>
      </c>
      <c r="C143" s="677" t="s">
        <v>425</v>
      </c>
      <c r="D143" t="s">
        <v>400</v>
      </c>
      <c r="E143" s="285"/>
      <c r="F143" s="285">
        <v>160</v>
      </c>
      <c r="G143" s="218">
        <f t="shared" si="2"/>
        <v>0</v>
      </c>
      <c r="H143" s="218"/>
    </row>
    <row r="144" spans="1:8">
      <c r="A144" s="243">
        <v>43312</v>
      </c>
      <c r="B144" s="676" t="s">
        <v>397</v>
      </c>
      <c r="C144" s="676" t="s">
        <v>427</v>
      </c>
      <c r="D144" t="s">
        <v>19</v>
      </c>
      <c r="E144" s="285">
        <v>37.1</v>
      </c>
      <c r="F144" s="285"/>
      <c r="G144" s="218">
        <f t="shared" si="2"/>
        <v>37.1</v>
      </c>
      <c r="H144" s="218"/>
    </row>
    <row r="145" spans="1:8">
      <c r="B145" s="677"/>
      <c r="C145" s="677"/>
      <c r="D145" t="s">
        <v>401</v>
      </c>
      <c r="E145" s="285">
        <v>2</v>
      </c>
      <c r="F145" s="285"/>
      <c r="G145" s="218">
        <f t="shared" si="2"/>
        <v>39.1</v>
      </c>
      <c r="H145" s="218"/>
    </row>
    <row r="146" spans="1:8">
      <c r="B146" s="677"/>
      <c r="C146" s="677"/>
      <c r="D146" t="s">
        <v>400</v>
      </c>
      <c r="E146" s="285">
        <v>500</v>
      </c>
      <c r="F146" s="285"/>
      <c r="G146" s="218">
        <f t="shared" si="2"/>
        <v>539.1</v>
      </c>
      <c r="H146" s="218"/>
    </row>
    <row r="147" spans="1:8">
      <c r="A147" s="236">
        <v>43346</v>
      </c>
      <c r="B147" s="677">
        <v>15140</v>
      </c>
      <c r="C147" s="677" t="s">
        <v>427</v>
      </c>
      <c r="D147" t="s">
        <v>19</v>
      </c>
      <c r="E147" s="285"/>
      <c r="F147" s="285">
        <v>37.1</v>
      </c>
      <c r="G147" s="218">
        <f t="shared" si="2"/>
        <v>502</v>
      </c>
      <c r="H147" s="218"/>
    </row>
    <row r="148" spans="1:8">
      <c r="A148" s="236">
        <v>43346</v>
      </c>
      <c r="B148" s="677">
        <v>15140</v>
      </c>
      <c r="C148" s="677" t="s">
        <v>427</v>
      </c>
      <c r="D148" t="s">
        <v>401</v>
      </c>
      <c r="E148" s="285"/>
      <c r="F148" s="285">
        <v>2</v>
      </c>
      <c r="G148" s="218">
        <f t="shared" si="2"/>
        <v>500</v>
      </c>
      <c r="H148" s="218"/>
    </row>
    <row r="149" spans="1:8">
      <c r="A149" s="236">
        <v>43358</v>
      </c>
      <c r="B149" s="677">
        <v>15193</v>
      </c>
      <c r="C149" s="677" t="s">
        <v>427</v>
      </c>
      <c r="D149" t="s">
        <v>400</v>
      </c>
      <c r="E149" s="285"/>
      <c r="F149" s="285">
        <v>200</v>
      </c>
      <c r="G149" s="218">
        <f t="shared" si="2"/>
        <v>300</v>
      </c>
      <c r="H149" s="218"/>
    </row>
    <row r="150" spans="1:8">
      <c r="A150" s="236">
        <v>43374</v>
      </c>
      <c r="B150" s="677">
        <v>15293</v>
      </c>
      <c r="C150" s="677" t="s">
        <v>427</v>
      </c>
      <c r="D150" t="s">
        <v>400</v>
      </c>
      <c r="E150" s="285"/>
      <c r="F150" s="285">
        <v>184</v>
      </c>
      <c r="G150" s="218">
        <f t="shared" si="2"/>
        <v>116</v>
      </c>
      <c r="H150" s="218"/>
    </row>
    <row r="151" spans="1:8">
      <c r="A151" s="236">
        <v>43377</v>
      </c>
      <c r="B151" s="677">
        <v>15321</v>
      </c>
      <c r="C151" s="677" t="s">
        <v>427</v>
      </c>
      <c r="D151" t="s">
        <v>400</v>
      </c>
      <c r="E151" s="285"/>
      <c r="F151" s="285">
        <v>100</v>
      </c>
      <c r="G151" s="218">
        <f t="shared" si="2"/>
        <v>16</v>
      </c>
      <c r="H151" s="218"/>
    </row>
    <row r="152" spans="1:8">
      <c r="A152" s="236">
        <v>43391</v>
      </c>
      <c r="B152" s="677">
        <v>15351</v>
      </c>
      <c r="C152" s="677" t="s">
        <v>427</v>
      </c>
      <c r="D152" t="s">
        <v>400</v>
      </c>
      <c r="E152" s="285"/>
      <c r="F152" s="285">
        <v>16</v>
      </c>
      <c r="G152" s="218">
        <f t="shared" si="2"/>
        <v>0</v>
      </c>
      <c r="H152" s="218"/>
    </row>
    <row r="153" spans="1:8">
      <c r="A153" s="243">
        <v>43343</v>
      </c>
      <c r="B153" s="676" t="s">
        <v>397</v>
      </c>
      <c r="C153" s="676" t="s">
        <v>429</v>
      </c>
      <c r="D153" t="s">
        <v>19</v>
      </c>
      <c r="E153" s="285">
        <v>36.799999999999997</v>
      </c>
      <c r="F153" s="285"/>
      <c r="G153" s="218">
        <f t="shared" si="2"/>
        <v>36.799999999999997</v>
      </c>
      <c r="H153" s="218"/>
    </row>
    <row r="154" spans="1:8">
      <c r="B154" s="677"/>
      <c r="C154" s="677"/>
      <c r="D154" t="s">
        <v>401</v>
      </c>
      <c r="E154" s="285">
        <v>2</v>
      </c>
      <c r="F154" s="285"/>
      <c r="G154" s="218">
        <f t="shared" si="2"/>
        <v>38.799999999999997</v>
      </c>
      <c r="H154" s="218"/>
    </row>
    <row r="155" spans="1:8">
      <c r="B155" s="677"/>
      <c r="C155" s="677"/>
      <c r="D155" t="s">
        <v>400</v>
      </c>
      <c r="E155" s="285">
        <v>500</v>
      </c>
      <c r="F155" s="285"/>
      <c r="G155" s="218">
        <f t="shared" si="2"/>
        <v>538.79999999999995</v>
      </c>
      <c r="H155" s="218"/>
    </row>
    <row r="156" spans="1:8">
      <c r="A156" s="236">
        <v>43370</v>
      </c>
      <c r="B156" s="677">
        <v>15231</v>
      </c>
      <c r="C156" s="677" t="s">
        <v>429</v>
      </c>
      <c r="D156" t="s">
        <v>19</v>
      </c>
      <c r="E156" s="285"/>
      <c r="F156" s="285">
        <v>30</v>
      </c>
      <c r="G156" s="218">
        <f t="shared" si="2"/>
        <v>508.79999999999995</v>
      </c>
      <c r="H156" s="218"/>
    </row>
    <row r="157" spans="1:8">
      <c r="A157" s="236">
        <v>43389</v>
      </c>
      <c r="B157" s="677">
        <v>15343</v>
      </c>
      <c r="C157" s="677" t="s">
        <v>429</v>
      </c>
      <c r="D157" t="s">
        <v>19</v>
      </c>
      <c r="E157" s="285"/>
      <c r="F157" s="285">
        <v>6.8</v>
      </c>
      <c r="G157" s="218">
        <f t="shared" si="2"/>
        <v>501.99999999999994</v>
      </c>
      <c r="H157" s="218"/>
    </row>
    <row r="158" spans="1:8">
      <c r="A158" s="236">
        <v>43389</v>
      </c>
      <c r="B158" s="677">
        <v>15343</v>
      </c>
      <c r="C158" s="677" t="s">
        <v>429</v>
      </c>
      <c r="D158" t="s">
        <v>401</v>
      </c>
      <c r="E158" s="285"/>
      <c r="F158" s="285">
        <v>2</v>
      </c>
      <c r="G158" s="218">
        <f t="shared" si="2"/>
        <v>499.99999999999994</v>
      </c>
      <c r="H158" s="218"/>
    </row>
    <row r="159" spans="1:8">
      <c r="A159" s="236">
        <v>43391</v>
      </c>
      <c r="B159" s="677">
        <v>15351</v>
      </c>
      <c r="C159" s="677" t="s">
        <v>429</v>
      </c>
      <c r="D159" t="s">
        <v>400</v>
      </c>
      <c r="E159" s="285"/>
      <c r="F159" s="285">
        <v>184</v>
      </c>
      <c r="G159" s="218">
        <f t="shared" si="2"/>
        <v>315.99999999999994</v>
      </c>
      <c r="H159" s="218"/>
    </row>
    <row r="160" spans="1:8">
      <c r="A160" s="236">
        <v>43404</v>
      </c>
      <c r="B160" s="677">
        <v>15443</v>
      </c>
      <c r="C160" s="677" t="s">
        <v>429</v>
      </c>
      <c r="D160" t="s">
        <v>400</v>
      </c>
      <c r="E160" s="285"/>
      <c r="F160" s="285">
        <v>290</v>
      </c>
      <c r="G160" s="218">
        <f t="shared" si="2"/>
        <v>25.999999999999943</v>
      </c>
      <c r="H160" s="218"/>
    </row>
    <row r="161" spans="1:9">
      <c r="A161" s="236">
        <v>43428</v>
      </c>
      <c r="B161" s="677">
        <v>15509</v>
      </c>
      <c r="C161" s="677" t="s">
        <v>429</v>
      </c>
      <c r="D161" t="s">
        <v>400</v>
      </c>
      <c r="E161" s="285"/>
      <c r="F161" s="285">
        <v>26</v>
      </c>
      <c r="G161" s="218">
        <f t="shared" si="2"/>
        <v>-5.6843418860808015E-14</v>
      </c>
      <c r="H161" s="218"/>
    </row>
    <row r="162" spans="1:9">
      <c r="A162" s="243">
        <v>43373</v>
      </c>
      <c r="B162" s="676" t="s">
        <v>397</v>
      </c>
      <c r="C162" s="676" t="s">
        <v>478</v>
      </c>
      <c r="D162" t="s">
        <v>19</v>
      </c>
      <c r="E162" s="285">
        <v>37.799999999999997</v>
      </c>
      <c r="F162" s="285"/>
      <c r="G162" s="218">
        <f t="shared" si="2"/>
        <v>37.79999999999994</v>
      </c>
      <c r="H162" s="218"/>
    </row>
    <row r="163" spans="1:9">
      <c r="B163" s="677"/>
      <c r="C163" s="677"/>
      <c r="D163" t="s">
        <v>401</v>
      </c>
      <c r="E163" s="285">
        <v>4</v>
      </c>
      <c r="F163" s="285"/>
      <c r="G163" s="218">
        <f t="shared" si="2"/>
        <v>41.79999999999994</v>
      </c>
      <c r="H163" s="218"/>
    </row>
    <row r="164" spans="1:9" ht="14.25" customHeight="1">
      <c r="B164" s="677"/>
      <c r="C164" s="677"/>
      <c r="D164" t="s">
        <v>400</v>
      </c>
      <c r="E164" s="285">
        <v>500</v>
      </c>
      <c r="F164" s="285"/>
      <c r="G164" s="218">
        <f t="shared" si="2"/>
        <v>541.79999999999995</v>
      </c>
      <c r="H164" s="218"/>
    </row>
    <row r="165" spans="1:9" ht="14.25" customHeight="1">
      <c r="A165" s="236">
        <v>43411</v>
      </c>
      <c r="B165" s="677">
        <v>15471</v>
      </c>
      <c r="C165" s="677" t="s">
        <v>478</v>
      </c>
      <c r="D165" t="s">
        <v>400</v>
      </c>
      <c r="E165" s="285"/>
      <c r="F165" s="285">
        <v>200</v>
      </c>
      <c r="G165" s="218">
        <f t="shared" si="2"/>
        <v>341.79999999999995</v>
      </c>
      <c r="H165" s="218"/>
    </row>
    <row r="166" spans="1:9" ht="14.25" customHeight="1">
      <c r="A166" s="236">
        <v>43428</v>
      </c>
      <c r="B166" s="677">
        <v>15508</v>
      </c>
      <c r="C166" s="677" t="s">
        <v>478</v>
      </c>
      <c r="D166" t="s">
        <v>19</v>
      </c>
      <c r="E166" s="285"/>
      <c r="F166" s="285">
        <v>37.799999999999997</v>
      </c>
      <c r="G166" s="218">
        <f t="shared" si="2"/>
        <v>303.99999999999994</v>
      </c>
      <c r="H166" s="218"/>
    </row>
    <row r="167" spans="1:9" ht="14.25" customHeight="1">
      <c r="A167" s="236">
        <v>43428</v>
      </c>
      <c r="B167" s="677">
        <v>15508</v>
      </c>
      <c r="C167" s="677" t="s">
        <v>478</v>
      </c>
      <c r="D167" t="s">
        <v>401</v>
      </c>
      <c r="E167" s="285"/>
      <c r="F167" s="285">
        <v>4</v>
      </c>
      <c r="G167" s="218">
        <f t="shared" si="2"/>
        <v>299.99999999999994</v>
      </c>
      <c r="H167" s="218"/>
    </row>
    <row r="168" spans="1:9" ht="14.25" customHeight="1">
      <c r="A168" s="236">
        <v>43428</v>
      </c>
      <c r="B168" s="677">
        <v>15509</v>
      </c>
      <c r="C168" s="677" t="s">
        <v>478</v>
      </c>
      <c r="D168" t="s">
        <v>400</v>
      </c>
      <c r="E168" s="285"/>
      <c r="F168" s="285">
        <v>74</v>
      </c>
      <c r="G168" s="218">
        <f t="shared" si="2"/>
        <v>225.99999999999994</v>
      </c>
      <c r="H168" s="218"/>
    </row>
    <row r="169" spans="1:9" ht="14.25" customHeight="1">
      <c r="A169" s="236">
        <v>43434</v>
      </c>
      <c r="B169" s="677">
        <v>15563</v>
      </c>
      <c r="C169" s="677" t="s">
        <v>478</v>
      </c>
      <c r="D169" t="s">
        <v>400</v>
      </c>
      <c r="E169" s="285"/>
      <c r="F169" s="285">
        <v>210</v>
      </c>
      <c r="G169" s="218">
        <f t="shared" si="2"/>
        <v>15.999999999999943</v>
      </c>
      <c r="H169" s="218"/>
      <c r="I169" s="237"/>
    </row>
    <row r="170" spans="1:9" ht="14.25" customHeight="1">
      <c r="A170" s="236">
        <v>43830</v>
      </c>
      <c r="B170" s="677">
        <v>15709</v>
      </c>
      <c r="C170" s="677" t="s">
        <v>478</v>
      </c>
      <c r="D170" t="s">
        <v>400</v>
      </c>
      <c r="E170" s="285"/>
      <c r="F170" s="285">
        <v>16</v>
      </c>
      <c r="G170" s="218">
        <f t="shared" si="2"/>
        <v>-5.6843418860808015E-14</v>
      </c>
      <c r="H170" s="218"/>
      <c r="I170" s="237"/>
    </row>
    <row r="171" spans="1:9">
      <c r="A171" s="243">
        <v>43404</v>
      </c>
      <c r="B171" s="676" t="s">
        <v>397</v>
      </c>
      <c r="C171" s="676" t="s">
        <v>398</v>
      </c>
      <c r="D171" t="s">
        <v>19</v>
      </c>
      <c r="E171" s="285">
        <v>38</v>
      </c>
      <c r="F171" s="285"/>
      <c r="G171" s="218">
        <f t="shared" si="2"/>
        <v>37.999999999999943</v>
      </c>
      <c r="H171" s="218"/>
    </row>
    <row r="172" spans="1:9">
      <c r="B172" s="677"/>
      <c r="C172" s="677"/>
      <c r="D172" t="s">
        <v>401</v>
      </c>
      <c r="E172" s="285">
        <v>5</v>
      </c>
      <c r="F172" s="285"/>
      <c r="G172" s="218">
        <f t="shared" si="2"/>
        <v>42.999999999999943</v>
      </c>
      <c r="H172" s="218"/>
    </row>
    <row r="173" spans="1:9">
      <c r="B173" s="677"/>
      <c r="C173" s="677"/>
      <c r="D173" t="s">
        <v>400</v>
      </c>
      <c r="E173" s="285">
        <v>500</v>
      </c>
      <c r="F173" s="285"/>
      <c r="G173" s="218">
        <f t="shared" si="2"/>
        <v>543</v>
      </c>
      <c r="H173" s="218"/>
    </row>
    <row r="174" spans="1:9">
      <c r="A174" s="236">
        <v>43454</v>
      </c>
      <c r="B174" s="677">
        <v>15632</v>
      </c>
      <c r="C174" s="677" t="s">
        <v>398</v>
      </c>
      <c r="D174" t="s">
        <v>19</v>
      </c>
      <c r="E174" s="285"/>
      <c r="F174" s="285">
        <v>38</v>
      </c>
      <c r="G174" s="218">
        <f t="shared" si="2"/>
        <v>505</v>
      </c>
      <c r="H174" s="218"/>
    </row>
    <row r="175" spans="1:9">
      <c r="A175" s="236">
        <v>43454</v>
      </c>
      <c r="B175" s="677">
        <v>15632</v>
      </c>
      <c r="C175" s="677" t="s">
        <v>398</v>
      </c>
      <c r="D175" t="s">
        <v>401</v>
      </c>
      <c r="E175" s="285"/>
      <c r="F175" s="285">
        <v>2</v>
      </c>
      <c r="G175" s="218">
        <f t="shared" si="2"/>
        <v>503</v>
      </c>
      <c r="H175" s="218"/>
    </row>
    <row r="176" spans="1:9">
      <c r="A176" s="236">
        <v>43830</v>
      </c>
      <c r="B176" s="677">
        <v>15709</v>
      </c>
      <c r="C176" s="677" t="s">
        <v>398</v>
      </c>
      <c r="D176" t="s">
        <v>400</v>
      </c>
      <c r="E176" s="285"/>
      <c r="F176" s="285">
        <v>494</v>
      </c>
      <c r="G176" s="218">
        <f t="shared" si="2"/>
        <v>9</v>
      </c>
      <c r="H176" s="218"/>
    </row>
    <row r="177" spans="1:10">
      <c r="A177" s="236">
        <v>43469</v>
      </c>
      <c r="B177" s="677">
        <v>15739</v>
      </c>
      <c r="C177" s="677" t="s">
        <v>398</v>
      </c>
      <c r="D177" t="s">
        <v>400</v>
      </c>
      <c r="E177" s="285"/>
      <c r="F177" s="285">
        <v>6</v>
      </c>
      <c r="G177" s="218">
        <f t="shared" si="2"/>
        <v>3</v>
      </c>
      <c r="H177" s="218"/>
    </row>
    <row r="178" spans="1:10">
      <c r="A178" s="236">
        <v>43469</v>
      </c>
      <c r="B178" s="677">
        <v>15739</v>
      </c>
      <c r="C178" s="677" t="s">
        <v>398</v>
      </c>
      <c r="D178" t="s">
        <v>401</v>
      </c>
      <c r="E178" s="285"/>
      <c r="F178" s="285">
        <v>3</v>
      </c>
      <c r="G178" s="218">
        <f t="shared" si="2"/>
        <v>0</v>
      </c>
      <c r="H178" s="218"/>
    </row>
    <row r="179" spans="1:10">
      <c r="A179" s="243">
        <v>43434</v>
      </c>
      <c r="B179" s="676" t="s">
        <v>397</v>
      </c>
      <c r="C179" s="676" t="s">
        <v>405</v>
      </c>
      <c r="D179" t="s">
        <v>19</v>
      </c>
      <c r="E179" s="285">
        <v>39.1</v>
      </c>
      <c r="F179" s="285"/>
      <c r="G179" s="218">
        <f t="shared" si="2"/>
        <v>39.1</v>
      </c>
      <c r="H179" s="218"/>
    </row>
    <row r="180" spans="1:10">
      <c r="B180" s="677"/>
      <c r="C180" s="677"/>
      <c r="D180" t="s">
        <v>401</v>
      </c>
      <c r="E180" s="285">
        <v>5</v>
      </c>
      <c r="F180" s="285"/>
      <c r="G180" s="218">
        <f t="shared" si="2"/>
        <v>44.1</v>
      </c>
      <c r="H180" s="218"/>
    </row>
    <row r="181" spans="1:10">
      <c r="B181" s="677"/>
      <c r="C181" s="677"/>
      <c r="D181" t="s">
        <v>400</v>
      </c>
      <c r="E181" s="285">
        <v>500</v>
      </c>
      <c r="F181" s="285"/>
      <c r="G181" s="218">
        <f t="shared" si="2"/>
        <v>544.1</v>
      </c>
      <c r="H181" s="218"/>
    </row>
    <row r="182" spans="1:10">
      <c r="A182" s="236">
        <v>43469</v>
      </c>
      <c r="B182" s="677">
        <v>15739</v>
      </c>
      <c r="C182" s="677" t="s">
        <v>405</v>
      </c>
      <c r="D182" t="s">
        <v>400</v>
      </c>
      <c r="E182" s="285"/>
      <c r="F182" s="285">
        <v>94</v>
      </c>
      <c r="G182" s="218">
        <f t="shared" si="2"/>
        <v>450.1</v>
      </c>
      <c r="H182" s="218"/>
    </row>
    <row r="183" spans="1:10">
      <c r="A183" s="236">
        <v>43472</v>
      </c>
      <c r="B183" s="677">
        <v>15753</v>
      </c>
      <c r="C183" s="677" t="s">
        <v>405</v>
      </c>
      <c r="D183" t="s">
        <v>400</v>
      </c>
      <c r="E183" s="285"/>
      <c r="F183" s="285">
        <v>406</v>
      </c>
      <c r="G183" s="218">
        <f t="shared" si="2"/>
        <v>44.100000000000023</v>
      </c>
      <c r="H183" s="218"/>
    </row>
    <row r="184" spans="1:10">
      <c r="A184" s="236">
        <v>43482</v>
      </c>
      <c r="B184" s="677">
        <v>15789</v>
      </c>
      <c r="C184" s="677" t="s">
        <v>405</v>
      </c>
      <c r="D184" t="s">
        <v>19</v>
      </c>
      <c r="E184" s="285"/>
      <c r="F184" s="285">
        <v>10</v>
      </c>
      <c r="G184" s="218">
        <f t="shared" si="2"/>
        <v>34.100000000000023</v>
      </c>
      <c r="H184" s="218"/>
      <c r="I184" s="237"/>
    </row>
    <row r="185" spans="1:10">
      <c r="A185" s="236">
        <v>43528</v>
      </c>
      <c r="B185" s="677">
        <v>17916</v>
      </c>
      <c r="C185" s="677" t="s">
        <v>405</v>
      </c>
      <c r="D185" t="s">
        <v>19</v>
      </c>
      <c r="E185" s="285"/>
      <c r="F185" s="285">
        <v>29.1</v>
      </c>
      <c r="G185" s="218">
        <f t="shared" si="2"/>
        <v>5.0000000000000213</v>
      </c>
      <c r="H185" s="218"/>
      <c r="I185" s="237"/>
    </row>
    <row r="186" spans="1:10">
      <c r="A186" s="236">
        <v>43528</v>
      </c>
      <c r="B186" s="677">
        <v>17916</v>
      </c>
      <c r="C186" s="677" t="s">
        <v>405</v>
      </c>
      <c r="D186" t="s">
        <v>401</v>
      </c>
      <c r="E186" s="285"/>
      <c r="F186" s="285">
        <v>5</v>
      </c>
      <c r="G186" s="218">
        <f t="shared" si="2"/>
        <v>2.1316282072803006E-14</v>
      </c>
      <c r="H186" s="218"/>
      <c r="I186" s="237"/>
    </row>
    <row r="187" spans="1:10">
      <c r="A187" s="243">
        <v>43465</v>
      </c>
      <c r="B187" s="676" t="s">
        <v>397</v>
      </c>
      <c r="C187" s="676" t="s">
        <v>409</v>
      </c>
      <c r="D187" t="s">
        <v>19</v>
      </c>
      <c r="E187" s="285">
        <v>41.8</v>
      </c>
      <c r="F187" s="285"/>
      <c r="G187" s="218">
        <f t="shared" si="2"/>
        <v>41.800000000000018</v>
      </c>
      <c r="H187" s="218"/>
    </row>
    <row r="188" spans="1:10">
      <c r="B188" s="677"/>
      <c r="C188" s="677"/>
      <c r="D188" t="s">
        <v>401</v>
      </c>
      <c r="E188" s="285">
        <v>5</v>
      </c>
      <c r="F188" s="285"/>
      <c r="G188" s="218">
        <f t="shared" si="2"/>
        <v>46.800000000000018</v>
      </c>
      <c r="H188" s="218"/>
    </row>
    <row r="189" spans="1:10">
      <c r="B189" s="677"/>
      <c r="C189" s="677"/>
      <c r="D189" t="s">
        <v>400</v>
      </c>
      <c r="E189" s="285">
        <v>500</v>
      </c>
      <c r="F189" s="285"/>
      <c r="G189" s="218">
        <f t="shared" si="2"/>
        <v>546.80000000000007</v>
      </c>
      <c r="H189" s="218"/>
    </row>
    <row r="190" spans="1:10">
      <c r="A190" s="236">
        <v>43472</v>
      </c>
      <c r="B190" s="677">
        <v>15753</v>
      </c>
      <c r="C190" s="677" t="s">
        <v>409</v>
      </c>
      <c r="D190" t="s">
        <v>400</v>
      </c>
      <c r="E190" s="285"/>
      <c r="F190" s="285">
        <v>94</v>
      </c>
      <c r="G190" s="218">
        <f t="shared" si="2"/>
        <v>452.80000000000007</v>
      </c>
      <c r="H190" s="218"/>
      <c r="I190" s="237"/>
      <c r="J190" s="237"/>
    </row>
    <row r="191" spans="1:10">
      <c r="A191" s="236">
        <v>43498</v>
      </c>
      <c r="B191" s="677">
        <v>15899</v>
      </c>
      <c r="C191" s="677" t="s">
        <v>409</v>
      </c>
      <c r="D191" t="s">
        <v>400</v>
      </c>
      <c r="E191" s="285"/>
      <c r="F191" s="285">
        <v>300</v>
      </c>
      <c r="G191" s="218">
        <f t="shared" si="2"/>
        <v>152.80000000000007</v>
      </c>
      <c r="H191" s="218"/>
      <c r="I191" s="237"/>
      <c r="J191" s="237"/>
    </row>
    <row r="192" spans="1:10" ht="15.75" customHeight="1">
      <c r="A192" s="236">
        <v>43496</v>
      </c>
      <c r="B192" s="677">
        <v>15868</v>
      </c>
      <c r="C192" s="677" t="s">
        <v>409</v>
      </c>
      <c r="D192" t="s">
        <v>400</v>
      </c>
      <c r="E192" s="285"/>
      <c r="F192" s="285">
        <v>106</v>
      </c>
      <c r="G192" s="218">
        <f t="shared" si="2"/>
        <v>46.800000000000068</v>
      </c>
      <c r="H192" s="218"/>
      <c r="I192" s="237"/>
      <c r="J192" s="237"/>
    </row>
    <row r="193" spans="1:10" ht="15" customHeight="1">
      <c r="A193" s="236">
        <v>43528</v>
      </c>
      <c r="B193" s="677">
        <v>17916</v>
      </c>
      <c r="C193" s="677" t="s">
        <v>409</v>
      </c>
      <c r="D193" t="s">
        <v>19</v>
      </c>
      <c r="E193" s="285"/>
      <c r="F193" s="285">
        <v>15.9</v>
      </c>
      <c r="G193" s="218">
        <f t="shared" si="2"/>
        <v>30.90000000000007</v>
      </c>
      <c r="H193" s="218"/>
      <c r="I193" s="237"/>
      <c r="J193" s="237"/>
    </row>
    <row r="194" spans="1:10" ht="15" customHeight="1">
      <c r="A194" s="236">
        <v>43531</v>
      </c>
      <c r="B194" s="677">
        <v>17923</v>
      </c>
      <c r="C194" s="677" t="s">
        <v>409</v>
      </c>
      <c r="D194" t="s">
        <v>19</v>
      </c>
      <c r="E194" s="285"/>
      <c r="F194" s="285">
        <v>25.9</v>
      </c>
      <c r="G194" s="218">
        <f t="shared" si="2"/>
        <v>5.0000000000000711</v>
      </c>
      <c r="H194" s="218"/>
      <c r="I194" s="237"/>
      <c r="J194" s="237"/>
    </row>
    <row r="195" spans="1:10" ht="15" customHeight="1">
      <c r="A195" s="236">
        <v>43531</v>
      </c>
      <c r="B195" s="677">
        <v>17923</v>
      </c>
      <c r="C195" s="677" t="s">
        <v>409</v>
      </c>
      <c r="D195" t="s">
        <v>401</v>
      </c>
      <c r="E195" s="285"/>
      <c r="F195" s="285">
        <v>5</v>
      </c>
      <c r="G195" s="218">
        <f t="shared" si="2"/>
        <v>7.1054273576010019E-14</v>
      </c>
      <c r="H195" s="218"/>
      <c r="I195" s="237"/>
      <c r="J195" s="237"/>
    </row>
    <row r="196" spans="1:10" ht="15.75" customHeight="1">
      <c r="A196" s="243">
        <v>43496</v>
      </c>
      <c r="B196" s="676" t="s">
        <v>397</v>
      </c>
      <c r="C196" s="676" t="s">
        <v>444</v>
      </c>
      <c r="D196" t="s">
        <v>19</v>
      </c>
      <c r="E196" s="285">
        <v>56.8</v>
      </c>
      <c r="F196" s="285"/>
      <c r="G196" s="218">
        <f t="shared" si="2"/>
        <v>56.800000000000068</v>
      </c>
      <c r="H196" s="218"/>
      <c r="I196" s="237"/>
      <c r="J196" s="237"/>
    </row>
    <row r="197" spans="1:10" ht="15.75" customHeight="1">
      <c r="B197" s="677"/>
      <c r="C197" s="677"/>
      <c r="D197" t="s">
        <v>401</v>
      </c>
      <c r="E197" s="285">
        <v>5</v>
      </c>
      <c r="F197" s="285"/>
      <c r="G197" s="218">
        <f t="shared" si="2"/>
        <v>61.800000000000068</v>
      </c>
      <c r="H197" s="218"/>
      <c r="I197" s="237"/>
      <c r="J197" s="237"/>
    </row>
    <row r="198" spans="1:10" ht="15.75" customHeight="1">
      <c r="B198" s="677"/>
      <c r="C198" s="677"/>
      <c r="D198" t="s">
        <v>400</v>
      </c>
      <c r="E198" s="285">
        <v>500</v>
      </c>
      <c r="F198" s="285"/>
      <c r="G198" s="218">
        <f t="shared" si="2"/>
        <v>561.80000000000007</v>
      </c>
      <c r="H198" s="218"/>
      <c r="I198" s="237"/>
      <c r="J198" s="237"/>
    </row>
    <row r="199" spans="1:10" ht="15.75" customHeight="1">
      <c r="A199" s="236">
        <v>43496</v>
      </c>
      <c r="B199" s="677">
        <v>15868</v>
      </c>
      <c r="C199" s="677" t="s">
        <v>444</v>
      </c>
      <c r="D199" t="s">
        <v>400</v>
      </c>
      <c r="E199" s="285"/>
      <c r="F199" s="285">
        <v>179</v>
      </c>
      <c r="G199" s="218">
        <f t="shared" si="2"/>
        <v>382.80000000000007</v>
      </c>
      <c r="H199" s="218"/>
      <c r="I199" s="237"/>
      <c r="J199" s="237"/>
    </row>
    <row r="200" spans="1:10" ht="15.75" customHeight="1">
      <c r="A200" s="236">
        <v>43524</v>
      </c>
      <c r="B200" s="677">
        <v>15982</v>
      </c>
      <c r="C200" s="677" t="s">
        <v>444</v>
      </c>
      <c r="D200" t="s">
        <v>400</v>
      </c>
      <c r="E200" s="285"/>
      <c r="F200" s="285">
        <v>130</v>
      </c>
      <c r="G200" s="218">
        <f t="shared" si="2"/>
        <v>252.80000000000007</v>
      </c>
      <c r="H200" s="218"/>
      <c r="I200" s="237"/>
      <c r="J200" s="237"/>
    </row>
    <row r="201" spans="1:10" ht="15.75" customHeight="1">
      <c r="A201" s="236">
        <v>43531</v>
      </c>
      <c r="B201" s="677">
        <v>17923</v>
      </c>
      <c r="C201" s="677" t="s">
        <v>444</v>
      </c>
      <c r="D201" t="s">
        <v>400</v>
      </c>
      <c r="E201" s="285"/>
      <c r="F201" s="285">
        <v>191</v>
      </c>
      <c r="G201" s="218">
        <f t="shared" si="2"/>
        <v>61.800000000000068</v>
      </c>
      <c r="H201" s="218"/>
      <c r="I201" s="237"/>
      <c r="J201" s="237"/>
    </row>
    <row r="202" spans="1:10" ht="15.75" customHeight="1">
      <c r="A202" s="236">
        <v>43531</v>
      </c>
      <c r="B202" s="677">
        <v>17923</v>
      </c>
      <c r="C202" s="677" t="s">
        <v>444</v>
      </c>
      <c r="D202" t="s">
        <v>19</v>
      </c>
      <c r="E202" s="285"/>
      <c r="F202" s="285">
        <v>56.8</v>
      </c>
      <c r="G202" s="218">
        <f t="shared" si="2"/>
        <v>5.0000000000000711</v>
      </c>
      <c r="H202" s="218"/>
      <c r="I202" s="237"/>
      <c r="J202" s="237"/>
    </row>
    <row r="203" spans="1:10" ht="15.75" customHeight="1">
      <c r="A203" s="236">
        <v>43531</v>
      </c>
      <c r="B203" s="677">
        <v>17923</v>
      </c>
      <c r="C203" s="677" t="s">
        <v>444</v>
      </c>
      <c r="D203" t="s">
        <v>401</v>
      </c>
      <c r="E203" s="285"/>
      <c r="F203" s="285">
        <v>5</v>
      </c>
      <c r="G203" s="218">
        <f t="shared" si="2"/>
        <v>7.1054273576010019E-14</v>
      </c>
      <c r="H203" s="218"/>
      <c r="I203" s="237"/>
      <c r="J203" s="237"/>
    </row>
    <row r="204" spans="1:10" ht="15.75" customHeight="1">
      <c r="A204" s="243">
        <v>43524</v>
      </c>
      <c r="B204" s="676" t="s">
        <v>397</v>
      </c>
      <c r="C204" s="676" t="s">
        <v>415</v>
      </c>
      <c r="D204" t="s">
        <v>19</v>
      </c>
      <c r="E204" s="285">
        <v>60</v>
      </c>
      <c r="F204" s="285"/>
      <c r="G204" s="218">
        <f t="shared" si="2"/>
        <v>60.000000000000071</v>
      </c>
      <c r="H204" s="218"/>
      <c r="I204" s="237"/>
      <c r="J204" s="237"/>
    </row>
    <row r="205" spans="1:10" ht="15.75" customHeight="1">
      <c r="B205" s="677"/>
      <c r="C205" s="677"/>
      <c r="D205" t="s">
        <v>401</v>
      </c>
      <c r="E205" s="285">
        <v>6.1</v>
      </c>
      <c r="F205" s="285"/>
      <c r="G205" s="218">
        <f t="shared" si="2"/>
        <v>66.100000000000065</v>
      </c>
      <c r="H205" s="218"/>
      <c r="I205" s="237"/>
      <c r="J205" s="237"/>
    </row>
    <row r="206" spans="1:10" ht="15.75" customHeight="1">
      <c r="B206" s="677"/>
      <c r="C206" s="677"/>
      <c r="D206" t="s">
        <v>400</v>
      </c>
      <c r="E206" s="285">
        <v>500</v>
      </c>
      <c r="F206" s="285"/>
      <c r="G206" s="218">
        <f t="shared" si="2"/>
        <v>566.1</v>
      </c>
      <c r="H206" s="218"/>
      <c r="I206" s="237"/>
      <c r="J206" s="237"/>
    </row>
    <row r="207" spans="1:10" ht="15.75" customHeight="1">
      <c r="A207" s="236">
        <v>43531</v>
      </c>
      <c r="B207" s="677">
        <v>17923</v>
      </c>
      <c r="C207" s="677" t="s">
        <v>415</v>
      </c>
      <c r="D207" t="s">
        <v>400</v>
      </c>
      <c r="E207" s="285"/>
      <c r="F207" s="285">
        <v>500</v>
      </c>
      <c r="G207" s="218">
        <f t="shared" ref="G207:G276" si="3">+G206+E207-F207</f>
        <v>66.100000000000023</v>
      </c>
      <c r="H207" s="218"/>
      <c r="I207" s="237"/>
      <c r="J207" s="237"/>
    </row>
    <row r="208" spans="1:10" ht="15.75" customHeight="1">
      <c r="A208" s="236">
        <v>43619</v>
      </c>
      <c r="B208" s="677" t="s">
        <v>1763</v>
      </c>
      <c r="C208" s="677" t="s">
        <v>415</v>
      </c>
      <c r="D208" t="s">
        <v>19</v>
      </c>
      <c r="E208" s="285"/>
      <c r="F208" s="285">
        <v>50</v>
      </c>
      <c r="G208" s="218">
        <f t="shared" si="3"/>
        <v>16.100000000000023</v>
      </c>
      <c r="H208" s="218"/>
      <c r="I208" s="237"/>
      <c r="J208" s="237"/>
    </row>
    <row r="209" spans="1:10" ht="15.75" customHeight="1">
      <c r="A209" s="236">
        <v>43673</v>
      </c>
      <c r="B209" s="677" t="s">
        <v>1764</v>
      </c>
      <c r="C209" s="677" t="s">
        <v>415</v>
      </c>
      <c r="D209" t="s">
        <v>19</v>
      </c>
      <c r="E209" s="285"/>
      <c r="F209" s="285">
        <v>10</v>
      </c>
      <c r="G209" s="218">
        <f t="shared" si="3"/>
        <v>6.1000000000000227</v>
      </c>
      <c r="H209" s="218"/>
      <c r="I209" s="237"/>
      <c r="J209" s="237"/>
    </row>
    <row r="210" spans="1:10" ht="15.75" customHeight="1">
      <c r="A210" s="236">
        <v>43673</v>
      </c>
      <c r="B210" s="677" t="s">
        <v>1764</v>
      </c>
      <c r="C210" s="677" t="s">
        <v>415</v>
      </c>
      <c r="D210" t="s">
        <v>401</v>
      </c>
      <c r="E210" s="285"/>
      <c r="F210" s="285">
        <v>6.1</v>
      </c>
      <c r="G210" s="218">
        <f t="shared" si="3"/>
        <v>2.3092638912203256E-14</v>
      </c>
      <c r="H210" s="218"/>
      <c r="I210" s="237"/>
      <c r="J210" s="237"/>
    </row>
    <row r="211" spans="1:10" ht="15.75" customHeight="1">
      <c r="A211" s="243">
        <v>43555</v>
      </c>
      <c r="B211" s="676" t="s">
        <v>397</v>
      </c>
      <c r="C211" s="676" t="s">
        <v>418</v>
      </c>
      <c r="D211" t="s">
        <v>19</v>
      </c>
      <c r="E211" s="285">
        <v>62.4</v>
      </c>
      <c r="F211" s="285"/>
      <c r="G211" s="218">
        <f t="shared" si="3"/>
        <v>62.40000000000002</v>
      </c>
      <c r="H211" s="218"/>
      <c r="I211" s="237"/>
      <c r="J211" s="237"/>
    </row>
    <row r="212" spans="1:10" ht="15.75" customHeight="1">
      <c r="B212" s="677"/>
      <c r="C212" s="677"/>
      <c r="D212" t="s">
        <v>401</v>
      </c>
      <c r="E212" s="285">
        <v>4.9000000000000004</v>
      </c>
      <c r="F212" s="285"/>
      <c r="G212" s="218">
        <f t="shared" si="3"/>
        <v>67.300000000000026</v>
      </c>
      <c r="H212" s="218"/>
      <c r="I212" s="237"/>
      <c r="J212" s="237"/>
    </row>
    <row r="213" spans="1:10" ht="15.75" customHeight="1">
      <c r="B213" s="677"/>
      <c r="C213" s="677"/>
      <c r="D213" t="s">
        <v>400</v>
      </c>
      <c r="E213" s="285">
        <v>500</v>
      </c>
      <c r="F213" s="285"/>
      <c r="G213" s="218">
        <f t="shared" si="3"/>
        <v>567.30000000000007</v>
      </c>
      <c r="H213" s="218"/>
      <c r="I213" s="237"/>
      <c r="J213" s="237"/>
    </row>
    <row r="214" spans="1:10" ht="15.75" customHeight="1">
      <c r="A214" s="236">
        <v>43554</v>
      </c>
      <c r="B214" s="677" t="s">
        <v>1765</v>
      </c>
      <c r="C214" s="677" t="s">
        <v>418</v>
      </c>
      <c r="D214" t="s">
        <v>400</v>
      </c>
      <c r="E214" s="285"/>
      <c r="F214" s="285">
        <v>130</v>
      </c>
      <c r="G214" s="218">
        <f t="shared" si="3"/>
        <v>437.30000000000007</v>
      </c>
      <c r="H214" s="218"/>
      <c r="I214" s="237"/>
      <c r="J214" s="237"/>
    </row>
    <row r="215" spans="1:10" ht="15.75" customHeight="1">
      <c r="A215" s="236">
        <v>43585</v>
      </c>
      <c r="B215" s="677" t="s">
        <v>1766</v>
      </c>
      <c r="C215" s="677" t="s">
        <v>418</v>
      </c>
      <c r="D215" t="s">
        <v>400</v>
      </c>
      <c r="E215" s="285"/>
      <c r="F215" s="285">
        <v>125</v>
      </c>
      <c r="G215" s="218">
        <f t="shared" si="3"/>
        <v>312.30000000000007</v>
      </c>
      <c r="H215" s="218"/>
      <c r="I215" s="237"/>
      <c r="J215" s="237"/>
    </row>
    <row r="216" spans="1:10" ht="15.75" customHeight="1">
      <c r="A216" s="236">
        <v>43599</v>
      </c>
      <c r="B216" s="677" t="s">
        <v>1767</v>
      </c>
      <c r="C216" s="677" t="s">
        <v>418</v>
      </c>
      <c r="D216" t="s">
        <v>400</v>
      </c>
      <c r="E216" s="285"/>
      <c r="F216" s="285">
        <v>50</v>
      </c>
      <c r="G216" s="218">
        <f t="shared" si="3"/>
        <v>262.30000000000007</v>
      </c>
      <c r="H216" s="218"/>
      <c r="I216" s="237"/>
      <c r="J216" s="237"/>
    </row>
    <row r="217" spans="1:10" ht="15.75" customHeight="1">
      <c r="A217" s="236">
        <v>43605</v>
      </c>
      <c r="B217" s="677" t="s">
        <v>1768</v>
      </c>
      <c r="C217" s="677" t="s">
        <v>418</v>
      </c>
      <c r="D217" t="s">
        <v>400</v>
      </c>
      <c r="E217" s="285"/>
      <c r="F217" s="285">
        <v>195</v>
      </c>
      <c r="G217" s="218">
        <f t="shared" si="3"/>
        <v>67.300000000000068</v>
      </c>
      <c r="H217" s="218"/>
      <c r="I217" s="237"/>
      <c r="J217" s="237"/>
    </row>
    <row r="218" spans="1:10" ht="15.75" customHeight="1">
      <c r="A218" s="236">
        <v>43673</v>
      </c>
      <c r="B218" s="677" t="s">
        <v>1764</v>
      </c>
      <c r="C218" s="677" t="s">
        <v>418</v>
      </c>
      <c r="D218" t="s">
        <v>19</v>
      </c>
      <c r="E218" s="285"/>
      <c r="F218" s="285">
        <v>62.4</v>
      </c>
      <c r="G218" s="218">
        <f t="shared" si="3"/>
        <v>4.9000000000000696</v>
      </c>
      <c r="H218" s="218"/>
      <c r="I218" s="237"/>
      <c r="J218" s="237"/>
    </row>
    <row r="219" spans="1:10" ht="15.75" customHeight="1">
      <c r="A219" s="236">
        <v>43673</v>
      </c>
      <c r="B219" s="677" t="s">
        <v>1764</v>
      </c>
      <c r="C219" s="677" t="s">
        <v>418</v>
      </c>
      <c r="D219" t="s">
        <v>401</v>
      </c>
      <c r="E219" s="285"/>
      <c r="F219" s="285">
        <v>4.9000000000000004</v>
      </c>
      <c r="G219" s="218">
        <f t="shared" si="3"/>
        <v>6.9277916736609768E-14</v>
      </c>
      <c r="H219" s="218"/>
      <c r="I219" s="237"/>
      <c r="J219" s="237"/>
    </row>
    <row r="220" spans="1:10" ht="15.75" customHeight="1">
      <c r="A220" s="243">
        <v>43585</v>
      </c>
      <c r="B220" s="676" t="s">
        <v>397</v>
      </c>
      <c r="C220" s="676" t="s">
        <v>420</v>
      </c>
      <c r="D220" t="s">
        <v>19</v>
      </c>
      <c r="E220" s="285">
        <v>33.6</v>
      </c>
      <c r="F220" s="285"/>
      <c r="G220" s="218">
        <f t="shared" si="3"/>
        <v>33.600000000000072</v>
      </c>
      <c r="H220" s="218"/>
      <c r="I220" s="237"/>
      <c r="J220" s="237"/>
    </row>
    <row r="221" spans="1:10" ht="15.75" customHeight="1">
      <c r="B221" s="677"/>
      <c r="C221" s="677"/>
      <c r="D221" t="s">
        <v>401</v>
      </c>
      <c r="E221" s="285">
        <v>4.5</v>
      </c>
      <c r="F221" s="285"/>
      <c r="G221" s="218">
        <f t="shared" si="3"/>
        <v>38.100000000000072</v>
      </c>
      <c r="H221" s="218"/>
      <c r="I221" s="237"/>
      <c r="J221" s="237"/>
    </row>
    <row r="222" spans="1:10" ht="15.75" customHeight="1">
      <c r="B222" s="677"/>
      <c r="C222" s="677"/>
      <c r="D222" t="s">
        <v>400</v>
      </c>
      <c r="E222" s="285">
        <v>500</v>
      </c>
      <c r="F222" s="285"/>
      <c r="G222" s="218">
        <f t="shared" si="3"/>
        <v>538.1</v>
      </c>
      <c r="H222" s="218"/>
      <c r="I222" s="237"/>
      <c r="J222" s="237"/>
    </row>
    <row r="223" spans="1:10" ht="15.75" customHeight="1">
      <c r="A223" s="236">
        <v>43605</v>
      </c>
      <c r="B223" s="677" t="s">
        <v>1768</v>
      </c>
      <c r="C223" s="677" t="s">
        <v>420</v>
      </c>
      <c r="D223" t="s">
        <v>400</v>
      </c>
      <c r="E223" s="285"/>
      <c r="F223" s="285">
        <v>105</v>
      </c>
      <c r="G223" s="218">
        <f t="shared" si="3"/>
        <v>433.1</v>
      </c>
      <c r="H223" s="218"/>
      <c r="I223" s="237"/>
      <c r="J223" s="237"/>
    </row>
    <row r="224" spans="1:10" ht="15.75" customHeight="1">
      <c r="A224" s="236">
        <v>43673</v>
      </c>
      <c r="B224" s="677" t="s">
        <v>1764</v>
      </c>
      <c r="C224" s="677" t="s">
        <v>420</v>
      </c>
      <c r="D224" t="s">
        <v>19</v>
      </c>
      <c r="E224" s="285"/>
      <c r="F224" s="285">
        <v>33.6</v>
      </c>
      <c r="G224" s="218">
        <f t="shared" si="3"/>
        <v>399.5</v>
      </c>
      <c r="H224" s="218"/>
      <c r="I224" s="237"/>
      <c r="J224" s="237"/>
    </row>
    <row r="225" spans="1:10" ht="15.75" customHeight="1">
      <c r="A225" s="236">
        <v>43673</v>
      </c>
      <c r="B225" s="677" t="s">
        <v>1764</v>
      </c>
      <c r="C225" s="677" t="s">
        <v>420</v>
      </c>
      <c r="D225" t="s">
        <v>401</v>
      </c>
      <c r="E225" s="285"/>
      <c r="F225" s="285">
        <v>4.5</v>
      </c>
      <c r="G225" s="218">
        <f t="shared" si="3"/>
        <v>395</v>
      </c>
      <c r="H225" s="218"/>
      <c r="I225" s="237"/>
      <c r="J225" s="237"/>
    </row>
    <row r="226" spans="1:10" ht="15.75" customHeight="1">
      <c r="A226" s="236">
        <v>43673</v>
      </c>
      <c r="B226" s="677" t="s">
        <v>1764</v>
      </c>
      <c r="C226" s="677" t="s">
        <v>420</v>
      </c>
      <c r="D226" t="s">
        <v>400</v>
      </c>
      <c r="E226" s="285"/>
      <c r="F226" s="285">
        <v>395</v>
      </c>
      <c r="G226" s="218">
        <f t="shared" si="3"/>
        <v>0</v>
      </c>
      <c r="H226" s="218"/>
      <c r="I226" s="237"/>
      <c r="J226" s="237"/>
    </row>
    <row r="227" spans="1:10" ht="15.75" customHeight="1">
      <c r="A227" s="243">
        <v>43616</v>
      </c>
      <c r="B227" s="676" t="s">
        <v>397</v>
      </c>
      <c r="C227" s="676" t="s">
        <v>422</v>
      </c>
      <c r="D227" t="s">
        <v>19</v>
      </c>
      <c r="E227" s="285">
        <v>31</v>
      </c>
      <c r="F227" s="285"/>
      <c r="G227" s="218">
        <f t="shared" si="3"/>
        <v>31</v>
      </c>
      <c r="H227" s="218"/>
      <c r="I227" s="237"/>
      <c r="J227" s="237"/>
    </row>
    <row r="228" spans="1:10" ht="15.75" customHeight="1">
      <c r="B228" s="677"/>
      <c r="C228" s="677"/>
      <c r="D228" t="s">
        <v>401</v>
      </c>
      <c r="E228" s="285">
        <v>5.2</v>
      </c>
      <c r="F228" s="285"/>
      <c r="G228" s="218">
        <f t="shared" si="3"/>
        <v>36.200000000000003</v>
      </c>
      <c r="H228" s="218"/>
      <c r="I228" s="237"/>
      <c r="J228" s="237"/>
    </row>
    <row r="229" spans="1:10" ht="15.75" customHeight="1">
      <c r="B229" s="677"/>
      <c r="C229" s="677"/>
      <c r="D229" t="s">
        <v>400</v>
      </c>
      <c r="E229" s="285">
        <v>500</v>
      </c>
      <c r="F229" s="285"/>
      <c r="G229" s="218">
        <f t="shared" si="3"/>
        <v>536.20000000000005</v>
      </c>
      <c r="H229" s="218"/>
      <c r="I229" s="237"/>
      <c r="J229" s="237"/>
    </row>
    <row r="230" spans="1:10" ht="15.75" customHeight="1">
      <c r="A230" s="236">
        <v>43616</v>
      </c>
      <c r="B230" s="677" t="s">
        <v>1769</v>
      </c>
      <c r="C230" s="677" t="s">
        <v>422</v>
      </c>
      <c r="D230" t="s">
        <v>400</v>
      </c>
      <c r="E230" s="285"/>
      <c r="F230" s="285">
        <v>265</v>
      </c>
      <c r="G230" s="218">
        <f t="shared" si="3"/>
        <v>271.20000000000005</v>
      </c>
      <c r="H230" s="218"/>
      <c r="I230" s="237"/>
      <c r="J230" s="237"/>
    </row>
    <row r="231" spans="1:10" ht="15.75" customHeight="1">
      <c r="A231" s="236">
        <v>43673</v>
      </c>
      <c r="B231" s="677" t="s">
        <v>1764</v>
      </c>
      <c r="C231" s="677" t="s">
        <v>422</v>
      </c>
      <c r="D231" t="s">
        <v>19</v>
      </c>
      <c r="E231" s="285"/>
      <c r="F231" s="285">
        <v>31</v>
      </c>
      <c r="G231" s="218">
        <f t="shared" si="3"/>
        <v>240.20000000000005</v>
      </c>
      <c r="H231" s="218"/>
      <c r="I231" s="237"/>
      <c r="J231" s="237"/>
    </row>
    <row r="232" spans="1:10" ht="15.75" customHeight="1">
      <c r="A232" s="236">
        <v>43673</v>
      </c>
      <c r="B232" s="677" t="s">
        <v>1764</v>
      </c>
      <c r="C232" s="677" t="s">
        <v>422</v>
      </c>
      <c r="D232" t="s">
        <v>401</v>
      </c>
      <c r="E232" s="285"/>
      <c r="F232" s="285">
        <v>5.2</v>
      </c>
      <c r="G232" s="218">
        <f t="shared" si="3"/>
        <v>235.00000000000006</v>
      </c>
      <c r="H232" s="218"/>
      <c r="I232" s="237"/>
      <c r="J232" s="237"/>
    </row>
    <row r="233" spans="1:10" ht="15.75" customHeight="1">
      <c r="A233" s="236">
        <v>43673</v>
      </c>
      <c r="B233" s="677" t="s">
        <v>1764</v>
      </c>
      <c r="C233" s="677" t="s">
        <v>422</v>
      </c>
      <c r="D233" t="s">
        <v>400</v>
      </c>
      <c r="E233" s="285"/>
      <c r="F233" s="285">
        <v>235</v>
      </c>
      <c r="G233" s="218">
        <f t="shared" si="3"/>
        <v>0</v>
      </c>
      <c r="H233" s="218"/>
      <c r="I233" s="237"/>
      <c r="J233" s="237"/>
    </row>
    <row r="234" spans="1:10" ht="15.75" customHeight="1">
      <c r="A234" s="243">
        <v>43646</v>
      </c>
      <c r="B234" s="676" t="s">
        <v>397</v>
      </c>
      <c r="C234" s="676" t="s">
        <v>425</v>
      </c>
      <c r="D234" t="s">
        <v>19</v>
      </c>
      <c r="E234" s="285">
        <v>27.7</v>
      </c>
      <c r="F234" s="285"/>
      <c r="G234" s="218">
        <f t="shared" si="3"/>
        <v>27.7</v>
      </c>
      <c r="H234" s="218"/>
      <c r="I234" s="237"/>
      <c r="J234" s="237"/>
    </row>
    <row r="235" spans="1:10" ht="15.75" customHeight="1">
      <c r="B235" s="677"/>
      <c r="C235" s="677"/>
      <c r="D235" t="s">
        <v>401</v>
      </c>
      <c r="E235" s="285">
        <v>4.9000000000000004</v>
      </c>
      <c r="F235" s="285"/>
      <c r="G235" s="218">
        <f t="shared" si="3"/>
        <v>32.6</v>
      </c>
      <c r="H235" s="218"/>
      <c r="I235" s="237"/>
      <c r="J235" s="237"/>
    </row>
    <row r="236" spans="1:10" ht="15.75" customHeight="1">
      <c r="B236" s="677"/>
      <c r="C236" s="677"/>
      <c r="D236" t="s">
        <v>400</v>
      </c>
      <c r="E236" s="285">
        <v>500</v>
      </c>
      <c r="F236" s="285"/>
      <c r="G236" s="218">
        <f t="shared" si="3"/>
        <v>532.6</v>
      </c>
      <c r="H236" s="218"/>
      <c r="I236" s="237"/>
      <c r="J236" s="237"/>
    </row>
    <row r="237" spans="1:10" ht="15.75" customHeight="1">
      <c r="A237" s="236">
        <v>43644</v>
      </c>
      <c r="B237" s="677" t="s">
        <v>1770</v>
      </c>
      <c r="C237" s="677" t="s">
        <v>425</v>
      </c>
      <c r="D237" t="s">
        <v>400</v>
      </c>
      <c r="E237" s="285"/>
      <c r="F237" s="285">
        <v>250</v>
      </c>
      <c r="G237" s="218">
        <f t="shared" si="3"/>
        <v>282.60000000000002</v>
      </c>
      <c r="H237" s="218"/>
      <c r="I237" s="237"/>
      <c r="J237" s="237"/>
    </row>
    <row r="238" spans="1:10" ht="15.75" customHeight="1">
      <c r="A238" s="236">
        <v>43673</v>
      </c>
      <c r="B238" s="677" t="s">
        <v>1764</v>
      </c>
      <c r="C238" s="677" t="s">
        <v>425</v>
      </c>
      <c r="D238" t="s">
        <v>19</v>
      </c>
      <c r="E238" s="285"/>
      <c r="F238" s="285">
        <v>12.3</v>
      </c>
      <c r="G238" s="218">
        <f t="shared" si="3"/>
        <v>270.3</v>
      </c>
      <c r="H238" s="218"/>
      <c r="I238" s="237"/>
      <c r="J238" s="237"/>
    </row>
    <row r="239" spans="1:10" ht="15.75" customHeight="1">
      <c r="A239" s="236">
        <v>43677</v>
      </c>
      <c r="B239" s="677" t="s">
        <v>1771</v>
      </c>
      <c r="C239" s="677" t="s">
        <v>425</v>
      </c>
      <c r="D239" t="s">
        <v>19</v>
      </c>
      <c r="E239" s="285"/>
      <c r="F239" s="285">
        <v>15.4</v>
      </c>
      <c r="G239" s="218">
        <f t="shared" si="3"/>
        <v>254.9</v>
      </c>
      <c r="H239" s="218"/>
      <c r="I239" s="237"/>
      <c r="J239" s="237"/>
    </row>
    <row r="240" spans="1:10" ht="15.75" customHeight="1">
      <c r="A240" s="236">
        <v>43677</v>
      </c>
      <c r="B240" s="677" t="s">
        <v>1771</v>
      </c>
      <c r="C240" s="677" t="s">
        <v>425</v>
      </c>
      <c r="D240" t="s">
        <v>401</v>
      </c>
      <c r="E240" s="285"/>
      <c r="F240" s="285">
        <v>4.9000000000000004</v>
      </c>
      <c r="G240" s="218">
        <f t="shared" si="3"/>
        <v>250</v>
      </c>
      <c r="H240" s="218"/>
      <c r="I240" s="237"/>
      <c r="J240" s="237"/>
    </row>
    <row r="241" spans="1:10" ht="15.75" customHeight="1">
      <c r="A241" s="236">
        <v>43677</v>
      </c>
      <c r="B241" s="677" t="s">
        <v>1771</v>
      </c>
      <c r="C241" s="677" t="s">
        <v>425</v>
      </c>
      <c r="D241" t="s">
        <v>400</v>
      </c>
      <c r="E241" s="285"/>
      <c r="F241" s="285">
        <v>250</v>
      </c>
      <c r="G241" s="218">
        <f t="shared" si="3"/>
        <v>0</v>
      </c>
      <c r="H241" s="218"/>
      <c r="I241" s="237"/>
      <c r="J241" s="237"/>
    </row>
    <row r="242" spans="1:10" ht="15.75" customHeight="1">
      <c r="A242" s="243">
        <v>43677</v>
      </c>
      <c r="B242" s="676" t="s">
        <v>397</v>
      </c>
      <c r="C242" s="676" t="s">
        <v>427</v>
      </c>
      <c r="D242" t="s">
        <v>19</v>
      </c>
      <c r="E242" s="285">
        <v>27.7</v>
      </c>
      <c r="F242" s="285"/>
      <c r="G242" s="218">
        <f t="shared" si="3"/>
        <v>27.7</v>
      </c>
      <c r="H242" s="218"/>
      <c r="I242" s="237"/>
      <c r="J242" s="237"/>
    </row>
    <row r="243" spans="1:10" ht="15.75" customHeight="1">
      <c r="B243" s="677"/>
      <c r="C243" s="677"/>
      <c r="D243" t="s">
        <v>401</v>
      </c>
      <c r="E243" s="285">
        <v>4.8</v>
      </c>
      <c r="F243" s="285"/>
      <c r="G243" s="218">
        <f t="shared" si="3"/>
        <v>32.5</v>
      </c>
      <c r="H243" s="218"/>
      <c r="I243" s="237"/>
      <c r="J243" s="237"/>
    </row>
    <row r="244" spans="1:10" ht="15.75" customHeight="1">
      <c r="B244" s="677"/>
      <c r="C244" s="677"/>
      <c r="D244" t="s">
        <v>400</v>
      </c>
      <c r="E244" s="285">
        <v>500</v>
      </c>
      <c r="F244" s="285"/>
      <c r="G244" s="218">
        <f t="shared" si="3"/>
        <v>532.5</v>
      </c>
      <c r="H244" s="218"/>
      <c r="I244" s="237"/>
      <c r="J244" s="237"/>
    </row>
    <row r="245" spans="1:10" ht="15.75" customHeight="1">
      <c r="A245" s="236">
        <v>43677</v>
      </c>
      <c r="B245" s="677" t="s">
        <v>1771</v>
      </c>
      <c r="C245" s="677" t="s">
        <v>427</v>
      </c>
      <c r="D245" t="s">
        <v>400</v>
      </c>
      <c r="E245" s="285"/>
      <c r="F245" s="285">
        <v>129.69999999999999</v>
      </c>
      <c r="G245" s="218">
        <f t="shared" si="3"/>
        <v>402.8</v>
      </c>
      <c r="H245" s="218"/>
      <c r="I245" s="237"/>
      <c r="J245" s="237"/>
    </row>
    <row r="246" spans="1:10" ht="15.75" customHeight="1">
      <c r="A246" s="236">
        <v>43708</v>
      </c>
      <c r="B246" s="677" t="s">
        <v>1772</v>
      </c>
      <c r="C246" s="677" t="s">
        <v>427</v>
      </c>
      <c r="D246" t="s">
        <v>400</v>
      </c>
      <c r="E246" s="285"/>
      <c r="F246" s="285">
        <v>235</v>
      </c>
      <c r="G246" s="218">
        <f t="shared" si="3"/>
        <v>167.8</v>
      </c>
      <c r="H246" s="218"/>
      <c r="I246" s="237"/>
      <c r="J246" s="237"/>
    </row>
    <row r="247" spans="1:10" ht="15.75" customHeight="1">
      <c r="A247" s="236">
        <v>43738</v>
      </c>
      <c r="B247" s="677" t="s">
        <v>1773</v>
      </c>
      <c r="C247" s="677" t="s">
        <v>427</v>
      </c>
      <c r="D247" t="s">
        <v>19</v>
      </c>
      <c r="E247" s="285"/>
      <c r="F247" s="285">
        <v>27.7</v>
      </c>
      <c r="G247" s="218">
        <f t="shared" si="3"/>
        <v>140.10000000000002</v>
      </c>
      <c r="H247" s="218"/>
      <c r="I247" s="237"/>
      <c r="J247" s="237"/>
    </row>
    <row r="248" spans="1:10" ht="15.75" customHeight="1">
      <c r="A248" s="236">
        <v>43738</v>
      </c>
      <c r="B248" s="677" t="s">
        <v>1773</v>
      </c>
      <c r="C248" s="677" t="s">
        <v>427</v>
      </c>
      <c r="D248" t="s">
        <v>401</v>
      </c>
      <c r="E248" s="285"/>
      <c r="F248" s="285">
        <v>4.8</v>
      </c>
      <c r="G248" s="218">
        <f t="shared" si="3"/>
        <v>135.30000000000001</v>
      </c>
      <c r="H248" s="218"/>
      <c r="I248" s="237"/>
      <c r="J248" s="237"/>
    </row>
    <row r="249" spans="1:10" ht="15.75" customHeight="1">
      <c r="A249" s="236">
        <v>43738</v>
      </c>
      <c r="B249" s="677" t="s">
        <v>1773</v>
      </c>
      <c r="C249" s="677" t="s">
        <v>427</v>
      </c>
      <c r="D249" t="s">
        <v>400</v>
      </c>
      <c r="E249" s="285"/>
      <c r="F249" s="285">
        <v>135.30000000000001</v>
      </c>
      <c r="G249" s="218">
        <f t="shared" si="3"/>
        <v>0</v>
      </c>
      <c r="H249" s="218"/>
      <c r="I249" s="237"/>
      <c r="J249" s="237"/>
    </row>
    <row r="250" spans="1:10" ht="15.75" customHeight="1">
      <c r="A250" s="243">
        <v>43708</v>
      </c>
      <c r="B250" s="676" t="s">
        <v>397</v>
      </c>
      <c r="C250" s="676" t="s">
        <v>429</v>
      </c>
      <c r="D250" t="s">
        <v>19</v>
      </c>
      <c r="E250" s="285">
        <v>26.9</v>
      </c>
      <c r="F250" s="285"/>
      <c r="G250" s="218">
        <f t="shared" si="3"/>
        <v>26.9</v>
      </c>
      <c r="H250" s="218"/>
      <c r="I250" s="237"/>
      <c r="J250" s="237"/>
    </row>
    <row r="251" spans="1:10" ht="15.75" customHeight="1">
      <c r="B251" s="677"/>
      <c r="C251" s="677"/>
      <c r="D251" t="s">
        <v>401</v>
      </c>
      <c r="E251" s="285">
        <v>4.5999999999999996</v>
      </c>
      <c r="F251" s="285"/>
      <c r="G251" s="218">
        <f t="shared" si="3"/>
        <v>31.5</v>
      </c>
      <c r="H251" s="218"/>
      <c r="I251" s="237"/>
      <c r="J251" s="237"/>
    </row>
    <row r="252" spans="1:10" ht="15.75" customHeight="1">
      <c r="B252" s="677"/>
      <c r="C252" s="677"/>
      <c r="D252" t="s">
        <v>400</v>
      </c>
      <c r="E252" s="285">
        <v>500</v>
      </c>
      <c r="F252" s="285"/>
      <c r="G252" s="218">
        <f t="shared" si="3"/>
        <v>531.5</v>
      </c>
      <c r="H252" s="218"/>
      <c r="I252" s="237"/>
      <c r="J252" s="237"/>
    </row>
    <row r="253" spans="1:10" ht="15.75" customHeight="1">
      <c r="A253" s="236">
        <v>43738</v>
      </c>
      <c r="B253" s="677" t="s">
        <v>1774</v>
      </c>
      <c r="C253" s="677" t="s">
        <v>429</v>
      </c>
      <c r="D253" t="s">
        <v>400</v>
      </c>
      <c r="E253" s="285"/>
      <c r="F253" s="285">
        <v>157.19999999999999</v>
      </c>
      <c r="G253" s="218">
        <f t="shared" si="3"/>
        <v>374.3</v>
      </c>
      <c r="H253" s="218"/>
      <c r="I253" s="237"/>
      <c r="J253" s="237"/>
    </row>
    <row r="254" spans="1:10" ht="15.75" customHeight="1">
      <c r="A254" s="236">
        <v>43773</v>
      </c>
      <c r="B254" s="677" t="s">
        <v>1775</v>
      </c>
      <c r="C254" s="677" t="s">
        <v>429</v>
      </c>
      <c r="D254" t="s">
        <v>400</v>
      </c>
      <c r="E254" s="285"/>
      <c r="F254" s="285">
        <v>330</v>
      </c>
      <c r="G254" s="218">
        <f t="shared" si="3"/>
        <v>44.300000000000011</v>
      </c>
      <c r="H254" s="218"/>
      <c r="I254" s="237"/>
      <c r="J254" s="237"/>
    </row>
    <row r="255" spans="1:10" ht="15.75" customHeight="1">
      <c r="A255" s="236">
        <v>43818</v>
      </c>
      <c r="B255" s="677" t="s">
        <v>1776</v>
      </c>
      <c r="C255" s="677" t="s">
        <v>429</v>
      </c>
      <c r="D255" t="s">
        <v>19</v>
      </c>
      <c r="E255" s="285"/>
      <c r="F255" s="285">
        <v>26.9</v>
      </c>
      <c r="G255" s="218">
        <f t="shared" si="3"/>
        <v>17.400000000000013</v>
      </c>
      <c r="H255" s="218"/>
      <c r="I255" s="237"/>
      <c r="J255" s="237"/>
    </row>
    <row r="256" spans="1:10" ht="15.75" customHeight="1">
      <c r="A256" s="236">
        <v>43818</v>
      </c>
      <c r="B256" s="677" t="s">
        <v>1776</v>
      </c>
      <c r="C256" s="677" t="s">
        <v>429</v>
      </c>
      <c r="D256" t="s">
        <v>401</v>
      </c>
      <c r="E256" s="285"/>
      <c r="F256" s="285">
        <v>4.5999999999999996</v>
      </c>
      <c r="G256" s="218">
        <f t="shared" si="3"/>
        <v>12.800000000000013</v>
      </c>
      <c r="H256" s="218"/>
      <c r="I256" s="237"/>
      <c r="J256" s="237"/>
    </row>
    <row r="257" spans="1:10" ht="15.75" customHeight="1">
      <c r="A257" s="236">
        <v>43818</v>
      </c>
      <c r="B257" s="677" t="s">
        <v>1776</v>
      </c>
      <c r="C257" s="677" t="s">
        <v>429</v>
      </c>
      <c r="D257" t="s">
        <v>400</v>
      </c>
      <c r="E257" s="285"/>
      <c r="F257" s="285">
        <v>12.8</v>
      </c>
      <c r="G257" s="218">
        <f t="shared" si="3"/>
        <v>0</v>
      </c>
      <c r="H257" s="218"/>
      <c r="I257" s="237"/>
      <c r="J257" s="237"/>
    </row>
    <row r="258" spans="1:10" ht="15.75" customHeight="1">
      <c r="A258" s="243">
        <v>43738</v>
      </c>
      <c r="B258" s="676" t="s">
        <v>397</v>
      </c>
      <c r="C258" s="676" t="s">
        <v>478</v>
      </c>
      <c r="D258" t="s">
        <v>19</v>
      </c>
      <c r="E258" s="285">
        <v>27</v>
      </c>
      <c r="F258" s="285"/>
      <c r="G258" s="218">
        <f t="shared" si="3"/>
        <v>27</v>
      </c>
      <c r="H258" s="218"/>
      <c r="I258" s="237"/>
      <c r="J258" s="237"/>
    </row>
    <row r="259" spans="1:10" ht="15.75" customHeight="1">
      <c r="B259" s="677"/>
      <c r="C259" s="677"/>
      <c r="D259" t="s">
        <v>401</v>
      </c>
      <c r="E259" s="285">
        <v>4.7</v>
      </c>
      <c r="F259" s="285"/>
      <c r="G259" s="218">
        <f t="shared" si="3"/>
        <v>31.7</v>
      </c>
      <c r="H259" s="218"/>
      <c r="I259" s="237"/>
      <c r="J259" s="237"/>
    </row>
    <row r="260" spans="1:10" ht="15.75" customHeight="1">
      <c r="B260" s="677"/>
      <c r="C260" s="677"/>
      <c r="D260" t="s">
        <v>400</v>
      </c>
      <c r="E260" s="285">
        <v>500</v>
      </c>
      <c r="F260" s="285"/>
      <c r="G260" s="218">
        <f t="shared" si="3"/>
        <v>531.70000000000005</v>
      </c>
      <c r="H260" s="218"/>
      <c r="I260" s="237"/>
      <c r="J260" s="237"/>
    </row>
    <row r="261" spans="1:10" ht="15.75" customHeight="1">
      <c r="A261" s="236">
        <v>43818</v>
      </c>
      <c r="B261" s="677" t="s">
        <v>1776</v>
      </c>
      <c r="C261" s="677" t="s">
        <v>478</v>
      </c>
      <c r="D261" t="s">
        <v>401</v>
      </c>
      <c r="E261" s="285"/>
      <c r="F261" s="285">
        <v>4.7</v>
      </c>
      <c r="G261" s="218">
        <f t="shared" si="3"/>
        <v>527</v>
      </c>
      <c r="H261" s="218"/>
      <c r="I261" s="237"/>
      <c r="J261" s="237"/>
    </row>
    <row r="262" spans="1:10" ht="15.75" customHeight="1">
      <c r="A262" s="236">
        <v>43830</v>
      </c>
      <c r="B262" s="677" t="s">
        <v>1777</v>
      </c>
      <c r="C262" s="677" t="s">
        <v>478</v>
      </c>
      <c r="D262" t="s">
        <v>19</v>
      </c>
      <c r="E262" s="285"/>
      <c r="F262" s="285">
        <v>27</v>
      </c>
      <c r="G262" s="218">
        <f t="shared" si="3"/>
        <v>500</v>
      </c>
      <c r="H262" s="218"/>
      <c r="I262" s="237"/>
      <c r="J262" s="237"/>
    </row>
    <row r="263" spans="1:10" ht="15.75" customHeight="1">
      <c r="A263" s="236">
        <v>43830</v>
      </c>
      <c r="B263" s="677" t="s">
        <v>1777</v>
      </c>
      <c r="C263" s="677" t="s">
        <v>478</v>
      </c>
      <c r="D263" t="s">
        <v>400</v>
      </c>
      <c r="E263" s="285"/>
      <c r="F263" s="285">
        <v>411.9</v>
      </c>
      <c r="G263" s="218">
        <f t="shared" si="3"/>
        <v>88.100000000000023</v>
      </c>
      <c r="H263" s="218"/>
      <c r="I263" s="237"/>
      <c r="J263" s="237"/>
    </row>
    <row r="264" spans="1:10" ht="15.75" customHeight="1">
      <c r="A264" s="236">
        <v>43830</v>
      </c>
      <c r="B264" s="677" t="s">
        <v>1778</v>
      </c>
      <c r="C264" s="677" t="s">
        <v>478</v>
      </c>
      <c r="D264" t="s">
        <v>400</v>
      </c>
      <c r="E264" s="285"/>
      <c r="F264" s="285">
        <v>5</v>
      </c>
      <c r="G264" s="218">
        <f t="shared" si="3"/>
        <v>83.100000000000023</v>
      </c>
      <c r="H264" s="218"/>
      <c r="I264" s="237"/>
      <c r="J264" s="237"/>
    </row>
    <row r="265" spans="1:10" ht="15.75" customHeight="1">
      <c r="A265" s="236">
        <v>43998</v>
      </c>
      <c r="B265" s="677" t="s">
        <v>1779</v>
      </c>
      <c r="C265" s="677" t="s">
        <v>478</v>
      </c>
      <c r="D265" t="s">
        <v>400</v>
      </c>
      <c r="E265" s="285"/>
      <c r="F265" s="285">
        <v>83.1</v>
      </c>
      <c r="G265" s="218">
        <f t="shared" si="3"/>
        <v>0</v>
      </c>
      <c r="H265" s="218"/>
      <c r="I265" s="237"/>
      <c r="J265" s="237"/>
    </row>
    <row r="266" spans="1:10" ht="15.75" customHeight="1">
      <c r="A266" s="243">
        <v>43769</v>
      </c>
      <c r="B266" s="676" t="s">
        <v>397</v>
      </c>
      <c r="C266" s="676" t="s">
        <v>398</v>
      </c>
      <c r="D266" t="s">
        <v>19</v>
      </c>
      <c r="E266" s="285">
        <v>27.2</v>
      </c>
      <c r="F266" s="285"/>
      <c r="G266" s="218">
        <f t="shared" si="3"/>
        <v>27.2</v>
      </c>
      <c r="H266" s="218"/>
      <c r="I266" s="237"/>
      <c r="J266" s="237"/>
    </row>
    <row r="267" spans="1:10" ht="15.75" customHeight="1">
      <c r="B267" s="677"/>
      <c r="C267" s="677"/>
      <c r="D267" t="s">
        <v>401</v>
      </c>
      <c r="E267" s="285">
        <v>4.5</v>
      </c>
      <c r="F267" s="285"/>
      <c r="G267" s="218">
        <f t="shared" si="3"/>
        <v>31.7</v>
      </c>
      <c r="H267" s="218"/>
      <c r="I267" s="237"/>
      <c r="J267" s="237"/>
    </row>
    <row r="268" spans="1:10" ht="15.75" customHeight="1">
      <c r="B268" s="677"/>
      <c r="C268" s="677"/>
      <c r="D268" t="s">
        <v>400</v>
      </c>
      <c r="E268" s="285">
        <v>500</v>
      </c>
      <c r="F268" s="285"/>
      <c r="G268" s="218">
        <f t="shared" si="3"/>
        <v>531.70000000000005</v>
      </c>
      <c r="H268" s="218"/>
      <c r="I268" s="237"/>
      <c r="J268" s="237"/>
    </row>
    <row r="269" spans="1:10" ht="15.75" customHeight="1">
      <c r="A269" s="236">
        <v>43769</v>
      </c>
      <c r="B269" s="677" t="s">
        <v>1780</v>
      </c>
      <c r="C269" s="677" t="s">
        <v>398</v>
      </c>
      <c r="D269" t="s">
        <v>400</v>
      </c>
      <c r="E269" s="285"/>
      <c r="F269" s="285">
        <v>330</v>
      </c>
      <c r="G269" s="218">
        <f t="shared" si="3"/>
        <v>201.70000000000005</v>
      </c>
      <c r="H269" s="218"/>
      <c r="I269" s="237"/>
      <c r="J269" s="237"/>
    </row>
    <row r="270" spans="1:10" ht="15.75" customHeight="1">
      <c r="A270" s="236">
        <v>43773</v>
      </c>
      <c r="B270" s="677" t="s">
        <v>1775</v>
      </c>
      <c r="C270" s="677" t="s">
        <v>398</v>
      </c>
      <c r="D270" t="s">
        <v>400</v>
      </c>
      <c r="E270" s="285"/>
      <c r="F270" s="285">
        <v>170</v>
      </c>
      <c r="G270" s="218">
        <f t="shared" si="3"/>
        <v>31.700000000000045</v>
      </c>
      <c r="H270" s="218"/>
      <c r="I270" s="237"/>
      <c r="J270" s="237"/>
    </row>
    <row r="271" spans="1:10" ht="15.75" customHeight="1">
      <c r="A271" s="236">
        <v>43998</v>
      </c>
      <c r="B271" s="677" t="s">
        <v>1779</v>
      </c>
      <c r="C271" s="677" t="s">
        <v>398</v>
      </c>
      <c r="D271" t="s">
        <v>19</v>
      </c>
      <c r="E271" s="285"/>
      <c r="F271" s="331">
        <v>27.2</v>
      </c>
      <c r="G271" s="218">
        <f t="shared" si="3"/>
        <v>4.5000000000000462</v>
      </c>
      <c r="H271" s="218"/>
      <c r="I271" s="237"/>
      <c r="J271" s="237"/>
    </row>
    <row r="272" spans="1:10" ht="15.75" customHeight="1">
      <c r="A272" s="236">
        <v>43998</v>
      </c>
      <c r="B272" s="677" t="s">
        <v>1779</v>
      </c>
      <c r="C272" s="677" t="s">
        <v>398</v>
      </c>
      <c r="D272" t="s">
        <v>401</v>
      </c>
      <c r="E272" s="285"/>
      <c r="F272" s="331">
        <v>4.5</v>
      </c>
      <c r="G272" s="218">
        <f t="shared" si="3"/>
        <v>4.6185277824406512E-14</v>
      </c>
      <c r="H272" s="218"/>
      <c r="I272" s="237"/>
      <c r="J272" s="237"/>
    </row>
    <row r="273" spans="1:10" ht="15.75" customHeight="1">
      <c r="A273" s="243">
        <v>43799</v>
      </c>
      <c r="B273" s="676" t="s">
        <v>397</v>
      </c>
      <c r="C273" s="676" t="s">
        <v>405</v>
      </c>
      <c r="D273" t="s">
        <v>19</v>
      </c>
      <c r="E273" s="285">
        <v>30.5</v>
      </c>
      <c r="F273" s="285"/>
      <c r="G273" s="218">
        <f t="shared" si="3"/>
        <v>30.500000000000046</v>
      </c>
      <c r="H273" s="218"/>
      <c r="I273" s="237"/>
      <c r="J273" s="237"/>
    </row>
    <row r="274" spans="1:10" ht="15.75" customHeight="1">
      <c r="B274" s="677"/>
      <c r="C274" s="677"/>
      <c r="D274" t="s">
        <v>401</v>
      </c>
      <c r="E274" s="285">
        <v>4.7</v>
      </c>
      <c r="F274" s="285"/>
      <c r="G274" s="218">
        <f t="shared" si="3"/>
        <v>35.200000000000045</v>
      </c>
      <c r="H274" s="218"/>
      <c r="I274" s="237"/>
      <c r="J274" s="237"/>
    </row>
    <row r="275" spans="1:10" ht="15.75" customHeight="1">
      <c r="B275" s="677"/>
      <c r="C275" s="677"/>
      <c r="D275" t="s">
        <v>400</v>
      </c>
      <c r="E275" s="285">
        <v>500</v>
      </c>
      <c r="F275" s="285"/>
      <c r="G275" s="218">
        <f t="shared" si="3"/>
        <v>535.20000000000005</v>
      </c>
      <c r="H275" s="218"/>
      <c r="I275" s="237"/>
      <c r="J275" s="237"/>
    </row>
    <row r="276" spans="1:10" ht="15.75" customHeight="1">
      <c r="A276" s="236">
        <v>43799</v>
      </c>
      <c r="B276" s="677" t="s">
        <v>1781</v>
      </c>
      <c r="C276" s="677" t="s">
        <v>405</v>
      </c>
      <c r="D276" t="s">
        <v>400</v>
      </c>
      <c r="E276" s="285"/>
      <c r="F276" s="285">
        <v>250</v>
      </c>
      <c r="G276" s="218">
        <f t="shared" si="3"/>
        <v>285.20000000000005</v>
      </c>
      <c r="H276" s="218"/>
      <c r="I276" s="237"/>
      <c r="J276" s="237"/>
    </row>
    <row r="277" spans="1:10" ht="15.75" customHeight="1">
      <c r="A277" s="236">
        <v>43998</v>
      </c>
      <c r="B277" s="677" t="s">
        <v>1779</v>
      </c>
      <c r="C277" s="677" t="s">
        <v>405</v>
      </c>
      <c r="D277" t="s">
        <v>400</v>
      </c>
      <c r="E277" s="285"/>
      <c r="F277" s="285">
        <v>250</v>
      </c>
      <c r="G277" s="218">
        <f t="shared" ref="G277:G288" si="4">+G276+E277-F277</f>
        <v>35.200000000000045</v>
      </c>
      <c r="H277" s="218"/>
      <c r="I277" s="237"/>
      <c r="J277" s="237"/>
    </row>
    <row r="278" spans="1:10" ht="15.75" customHeight="1">
      <c r="A278" s="236">
        <v>43998</v>
      </c>
      <c r="B278" s="677" t="s">
        <v>1779</v>
      </c>
      <c r="C278" s="677" t="s">
        <v>405</v>
      </c>
      <c r="D278" t="s">
        <v>19</v>
      </c>
      <c r="E278" s="285"/>
      <c r="F278" s="285">
        <v>30.5</v>
      </c>
      <c r="G278" s="218">
        <f t="shared" si="4"/>
        <v>4.7000000000000455</v>
      </c>
      <c r="H278" s="218"/>
      <c r="I278" s="237"/>
      <c r="J278" s="237"/>
    </row>
    <row r="279" spans="1:10" ht="15.75" customHeight="1">
      <c r="A279" s="236">
        <v>43998</v>
      </c>
      <c r="B279" s="677" t="s">
        <v>1779</v>
      </c>
      <c r="C279" s="677" t="s">
        <v>405</v>
      </c>
      <c r="D279" t="s">
        <v>401</v>
      </c>
      <c r="E279" s="285"/>
      <c r="F279" s="285">
        <v>4.0999999999999996</v>
      </c>
      <c r="G279" s="218">
        <f t="shared" si="4"/>
        <v>0.60000000000004583</v>
      </c>
      <c r="H279" s="218"/>
      <c r="I279" s="237"/>
      <c r="J279" s="237"/>
    </row>
    <row r="280" spans="1:10" ht="15.75" customHeight="1">
      <c r="A280" s="236">
        <v>44186</v>
      </c>
      <c r="B280" s="677" t="s">
        <v>1782</v>
      </c>
      <c r="C280" s="677" t="s">
        <v>405</v>
      </c>
      <c r="D280" t="s">
        <v>401</v>
      </c>
      <c r="E280" s="285"/>
      <c r="F280" s="285">
        <v>0.6</v>
      </c>
      <c r="G280" s="218">
        <f t="shared" si="4"/>
        <v>4.5852210917018965E-14</v>
      </c>
      <c r="H280" s="218"/>
      <c r="I280" s="237"/>
      <c r="J280" s="237"/>
    </row>
    <row r="281" spans="1:10" ht="15.75" customHeight="1">
      <c r="A281" s="243">
        <v>43830</v>
      </c>
      <c r="B281" s="231" t="s">
        <v>397</v>
      </c>
      <c r="C281" s="231" t="s">
        <v>409</v>
      </c>
      <c r="D281" t="s">
        <v>19</v>
      </c>
      <c r="E281" s="285">
        <v>31.9</v>
      </c>
      <c r="F281" s="285"/>
      <c r="G281" s="218">
        <f t="shared" si="4"/>
        <v>31.900000000000045</v>
      </c>
      <c r="H281" s="218"/>
      <c r="I281" s="237"/>
      <c r="J281" s="237"/>
    </row>
    <row r="282" spans="1:10" ht="15.75" customHeight="1">
      <c r="B282" s="677"/>
      <c r="C282" s="677"/>
      <c r="D282" t="s">
        <v>401</v>
      </c>
      <c r="E282" s="285">
        <v>4.7</v>
      </c>
      <c r="F282" s="285"/>
      <c r="G282" s="218">
        <f t="shared" si="4"/>
        <v>36.600000000000044</v>
      </c>
      <c r="H282" s="218"/>
      <c r="I282" s="237"/>
      <c r="J282" s="237"/>
    </row>
    <row r="283" spans="1:10" ht="15.75" customHeight="1">
      <c r="B283" s="677"/>
      <c r="C283" s="677"/>
      <c r="D283" t="s">
        <v>400</v>
      </c>
      <c r="E283" s="285">
        <v>500</v>
      </c>
      <c r="F283" s="285"/>
      <c r="G283" s="218">
        <f t="shared" si="4"/>
        <v>536.6</v>
      </c>
      <c r="H283" s="218"/>
      <c r="I283" s="237"/>
      <c r="J283" s="237"/>
    </row>
    <row r="284" spans="1:10" ht="15.75" customHeight="1">
      <c r="A284" s="236">
        <v>43830</v>
      </c>
      <c r="B284" s="677" t="s">
        <v>1778</v>
      </c>
      <c r="C284" s="677" t="s">
        <v>409</v>
      </c>
      <c r="D284" t="s">
        <v>400</v>
      </c>
      <c r="E284" s="285"/>
      <c r="F284" s="285">
        <v>500</v>
      </c>
      <c r="G284" s="218">
        <f t="shared" si="4"/>
        <v>36.600000000000023</v>
      </c>
      <c r="H284" s="218"/>
      <c r="I284" s="237"/>
      <c r="J284" s="237"/>
    </row>
    <row r="285" spans="1:10" ht="15.75" customHeight="1">
      <c r="A285" s="236">
        <v>43998</v>
      </c>
      <c r="B285" s="677" t="s">
        <v>1779</v>
      </c>
      <c r="C285" s="677" t="s">
        <v>409</v>
      </c>
      <c r="D285" t="s">
        <v>19</v>
      </c>
      <c r="E285" s="285"/>
      <c r="F285" s="285">
        <v>31.9</v>
      </c>
      <c r="G285" s="218">
        <f t="shared" si="4"/>
        <v>4.7000000000000242</v>
      </c>
      <c r="H285" s="218"/>
      <c r="I285" s="237"/>
      <c r="J285" s="237"/>
    </row>
    <row r="286" spans="1:10" ht="15.75" customHeight="1">
      <c r="A286" s="236">
        <v>43998</v>
      </c>
      <c r="B286" s="677" t="s">
        <v>1779</v>
      </c>
      <c r="C286" s="677" t="s">
        <v>409</v>
      </c>
      <c r="D286" t="s">
        <v>401</v>
      </c>
      <c r="E286" s="285"/>
      <c r="F286" s="285">
        <v>4.7</v>
      </c>
      <c r="G286" s="218">
        <f t="shared" si="4"/>
        <v>2.3980817331903381E-14</v>
      </c>
      <c r="H286" s="218"/>
      <c r="I286" s="237"/>
      <c r="J286" s="237"/>
    </row>
    <row r="287" spans="1:10" ht="15.75" customHeight="1">
      <c r="A287" s="243">
        <v>43861</v>
      </c>
      <c r="B287" s="231" t="s">
        <v>397</v>
      </c>
      <c r="C287" s="231" t="s">
        <v>444</v>
      </c>
      <c r="D287" t="s">
        <v>19</v>
      </c>
      <c r="E287" s="285">
        <v>34.799999999999997</v>
      </c>
      <c r="F287" s="285"/>
      <c r="G287" s="218">
        <f t="shared" si="4"/>
        <v>34.800000000000018</v>
      </c>
      <c r="H287" s="218"/>
      <c r="I287" s="237"/>
      <c r="J287" s="237"/>
    </row>
    <row r="288" spans="1:10" ht="15.75" customHeight="1">
      <c r="B288" s="677"/>
      <c r="C288" s="677"/>
      <c r="D288" t="s">
        <v>401</v>
      </c>
      <c r="E288" s="285">
        <v>4.5</v>
      </c>
      <c r="F288" s="285"/>
      <c r="G288" s="218">
        <f t="shared" si="4"/>
        <v>39.300000000000018</v>
      </c>
      <c r="H288" s="218"/>
      <c r="I288" s="237"/>
      <c r="J288" s="237"/>
    </row>
    <row r="289" spans="1:10" ht="15.75" customHeight="1">
      <c r="B289" s="677"/>
      <c r="C289" s="677"/>
      <c r="D289" t="s">
        <v>400</v>
      </c>
      <c r="E289" s="285">
        <v>500</v>
      </c>
      <c r="F289" s="285"/>
      <c r="G289" s="218">
        <f t="shared" ref="G289:G370" si="5">+G288+E289-F289</f>
        <v>539.30000000000007</v>
      </c>
      <c r="H289" s="218"/>
      <c r="I289" s="237"/>
      <c r="J289" s="237"/>
    </row>
    <row r="290" spans="1:10" ht="15.75" customHeight="1">
      <c r="A290" s="236">
        <v>43861</v>
      </c>
      <c r="B290" s="677" t="s">
        <v>1783</v>
      </c>
      <c r="C290" s="677" t="s">
        <v>444</v>
      </c>
      <c r="D290" t="s">
        <v>400</v>
      </c>
      <c r="E290" s="285"/>
      <c r="F290" s="285">
        <v>400</v>
      </c>
      <c r="G290" s="218">
        <f t="shared" si="5"/>
        <v>139.30000000000007</v>
      </c>
      <c r="H290" s="218"/>
      <c r="I290" s="237"/>
      <c r="J290" s="237"/>
    </row>
    <row r="291" spans="1:10" ht="15.75" customHeight="1">
      <c r="A291" s="236">
        <v>43864</v>
      </c>
      <c r="B291" s="677" t="s">
        <v>1784</v>
      </c>
      <c r="C291" s="677" t="s">
        <v>444</v>
      </c>
      <c r="D291" t="s">
        <v>400</v>
      </c>
      <c r="E291" s="285"/>
      <c r="F291" s="285">
        <v>40</v>
      </c>
      <c r="G291" s="218">
        <f t="shared" si="5"/>
        <v>99.300000000000068</v>
      </c>
      <c r="H291" s="218"/>
      <c r="I291" s="237"/>
      <c r="J291" s="237"/>
    </row>
    <row r="292" spans="1:10" ht="15.75" customHeight="1">
      <c r="A292" s="236">
        <v>43998</v>
      </c>
      <c r="B292" s="677" t="s">
        <v>1779</v>
      </c>
      <c r="C292" s="677" t="s">
        <v>444</v>
      </c>
      <c r="D292" t="s">
        <v>400</v>
      </c>
      <c r="E292" s="285"/>
      <c r="F292" s="285">
        <v>60</v>
      </c>
      <c r="G292" s="218">
        <f t="shared" si="5"/>
        <v>39.300000000000068</v>
      </c>
      <c r="H292" s="218"/>
      <c r="I292" s="237"/>
      <c r="J292" s="237"/>
    </row>
    <row r="293" spans="1:10" ht="15.75" customHeight="1">
      <c r="A293" s="236">
        <v>43998</v>
      </c>
      <c r="B293" s="677" t="s">
        <v>1779</v>
      </c>
      <c r="C293" s="677" t="s">
        <v>444</v>
      </c>
      <c r="D293" t="s">
        <v>401</v>
      </c>
      <c r="E293" s="285"/>
      <c r="F293" s="285">
        <v>4</v>
      </c>
      <c r="G293" s="218">
        <f t="shared" si="5"/>
        <v>35.300000000000068</v>
      </c>
      <c r="H293" s="218"/>
      <c r="I293" s="237"/>
      <c r="J293" s="237"/>
    </row>
    <row r="294" spans="1:10" ht="15.75" customHeight="1">
      <c r="A294" s="236">
        <v>44050</v>
      </c>
      <c r="B294" s="677" t="s">
        <v>1785</v>
      </c>
      <c r="C294" s="677" t="s">
        <v>444</v>
      </c>
      <c r="D294" t="s">
        <v>481</v>
      </c>
      <c r="E294" s="285"/>
      <c r="F294" s="285">
        <v>34.799999999999997</v>
      </c>
      <c r="G294" s="218">
        <f t="shared" si="5"/>
        <v>0.50000000000007105</v>
      </c>
      <c r="H294" s="218"/>
      <c r="I294" s="237"/>
      <c r="J294" s="237"/>
    </row>
    <row r="295" spans="1:10" ht="15.75" customHeight="1">
      <c r="A295" s="236">
        <v>44050</v>
      </c>
      <c r="B295" s="677" t="s">
        <v>1785</v>
      </c>
      <c r="C295" s="677" t="s">
        <v>444</v>
      </c>
      <c r="D295" t="s">
        <v>401</v>
      </c>
      <c r="E295" s="285"/>
      <c r="F295" s="285">
        <v>0.5</v>
      </c>
      <c r="G295" s="218">
        <f t="shared" si="5"/>
        <v>7.1054273576010019E-14</v>
      </c>
      <c r="H295" s="218"/>
      <c r="I295" s="237"/>
      <c r="J295" s="237"/>
    </row>
    <row r="296" spans="1:10" ht="15.75" customHeight="1">
      <c r="A296" s="243">
        <v>43890</v>
      </c>
      <c r="B296" s="676" t="s">
        <v>397</v>
      </c>
      <c r="C296" s="676" t="s">
        <v>415</v>
      </c>
      <c r="D296" t="s">
        <v>19</v>
      </c>
      <c r="E296" s="285">
        <v>36.1</v>
      </c>
      <c r="F296" s="285"/>
      <c r="G296" s="218">
        <f t="shared" si="5"/>
        <v>36.100000000000072</v>
      </c>
      <c r="H296" s="218"/>
      <c r="I296" s="237"/>
      <c r="J296" s="237"/>
    </row>
    <row r="297" spans="1:10" ht="15.75" customHeight="1">
      <c r="B297" s="677"/>
      <c r="C297" s="677"/>
      <c r="D297" t="s">
        <v>401</v>
      </c>
      <c r="E297" s="285">
        <v>4.8</v>
      </c>
      <c r="F297" s="285"/>
      <c r="G297" s="218">
        <f t="shared" si="5"/>
        <v>40.90000000000007</v>
      </c>
      <c r="H297" s="218"/>
      <c r="I297" s="237"/>
      <c r="J297" s="237"/>
    </row>
    <row r="298" spans="1:10" ht="15.75" customHeight="1">
      <c r="B298" s="677"/>
      <c r="C298" s="677"/>
      <c r="D298" t="s">
        <v>400</v>
      </c>
      <c r="E298" s="285">
        <v>500</v>
      </c>
      <c r="F298" s="285"/>
      <c r="G298" s="218">
        <f t="shared" si="5"/>
        <v>540.90000000000009</v>
      </c>
      <c r="H298" s="218"/>
      <c r="I298" s="237"/>
      <c r="J298" s="237"/>
    </row>
    <row r="299" spans="1:10" ht="15.75" customHeight="1">
      <c r="A299" s="236">
        <v>43890</v>
      </c>
      <c r="B299" s="677" t="s">
        <v>1786</v>
      </c>
      <c r="C299" s="677" t="s">
        <v>415</v>
      </c>
      <c r="D299" t="s">
        <v>400</v>
      </c>
      <c r="E299" s="285"/>
      <c r="F299" s="285">
        <v>430</v>
      </c>
      <c r="G299" s="218">
        <f t="shared" si="5"/>
        <v>110.90000000000009</v>
      </c>
      <c r="H299" s="218"/>
      <c r="I299" s="237"/>
      <c r="J299" s="237"/>
    </row>
    <row r="300" spans="1:10" ht="15.75" customHeight="1">
      <c r="A300" s="236">
        <v>44050</v>
      </c>
      <c r="B300" s="677" t="s">
        <v>1785</v>
      </c>
      <c r="C300" s="677" t="s">
        <v>415</v>
      </c>
      <c r="D300" t="s">
        <v>19</v>
      </c>
      <c r="E300" s="285"/>
      <c r="F300" s="285">
        <v>36.1</v>
      </c>
      <c r="G300" s="218">
        <f t="shared" si="5"/>
        <v>74.800000000000097</v>
      </c>
      <c r="H300" s="218"/>
      <c r="I300" s="237"/>
      <c r="J300" s="237"/>
    </row>
    <row r="301" spans="1:10" ht="15.75" customHeight="1">
      <c r="A301" s="236">
        <v>44050</v>
      </c>
      <c r="B301" s="677" t="s">
        <v>1785</v>
      </c>
      <c r="C301" s="677" t="s">
        <v>415</v>
      </c>
      <c r="D301" t="s">
        <v>401</v>
      </c>
      <c r="E301" s="285"/>
      <c r="F301" s="285">
        <v>4.8</v>
      </c>
      <c r="G301" s="218">
        <f t="shared" si="5"/>
        <v>70.000000000000099</v>
      </c>
      <c r="H301" s="218"/>
      <c r="I301" s="237"/>
      <c r="J301" s="237"/>
    </row>
    <row r="302" spans="1:10" ht="15.75" customHeight="1">
      <c r="A302" s="236">
        <v>44104</v>
      </c>
      <c r="B302" s="677" t="s">
        <v>1787</v>
      </c>
      <c r="C302" s="677" t="s">
        <v>415</v>
      </c>
      <c r="D302" t="s">
        <v>400</v>
      </c>
      <c r="E302" s="285"/>
      <c r="F302" s="285">
        <v>70</v>
      </c>
      <c r="G302" s="218">
        <f t="shared" si="5"/>
        <v>0</v>
      </c>
      <c r="H302" s="218"/>
      <c r="I302" s="237"/>
      <c r="J302" s="237"/>
    </row>
    <row r="303" spans="1:10" ht="15.75" customHeight="1">
      <c r="A303" s="243">
        <v>43921</v>
      </c>
      <c r="B303" s="676" t="s">
        <v>397</v>
      </c>
      <c r="C303" s="676" t="s">
        <v>418</v>
      </c>
      <c r="D303" t="s">
        <v>19</v>
      </c>
      <c r="E303" s="285">
        <v>30.2</v>
      </c>
      <c r="F303" s="285"/>
      <c r="G303" s="218">
        <f t="shared" si="5"/>
        <v>30.2</v>
      </c>
      <c r="H303" s="218"/>
      <c r="I303" s="237"/>
      <c r="J303" s="237"/>
    </row>
    <row r="304" spans="1:10" ht="15.75" customHeight="1">
      <c r="B304" s="677"/>
      <c r="C304" s="677"/>
      <c r="D304" t="s">
        <v>401</v>
      </c>
      <c r="E304" s="285">
        <v>4.8</v>
      </c>
      <c r="F304" s="285"/>
      <c r="G304" s="218">
        <f t="shared" si="5"/>
        <v>35</v>
      </c>
      <c r="H304" s="218"/>
      <c r="I304" s="237"/>
      <c r="J304" s="237"/>
    </row>
    <row r="305" spans="1:10" ht="15.75" customHeight="1">
      <c r="B305" s="677"/>
      <c r="C305" s="677"/>
      <c r="D305" t="s">
        <v>400</v>
      </c>
      <c r="E305" s="285">
        <v>500</v>
      </c>
      <c r="F305" s="285"/>
      <c r="G305" s="218">
        <f t="shared" si="5"/>
        <v>535</v>
      </c>
      <c r="H305" s="218"/>
      <c r="I305" s="237"/>
      <c r="J305" s="237"/>
    </row>
    <row r="306" spans="1:10" ht="15.75" customHeight="1">
      <c r="A306" s="236">
        <v>43969</v>
      </c>
      <c r="B306" s="677" t="s">
        <v>1788</v>
      </c>
      <c r="C306" s="677" t="s">
        <v>418</v>
      </c>
      <c r="D306" t="s">
        <v>400</v>
      </c>
      <c r="E306" s="285"/>
      <c r="F306" s="285">
        <v>210</v>
      </c>
      <c r="G306" s="218">
        <f t="shared" si="5"/>
        <v>325</v>
      </c>
      <c r="H306" s="218"/>
      <c r="I306" s="237"/>
      <c r="J306" s="237"/>
    </row>
    <row r="307" spans="1:10" ht="15.75" customHeight="1">
      <c r="A307" s="236">
        <v>44001</v>
      </c>
      <c r="B307" s="677" t="s">
        <v>1789</v>
      </c>
      <c r="C307" s="677" t="s">
        <v>418</v>
      </c>
      <c r="D307" t="s">
        <v>400</v>
      </c>
      <c r="E307" s="285"/>
      <c r="F307" s="285">
        <v>290</v>
      </c>
      <c r="G307" s="218">
        <f t="shared" si="5"/>
        <v>35</v>
      </c>
      <c r="H307" s="218"/>
      <c r="I307" s="237"/>
      <c r="J307" s="237"/>
    </row>
    <row r="308" spans="1:10" ht="15.75" customHeight="1">
      <c r="A308" s="236">
        <v>44050</v>
      </c>
      <c r="B308" s="677" t="s">
        <v>1785</v>
      </c>
      <c r="C308" s="677" t="s">
        <v>418</v>
      </c>
      <c r="D308" t="s">
        <v>19</v>
      </c>
      <c r="E308" s="285"/>
      <c r="F308" s="285">
        <v>23.8</v>
      </c>
      <c r="G308" s="218">
        <f t="shared" si="5"/>
        <v>11.2</v>
      </c>
      <c r="H308" s="218"/>
      <c r="I308" s="237"/>
      <c r="J308" s="237"/>
    </row>
    <row r="309" spans="1:10" ht="15.75" customHeight="1">
      <c r="A309" s="236">
        <v>44186</v>
      </c>
      <c r="B309" s="677" t="s">
        <v>1782</v>
      </c>
      <c r="C309" s="677" t="s">
        <v>418</v>
      </c>
      <c r="D309" t="s">
        <v>19</v>
      </c>
      <c r="E309" s="285"/>
      <c r="F309" s="285">
        <v>6.4</v>
      </c>
      <c r="G309" s="218">
        <f t="shared" si="5"/>
        <v>4.7999999999999989</v>
      </c>
      <c r="H309" s="218"/>
      <c r="I309" s="237"/>
      <c r="J309" s="237"/>
    </row>
    <row r="310" spans="1:10" ht="15.75" customHeight="1">
      <c r="A310" s="236">
        <v>44186</v>
      </c>
      <c r="B310" s="677" t="s">
        <v>1782</v>
      </c>
      <c r="C310" s="677" t="s">
        <v>418</v>
      </c>
      <c r="D310" t="s">
        <v>401</v>
      </c>
      <c r="E310" s="285"/>
      <c r="F310" s="285">
        <v>4.8</v>
      </c>
      <c r="G310" s="218">
        <f t="shared" si="5"/>
        <v>0</v>
      </c>
      <c r="H310" s="218"/>
      <c r="I310" s="237"/>
      <c r="J310" s="237"/>
    </row>
    <row r="311" spans="1:10" ht="15.75" customHeight="1">
      <c r="A311" s="243">
        <v>43951</v>
      </c>
      <c r="B311" s="676" t="s">
        <v>397</v>
      </c>
      <c r="C311" s="676" t="s">
        <v>420</v>
      </c>
      <c r="D311" t="s">
        <v>19</v>
      </c>
      <c r="E311" s="285">
        <v>13.1</v>
      </c>
      <c r="F311" s="285"/>
      <c r="G311" s="218">
        <f t="shared" si="5"/>
        <v>13.1</v>
      </c>
      <c r="H311" s="218"/>
      <c r="I311" s="237"/>
      <c r="J311" s="237"/>
    </row>
    <row r="312" spans="1:10" ht="15.75" customHeight="1">
      <c r="B312" s="677"/>
      <c r="C312" s="677"/>
      <c r="D312" t="s">
        <v>401</v>
      </c>
      <c r="E312" s="285">
        <v>4.5999999999999996</v>
      </c>
      <c r="F312" s="285"/>
      <c r="G312" s="218">
        <f t="shared" si="5"/>
        <v>17.7</v>
      </c>
      <c r="H312" s="218"/>
      <c r="I312" s="237"/>
      <c r="J312" s="237"/>
    </row>
    <row r="313" spans="1:10" ht="15.75" customHeight="1">
      <c r="B313" s="677"/>
      <c r="C313" s="677"/>
      <c r="D313" t="s">
        <v>400</v>
      </c>
      <c r="E313" s="285">
        <v>500</v>
      </c>
      <c r="F313" s="285"/>
      <c r="G313" s="218">
        <f t="shared" si="5"/>
        <v>517.70000000000005</v>
      </c>
      <c r="H313" s="218"/>
      <c r="I313" s="237"/>
      <c r="J313" s="237"/>
    </row>
    <row r="314" spans="1:10" ht="15.75" customHeight="1">
      <c r="A314" s="236">
        <v>44001</v>
      </c>
      <c r="B314" s="677" t="s">
        <v>1789</v>
      </c>
      <c r="C314" s="677" t="s">
        <v>420</v>
      </c>
      <c r="D314" t="s">
        <v>400</v>
      </c>
      <c r="E314" s="285"/>
      <c r="F314" s="285">
        <v>500</v>
      </c>
      <c r="G314" s="218">
        <f t="shared" si="5"/>
        <v>17.700000000000045</v>
      </c>
      <c r="H314" s="218"/>
      <c r="I314" s="237"/>
      <c r="J314" s="237"/>
    </row>
    <row r="315" spans="1:10" ht="15.75" customHeight="1">
      <c r="A315" s="236">
        <v>44186</v>
      </c>
      <c r="B315" s="677" t="s">
        <v>1782</v>
      </c>
      <c r="C315" s="677" t="s">
        <v>420</v>
      </c>
      <c r="D315" t="s">
        <v>19</v>
      </c>
      <c r="E315" s="285"/>
      <c r="F315" s="285">
        <v>13.1</v>
      </c>
      <c r="G315" s="218">
        <f t="shared" si="5"/>
        <v>4.6000000000000458</v>
      </c>
      <c r="H315" s="218"/>
      <c r="I315" s="237"/>
      <c r="J315" s="237"/>
    </row>
    <row r="316" spans="1:10" ht="15.75" customHeight="1">
      <c r="A316" s="236">
        <v>44186</v>
      </c>
      <c r="B316" s="677" t="s">
        <v>1782</v>
      </c>
      <c r="C316" s="677" t="s">
        <v>420</v>
      </c>
      <c r="D316" t="s">
        <v>401</v>
      </c>
      <c r="E316" s="285"/>
      <c r="F316" s="285">
        <v>4.5999999999999996</v>
      </c>
      <c r="G316" s="218">
        <f t="shared" si="5"/>
        <v>4.6185277824406512E-14</v>
      </c>
      <c r="H316" s="218"/>
      <c r="I316" s="237"/>
      <c r="J316" s="237"/>
    </row>
    <row r="317" spans="1:10" ht="15.75" customHeight="1">
      <c r="A317" s="243">
        <v>43982</v>
      </c>
      <c r="B317" s="676" t="s">
        <v>397</v>
      </c>
      <c r="C317" s="676" t="s">
        <v>422</v>
      </c>
      <c r="D317" t="s">
        <v>19</v>
      </c>
      <c r="E317" s="285">
        <v>12.1</v>
      </c>
      <c r="F317" s="285"/>
      <c r="G317" s="218">
        <f t="shared" si="5"/>
        <v>12.100000000000046</v>
      </c>
      <c r="H317" s="218"/>
      <c r="I317" s="237"/>
      <c r="J317" s="237"/>
    </row>
    <row r="318" spans="1:10" ht="15.75" customHeight="1">
      <c r="A318" s="243"/>
      <c r="B318" s="676"/>
      <c r="C318" s="676"/>
      <c r="D318" t="s">
        <v>401</v>
      </c>
      <c r="E318" s="285">
        <v>2.5</v>
      </c>
      <c r="F318" s="285"/>
      <c r="G318" s="218">
        <f t="shared" si="5"/>
        <v>14.600000000000046</v>
      </c>
      <c r="H318" s="218"/>
      <c r="I318" s="237"/>
      <c r="J318" s="237"/>
    </row>
    <row r="319" spans="1:10" ht="15.75" customHeight="1">
      <c r="A319" s="243"/>
      <c r="B319" s="676"/>
      <c r="C319" s="676"/>
      <c r="D319" t="s">
        <v>400</v>
      </c>
      <c r="E319" s="285">
        <v>500</v>
      </c>
      <c r="F319" s="285"/>
      <c r="G319" s="218">
        <f t="shared" si="5"/>
        <v>514.6</v>
      </c>
      <c r="H319" s="218"/>
      <c r="I319" s="237"/>
      <c r="J319" s="237"/>
    </row>
    <row r="320" spans="1:10" ht="15.75" customHeight="1">
      <c r="A320" s="236">
        <v>44001</v>
      </c>
      <c r="B320" s="677" t="s">
        <v>1789</v>
      </c>
      <c r="C320" s="677" t="s">
        <v>422</v>
      </c>
      <c r="D320" t="s">
        <v>400</v>
      </c>
      <c r="E320" s="285"/>
      <c r="F320" s="285">
        <v>10</v>
      </c>
      <c r="G320" s="218">
        <f t="shared" si="5"/>
        <v>504.6</v>
      </c>
      <c r="H320" s="218"/>
      <c r="I320" s="237"/>
      <c r="J320" s="237"/>
    </row>
    <row r="321" spans="1:10" ht="15.75" customHeight="1">
      <c r="A321" s="236">
        <v>44012</v>
      </c>
      <c r="B321" s="677" t="s">
        <v>1790</v>
      </c>
      <c r="C321" s="677" t="s">
        <v>422</v>
      </c>
      <c r="D321" t="s">
        <v>400</v>
      </c>
      <c r="E321" s="285"/>
      <c r="F321" s="285">
        <v>100</v>
      </c>
      <c r="G321" s="218">
        <f t="shared" si="5"/>
        <v>404.6</v>
      </c>
      <c r="H321" s="218"/>
      <c r="I321" s="237"/>
      <c r="J321" s="237"/>
    </row>
    <row r="322" spans="1:10" ht="15.75" customHeight="1">
      <c r="A322" s="236">
        <v>44104</v>
      </c>
      <c r="B322" s="677" t="s">
        <v>1787</v>
      </c>
      <c r="C322" s="677" t="s">
        <v>422</v>
      </c>
      <c r="D322" t="s">
        <v>400</v>
      </c>
      <c r="E322" s="285"/>
      <c r="F322" s="285">
        <v>290</v>
      </c>
      <c r="G322" s="218">
        <f t="shared" si="5"/>
        <v>114.60000000000002</v>
      </c>
      <c r="H322" s="218"/>
      <c r="I322" s="237"/>
      <c r="J322" s="237"/>
    </row>
    <row r="323" spans="1:10" ht="15.75" customHeight="1">
      <c r="A323" s="236">
        <v>44186</v>
      </c>
      <c r="B323" s="677" t="s">
        <v>1791</v>
      </c>
      <c r="C323" s="677" t="s">
        <v>422</v>
      </c>
      <c r="D323" t="s">
        <v>400</v>
      </c>
      <c r="E323" s="285"/>
      <c r="F323" s="285">
        <v>100</v>
      </c>
      <c r="G323" s="218">
        <f t="shared" si="5"/>
        <v>14.600000000000023</v>
      </c>
      <c r="H323" s="218"/>
      <c r="I323" s="237"/>
      <c r="J323" s="237"/>
    </row>
    <row r="324" spans="1:10" ht="15.75" customHeight="1">
      <c r="A324" s="236">
        <v>44186</v>
      </c>
      <c r="B324" s="677" t="s">
        <v>1782</v>
      </c>
      <c r="C324" s="677" t="s">
        <v>422</v>
      </c>
      <c r="D324" t="s">
        <v>19</v>
      </c>
      <c r="E324" s="285"/>
      <c r="F324" s="285">
        <v>12.1</v>
      </c>
      <c r="G324" s="218">
        <f t="shared" si="5"/>
        <v>2.5000000000000231</v>
      </c>
      <c r="H324" s="218"/>
      <c r="I324" s="237"/>
      <c r="J324" s="237"/>
    </row>
    <row r="325" spans="1:10" ht="15.75" customHeight="1">
      <c r="A325" s="236">
        <v>44186</v>
      </c>
      <c r="B325" s="677" t="s">
        <v>1782</v>
      </c>
      <c r="C325" s="677" t="s">
        <v>422</v>
      </c>
      <c r="D325" t="s">
        <v>401</v>
      </c>
      <c r="E325" s="285"/>
      <c r="F325" s="285">
        <v>2.5</v>
      </c>
      <c r="G325" s="218">
        <f t="shared" si="5"/>
        <v>2.3092638912203256E-14</v>
      </c>
      <c r="H325" s="218"/>
      <c r="I325" s="237"/>
      <c r="J325" s="237"/>
    </row>
    <row r="326" spans="1:10" ht="15.75" customHeight="1">
      <c r="A326" s="243">
        <v>44012</v>
      </c>
      <c r="B326" s="676" t="s">
        <v>397</v>
      </c>
      <c r="C326" s="676" t="s">
        <v>425</v>
      </c>
      <c r="D326" t="s">
        <v>19</v>
      </c>
      <c r="E326" s="285">
        <v>10.7</v>
      </c>
      <c r="F326" s="285"/>
      <c r="G326" s="218">
        <f t="shared" si="5"/>
        <v>10.700000000000022</v>
      </c>
      <c r="H326" s="218"/>
      <c r="I326" s="237"/>
      <c r="J326" s="237"/>
    </row>
    <row r="327" spans="1:10" ht="15.75" customHeight="1">
      <c r="A327" s="243"/>
      <c r="B327" s="676"/>
      <c r="C327" s="676"/>
      <c r="D327" t="s">
        <v>401</v>
      </c>
      <c r="E327" s="285">
        <v>1.2</v>
      </c>
      <c r="F327" s="285"/>
      <c r="G327" s="218">
        <f t="shared" si="5"/>
        <v>11.900000000000022</v>
      </c>
      <c r="H327" s="218"/>
      <c r="I327" s="237"/>
      <c r="J327" s="237"/>
    </row>
    <row r="328" spans="1:10" ht="15.75" customHeight="1">
      <c r="A328" s="243"/>
      <c r="B328" s="676"/>
      <c r="C328" s="676"/>
      <c r="D328" t="s">
        <v>400</v>
      </c>
      <c r="E328" s="285">
        <v>500</v>
      </c>
      <c r="F328" s="285"/>
      <c r="G328" s="218">
        <f t="shared" si="5"/>
        <v>511.90000000000003</v>
      </c>
      <c r="H328" s="218"/>
      <c r="I328" s="237"/>
      <c r="J328" s="237"/>
    </row>
    <row r="329" spans="1:10" ht="15.75" customHeight="1">
      <c r="A329" s="236">
        <v>44186</v>
      </c>
      <c r="B329" s="677" t="s">
        <v>1791</v>
      </c>
      <c r="C329" s="677" t="s">
        <v>425</v>
      </c>
      <c r="D329" t="s">
        <v>400</v>
      </c>
      <c r="E329" s="285"/>
      <c r="F329" s="285">
        <v>500</v>
      </c>
      <c r="G329" s="218">
        <f t="shared" si="5"/>
        <v>11.900000000000034</v>
      </c>
      <c r="H329" s="218"/>
      <c r="I329" s="237"/>
      <c r="J329" s="237"/>
    </row>
    <row r="330" spans="1:10" ht="15.75" customHeight="1">
      <c r="A330" s="236">
        <v>44186</v>
      </c>
      <c r="B330" s="677" t="s">
        <v>1782</v>
      </c>
      <c r="C330" s="677" t="s">
        <v>425</v>
      </c>
      <c r="D330" t="s">
        <v>19</v>
      </c>
      <c r="E330" s="285"/>
      <c r="F330" s="285">
        <v>10.7</v>
      </c>
      <c r="G330" s="218">
        <f t="shared" si="5"/>
        <v>1.2000000000000348</v>
      </c>
      <c r="H330" s="218"/>
      <c r="I330" s="237"/>
      <c r="J330" s="237"/>
    </row>
    <row r="331" spans="1:10" ht="15.75" customHeight="1">
      <c r="A331" s="236">
        <v>44186</v>
      </c>
      <c r="B331" s="677" t="s">
        <v>1782</v>
      </c>
      <c r="C331" s="677" t="s">
        <v>425</v>
      </c>
      <c r="D331" t="s">
        <v>401</v>
      </c>
      <c r="E331" s="285"/>
      <c r="F331" s="285">
        <v>1.2</v>
      </c>
      <c r="G331" s="218">
        <f t="shared" si="5"/>
        <v>3.4861002973229915E-14</v>
      </c>
      <c r="H331" s="218"/>
      <c r="I331" s="237"/>
      <c r="J331" s="237"/>
    </row>
    <row r="332" spans="1:10" ht="15.75" customHeight="1">
      <c r="A332" s="243">
        <v>44043</v>
      </c>
      <c r="B332" s="676" t="s">
        <v>397</v>
      </c>
      <c r="C332" s="676" t="s">
        <v>427</v>
      </c>
      <c r="D332" t="s">
        <v>19</v>
      </c>
      <c r="E332" s="285">
        <v>27</v>
      </c>
      <c r="F332" s="285"/>
      <c r="G332" s="218">
        <f t="shared" si="5"/>
        <v>27.000000000000036</v>
      </c>
      <c r="H332" s="218"/>
      <c r="I332" s="237"/>
      <c r="J332" s="237"/>
    </row>
    <row r="333" spans="1:10" ht="15.75" customHeight="1">
      <c r="B333" s="677"/>
      <c r="C333"/>
      <c r="D333" t="s">
        <v>401</v>
      </c>
      <c r="E333" s="285">
        <v>5</v>
      </c>
      <c r="F333" s="285"/>
      <c r="G333" s="218">
        <f t="shared" si="5"/>
        <v>32.000000000000036</v>
      </c>
      <c r="H333" s="218"/>
      <c r="I333" s="237"/>
      <c r="J333" s="237"/>
    </row>
    <row r="334" spans="1:10" ht="15.75" customHeight="1">
      <c r="B334" s="677"/>
      <c r="C334"/>
      <c r="D334" t="s">
        <v>400</v>
      </c>
      <c r="E334" s="285">
        <v>500</v>
      </c>
      <c r="F334" s="285"/>
      <c r="G334" s="218">
        <f t="shared" si="5"/>
        <v>532</v>
      </c>
      <c r="H334" s="218"/>
      <c r="I334" s="237"/>
      <c r="J334" s="237"/>
    </row>
    <row r="335" spans="1:10" ht="15.75" customHeight="1">
      <c r="A335" s="236">
        <v>44043</v>
      </c>
      <c r="B335" s="677" t="s">
        <v>1792</v>
      </c>
      <c r="C335" s="677" t="s">
        <v>427</v>
      </c>
      <c r="D335" t="s">
        <v>400</v>
      </c>
      <c r="E335" s="285"/>
      <c r="F335" s="285">
        <v>310</v>
      </c>
      <c r="G335" s="218">
        <f t="shared" si="5"/>
        <v>222</v>
      </c>
      <c r="H335" s="218"/>
      <c r="I335" s="237"/>
      <c r="J335" s="237"/>
    </row>
    <row r="336" spans="1:10" ht="15.75" customHeight="1">
      <c r="A336" s="236">
        <v>44186</v>
      </c>
      <c r="B336" s="677" t="s">
        <v>1791</v>
      </c>
      <c r="C336" s="677" t="s">
        <v>427</v>
      </c>
      <c r="D336" t="s">
        <v>400</v>
      </c>
      <c r="E336" s="285"/>
      <c r="F336" s="285">
        <v>190</v>
      </c>
      <c r="G336" s="218">
        <f t="shared" si="5"/>
        <v>32</v>
      </c>
      <c r="H336" s="218"/>
      <c r="I336" s="237"/>
      <c r="J336" s="237"/>
    </row>
    <row r="337" spans="1:10" ht="15.75" customHeight="1">
      <c r="A337" s="236">
        <v>44186</v>
      </c>
      <c r="B337" s="677" t="s">
        <v>1793</v>
      </c>
      <c r="C337" s="677" t="s">
        <v>427</v>
      </c>
      <c r="D337" t="s">
        <v>19</v>
      </c>
      <c r="E337" s="285"/>
      <c r="F337" s="285">
        <v>24</v>
      </c>
      <c r="G337" s="218">
        <f t="shared" si="5"/>
        <v>8</v>
      </c>
      <c r="H337" s="218"/>
      <c r="I337" s="237"/>
      <c r="J337" s="237"/>
    </row>
    <row r="338" spans="1:10" ht="15.75" customHeight="1">
      <c r="A338" s="236">
        <v>44389</v>
      </c>
      <c r="B338" s="677" t="s">
        <v>1794</v>
      </c>
      <c r="C338" s="677" t="s">
        <v>427</v>
      </c>
      <c r="D338" t="s">
        <v>19</v>
      </c>
      <c r="E338" s="285"/>
      <c r="F338" s="285">
        <v>3</v>
      </c>
      <c r="G338" s="218">
        <f t="shared" si="5"/>
        <v>5</v>
      </c>
      <c r="H338" s="218"/>
      <c r="I338" s="237"/>
      <c r="J338" s="237"/>
    </row>
    <row r="339" spans="1:10" ht="15.75" customHeight="1">
      <c r="A339" s="236">
        <v>44389</v>
      </c>
      <c r="B339" s="677" t="s">
        <v>1794</v>
      </c>
      <c r="C339" s="677" t="s">
        <v>427</v>
      </c>
      <c r="D339" t="s">
        <v>401</v>
      </c>
      <c r="E339" s="285"/>
      <c r="F339" s="285">
        <v>5</v>
      </c>
      <c r="G339" s="218">
        <f t="shared" si="5"/>
        <v>0</v>
      </c>
      <c r="H339" s="218"/>
      <c r="I339" s="237"/>
      <c r="J339" s="237"/>
    </row>
    <row r="340" spans="1:10" ht="15.75" customHeight="1">
      <c r="A340" s="243">
        <v>44074</v>
      </c>
      <c r="B340" s="676" t="s">
        <v>397</v>
      </c>
      <c r="C340" s="676" t="s">
        <v>429</v>
      </c>
      <c r="D340" t="s">
        <v>19</v>
      </c>
      <c r="E340" s="285">
        <v>25.9</v>
      </c>
      <c r="F340" s="285"/>
      <c r="G340" s="218">
        <f t="shared" si="5"/>
        <v>25.9</v>
      </c>
      <c r="H340" s="218"/>
      <c r="I340" s="237"/>
      <c r="J340" s="237"/>
    </row>
    <row r="341" spans="1:10" ht="15.75" customHeight="1">
      <c r="B341" s="677"/>
      <c r="C341" s="677"/>
      <c r="D341" t="s">
        <v>401</v>
      </c>
      <c r="E341" s="285">
        <v>3.5</v>
      </c>
      <c r="F341" s="285"/>
      <c r="G341" s="218">
        <f t="shared" si="5"/>
        <v>29.4</v>
      </c>
      <c r="H341" s="218"/>
      <c r="I341" s="237"/>
      <c r="J341" s="237"/>
    </row>
    <row r="342" spans="1:10" ht="15.75" customHeight="1">
      <c r="B342" s="677"/>
      <c r="C342" s="677"/>
      <c r="D342" t="s">
        <v>400</v>
      </c>
      <c r="E342" s="285">
        <v>500</v>
      </c>
      <c r="F342" s="285"/>
      <c r="G342" s="218">
        <f t="shared" si="5"/>
        <v>529.4</v>
      </c>
      <c r="H342" s="218"/>
      <c r="I342" s="237"/>
      <c r="J342" s="237"/>
    </row>
    <row r="343" spans="1:10" ht="15.75" customHeight="1">
      <c r="B343" s="677"/>
      <c r="C343" s="677"/>
      <c r="D343" t="s">
        <v>503</v>
      </c>
      <c r="E343" s="285">
        <v>15</v>
      </c>
      <c r="F343" s="285"/>
      <c r="G343" s="218">
        <f t="shared" si="5"/>
        <v>544.4</v>
      </c>
      <c r="H343" s="218"/>
      <c r="I343" s="237"/>
      <c r="J343" s="237"/>
    </row>
    <row r="344" spans="1:10" ht="15.75" customHeight="1">
      <c r="A344" s="236">
        <v>44074</v>
      </c>
      <c r="B344" s="677" t="s">
        <v>1795</v>
      </c>
      <c r="C344" s="677" t="s">
        <v>429</v>
      </c>
      <c r="D344" t="s">
        <v>400</v>
      </c>
      <c r="E344" s="285"/>
      <c r="F344" s="285">
        <v>370</v>
      </c>
      <c r="G344" s="218">
        <f t="shared" si="5"/>
        <v>174.39999999999998</v>
      </c>
      <c r="H344" s="218"/>
      <c r="I344" s="237"/>
      <c r="J344" s="237"/>
    </row>
    <row r="345" spans="1:10" ht="15.75" customHeight="1">
      <c r="A345" s="236">
        <v>44048</v>
      </c>
      <c r="B345" s="677"/>
      <c r="C345" s="677" t="s">
        <v>429</v>
      </c>
      <c r="D345" t="s">
        <v>503</v>
      </c>
      <c r="E345" s="285"/>
      <c r="F345" s="285">
        <v>1.5</v>
      </c>
      <c r="G345" s="218">
        <f t="shared" si="5"/>
        <v>172.89999999999998</v>
      </c>
      <c r="H345" s="218"/>
      <c r="I345" s="237"/>
      <c r="J345" s="237"/>
    </row>
    <row r="346" spans="1:10" ht="15.75" customHeight="1">
      <c r="A346" s="236">
        <v>44186</v>
      </c>
      <c r="B346" s="677" t="s">
        <v>1791</v>
      </c>
      <c r="C346" s="677" t="s">
        <v>429</v>
      </c>
      <c r="D346" t="s">
        <v>400</v>
      </c>
      <c r="E346" s="285"/>
      <c r="F346" s="285">
        <v>130</v>
      </c>
      <c r="G346" s="218">
        <f t="shared" si="5"/>
        <v>42.899999999999977</v>
      </c>
      <c r="H346" s="218"/>
      <c r="I346" s="237"/>
      <c r="J346" s="237"/>
    </row>
    <row r="347" spans="1:10" ht="15.75" customHeight="1">
      <c r="A347" s="236">
        <v>44389</v>
      </c>
      <c r="B347" s="677" t="s">
        <v>1794</v>
      </c>
      <c r="C347" s="677" t="s">
        <v>429</v>
      </c>
      <c r="D347" t="s">
        <v>19</v>
      </c>
      <c r="E347" s="285"/>
      <c r="F347" s="285">
        <v>25.9</v>
      </c>
      <c r="G347" s="218">
        <f t="shared" si="5"/>
        <v>16.999999999999979</v>
      </c>
      <c r="H347" s="218"/>
      <c r="I347" s="237"/>
      <c r="J347" s="237"/>
    </row>
    <row r="348" spans="1:10" ht="15.75" customHeight="1">
      <c r="A348" s="236">
        <v>44389</v>
      </c>
      <c r="B348" s="677" t="s">
        <v>1794</v>
      </c>
      <c r="C348" s="677" t="s">
        <v>429</v>
      </c>
      <c r="D348" t="s">
        <v>401</v>
      </c>
      <c r="E348" s="285"/>
      <c r="F348" s="285">
        <v>3.5</v>
      </c>
      <c r="G348" s="218">
        <f t="shared" si="5"/>
        <v>13.499999999999979</v>
      </c>
      <c r="H348" s="218"/>
      <c r="I348" s="237"/>
      <c r="J348" s="237"/>
    </row>
    <row r="349" spans="1:10" ht="15.75" customHeight="1">
      <c r="A349" s="236">
        <v>44389</v>
      </c>
      <c r="B349" s="677" t="s">
        <v>1794</v>
      </c>
      <c r="C349" s="677" t="s">
        <v>429</v>
      </c>
      <c r="D349" t="s">
        <v>503</v>
      </c>
      <c r="E349" s="285"/>
      <c r="F349" s="285">
        <v>13.5</v>
      </c>
      <c r="G349" s="218">
        <f t="shared" si="5"/>
        <v>-2.1316282072803006E-14</v>
      </c>
      <c r="H349" s="218"/>
      <c r="I349" s="237"/>
      <c r="J349" s="237"/>
    </row>
    <row r="350" spans="1:10" ht="15.75" customHeight="1">
      <c r="A350" s="243">
        <v>44104</v>
      </c>
      <c r="B350" s="676" t="s">
        <v>397</v>
      </c>
      <c r="C350" s="676" t="s">
        <v>478</v>
      </c>
      <c r="D350" t="s">
        <v>19</v>
      </c>
      <c r="E350" s="285">
        <v>26.6</v>
      </c>
      <c r="F350" s="285"/>
      <c r="G350" s="218">
        <f t="shared" si="5"/>
        <v>26.59999999999998</v>
      </c>
      <c r="H350" s="218"/>
      <c r="I350" s="237"/>
      <c r="J350" s="237"/>
    </row>
    <row r="351" spans="1:10" ht="15.75" customHeight="1">
      <c r="B351" s="677"/>
      <c r="C351" s="677"/>
      <c r="D351" t="s">
        <v>401</v>
      </c>
      <c r="E351" s="285">
        <v>4.0999999999999996</v>
      </c>
      <c r="F351" s="285"/>
      <c r="G351" s="218">
        <f t="shared" si="5"/>
        <v>30.699999999999982</v>
      </c>
      <c r="H351" s="218"/>
      <c r="I351" s="237"/>
      <c r="J351" s="237"/>
    </row>
    <row r="352" spans="1:10" ht="15.75" customHeight="1">
      <c r="B352" s="677"/>
      <c r="C352" s="677"/>
      <c r="D352" t="s">
        <v>400</v>
      </c>
      <c r="E352" s="285">
        <v>500</v>
      </c>
      <c r="F352" s="285"/>
      <c r="G352" s="218">
        <f t="shared" si="5"/>
        <v>530.69999999999993</v>
      </c>
      <c r="H352" s="218"/>
      <c r="I352" s="237"/>
      <c r="J352" s="237"/>
    </row>
    <row r="353" spans="1:10" ht="15.75" customHeight="1">
      <c r="B353" s="677"/>
      <c r="C353" s="677"/>
      <c r="D353" t="s">
        <v>503</v>
      </c>
      <c r="E353" s="285">
        <v>8.5</v>
      </c>
      <c r="F353" s="285"/>
      <c r="G353" s="218">
        <f t="shared" si="5"/>
        <v>539.19999999999993</v>
      </c>
      <c r="H353" s="218"/>
      <c r="I353" s="237"/>
      <c r="J353" s="237"/>
    </row>
    <row r="354" spans="1:10" ht="15.75" customHeight="1">
      <c r="A354" s="236">
        <v>44201</v>
      </c>
      <c r="B354" s="677" t="s">
        <v>1796</v>
      </c>
      <c r="C354" s="677" t="s">
        <v>478</v>
      </c>
      <c r="D354" t="s">
        <v>400</v>
      </c>
      <c r="E354" s="285"/>
      <c r="F354" s="285">
        <v>200</v>
      </c>
      <c r="G354" s="218">
        <f t="shared" si="5"/>
        <v>339.19999999999993</v>
      </c>
      <c r="H354" s="218"/>
      <c r="I354" s="237"/>
      <c r="J354" s="237"/>
    </row>
    <row r="355" spans="1:10" ht="15.75" customHeight="1">
      <c r="A355" s="236">
        <v>44326</v>
      </c>
      <c r="B355" s="677" t="s">
        <v>1797</v>
      </c>
      <c r="C355" s="677" t="s">
        <v>478</v>
      </c>
      <c r="D355" t="s">
        <v>400</v>
      </c>
      <c r="E355" s="285"/>
      <c r="F355" s="285">
        <v>124</v>
      </c>
      <c r="G355" s="218">
        <f t="shared" si="5"/>
        <v>215.19999999999993</v>
      </c>
      <c r="H355" s="218"/>
      <c r="I355" s="237"/>
      <c r="J355" s="237"/>
    </row>
    <row r="356" spans="1:10" ht="15.75" customHeight="1">
      <c r="A356" s="236">
        <v>44389</v>
      </c>
      <c r="B356" s="677" t="s">
        <v>1798</v>
      </c>
      <c r="C356" s="677" t="s">
        <v>478</v>
      </c>
      <c r="D356" t="s">
        <v>400</v>
      </c>
      <c r="E356" s="285"/>
      <c r="F356" s="285">
        <v>176</v>
      </c>
      <c r="G356" s="218">
        <f t="shared" si="5"/>
        <v>39.199999999999932</v>
      </c>
      <c r="H356" s="218"/>
      <c r="I356" s="237"/>
      <c r="J356" s="237"/>
    </row>
    <row r="357" spans="1:10" ht="15.75" customHeight="1">
      <c r="A357" s="236">
        <v>44389</v>
      </c>
      <c r="B357" s="677" t="s">
        <v>1794</v>
      </c>
      <c r="C357" s="677" t="s">
        <v>478</v>
      </c>
      <c r="D357" t="s">
        <v>19</v>
      </c>
      <c r="E357" s="285"/>
      <c r="F357" s="285">
        <v>26.6</v>
      </c>
      <c r="G357" s="218">
        <f t="shared" si="5"/>
        <v>12.59999999999993</v>
      </c>
      <c r="H357" s="218"/>
      <c r="I357" s="237"/>
      <c r="J357" s="237"/>
    </row>
    <row r="358" spans="1:10" ht="15.75" customHeight="1">
      <c r="A358" s="236">
        <v>44389</v>
      </c>
      <c r="B358" s="677" t="s">
        <v>1794</v>
      </c>
      <c r="C358" s="677" t="s">
        <v>478</v>
      </c>
      <c r="D358" t="s">
        <v>401</v>
      </c>
      <c r="E358" s="285"/>
      <c r="F358" s="285">
        <v>4.0999999999999996</v>
      </c>
      <c r="G358" s="218">
        <f t="shared" si="5"/>
        <v>8.4999999999999307</v>
      </c>
      <c r="H358" s="218"/>
      <c r="I358" s="237"/>
      <c r="J358" s="237"/>
    </row>
    <row r="359" spans="1:10" ht="15.75" customHeight="1">
      <c r="A359" s="236">
        <v>44389</v>
      </c>
      <c r="B359" s="677" t="s">
        <v>1794</v>
      </c>
      <c r="C359" s="677" t="s">
        <v>478</v>
      </c>
      <c r="D359" t="s">
        <v>503</v>
      </c>
      <c r="E359" s="285"/>
      <c r="F359" s="285">
        <v>8.5</v>
      </c>
      <c r="G359" s="218">
        <f t="shared" si="5"/>
        <v>-6.9277916736609768E-14</v>
      </c>
      <c r="H359" s="218"/>
      <c r="I359" s="237"/>
      <c r="J359" s="237"/>
    </row>
    <row r="360" spans="1:10" ht="15.75" customHeight="1">
      <c r="A360" s="243">
        <v>44135</v>
      </c>
      <c r="B360" s="676" t="s">
        <v>397</v>
      </c>
      <c r="C360" s="676" t="s">
        <v>398</v>
      </c>
      <c r="D360" t="s">
        <v>19</v>
      </c>
      <c r="E360" s="285">
        <v>31.2</v>
      </c>
      <c r="F360" s="285"/>
      <c r="G360" s="218">
        <f t="shared" si="5"/>
        <v>31.199999999999932</v>
      </c>
      <c r="H360" s="218"/>
      <c r="I360" s="237"/>
      <c r="J360" s="237"/>
    </row>
    <row r="361" spans="1:10" ht="15.75" customHeight="1">
      <c r="B361" s="677"/>
      <c r="C361" s="677"/>
      <c r="D361" t="s">
        <v>401</v>
      </c>
      <c r="E361" s="285">
        <v>4.3</v>
      </c>
      <c r="F361" s="285"/>
      <c r="G361" s="218">
        <f t="shared" si="5"/>
        <v>35.499999999999929</v>
      </c>
      <c r="H361" s="218"/>
      <c r="I361" s="237"/>
      <c r="J361" s="237"/>
    </row>
    <row r="362" spans="1:10" ht="15.75" customHeight="1">
      <c r="B362" s="677"/>
      <c r="C362" s="677"/>
      <c r="D362" t="s">
        <v>400</v>
      </c>
      <c r="E362" s="285">
        <v>500</v>
      </c>
      <c r="F362" s="285"/>
      <c r="G362" s="218">
        <f t="shared" si="5"/>
        <v>535.49999999999989</v>
      </c>
      <c r="H362" s="218"/>
      <c r="I362" s="237"/>
      <c r="J362" s="237"/>
    </row>
    <row r="363" spans="1:10" ht="15.75" customHeight="1">
      <c r="A363" s="236">
        <v>44135</v>
      </c>
      <c r="B363" s="677" t="s">
        <v>1799</v>
      </c>
      <c r="C363" s="677" t="s">
        <v>398</v>
      </c>
      <c r="D363" t="s">
        <v>400</v>
      </c>
      <c r="E363" s="285"/>
      <c r="F363" s="285">
        <v>370</v>
      </c>
      <c r="G363" s="218">
        <f t="shared" si="5"/>
        <v>165.49999999999989</v>
      </c>
      <c r="H363" s="218"/>
      <c r="I363" s="237"/>
      <c r="J363" s="237"/>
    </row>
    <row r="364" spans="1:10" ht="15.75" customHeight="1">
      <c r="A364" s="236">
        <v>44389</v>
      </c>
      <c r="B364" s="677" t="s">
        <v>1798</v>
      </c>
      <c r="C364" s="677" t="s">
        <v>398</v>
      </c>
      <c r="D364" t="s">
        <v>400</v>
      </c>
      <c r="E364" s="285"/>
      <c r="F364" s="285">
        <v>130</v>
      </c>
      <c r="G364" s="218">
        <f t="shared" si="5"/>
        <v>35.499999999999886</v>
      </c>
      <c r="H364" s="218"/>
      <c r="I364" s="237"/>
      <c r="J364" s="237"/>
    </row>
    <row r="365" spans="1:10" ht="15.75" customHeight="1">
      <c r="A365" s="236">
        <v>44389</v>
      </c>
      <c r="B365" s="677" t="s">
        <v>1794</v>
      </c>
      <c r="C365" s="677" t="s">
        <v>398</v>
      </c>
      <c r="D365" t="s">
        <v>19</v>
      </c>
      <c r="E365" s="285"/>
      <c r="F365" s="285">
        <v>31.2</v>
      </c>
      <c r="G365" s="218">
        <f t="shared" si="5"/>
        <v>4.299999999999887</v>
      </c>
      <c r="H365" s="218"/>
      <c r="I365" s="237"/>
      <c r="J365" s="237"/>
    </row>
    <row r="366" spans="1:10" ht="15.75" customHeight="1">
      <c r="A366" s="236">
        <v>44389</v>
      </c>
      <c r="B366" s="677" t="s">
        <v>1794</v>
      </c>
      <c r="C366" s="677" t="s">
        <v>398</v>
      </c>
      <c r="D366" t="s">
        <v>401</v>
      </c>
      <c r="E366" s="285"/>
      <c r="F366" s="285">
        <v>4.3</v>
      </c>
      <c r="G366" s="218">
        <f t="shared" si="5"/>
        <v>-1.127986593019159E-13</v>
      </c>
      <c r="H366" s="218"/>
      <c r="I366" s="237"/>
      <c r="J366" s="237"/>
    </row>
    <row r="367" spans="1:10" ht="15.75" customHeight="1">
      <c r="A367" s="243">
        <v>44165</v>
      </c>
      <c r="B367" s="676" t="s">
        <v>397</v>
      </c>
      <c r="C367" s="676" t="s">
        <v>405</v>
      </c>
      <c r="D367" t="s">
        <v>19</v>
      </c>
      <c r="E367" s="285">
        <v>29.6</v>
      </c>
      <c r="F367" s="285"/>
      <c r="G367" s="218">
        <f t="shared" si="5"/>
        <v>29.599999999999888</v>
      </c>
      <c r="H367" s="218"/>
      <c r="I367" s="237"/>
      <c r="J367" s="237"/>
    </row>
    <row r="368" spans="1:10" ht="15.75" customHeight="1">
      <c r="B368" s="677"/>
      <c r="C368" s="677"/>
      <c r="D368" t="s">
        <v>401</v>
      </c>
      <c r="E368" s="285">
        <v>4.5</v>
      </c>
      <c r="F368" s="285"/>
      <c r="G368" s="218">
        <f t="shared" si="5"/>
        <v>34.099999999999888</v>
      </c>
      <c r="H368" s="218"/>
      <c r="I368" s="237"/>
      <c r="J368" s="237"/>
    </row>
    <row r="369" spans="1:10" ht="15.75" customHeight="1">
      <c r="B369" s="677"/>
      <c r="C369" s="677"/>
      <c r="D369" t="s">
        <v>400</v>
      </c>
      <c r="E369" s="285">
        <v>500</v>
      </c>
      <c r="F369" s="285"/>
      <c r="G369" s="218">
        <f t="shared" si="5"/>
        <v>534.09999999999991</v>
      </c>
      <c r="H369" s="218"/>
      <c r="I369" s="237"/>
      <c r="J369" s="237"/>
    </row>
    <row r="370" spans="1:10" ht="15.75" customHeight="1">
      <c r="A370" s="236">
        <v>44165</v>
      </c>
      <c r="B370" s="677" t="s">
        <v>1800</v>
      </c>
      <c r="C370" s="677" t="s">
        <v>405</v>
      </c>
      <c r="D370" t="s">
        <v>400</v>
      </c>
      <c r="E370" s="285"/>
      <c r="F370" s="285">
        <v>320</v>
      </c>
      <c r="G370" s="218">
        <f t="shared" si="5"/>
        <v>214.09999999999991</v>
      </c>
      <c r="H370" s="218"/>
      <c r="I370" s="237"/>
      <c r="J370" s="237"/>
    </row>
    <row r="371" spans="1:10" ht="15.75" customHeight="1">
      <c r="A371" s="236">
        <v>44389</v>
      </c>
      <c r="B371" s="677" t="s">
        <v>1798</v>
      </c>
      <c r="C371" s="677" t="s">
        <v>405</v>
      </c>
      <c r="D371" t="s">
        <v>400</v>
      </c>
      <c r="E371" s="285"/>
      <c r="F371" s="285">
        <v>68.400000000000006</v>
      </c>
      <c r="G371" s="218">
        <f t="shared" ref="G371:G402" si="6">+G370+E371-F371</f>
        <v>145.6999999999999</v>
      </c>
      <c r="H371" s="218"/>
      <c r="I371" s="237"/>
      <c r="J371" s="237"/>
    </row>
    <row r="372" spans="1:10" ht="15.75" customHeight="1">
      <c r="A372" s="236">
        <v>44426</v>
      </c>
      <c r="B372" s="677" t="s">
        <v>1801</v>
      </c>
      <c r="C372" s="677" t="s">
        <v>405</v>
      </c>
      <c r="D372" t="s">
        <v>400</v>
      </c>
      <c r="E372" s="285"/>
      <c r="F372" s="285">
        <v>111.6</v>
      </c>
      <c r="G372" s="218">
        <f t="shared" si="6"/>
        <v>34.099999999999909</v>
      </c>
      <c r="H372" s="218"/>
      <c r="I372" s="237"/>
      <c r="J372" s="237"/>
    </row>
    <row r="373" spans="1:10" ht="15.75" customHeight="1">
      <c r="A373" s="236">
        <v>44565</v>
      </c>
      <c r="B373" s="677" t="s">
        <v>1802</v>
      </c>
      <c r="C373" s="677" t="s">
        <v>405</v>
      </c>
      <c r="D373" t="s">
        <v>19</v>
      </c>
      <c r="E373" s="285"/>
      <c r="F373" s="285">
        <v>29.6</v>
      </c>
      <c r="G373" s="218">
        <f t="shared" si="6"/>
        <v>4.4999999999999076</v>
      </c>
      <c r="H373" s="218"/>
      <c r="I373" s="237"/>
      <c r="J373" s="237"/>
    </row>
    <row r="374" spans="1:10" ht="15.75" customHeight="1">
      <c r="A374" s="236">
        <v>44565</v>
      </c>
      <c r="B374" s="677" t="s">
        <v>1802</v>
      </c>
      <c r="C374" s="677" t="s">
        <v>405</v>
      </c>
      <c r="D374" t="s">
        <v>401</v>
      </c>
      <c r="E374" s="285"/>
      <c r="F374" s="285">
        <v>4.5</v>
      </c>
      <c r="G374" s="218">
        <f t="shared" si="6"/>
        <v>-9.2370555648813024E-14</v>
      </c>
      <c r="H374" s="218"/>
      <c r="I374" s="237"/>
      <c r="J374" s="237"/>
    </row>
    <row r="375" spans="1:10" ht="15.75" customHeight="1">
      <c r="A375" s="243">
        <v>44196</v>
      </c>
      <c r="B375" s="676" t="s">
        <v>397</v>
      </c>
      <c r="C375" s="676" t="s">
        <v>409</v>
      </c>
      <c r="D375" t="s">
        <v>19</v>
      </c>
      <c r="E375" s="285">
        <v>33.9</v>
      </c>
      <c r="F375" s="285"/>
      <c r="G375" s="218">
        <f t="shared" si="6"/>
        <v>33.899999999999906</v>
      </c>
      <c r="H375" s="218"/>
      <c r="I375" s="237"/>
      <c r="J375" s="237"/>
    </row>
    <row r="376" spans="1:10" ht="15.75" customHeight="1">
      <c r="B376" s="677"/>
      <c r="C376" s="677"/>
      <c r="D376" t="s">
        <v>401</v>
      </c>
      <c r="E376" s="285">
        <v>4</v>
      </c>
      <c r="F376" s="285"/>
      <c r="G376" s="218">
        <f t="shared" si="6"/>
        <v>37.899999999999906</v>
      </c>
      <c r="H376" s="218"/>
      <c r="I376" s="237"/>
      <c r="J376" s="237"/>
    </row>
    <row r="377" spans="1:10" ht="15.75" customHeight="1">
      <c r="B377" s="677"/>
      <c r="C377" s="677"/>
      <c r="D377" t="s">
        <v>400</v>
      </c>
      <c r="E377" s="285">
        <v>500</v>
      </c>
      <c r="F377" s="285"/>
      <c r="G377" s="218">
        <f t="shared" si="6"/>
        <v>537.89999999999986</v>
      </c>
      <c r="H377" s="218"/>
      <c r="I377" s="237"/>
      <c r="J377" s="237"/>
    </row>
    <row r="378" spans="1:10" ht="15.75" customHeight="1">
      <c r="A378" s="236">
        <v>44196</v>
      </c>
      <c r="B378" s="677" t="s">
        <v>1803</v>
      </c>
      <c r="C378" s="677" t="s">
        <v>409</v>
      </c>
      <c r="D378" t="s">
        <v>400</v>
      </c>
      <c r="E378" s="285"/>
      <c r="F378" s="285">
        <v>445</v>
      </c>
      <c r="G378" s="218">
        <f t="shared" si="6"/>
        <v>92.899999999999864</v>
      </c>
      <c r="H378" s="218"/>
      <c r="I378" s="237"/>
      <c r="J378" s="237"/>
    </row>
    <row r="379" spans="1:10" ht="15.75" customHeight="1">
      <c r="A379" s="236">
        <v>44426</v>
      </c>
      <c r="B379" s="677" t="s">
        <v>1801</v>
      </c>
      <c r="C379" s="677" t="s">
        <v>409</v>
      </c>
      <c r="D379" t="s">
        <v>400</v>
      </c>
      <c r="E379" s="285"/>
      <c r="F379" s="285">
        <v>55</v>
      </c>
      <c r="G379" s="218">
        <f t="shared" si="6"/>
        <v>37.899999999999864</v>
      </c>
      <c r="H379" s="218"/>
      <c r="I379" s="237"/>
      <c r="J379" s="237"/>
    </row>
    <row r="380" spans="1:10" ht="15.75" customHeight="1">
      <c r="A380" s="236">
        <v>44565</v>
      </c>
      <c r="B380" s="677" t="s">
        <v>1802</v>
      </c>
      <c r="C380" s="677" t="s">
        <v>409</v>
      </c>
      <c r="D380" t="s">
        <v>19</v>
      </c>
      <c r="E380" s="285"/>
      <c r="F380" s="285">
        <v>33.9</v>
      </c>
      <c r="G380" s="218">
        <f t="shared" si="6"/>
        <v>3.999999999999865</v>
      </c>
      <c r="H380" s="218"/>
      <c r="I380" s="237"/>
      <c r="J380" s="237"/>
    </row>
    <row r="381" spans="1:10" ht="15.75" customHeight="1">
      <c r="A381" s="236">
        <v>44565</v>
      </c>
      <c r="B381" s="677" t="s">
        <v>1802</v>
      </c>
      <c r="C381" s="677" t="s">
        <v>409</v>
      </c>
      <c r="D381" t="s">
        <v>401</v>
      </c>
      <c r="E381" s="285"/>
      <c r="F381" s="285">
        <v>4</v>
      </c>
      <c r="G381" s="263">
        <f t="shared" si="6"/>
        <v>-1.3500311979441904E-13</v>
      </c>
      <c r="H381" s="263"/>
      <c r="I381" s="237"/>
      <c r="J381" s="237"/>
    </row>
    <row r="382" spans="1:10" ht="15.75" customHeight="1">
      <c r="A382" s="243">
        <v>44227</v>
      </c>
      <c r="B382" s="676" t="s">
        <v>397</v>
      </c>
      <c r="C382" s="676" t="s">
        <v>444</v>
      </c>
      <c r="D382" t="s">
        <v>19</v>
      </c>
      <c r="E382" s="285">
        <v>36.1</v>
      </c>
      <c r="F382" s="285"/>
      <c r="G382" s="218">
        <f t="shared" si="6"/>
        <v>36.099999999999866</v>
      </c>
      <c r="H382" s="218"/>
      <c r="I382" s="237"/>
      <c r="J382" s="237"/>
    </row>
    <row r="383" spans="1:10" ht="15.75" customHeight="1">
      <c r="B383" s="677"/>
      <c r="C383" s="677"/>
      <c r="D383" t="s">
        <v>401</v>
      </c>
      <c r="E383" s="285">
        <v>5</v>
      </c>
      <c r="F383" s="285"/>
      <c r="G383" s="218">
        <f t="shared" si="6"/>
        <v>41.099999999999866</v>
      </c>
      <c r="H383" s="218"/>
      <c r="I383" s="237"/>
      <c r="J383" s="237"/>
    </row>
    <row r="384" spans="1:10" ht="15.75" customHeight="1">
      <c r="B384" s="677"/>
      <c r="C384" s="677"/>
      <c r="D384" t="s">
        <v>400</v>
      </c>
      <c r="E384" s="285">
        <v>500</v>
      </c>
      <c r="F384" s="285"/>
      <c r="G384" s="218">
        <f t="shared" si="6"/>
        <v>541.09999999999991</v>
      </c>
      <c r="H384" s="218"/>
      <c r="I384" s="237"/>
      <c r="J384" s="237"/>
    </row>
    <row r="385" spans="1:15" ht="15.75" customHeight="1">
      <c r="A385" s="236">
        <v>44226</v>
      </c>
      <c r="B385" s="677" t="s">
        <v>1804</v>
      </c>
      <c r="C385" s="677" t="s">
        <v>444</v>
      </c>
      <c r="D385" t="s">
        <v>400</v>
      </c>
      <c r="E385" s="285"/>
      <c r="F385" s="285">
        <v>400</v>
      </c>
      <c r="G385" s="218">
        <f t="shared" si="6"/>
        <v>141.09999999999991</v>
      </c>
      <c r="H385" s="218"/>
      <c r="I385" s="237"/>
      <c r="J385" s="237"/>
    </row>
    <row r="386" spans="1:15" ht="15.75" customHeight="1">
      <c r="A386" s="236">
        <v>44426</v>
      </c>
      <c r="B386" s="677" t="s">
        <v>1801</v>
      </c>
      <c r="C386" s="677" t="s">
        <v>444</v>
      </c>
      <c r="D386" t="s">
        <v>400</v>
      </c>
      <c r="E386" s="285"/>
      <c r="F386" s="285">
        <v>100</v>
      </c>
      <c r="G386" s="218">
        <f t="shared" si="6"/>
        <v>41.099999999999909</v>
      </c>
      <c r="H386" s="218"/>
      <c r="I386" s="237"/>
      <c r="J386" s="237"/>
      <c r="L386" s="283"/>
      <c r="M386" s="283"/>
      <c r="O386" s="218"/>
    </row>
    <row r="387" spans="1:15" ht="15.75" customHeight="1">
      <c r="A387" s="236">
        <v>44565</v>
      </c>
      <c r="B387" s="677" t="s">
        <v>1802</v>
      </c>
      <c r="C387" s="677" t="s">
        <v>444</v>
      </c>
      <c r="D387" t="s">
        <v>19</v>
      </c>
      <c r="E387" s="285"/>
      <c r="F387" s="285">
        <v>28</v>
      </c>
      <c r="G387" s="218">
        <f t="shared" si="6"/>
        <v>13.099999999999909</v>
      </c>
      <c r="H387" s="218"/>
      <c r="I387" s="237"/>
    </row>
    <row r="388" spans="1:15" ht="15.75" customHeight="1">
      <c r="A388" s="236">
        <v>44572</v>
      </c>
      <c r="B388" s="677" t="s">
        <v>1805</v>
      </c>
      <c r="C388" s="677" t="s">
        <v>444</v>
      </c>
      <c r="D388" t="s">
        <v>19</v>
      </c>
      <c r="E388" s="285"/>
      <c r="F388" s="285">
        <v>8.1</v>
      </c>
      <c r="G388" s="218">
        <f t="shared" si="6"/>
        <v>4.9999999999999094</v>
      </c>
      <c r="H388" s="218"/>
      <c r="I388" s="237"/>
    </row>
    <row r="389" spans="1:15" ht="15.75" customHeight="1">
      <c r="A389" s="236">
        <v>44572</v>
      </c>
      <c r="B389" s="677" t="s">
        <v>1805</v>
      </c>
      <c r="C389" s="677" t="s">
        <v>444</v>
      </c>
      <c r="D389" t="s">
        <v>401</v>
      </c>
      <c r="E389" s="285"/>
      <c r="F389" s="285">
        <v>5</v>
      </c>
      <c r="G389" s="218">
        <f t="shared" si="6"/>
        <v>-9.0594198809412774E-14</v>
      </c>
      <c r="H389" s="218"/>
      <c r="I389" s="237"/>
    </row>
    <row r="390" spans="1:15" ht="15.75" customHeight="1">
      <c r="A390" s="243">
        <v>44255</v>
      </c>
      <c r="B390" s="676" t="s">
        <v>397</v>
      </c>
      <c r="C390" s="676" t="s">
        <v>415</v>
      </c>
      <c r="D390" t="s">
        <v>19</v>
      </c>
      <c r="E390" s="285">
        <v>32.700000000000003</v>
      </c>
      <c r="F390" s="285"/>
      <c r="G390" s="218">
        <f t="shared" si="6"/>
        <v>32.69999999999991</v>
      </c>
      <c r="H390" s="218"/>
      <c r="I390" s="237"/>
    </row>
    <row r="391" spans="1:15" ht="15.75" customHeight="1">
      <c r="B391" s="677"/>
      <c r="C391" s="677"/>
      <c r="D391" t="s">
        <v>401</v>
      </c>
      <c r="E391" s="285">
        <v>5.7</v>
      </c>
      <c r="F391" s="285"/>
      <c r="G391" s="218">
        <f t="shared" si="6"/>
        <v>38.399999999999913</v>
      </c>
      <c r="H391" s="218"/>
      <c r="I391" s="237"/>
    </row>
    <row r="392" spans="1:15" ht="15.75" customHeight="1">
      <c r="B392" s="677"/>
      <c r="C392" s="677"/>
      <c r="D392" t="s">
        <v>400</v>
      </c>
      <c r="E392" s="285">
        <v>500</v>
      </c>
      <c r="F392" s="285"/>
      <c r="G392" s="218">
        <f t="shared" si="6"/>
        <v>538.39999999999986</v>
      </c>
      <c r="H392" s="218"/>
      <c r="I392" s="237"/>
    </row>
    <row r="393" spans="1:15" ht="15.75" customHeight="1">
      <c r="A393" s="236">
        <v>44254</v>
      </c>
      <c r="B393" s="677" t="s">
        <v>1806</v>
      </c>
      <c r="C393" s="677" t="s">
        <v>415</v>
      </c>
      <c r="D393" t="s">
        <v>400</v>
      </c>
      <c r="E393" s="285"/>
      <c r="F393" s="285">
        <v>415</v>
      </c>
      <c r="G393" s="218">
        <f t="shared" si="6"/>
        <v>123.39999999999986</v>
      </c>
      <c r="H393" s="218"/>
      <c r="I393" s="237"/>
    </row>
    <row r="394" spans="1:15" ht="15.75" customHeight="1">
      <c r="A394" s="236">
        <v>44426</v>
      </c>
      <c r="B394" s="677" t="s">
        <v>1801</v>
      </c>
      <c r="C394" s="677" t="s">
        <v>415</v>
      </c>
      <c r="D394" t="s">
        <v>400</v>
      </c>
      <c r="E394" s="285"/>
      <c r="F394" s="285">
        <v>85</v>
      </c>
      <c r="G394" s="218">
        <f t="shared" si="6"/>
        <v>38.399999999999864</v>
      </c>
      <c r="H394" s="218"/>
      <c r="I394" s="237"/>
    </row>
    <row r="395" spans="1:15" ht="15.75" customHeight="1">
      <c r="A395" s="236">
        <v>44572</v>
      </c>
      <c r="B395" s="677" t="s">
        <v>1805</v>
      </c>
      <c r="C395" s="677" t="s">
        <v>415</v>
      </c>
      <c r="D395" t="s">
        <v>19</v>
      </c>
      <c r="E395" s="285"/>
      <c r="F395" s="285">
        <v>32.700000000000003</v>
      </c>
      <c r="G395" s="218">
        <f t="shared" si="6"/>
        <v>5.6999999999998607</v>
      </c>
      <c r="H395" s="218"/>
      <c r="I395" s="237"/>
    </row>
    <row r="396" spans="1:15" ht="15.75" customHeight="1">
      <c r="A396" s="236">
        <v>44572</v>
      </c>
      <c r="B396" s="677" t="s">
        <v>1805</v>
      </c>
      <c r="C396" s="677" t="s">
        <v>415</v>
      </c>
      <c r="D396" t="s">
        <v>401</v>
      </c>
      <c r="E396" s="285"/>
      <c r="F396" s="285">
        <v>5.7</v>
      </c>
      <c r="G396" s="218">
        <f t="shared" si="6"/>
        <v>-1.3944401189291966E-13</v>
      </c>
      <c r="H396" s="218"/>
      <c r="I396" s="237"/>
    </row>
    <row r="397" spans="1:15" ht="15.75" customHeight="1">
      <c r="A397" s="243">
        <v>44286</v>
      </c>
      <c r="B397" s="676" t="s">
        <v>397</v>
      </c>
      <c r="C397" s="676" t="s">
        <v>418</v>
      </c>
      <c r="D397" t="s">
        <v>19</v>
      </c>
      <c r="E397" s="285">
        <v>35.799999999999997</v>
      </c>
      <c r="F397" s="285"/>
      <c r="G397" s="218">
        <f t="shared" si="6"/>
        <v>35.799999999999855</v>
      </c>
      <c r="H397" s="218"/>
      <c r="I397" s="237"/>
    </row>
    <row r="398" spans="1:15" ht="15.75" customHeight="1">
      <c r="B398" s="677"/>
      <c r="C398" s="677"/>
      <c r="D398" t="s">
        <v>401</v>
      </c>
      <c r="E398" s="285">
        <v>3.8</v>
      </c>
      <c r="F398" s="285"/>
      <c r="G398" s="218">
        <f t="shared" si="6"/>
        <v>39.599999999999852</v>
      </c>
      <c r="H398" s="218"/>
      <c r="I398" s="237"/>
    </row>
    <row r="399" spans="1:15" ht="15.75" customHeight="1">
      <c r="B399" s="677"/>
      <c r="C399" s="677"/>
      <c r="D399" t="s">
        <v>400</v>
      </c>
      <c r="E399" s="285">
        <v>500</v>
      </c>
      <c r="F399" s="285"/>
      <c r="G399" s="218">
        <f t="shared" si="6"/>
        <v>539.59999999999991</v>
      </c>
      <c r="H399" s="218"/>
      <c r="I399" s="237"/>
    </row>
    <row r="400" spans="1:15" ht="15.75" customHeight="1">
      <c r="A400" s="236">
        <v>44286</v>
      </c>
      <c r="B400" s="677" t="s">
        <v>1807</v>
      </c>
      <c r="C400" s="677" t="s">
        <v>418</v>
      </c>
      <c r="D400" t="s">
        <v>400</v>
      </c>
      <c r="E400" s="285"/>
      <c r="F400" s="285">
        <v>335</v>
      </c>
      <c r="G400" s="218">
        <f t="shared" si="6"/>
        <v>204.59999999999991</v>
      </c>
      <c r="H400" s="218"/>
      <c r="I400" s="237"/>
    </row>
    <row r="401" spans="1:16" ht="15.75" customHeight="1">
      <c r="A401" s="236">
        <v>44426</v>
      </c>
      <c r="B401" s="677" t="s">
        <v>1801</v>
      </c>
      <c r="C401" s="677" t="s">
        <v>418</v>
      </c>
      <c r="D401" t="s">
        <v>400</v>
      </c>
      <c r="E401" s="285"/>
      <c r="F401" s="285">
        <v>148.4</v>
      </c>
      <c r="G401" s="218">
        <f t="shared" si="6"/>
        <v>56.199999999999903</v>
      </c>
      <c r="H401" s="218"/>
      <c r="I401" s="237"/>
    </row>
    <row r="402" spans="1:16" ht="15.75" customHeight="1">
      <c r="A402" s="236">
        <v>44446</v>
      </c>
      <c r="B402" s="677" t="s">
        <v>1808</v>
      </c>
      <c r="C402" s="677" t="s">
        <v>418</v>
      </c>
      <c r="D402" t="s">
        <v>400</v>
      </c>
      <c r="E402" s="285"/>
      <c r="F402" s="285">
        <v>16.600000000000001</v>
      </c>
      <c r="G402" s="218">
        <f t="shared" si="6"/>
        <v>39.599999999999902</v>
      </c>
      <c r="H402" s="218"/>
      <c r="I402" s="237"/>
      <c r="J402" s="237"/>
    </row>
    <row r="403" spans="1:16" ht="15.75" customHeight="1">
      <c r="A403" s="236">
        <v>44572</v>
      </c>
      <c r="B403" s="677" t="s">
        <v>1805</v>
      </c>
      <c r="C403" s="677" t="s">
        <v>418</v>
      </c>
      <c r="D403" t="s">
        <v>19</v>
      </c>
      <c r="E403" s="285"/>
      <c r="F403" s="285">
        <v>35.799999999999997</v>
      </c>
      <c r="G403" s="218">
        <f t="shared" ref="G403:G434" si="7">+G402+E403-F403</f>
        <v>3.7999999999999048</v>
      </c>
      <c r="H403" s="218"/>
      <c r="I403" s="237"/>
      <c r="J403" s="237"/>
    </row>
    <row r="404" spans="1:16" ht="15.75" customHeight="1">
      <c r="A404" s="236">
        <v>44572</v>
      </c>
      <c r="B404" s="677" t="s">
        <v>1805</v>
      </c>
      <c r="C404" s="677" t="s">
        <v>418</v>
      </c>
      <c r="D404" t="s">
        <v>401</v>
      </c>
      <c r="E404" s="285"/>
      <c r="F404" s="285">
        <v>3.8</v>
      </c>
      <c r="G404" s="263">
        <f t="shared" si="7"/>
        <v>-9.50350909079134E-14</v>
      </c>
      <c r="H404" s="263"/>
      <c r="I404" s="237"/>
      <c r="J404" s="237"/>
    </row>
    <row r="405" spans="1:16" ht="15.75" customHeight="1">
      <c r="A405" s="243">
        <v>44316</v>
      </c>
      <c r="B405" s="676" t="s">
        <v>397</v>
      </c>
      <c r="C405" s="676" t="s">
        <v>420</v>
      </c>
      <c r="D405" t="s">
        <v>19</v>
      </c>
      <c r="E405" s="285">
        <v>34.6</v>
      </c>
      <c r="F405" s="285"/>
      <c r="G405" s="218">
        <f t="shared" si="7"/>
        <v>34.599999999999909</v>
      </c>
      <c r="H405" s="218"/>
      <c r="I405" s="237"/>
      <c r="J405" s="237"/>
    </row>
    <row r="406" spans="1:16" ht="15.75" customHeight="1">
      <c r="B406" s="677"/>
      <c r="C406" s="677"/>
      <c r="D406" t="s">
        <v>401</v>
      </c>
      <c r="E406" s="285">
        <v>4.8</v>
      </c>
      <c r="F406" s="285"/>
      <c r="G406" s="218">
        <f t="shared" si="7"/>
        <v>39.399999999999906</v>
      </c>
      <c r="H406" s="218"/>
      <c r="I406" s="237"/>
      <c r="J406" s="237"/>
    </row>
    <row r="407" spans="1:16" ht="15.75" customHeight="1">
      <c r="B407" s="677"/>
      <c r="C407" s="677"/>
      <c r="D407" t="s">
        <v>400</v>
      </c>
      <c r="E407" s="285">
        <v>500</v>
      </c>
      <c r="F407" s="285"/>
      <c r="G407" s="218">
        <f t="shared" si="7"/>
        <v>539.39999999999986</v>
      </c>
      <c r="H407" s="218"/>
      <c r="I407" s="237"/>
      <c r="J407" s="237"/>
    </row>
    <row r="408" spans="1:16" ht="15.75" customHeight="1">
      <c r="A408" s="236">
        <v>44316</v>
      </c>
      <c r="B408" s="677" t="s">
        <v>1809</v>
      </c>
      <c r="C408" s="677" t="s">
        <v>420</v>
      </c>
      <c r="D408" t="s">
        <v>400</v>
      </c>
      <c r="E408" s="285"/>
      <c r="F408" s="285">
        <v>124</v>
      </c>
      <c r="G408" s="218">
        <f t="shared" si="7"/>
        <v>415.39999999999986</v>
      </c>
      <c r="H408" s="218"/>
      <c r="I408" s="237"/>
      <c r="J408" s="237"/>
    </row>
    <row r="409" spans="1:16" ht="15.75" customHeight="1">
      <c r="A409" s="236">
        <v>44326</v>
      </c>
      <c r="B409" s="677" t="s">
        <v>1810</v>
      </c>
      <c r="C409" s="677" t="s">
        <v>420</v>
      </c>
      <c r="D409" t="s">
        <v>400</v>
      </c>
      <c r="E409" s="285"/>
      <c r="F409" s="285">
        <v>376</v>
      </c>
      <c r="G409" s="218">
        <f t="shared" si="7"/>
        <v>39.399999999999864</v>
      </c>
      <c r="H409" s="218"/>
      <c r="I409" s="237"/>
      <c r="J409" s="237"/>
    </row>
    <row r="410" spans="1:16" ht="15.75" customHeight="1">
      <c r="A410" s="236">
        <v>44572</v>
      </c>
      <c r="B410" s="677" t="s">
        <v>1805</v>
      </c>
      <c r="C410" s="677" t="s">
        <v>420</v>
      </c>
      <c r="D410" t="s">
        <v>19</v>
      </c>
      <c r="E410" s="285"/>
      <c r="F410" s="285">
        <v>8.9</v>
      </c>
      <c r="G410" s="218">
        <f t="shared" si="7"/>
        <v>30.499999999999865</v>
      </c>
      <c r="H410" s="218"/>
      <c r="I410" s="237"/>
      <c r="J410" s="237"/>
    </row>
    <row r="411" spans="1:16" ht="15.75" customHeight="1">
      <c r="A411" s="236">
        <v>44720</v>
      </c>
      <c r="B411" s="677" t="s">
        <v>1811</v>
      </c>
      <c r="C411" s="677" t="s">
        <v>420</v>
      </c>
      <c r="D411" t="s">
        <v>19</v>
      </c>
      <c r="E411" s="285"/>
      <c r="F411" s="285">
        <v>25.7</v>
      </c>
      <c r="G411" s="218">
        <f t="shared" si="7"/>
        <v>4.7999999999998657</v>
      </c>
      <c r="H411" s="218"/>
      <c r="I411" s="237"/>
      <c r="J411" s="237"/>
    </row>
    <row r="412" spans="1:16" ht="15.75" customHeight="1">
      <c r="A412" s="236">
        <v>44720</v>
      </c>
      <c r="B412" s="677" t="s">
        <v>1811</v>
      </c>
      <c r="C412" s="677" t="s">
        <v>420</v>
      </c>
      <c r="D412" t="s">
        <v>401</v>
      </c>
      <c r="E412" s="285"/>
      <c r="F412" s="285">
        <v>4.8</v>
      </c>
      <c r="G412" s="263">
        <f t="shared" si="7"/>
        <v>-1.3411494137471891E-13</v>
      </c>
      <c r="H412" s="263"/>
      <c r="I412" s="237"/>
      <c r="J412" s="236"/>
      <c r="K412" s="677"/>
      <c r="O412" s="218"/>
      <c r="P412" s="218"/>
    </row>
    <row r="413" spans="1:16" ht="15.75" customHeight="1">
      <c r="A413" s="243">
        <v>44347</v>
      </c>
      <c r="B413" s="676" t="s">
        <v>397</v>
      </c>
      <c r="C413" s="676" t="s">
        <v>422</v>
      </c>
      <c r="D413" t="s">
        <v>19</v>
      </c>
      <c r="E413" s="285">
        <v>28.1</v>
      </c>
      <c r="F413" s="285"/>
      <c r="G413" s="218">
        <f t="shared" si="7"/>
        <v>28.099999999999866</v>
      </c>
      <c r="H413" s="218"/>
      <c r="I413" s="237"/>
      <c r="J413" s="236"/>
      <c r="K413" s="677"/>
      <c r="O413" s="218"/>
      <c r="P413" s="218"/>
    </row>
    <row r="414" spans="1:16" ht="15.75" customHeight="1">
      <c r="B414" s="677"/>
      <c r="C414" s="677"/>
      <c r="D414" t="s">
        <v>401</v>
      </c>
      <c r="E414" s="285">
        <v>3.5</v>
      </c>
      <c r="F414" s="285"/>
      <c r="G414" s="218">
        <f t="shared" si="7"/>
        <v>31.599999999999866</v>
      </c>
      <c r="H414" s="218"/>
      <c r="I414" s="237"/>
      <c r="J414" s="236"/>
      <c r="K414" s="677"/>
      <c r="O414" s="218"/>
      <c r="P414" s="218"/>
    </row>
    <row r="415" spans="1:16" ht="15.75" customHeight="1">
      <c r="B415" s="677"/>
      <c r="C415" s="677"/>
      <c r="D415" t="s">
        <v>400</v>
      </c>
      <c r="E415" s="285">
        <v>500</v>
      </c>
      <c r="F415" s="285"/>
      <c r="G415" s="218">
        <f t="shared" si="7"/>
        <v>531.59999999999991</v>
      </c>
      <c r="H415" s="218"/>
      <c r="I415" s="237"/>
      <c r="J415" s="236"/>
      <c r="K415" s="677"/>
      <c r="O415" s="218"/>
      <c r="P415" s="218"/>
    </row>
    <row r="416" spans="1:16" ht="15.75" customHeight="1">
      <c r="B416" s="677"/>
      <c r="C416" s="677"/>
      <c r="D416" t="s">
        <v>1812</v>
      </c>
      <c r="E416" s="285">
        <v>8.5</v>
      </c>
      <c r="F416" s="285"/>
      <c r="G416" s="218">
        <f t="shared" si="7"/>
        <v>540.09999999999991</v>
      </c>
      <c r="H416" s="218"/>
      <c r="I416" s="237"/>
      <c r="J416" s="236"/>
      <c r="K416" s="677"/>
      <c r="O416" s="218"/>
      <c r="P416" s="218"/>
    </row>
    <row r="417" spans="1:16" ht="15.75" customHeight="1">
      <c r="A417" s="236">
        <v>44347</v>
      </c>
      <c r="B417" s="677" t="s">
        <v>1813</v>
      </c>
      <c r="C417" s="677" t="s">
        <v>422</v>
      </c>
      <c r="D417" t="s">
        <v>400</v>
      </c>
      <c r="E417" s="285"/>
      <c r="F417" s="285">
        <v>150</v>
      </c>
      <c r="G417" s="218">
        <f t="shared" si="7"/>
        <v>390.09999999999991</v>
      </c>
      <c r="H417" s="218"/>
      <c r="O417" s="218"/>
      <c r="P417" s="218"/>
    </row>
    <row r="418" spans="1:16" ht="15.75" customHeight="1">
      <c r="A418" s="236">
        <v>44446</v>
      </c>
      <c r="B418" s="677" t="s">
        <v>1808</v>
      </c>
      <c r="C418" s="677" t="s">
        <v>422</v>
      </c>
      <c r="D418" t="s">
        <v>400</v>
      </c>
      <c r="E418" s="285"/>
      <c r="F418" s="285">
        <v>350</v>
      </c>
      <c r="G418" s="218">
        <f t="shared" si="7"/>
        <v>40.099999999999909</v>
      </c>
      <c r="H418" s="218"/>
      <c r="O418" s="218"/>
      <c r="P418" s="218"/>
    </row>
    <row r="419" spans="1:16" ht="15.75" customHeight="1">
      <c r="A419" s="236">
        <v>44452</v>
      </c>
      <c r="B419" s="677" t="s">
        <v>1814</v>
      </c>
      <c r="C419" s="677" t="s">
        <v>422</v>
      </c>
      <c r="D419" t="s">
        <v>1812</v>
      </c>
      <c r="E419" s="285"/>
      <c r="F419" s="285">
        <v>8.5</v>
      </c>
      <c r="G419" s="218">
        <f t="shared" si="7"/>
        <v>31.599999999999909</v>
      </c>
      <c r="H419" s="218"/>
      <c r="O419" s="218"/>
      <c r="P419" s="218"/>
    </row>
    <row r="420" spans="1:16" ht="15.75" customHeight="1">
      <c r="A420" s="236">
        <v>44720</v>
      </c>
      <c r="B420" s="677" t="s">
        <v>1811</v>
      </c>
      <c r="C420" s="677" t="s">
        <v>422</v>
      </c>
      <c r="D420" t="s">
        <v>19</v>
      </c>
      <c r="E420" s="285"/>
      <c r="F420" s="285">
        <v>19.5</v>
      </c>
      <c r="G420" s="218">
        <f t="shared" si="7"/>
        <v>12.099999999999909</v>
      </c>
      <c r="H420" s="218"/>
    </row>
    <row r="421" spans="1:16" ht="15.75" customHeight="1">
      <c r="A421" s="236">
        <v>45005</v>
      </c>
      <c r="B421" s="677" t="s">
        <v>1815</v>
      </c>
      <c r="C421" s="677" t="s">
        <v>422</v>
      </c>
      <c r="D421" t="s">
        <v>19</v>
      </c>
      <c r="E421" s="285"/>
      <c r="F421" s="285">
        <v>8.6</v>
      </c>
      <c r="G421" s="218">
        <f t="shared" si="7"/>
        <v>3.4999999999999094</v>
      </c>
      <c r="H421" s="218"/>
    </row>
    <row r="422" spans="1:16" ht="15.75" customHeight="1">
      <c r="A422" s="236">
        <v>45005</v>
      </c>
      <c r="B422" s="677" t="s">
        <v>1815</v>
      </c>
      <c r="C422" s="677" t="s">
        <v>422</v>
      </c>
      <c r="D422" t="s">
        <v>401</v>
      </c>
      <c r="E422" s="285"/>
      <c r="F422" s="285">
        <v>3.5</v>
      </c>
      <c r="G422" s="218">
        <f t="shared" si="7"/>
        <v>-9.0594198809412774E-14</v>
      </c>
      <c r="H422" s="218"/>
    </row>
    <row r="423" spans="1:16" ht="15.75" customHeight="1">
      <c r="A423" s="243">
        <v>44377</v>
      </c>
      <c r="B423" s="676" t="s">
        <v>397</v>
      </c>
      <c r="C423" s="676" t="s">
        <v>425</v>
      </c>
      <c r="D423" t="s">
        <v>19</v>
      </c>
      <c r="E423" s="285">
        <v>30.8</v>
      </c>
      <c r="F423" s="285"/>
      <c r="G423" s="218">
        <f t="shared" si="7"/>
        <v>30.799999999999912</v>
      </c>
      <c r="H423" s="218"/>
    </row>
    <row r="424" spans="1:16" ht="15.75" customHeight="1">
      <c r="B424" s="677"/>
      <c r="C424" s="677"/>
      <c r="D424" t="s">
        <v>401</v>
      </c>
      <c r="E424" s="332">
        <v>5.4</v>
      </c>
      <c r="F424" s="285"/>
      <c r="G424" s="218">
        <f t="shared" si="7"/>
        <v>36.19999999999991</v>
      </c>
      <c r="H424" s="218"/>
    </row>
    <row r="425" spans="1:16" ht="15.75" customHeight="1">
      <c r="B425" s="677"/>
      <c r="C425" s="677"/>
      <c r="D425" t="s">
        <v>400</v>
      </c>
      <c r="E425" s="285">
        <v>500</v>
      </c>
      <c r="F425" s="285"/>
      <c r="G425" s="218">
        <f t="shared" si="7"/>
        <v>536.19999999999993</v>
      </c>
      <c r="H425" s="218"/>
    </row>
    <row r="426" spans="1:16" ht="15.75" customHeight="1">
      <c r="A426" s="236">
        <v>44377</v>
      </c>
      <c r="B426" s="677" t="s">
        <v>1816</v>
      </c>
      <c r="C426" s="677" t="s">
        <v>425</v>
      </c>
      <c r="D426" t="s">
        <v>400</v>
      </c>
      <c r="E426" s="285"/>
      <c r="F426" s="285">
        <v>165</v>
      </c>
      <c r="G426" s="218">
        <f t="shared" si="7"/>
        <v>371.19999999999993</v>
      </c>
      <c r="H426" s="218"/>
    </row>
    <row r="427" spans="1:16" ht="15.75" customHeight="1">
      <c r="A427" s="236">
        <v>44446</v>
      </c>
      <c r="B427" s="677" t="s">
        <v>1808</v>
      </c>
      <c r="C427" s="677" t="s">
        <v>425</v>
      </c>
      <c r="D427" t="s">
        <v>400</v>
      </c>
      <c r="E427" s="285"/>
      <c r="F427" s="285">
        <v>335</v>
      </c>
      <c r="G427" s="218">
        <f t="shared" si="7"/>
        <v>36.199999999999932</v>
      </c>
      <c r="H427" s="218"/>
    </row>
    <row r="428" spans="1:16" ht="15.75" customHeight="1">
      <c r="A428" s="236">
        <v>45005</v>
      </c>
      <c r="B428" s="677" t="s">
        <v>1815</v>
      </c>
      <c r="C428" s="677" t="s">
        <v>425</v>
      </c>
      <c r="D428" t="s">
        <v>19</v>
      </c>
      <c r="E428" s="285"/>
      <c r="F428" s="285">
        <v>30.8</v>
      </c>
      <c r="G428" s="218">
        <f t="shared" si="7"/>
        <v>5.3999999999999311</v>
      </c>
      <c r="H428" s="218"/>
    </row>
    <row r="429" spans="1:16" ht="15.75" customHeight="1">
      <c r="A429" s="236">
        <v>45005</v>
      </c>
      <c r="B429" s="677" t="s">
        <v>1815</v>
      </c>
      <c r="C429" s="677" t="s">
        <v>425</v>
      </c>
      <c r="D429" t="s">
        <v>401</v>
      </c>
      <c r="E429" s="285"/>
      <c r="F429" s="332">
        <v>5.4</v>
      </c>
      <c r="G429" s="218">
        <f t="shared" si="7"/>
        <v>-6.9277916736609768E-14</v>
      </c>
      <c r="H429" s="218"/>
    </row>
    <row r="430" spans="1:16" ht="15.75" customHeight="1">
      <c r="A430" s="243">
        <v>44408</v>
      </c>
      <c r="B430" s="676" t="s">
        <v>397</v>
      </c>
      <c r="C430" s="676" t="s">
        <v>427</v>
      </c>
      <c r="D430" t="s">
        <v>19</v>
      </c>
      <c r="E430" s="285">
        <v>27</v>
      </c>
      <c r="F430" s="285"/>
      <c r="G430" s="218">
        <f t="shared" si="7"/>
        <v>26.999999999999929</v>
      </c>
      <c r="H430" s="218"/>
    </row>
    <row r="431" spans="1:16" ht="15.75" customHeight="1">
      <c r="B431" s="677"/>
      <c r="C431" s="677"/>
      <c r="D431" t="s">
        <v>401</v>
      </c>
      <c r="E431" s="285">
        <v>2.8</v>
      </c>
      <c r="F431" s="285"/>
      <c r="G431" s="218">
        <f t="shared" si="7"/>
        <v>29.79999999999993</v>
      </c>
      <c r="H431" s="218"/>
    </row>
    <row r="432" spans="1:16" ht="15.75" customHeight="1">
      <c r="B432" s="677"/>
      <c r="C432" s="677"/>
      <c r="D432" t="s">
        <v>400</v>
      </c>
      <c r="E432" s="285">
        <v>500</v>
      </c>
      <c r="F432" s="285"/>
      <c r="G432" s="218">
        <f t="shared" si="7"/>
        <v>529.79999999999995</v>
      </c>
      <c r="H432" s="218"/>
    </row>
    <row r="433" spans="1:11" ht="15.75" customHeight="1">
      <c r="A433" s="236">
        <v>44408</v>
      </c>
      <c r="B433" s="677" t="s">
        <v>1817</v>
      </c>
      <c r="C433" s="677" t="s">
        <v>427</v>
      </c>
      <c r="D433" t="s">
        <v>400</v>
      </c>
      <c r="E433" s="285"/>
      <c r="F433" s="285">
        <v>95</v>
      </c>
      <c r="G433" s="218">
        <f t="shared" si="7"/>
        <v>434.79999999999995</v>
      </c>
      <c r="H433" s="218"/>
    </row>
    <row r="434" spans="1:11" ht="15.75" customHeight="1">
      <c r="A434" s="236">
        <v>44446</v>
      </c>
      <c r="B434" s="677" t="s">
        <v>1808</v>
      </c>
      <c r="C434" s="677" t="s">
        <v>427</v>
      </c>
      <c r="D434" t="s">
        <v>400</v>
      </c>
      <c r="E434" s="285"/>
      <c r="F434" s="285">
        <v>405</v>
      </c>
      <c r="G434" s="218">
        <f t="shared" si="7"/>
        <v>29.799999999999955</v>
      </c>
      <c r="H434" s="218"/>
    </row>
    <row r="435" spans="1:11" ht="15.75" customHeight="1">
      <c r="A435" s="236">
        <v>45005</v>
      </c>
      <c r="B435" s="677" t="s">
        <v>1815</v>
      </c>
      <c r="C435" s="677" t="s">
        <v>427</v>
      </c>
      <c r="D435" t="s">
        <v>19</v>
      </c>
      <c r="E435" s="285"/>
      <c r="F435" s="285">
        <v>27</v>
      </c>
      <c r="G435" s="218">
        <f t="shared" ref="G435:G441" si="8">+G434+E435-F435</f>
        <v>2.7999999999999545</v>
      </c>
      <c r="H435" s="218"/>
    </row>
    <row r="436" spans="1:11" ht="15.75" customHeight="1">
      <c r="A436" s="236">
        <v>45005</v>
      </c>
      <c r="B436" s="677" t="s">
        <v>1815</v>
      </c>
      <c r="C436" s="677" t="s">
        <v>427</v>
      </c>
      <c r="D436" t="s">
        <v>401</v>
      </c>
      <c r="E436" s="285"/>
      <c r="F436" s="285">
        <v>2.8</v>
      </c>
      <c r="G436" s="218">
        <f t="shared" si="8"/>
        <v>-4.5297099404706387E-14</v>
      </c>
      <c r="H436" s="218"/>
    </row>
    <row r="437" spans="1:11" ht="15.75" customHeight="1">
      <c r="A437" s="243">
        <v>44439</v>
      </c>
      <c r="B437" s="676" t="s">
        <v>397</v>
      </c>
      <c r="C437" s="676" t="s">
        <v>429</v>
      </c>
      <c r="D437" t="s">
        <v>19</v>
      </c>
      <c r="E437" s="285">
        <v>30.5</v>
      </c>
      <c r="F437" s="285"/>
      <c r="G437" s="218">
        <f t="shared" si="8"/>
        <v>30.499999999999954</v>
      </c>
      <c r="H437" s="218"/>
    </row>
    <row r="438" spans="1:11" ht="15.75" customHeight="1">
      <c r="B438" s="677"/>
      <c r="C438" s="677"/>
      <c r="D438" t="s">
        <v>401</v>
      </c>
      <c r="E438" s="285">
        <v>3.1</v>
      </c>
      <c r="F438" s="285"/>
      <c r="G438" s="218">
        <f t="shared" si="8"/>
        <v>33.599999999999952</v>
      </c>
      <c r="H438" s="218"/>
    </row>
    <row r="439" spans="1:11" ht="15.75" customHeight="1">
      <c r="B439" s="677"/>
      <c r="C439" s="677"/>
      <c r="D439" t="s">
        <v>400</v>
      </c>
      <c r="E439" s="285">
        <v>500</v>
      </c>
      <c r="F439" s="285"/>
      <c r="G439" s="218">
        <f t="shared" si="8"/>
        <v>533.59999999999991</v>
      </c>
      <c r="H439" s="218"/>
    </row>
    <row r="440" spans="1:11" ht="15.75" customHeight="1">
      <c r="A440" s="236">
        <v>44439</v>
      </c>
      <c r="B440" s="677" t="s">
        <v>1818</v>
      </c>
      <c r="C440" s="677" t="s">
        <v>429</v>
      </c>
      <c r="D440" t="s">
        <v>400</v>
      </c>
      <c r="E440" s="285"/>
      <c r="F440" s="285">
        <v>92</v>
      </c>
      <c r="G440" s="218">
        <f t="shared" si="8"/>
        <v>441.59999999999991</v>
      </c>
      <c r="H440" s="218"/>
      <c r="I440" s="237"/>
      <c r="J440" s="236"/>
      <c r="K440" s="677"/>
    </row>
    <row r="441" spans="1:11">
      <c r="A441" s="236">
        <v>44446</v>
      </c>
      <c r="B441" s="677" t="s">
        <v>1808</v>
      </c>
      <c r="C441" s="677" t="s">
        <v>429</v>
      </c>
      <c r="D441" t="s">
        <v>400</v>
      </c>
      <c r="E441" s="285"/>
      <c r="F441" s="285">
        <v>393.4</v>
      </c>
      <c r="G441" s="218">
        <f t="shared" si="8"/>
        <v>48.199999999999932</v>
      </c>
      <c r="H441" s="218"/>
    </row>
    <row r="442" spans="1:11">
      <c r="A442" s="236">
        <v>44719</v>
      </c>
      <c r="B442" s="677" t="s">
        <v>1819</v>
      </c>
      <c r="C442" s="677" t="s">
        <v>429</v>
      </c>
      <c r="D442" t="s">
        <v>400</v>
      </c>
      <c r="E442" s="285"/>
      <c r="F442" s="314">
        <v>14.6</v>
      </c>
      <c r="G442" s="218">
        <f t="shared" ref="G442:G448" si="9">+G441+E442-F442</f>
        <v>33.59999999999993</v>
      </c>
      <c r="H442" s="218"/>
    </row>
    <row r="443" spans="1:11">
      <c r="A443" s="236">
        <v>45005</v>
      </c>
      <c r="B443" s="677" t="s">
        <v>1815</v>
      </c>
      <c r="C443" s="677" t="s">
        <v>429</v>
      </c>
      <c r="D443" t="s">
        <v>19</v>
      </c>
      <c r="E443" s="285"/>
      <c r="F443" s="314">
        <v>21.9</v>
      </c>
      <c r="G443" s="218">
        <f t="shared" si="9"/>
        <v>11.699999999999932</v>
      </c>
      <c r="H443" s="218"/>
    </row>
    <row r="444" spans="1:11">
      <c r="A444" s="236">
        <v>45068</v>
      </c>
      <c r="B444" s="677" t="s">
        <v>1820</v>
      </c>
      <c r="C444" s="677" t="s">
        <v>429</v>
      </c>
      <c r="D444" t="s">
        <v>19</v>
      </c>
      <c r="E444" s="285"/>
      <c r="F444" s="314">
        <v>8.6</v>
      </c>
      <c r="G444" s="218">
        <f t="shared" si="9"/>
        <v>3.0999999999999321</v>
      </c>
      <c r="H444" s="218"/>
    </row>
    <row r="445" spans="1:11">
      <c r="A445" s="236">
        <v>45068</v>
      </c>
      <c r="B445" s="677" t="s">
        <v>1820</v>
      </c>
      <c r="C445" s="677" t="s">
        <v>429</v>
      </c>
      <c r="D445" t="s">
        <v>401</v>
      </c>
      <c r="E445" s="285"/>
      <c r="F445" s="314">
        <v>3.1</v>
      </c>
      <c r="G445" s="218">
        <f t="shared" si="9"/>
        <v>-6.794564910705958E-14</v>
      </c>
      <c r="H445" s="218"/>
    </row>
    <row r="446" spans="1:11" ht="15.75" customHeight="1">
      <c r="A446" s="243">
        <v>1</v>
      </c>
      <c r="B446" s="676" t="s">
        <v>397</v>
      </c>
      <c r="C446" s="676" t="s">
        <v>478</v>
      </c>
      <c r="D446" t="s">
        <v>19</v>
      </c>
      <c r="E446" s="285">
        <v>31.6</v>
      </c>
      <c r="F446" s="285"/>
      <c r="G446" s="218">
        <f t="shared" si="9"/>
        <v>31.599999999999934</v>
      </c>
      <c r="H446" s="218"/>
    </row>
    <row r="447" spans="1:11" ht="15.75" customHeight="1">
      <c r="B447" s="677"/>
      <c r="C447" s="677"/>
      <c r="D447" t="s">
        <v>401</v>
      </c>
      <c r="E447" s="285">
        <v>4.7</v>
      </c>
      <c r="F447" s="285"/>
      <c r="G447" s="218">
        <f t="shared" si="9"/>
        <v>36.299999999999933</v>
      </c>
      <c r="H447" s="218"/>
    </row>
    <row r="448" spans="1:11" ht="15.75" customHeight="1">
      <c r="B448" s="677"/>
      <c r="C448" s="677"/>
      <c r="D448" t="s">
        <v>400</v>
      </c>
      <c r="E448" s="285">
        <v>500</v>
      </c>
      <c r="F448" s="285"/>
      <c r="G448" s="218">
        <f t="shared" si="9"/>
        <v>536.29999999999995</v>
      </c>
      <c r="H448" s="218"/>
    </row>
    <row r="449" spans="1:8" ht="15.75" customHeight="1">
      <c r="A449" s="236">
        <v>44469</v>
      </c>
      <c r="B449" s="677" t="s">
        <v>1821</v>
      </c>
      <c r="C449" s="677" t="s">
        <v>478</v>
      </c>
      <c r="D449" t="s">
        <v>400</v>
      </c>
      <c r="E449" s="285"/>
      <c r="F449" s="285">
        <v>130</v>
      </c>
      <c r="G449" s="218">
        <f t="shared" ref="G449:G454" si="10">+G448+E449-F449</f>
        <v>406.29999999999995</v>
      </c>
      <c r="H449" s="218"/>
    </row>
    <row r="450" spans="1:8" ht="15.75" customHeight="1">
      <c r="A450" s="236">
        <v>44719</v>
      </c>
      <c r="B450" s="677" t="s">
        <v>1819</v>
      </c>
      <c r="C450" s="677" t="s">
        <v>478</v>
      </c>
      <c r="D450" t="s">
        <v>400</v>
      </c>
      <c r="E450" s="285"/>
      <c r="F450" s="314">
        <v>370</v>
      </c>
      <c r="G450" s="218">
        <f t="shared" si="10"/>
        <v>36.299999999999955</v>
      </c>
      <c r="H450" s="218"/>
    </row>
    <row r="451" spans="1:8" ht="15.75" customHeight="1">
      <c r="A451" s="236">
        <v>45068</v>
      </c>
      <c r="B451" s="677" t="s">
        <v>1820</v>
      </c>
      <c r="C451" s="677" t="s">
        <v>478</v>
      </c>
      <c r="D451" t="s">
        <v>19</v>
      </c>
      <c r="E451" s="285"/>
      <c r="F451" s="218">
        <v>31.6</v>
      </c>
      <c r="G451" s="218">
        <f t="shared" si="10"/>
        <v>4.6999999999999531</v>
      </c>
      <c r="H451" s="218"/>
    </row>
    <row r="452" spans="1:8" ht="15.75" customHeight="1">
      <c r="A452" s="236">
        <v>45068</v>
      </c>
      <c r="B452" s="677" t="s">
        <v>1820</v>
      </c>
      <c r="C452" s="677" t="s">
        <v>478</v>
      </c>
      <c r="D452" t="s">
        <v>401</v>
      </c>
      <c r="E452" s="285"/>
      <c r="F452" s="218">
        <v>4.7</v>
      </c>
      <c r="G452" s="218">
        <f t="shared" si="10"/>
        <v>-4.7073456244106637E-14</v>
      </c>
      <c r="H452" s="218"/>
    </row>
    <row r="453" spans="1:8" ht="15.75" customHeight="1">
      <c r="A453" s="243">
        <v>44500</v>
      </c>
      <c r="B453" s="676" t="s">
        <v>397</v>
      </c>
      <c r="C453" s="676" t="s">
        <v>398</v>
      </c>
      <c r="D453" t="s">
        <v>400</v>
      </c>
      <c r="E453" s="285">
        <v>500</v>
      </c>
      <c r="F453" s="285"/>
      <c r="G453" s="218">
        <f t="shared" si="10"/>
        <v>499.99999999999994</v>
      </c>
      <c r="H453" s="218"/>
    </row>
    <row r="454" spans="1:8" ht="15.75" customHeight="1">
      <c r="A454" s="243"/>
      <c r="B454" s="676"/>
      <c r="C454" s="677"/>
      <c r="D454" t="s">
        <v>19</v>
      </c>
      <c r="E454" s="285">
        <v>32.700000000000003</v>
      </c>
      <c r="F454" s="285"/>
      <c r="G454" s="218">
        <f t="shared" si="10"/>
        <v>532.69999999999993</v>
      </c>
      <c r="H454" s="218"/>
    </row>
    <row r="455" spans="1:8" ht="15.75" customHeight="1">
      <c r="A455" s="243"/>
      <c r="B455" s="676"/>
      <c r="C455" s="677"/>
      <c r="D455" t="s">
        <v>401</v>
      </c>
      <c r="E455" s="285">
        <v>2.6</v>
      </c>
      <c r="F455" s="285"/>
      <c r="G455" s="218">
        <f t="shared" ref="G455:G510" si="11">+G454+E455-F455</f>
        <v>535.29999999999995</v>
      </c>
      <c r="H455" s="218"/>
    </row>
    <row r="456" spans="1:8" ht="14.25" customHeight="1">
      <c r="A456" s="236">
        <v>44499</v>
      </c>
      <c r="B456" s="677" t="s">
        <v>1822</v>
      </c>
      <c r="C456" s="677" t="s">
        <v>398</v>
      </c>
      <c r="D456" t="s">
        <v>400</v>
      </c>
      <c r="E456" s="285"/>
      <c r="F456" s="285">
        <v>82</v>
      </c>
      <c r="G456" s="218">
        <f t="shared" si="11"/>
        <v>453.29999999999995</v>
      </c>
      <c r="H456" s="218"/>
    </row>
    <row r="457" spans="1:8" ht="14.25" customHeight="1">
      <c r="A457" s="236">
        <v>44719</v>
      </c>
      <c r="B457" s="677" t="s">
        <v>1819</v>
      </c>
      <c r="C457" s="677" t="s">
        <v>398</v>
      </c>
      <c r="D457" t="s">
        <v>400</v>
      </c>
      <c r="E457" s="285"/>
      <c r="F457" s="314">
        <v>65.400000000000006</v>
      </c>
      <c r="G457" s="218">
        <f t="shared" si="11"/>
        <v>387.9</v>
      </c>
      <c r="H457" s="218"/>
    </row>
    <row r="458" spans="1:8" ht="14.25" customHeight="1">
      <c r="A458" s="236">
        <v>44760</v>
      </c>
      <c r="B458" s="677" t="s">
        <v>1823</v>
      </c>
      <c r="C458" s="677" t="s">
        <v>398</v>
      </c>
      <c r="D458" t="s">
        <v>400</v>
      </c>
      <c r="E458" s="285"/>
      <c r="F458" s="285">
        <v>352.6</v>
      </c>
      <c r="G458" s="218">
        <f t="shared" si="11"/>
        <v>35.299999999999955</v>
      </c>
      <c r="H458" s="218"/>
    </row>
    <row r="459" spans="1:8" ht="14.25" customHeight="1">
      <c r="A459" s="236">
        <v>45068</v>
      </c>
      <c r="B459" s="677" t="s">
        <v>1820</v>
      </c>
      <c r="C459" s="677" t="s">
        <v>398</v>
      </c>
      <c r="D459" t="s">
        <v>19</v>
      </c>
      <c r="E459" s="285"/>
      <c r="F459" s="218">
        <v>32.700000000000003</v>
      </c>
      <c r="G459" s="218">
        <f t="shared" si="11"/>
        <v>2.5999999999999517</v>
      </c>
      <c r="H459" s="218"/>
    </row>
    <row r="460" spans="1:8" ht="14.25" customHeight="1">
      <c r="A460" s="236">
        <v>45068</v>
      </c>
      <c r="B460" s="677" t="s">
        <v>1820</v>
      </c>
      <c r="C460" s="677" t="s">
        <v>398</v>
      </c>
      <c r="D460" t="s">
        <v>401</v>
      </c>
      <c r="E460" s="285"/>
      <c r="F460" s="218">
        <v>2.6</v>
      </c>
      <c r="G460" s="218">
        <f t="shared" si="11"/>
        <v>-4.8405723873656825E-14</v>
      </c>
      <c r="H460" s="218"/>
    </row>
    <row r="461" spans="1:8">
      <c r="A461" s="243">
        <v>44530</v>
      </c>
      <c r="B461" s="676" t="s">
        <v>397</v>
      </c>
      <c r="C461" s="676" t="s">
        <v>405</v>
      </c>
      <c r="D461" t="s">
        <v>400</v>
      </c>
      <c r="E461" s="285">
        <v>500</v>
      </c>
      <c r="F461" s="285"/>
      <c r="G461" s="218">
        <f t="shared" si="11"/>
        <v>499.99999999999994</v>
      </c>
      <c r="H461" s="218"/>
    </row>
    <row r="462" spans="1:8">
      <c r="A462" s="243"/>
      <c r="B462" s="676"/>
      <c r="C462" s="676"/>
      <c r="D462" t="s">
        <v>19</v>
      </c>
      <c r="E462" s="285">
        <v>34.9</v>
      </c>
      <c r="F462" s="285"/>
      <c r="G462" s="218">
        <f t="shared" si="11"/>
        <v>534.9</v>
      </c>
      <c r="H462" s="218"/>
    </row>
    <row r="463" spans="1:8">
      <c r="A463" s="243"/>
      <c r="B463" s="676"/>
      <c r="C463" s="676"/>
      <c r="D463" t="s">
        <v>401</v>
      </c>
      <c r="E463" s="285">
        <v>4</v>
      </c>
      <c r="F463" s="285"/>
      <c r="G463" s="218">
        <f t="shared" si="11"/>
        <v>538.9</v>
      </c>
      <c r="H463" s="218"/>
    </row>
    <row r="464" spans="1:8">
      <c r="A464" s="236">
        <v>44530</v>
      </c>
      <c r="B464" s="677" t="s">
        <v>1824</v>
      </c>
      <c r="C464" s="677" t="s">
        <v>405</v>
      </c>
      <c r="D464" t="s">
        <v>400</v>
      </c>
      <c r="E464" s="285"/>
      <c r="F464" s="285">
        <v>115</v>
      </c>
      <c r="G464" s="218">
        <f t="shared" si="11"/>
        <v>423.9</v>
      </c>
      <c r="H464" s="218"/>
    </row>
    <row r="465" spans="1:14">
      <c r="A465" s="279">
        <v>44681</v>
      </c>
      <c r="B465" s="280" t="s">
        <v>1825</v>
      </c>
      <c r="C465" s="280" t="s">
        <v>420</v>
      </c>
      <c r="D465" s="274" t="s">
        <v>400</v>
      </c>
      <c r="E465" s="314"/>
      <c r="F465" s="314">
        <v>25</v>
      </c>
      <c r="G465" s="218">
        <f t="shared" si="11"/>
        <v>398.9</v>
      </c>
      <c r="H465" s="218"/>
    </row>
    <row r="466" spans="1:14">
      <c r="A466" s="236">
        <v>44760</v>
      </c>
      <c r="B466" s="677" t="s">
        <v>1823</v>
      </c>
      <c r="C466" s="677" t="s">
        <v>405</v>
      </c>
      <c r="D466" t="s">
        <v>400</v>
      </c>
      <c r="E466" s="285"/>
      <c r="F466" s="285">
        <v>147.4</v>
      </c>
      <c r="G466" s="218">
        <f t="shared" si="11"/>
        <v>251.49999999999997</v>
      </c>
      <c r="H466" s="218"/>
    </row>
    <row r="467" spans="1:14">
      <c r="A467" s="236">
        <v>44783</v>
      </c>
      <c r="B467" s="677" t="s">
        <v>1826</v>
      </c>
      <c r="C467" s="677" t="s">
        <v>405</v>
      </c>
      <c r="D467" t="s">
        <v>400</v>
      </c>
      <c r="E467" s="285"/>
      <c r="F467" s="285">
        <v>212.6</v>
      </c>
      <c r="G467" s="218">
        <f t="shared" si="11"/>
        <v>38.899999999999977</v>
      </c>
      <c r="H467" s="218"/>
      <c r="N467" s="218"/>
    </row>
    <row r="468" spans="1:14">
      <c r="A468" s="236">
        <v>45068</v>
      </c>
      <c r="B468" s="677" t="s">
        <v>1820</v>
      </c>
      <c r="C468" s="677" t="s">
        <v>405</v>
      </c>
      <c r="D468" t="s">
        <v>19</v>
      </c>
      <c r="E468" s="285"/>
      <c r="F468" s="218">
        <v>34.9</v>
      </c>
      <c r="G468" s="218">
        <f t="shared" si="11"/>
        <v>3.9999999999999787</v>
      </c>
      <c r="H468" s="218"/>
      <c r="N468" s="218"/>
    </row>
    <row r="469" spans="1:14">
      <c r="A469" s="236">
        <v>45068</v>
      </c>
      <c r="B469" s="677" t="s">
        <v>1820</v>
      </c>
      <c r="C469" s="677" t="s">
        <v>405</v>
      </c>
      <c r="D469" t="s">
        <v>401</v>
      </c>
      <c r="E469" s="285"/>
      <c r="F469" s="218">
        <v>4</v>
      </c>
      <c r="G469" s="218">
        <f t="shared" si="11"/>
        <v>-2.1316282072803006E-14</v>
      </c>
      <c r="H469" s="218"/>
      <c r="N469" s="218"/>
    </row>
    <row r="470" spans="1:14">
      <c r="A470" s="243">
        <v>44561</v>
      </c>
      <c r="B470" s="676" t="s">
        <v>397</v>
      </c>
      <c r="C470" s="676" t="s">
        <v>409</v>
      </c>
      <c r="D470" t="s">
        <v>19</v>
      </c>
      <c r="E470" s="285">
        <v>36.700000000000003</v>
      </c>
      <c r="F470" s="285"/>
      <c r="G470" s="218">
        <f t="shared" si="11"/>
        <v>36.699999999999982</v>
      </c>
      <c r="H470" s="218"/>
    </row>
    <row r="471" spans="1:14">
      <c r="B471" s="677"/>
      <c r="C471" s="677"/>
      <c r="D471" t="s">
        <v>401</v>
      </c>
      <c r="E471" s="285">
        <v>4.4000000000000004</v>
      </c>
      <c r="F471" s="285"/>
      <c r="G471" s="218">
        <f t="shared" si="11"/>
        <v>41.09999999999998</v>
      </c>
      <c r="H471" s="218"/>
    </row>
    <row r="472" spans="1:14">
      <c r="B472" s="677"/>
      <c r="C472" s="677"/>
      <c r="D472" t="s">
        <v>400</v>
      </c>
      <c r="E472" s="285">
        <v>500</v>
      </c>
      <c r="F472" s="285"/>
      <c r="G472" s="218">
        <f t="shared" si="11"/>
        <v>541.1</v>
      </c>
      <c r="H472" s="218"/>
    </row>
    <row r="473" spans="1:14">
      <c r="A473" s="236">
        <v>44561</v>
      </c>
      <c r="B473" s="677" t="s">
        <v>1827</v>
      </c>
      <c r="C473" s="677" t="s">
        <v>409</v>
      </c>
      <c r="D473" t="s">
        <v>400</v>
      </c>
      <c r="E473" s="285"/>
      <c r="F473" s="285">
        <v>313</v>
      </c>
      <c r="G473" s="218">
        <f t="shared" si="11"/>
        <v>228.10000000000002</v>
      </c>
      <c r="H473" s="218"/>
    </row>
    <row r="474" spans="1:14">
      <c r="A474" s="236">
        <v>44783</v>
      </c>
      <c r="B474" s="677" t="s">
        <v>1828</v>
      </c>
      <c r="C474" s="677" t="s">
        <v>409</v>
      </c>
      <c r="D474" t="s">
        <v>400</v>
      </c>
      <c r="E474" s="285"/>
      <c r="F474" s="285">
        <v>87.4</v>
      </c>
      <c r="G474" s="218">
        <f t="shared" si="11"/>
        <v>140.70000000000002</v>
      </c>
      <c r="H474" s="218"/>
    </row>
    <row r="475" spans="1:14">
      <c r="A475" s="236">
        <v>44796</v>
      </c>
      <c r="B475" s="677" t="s">
        <v>1829</v>
      </c>
      <c r="C475" s="677" t="s">
        <v>409</v>
      </c>
      <c r="D475" t="s">
        <v>400</v>
      </c>
      <c r="E475" s="285"/>
      <c r="F475" s="285">
        <v>99.6</v>
      </c>
      <c r="G475" s="218">
        <f t="shared" si="11"/>
        <v>41.100000000000023</v>
      </c>
      <c r="H475" s="218"/>
    </row>
    <row r="476" spans="1:14">
      <c r="A476" s="236">
        <v>45068</v>
      </c>
      <c r="B476" s="677" t="s">
        <v>1820</v>
      </c>
      <c r="C476" s="677" t="s">
        <v>409</v>
      </c>
      <c r="D476" t="s">
        <v>19</v>
      </c>
      <c r="E476" s="285"/>
      <c r="F476" s="218">
        <v>36.700000000000003</v>
      </c>
      <c r="G476" s="218">
        <f t="shared" si="11"/>
        <v>4.4000000000000199</v>
      </c>
      <c r="H476" s="218"/>
    </row>
    <row r="477" spans="1:14">
      <c r="A477" s="236">
        <v>45068</v>
      </c>
      <c r="B477" s="677" t="s">
        <v>1820</v>
      </c>
      <c r="C477" s="677" t="s">
        <v>409</v>
      </c>
      <c r="D477" t="s">
        <v>401</v>
      </c>
      <c r="E477" s="285"/>
      <c r="F477" s="218">
        <v>4.4000000000000004</v>
      </c>
      <c r="G477" s="218">
        <f t="shared" si="11"/>
        <v>1.9539925233402755E-14</v>
      </c>
      <c r="H477" s="218"/>
    </row>
    <row r="478" spans="1:14">
      <c r="A478" s="243">
        <v>44592</v>
      </c>
      <c r="B478" s="676" t="s">
        <v>397</v>
      </c>
      <c r="C478" s="676" t="s">
        <v>444</v>
      </c>
      <c r="D478" t="s">
        <v>19</v>
      </c>
      <c r="E478" s="285">
        <v>38.799999999999997</v>
      </c>
      <c r="F478" s="285"/>
      <c r="G478" s="218">
        <f t="shared" si="11"/>
        <v>38.800000000000018</v>
      </c>
      <c r="H478" s="218"/>
    </row>
    <row r="479" spans="1:14">
      <c r="B479" s="677"/>
      <c r="C479" s="677"/>
      <c r="D479" t="s">
        <v>401</v>
      </c>
      <c r="E479" s="285">
        <v>1.3</v>
      </c>
      <c r="F479" s="285"/>
      <c r="G479" s="218">
        <f t="shared" si="11"/>
        <v>40.100000000000016</v>
      </c>
      <c r="H479" s="218"/>
    </row>
    <row r="480" spans="1:14">
      <c r="B480" s="677"/>
      <c r="C480" s="677"/>
      <c r="D480" t="s">
        <v>400</v>
      </c>
      <c r="E480" s="285">
        <v>500</v>
      </c>
      <c r="F480" s="285"/>
      <c r="G480" s="218">
        <f t="shared" si="11"/>
        <v>540.1</v>
      </c>
      <c r="H480" s="218"/>
    </row>
    <row r="481" spans="1:14">
      <c r="A481" s="236">
        <v>44592</v>
      </c>
      <c r="B481" s="677" t="s">
        <v>1830</v>
      </c>
      <c r="C481" s="677" t="s">
        <v>444</v>
      </c>
      <c r="D481" t="s">
        <v>400</v>
      </c>
      <c r="E481" s="285"/>
      <c r="F481" s="285">
        <v>170</v>
      </c>
      <c r="G481" s="218">
        <f t="shared" si="11"/>
        <v>370.1</v>
      </c>
      <c r="H481" s="218"/>
    </row>
    <row r="482" spans="1:14">
      <c r="A482" s="236">
        <v>44796</v>
      </c>
      <c r="B482" s="677" t="s">
        <v>1829</v>
      </c>
      <c r="C482" s="677" t="s">
        <v>444</v>
      </c>
      <c r="D482" t="s">
        <v>400</v>
      </c>
      <c r="E482" s="285"/>
      <c r="F482" s="285">
        <v>100</v>
      </c>
      <c r="G482" s="218">
        <f t="shared" si="11"/>
        <v>270.10000000000002</v>
      </c>
      <c r="H482" s="218"/>
    </row>
    <row r="483" spans="1:14">
      <c r="A483" s="236">
        <v>44839</v>
      </c>
      <c r="B483" s="677" t="s">
        <v>1831</v>
      </c>
      <c r="C483" s="677" t="s">
        <v>444</v>
      </c>
      <c r="D483" t="s">
        <v>400</v>
      </c>
      <c r="E483" s="285"/>
      <c r="F483" s="285">
        <v>100</v>
      </c>
      <c r="G483" s="218">
        <f t="shared" si="11"/>
        <v>170.10000000000002</v>
      </c>
      <c r="H483" s="218"/>
    </row>
    <row r="484" spans="1:14">
      <c r="A484" s="236">
        <v>44853</v>
      </c>
      <c r="B484" s="677" t="s">
        <v>1832</v>
      </c>
      <c r="C484" s="677" t="s">
        <v>444</v>
      </c>
      <c r="D484" t="s">
        <v>400</v>
      </c>
      <c r="E484" s="285"/>
      <c r="F484" s="285">
        <v>130</v>
      </c>
      <c r="G484" s="218">
        <f t="shared" si="11"/>
        <v>40.100000000000023</v>
      </c>
      <c r="H484" s="218"/>
    </row>
    <row r="485" spans="1:14">
      <c r="A485" s="236">
        <v>45068</v>
      </c>
      <c r="B485" s="677" t="s">
        <v>1820</v>
      </c>
      <c r="C485" s="677" t="s">
        <v>444</v>
      </c>
      <c r="D485" t="s">
        <v>19</v>
      </c>
      <c r="E485" s="285"/>
      <c r="F485" s="218">
        <v>38.799999999999997</v>
      </c>
      <c r="G485" s="218">
        <f t="shared" si="11"/>
        <v>1.3000000000000256</v>
      </c>
      <c r="H485" s="218"/>
    </row>
    <row r="486" spans="1:14">
      <c r="A486" s="236">
        <v>45068</v>
      </c>
      <c r="B486" s="677" t="s">
        <v>1820</v>
      </c>
      <c r="C486" s="677" t="s">
        <v>444</v>
      </c>
      <c r="D486" t="s">
        <v>401</v>
      </c>
      <c r="E486" s="285"/>
      <c r="F486" s="218">
        <v>1.3</v>
      </c>
      <c r="G486" s="218">
        <f t="shared" si="11"/>
        <v>2.55351295663786E-14</v>
      </c>
      <c r="H486" s="218"/>
    </row>
    <row r="487" spans="1:14">
      <c r="A487" s="243">
        <v>44620</v>
      </c>
      <c r="B487" s="676" t="s">
        <v>397</v>
      </c>
      <c r="C487" s="676" t="s">
        <v>415</v>
      </c>
      <c r="D487" t="s">
        <v>19</v>
      </c>
      <c r="E487" s="285">
        <v>38.200000000000003</v>
      </c>
      <c r="F487" s="285"/>
      <c r="G487" s="218">
        <f t="shared" si="11"/>
        <v>38.200000000000031</v>
      </c>
      <c r="H487" s="218"/>
    </row>
    <row r="488" spans="1:14">
      <c r="B488" s="677"/>
      <c r="C488" s="677"/>
      <c r="D488" t="s">
        <v>401</v>
      </c>
      <c r="E488" s="285">
        <v>4.3</v>
      </c>
      <c r="F488" s="285"/>
      <c r="G488" s="218">
        <f t="shared" si="11"/>
        <v>42.500000000000028</v>
      </c>
      <c r="H488" s="218"/>
    </row>
    <row r="489" spans="1:14">
      <c r="B489" s="677"/>
      <c r="C489" s="677"/>
      <c r="D489" t="s">
        <v>400</v>
      </c>
      <c r="E489" s="285">
        <v>500</v>
      </c>
      <c r="F489" s="285"/>
      <c r="G489" s="218">
        <f t="shared" si="11"/>
        <v>542.5</v>
      </c>
      <c r="H489" s="218"/>
    </row>
    <row r="490" spans="1:14">
      <c r="A490" s="236">
        <v>44620</v>
      </c>
      <c r="B490" s="677" t="s">
        <v>1833</v>
      </c>
      <c r="C490" s="677" t="s">
        <v>415</v>
      </c>
      <c r="D490" t="s">
        <v>400</v>
      </c>
      <c r="E490" s="285"/>
      <c r="F490" s="285">
        <v>183</v>
      </c>
      <c r="G490" s="218">
        <f t="shared" si="11"/>
        <v>359.5</v>
      </c>
      <c r="H490" s="218"/>
    </row>
    <row r="491" spans="1:14">
      <c r="A491" s="236">
        <v>44853</v>
      </c>
      <c r="B491" s="677" t="s">
        <v>1832</v>
      </c>
      <c r="C491" s="677" t="s">
        <v>415</v>
      </c>
      <c r="D491" t="s">
        <v>400</v>
      </c>
      <c r="E491" s="285"/>
      <c r="F491" s="285">
        <v>317</v>
      </c>
      <c r="G491" s="218">
        <f t="shared" si="11"/>
        <v>42.5</v>
      </c>
      <c r="H491" s="218"/>
    </row>
    <row r="492" spans="1:14">
      <c r="A492" s="236">
        <v>45068</v>
      </c>
      <c r="B492" s="677" t="s">
        <v>1834</v>
      </c>
      <c r="C492" s="677" t="s">
        <v>415</v>
      </c>
      <c r="D492" t="s">
        <v>19</v>
      </c>
      <c r="E492" s="285"/>
      <c r="F492" s="218">
        <v>38.200000000000003</v>
      </c>
      <c r="G492" s="218">
        <f t="shared" si="11"/>
        <v>4.2999999999999972</v>
      </c>
      <c r="H492" s="218"/>
    </row>
    <row r="493" spans="1:14">
      <c r="A493" s="236">
        <v>45068</v>
      </c>
      <c r="B493" s="677" t="s">
        <v>1834</v>
      </c>
      <c r="C493" s="677" t="s">
        <v>415</v>
      </c>
      <c r="D493" t="s">
        <v>401</v>
      </c>
      <c r="E493" s="285"/>
      <c r="F493" s="218">
        <v>4.3</v>
      </c>
      <c r="G493" s="263">
        <f t="shared" si="11"/>
        <v>0</v>
      </c>
      <c r="H493" s="263"/>
    </row>
    <row r="494" spans="1:14">
      <c r="A494" s="243">
        <v>44651</v>
      </c>
      <c r="B494" s="676" t="s">
        <v>397</v>
      </c>
      <c r="C494" s="676" t="s">
        <v>418</v>
      </c>
      <c r="D494" t="s">
        <v>19</v>
      </c>
      <c r="E494" s="285">
        <v>38.200000000000003</v>
      </c>
      <c r="F494" s="285"/>
      <c r="G494" s="218">
        <f t="shared" si="11"/>
        <v>38.200000000000003</v>
      </c>
      <c r="H494" s="218"/>
    </row>
    <row r="495" spans="1:14">
      <c r="B495" s="677"/>
      <c r="C495" s="677"/>
      <c r="D495" t="s">
        <v>401</v>
      </c>
      <c r="E495" s="285">
        <v>5.2</v>
      </c>
      <c r="F495" s="285"/>
      <c r="G495" s="218">
        <f t="shared" si="11"/>
        <v>43.400000000000006</v>
      </c>
      <c r="H495" s="218"/>
      <c r="N495" s="218"/>
    </row>
    <row r="496" spans="1:14">
      <c r="B496" s="677"/>
      <c r="C496" s="677"/>
      <c r="D496" t="s">
        <v>400</v>
      </c>
      <c r="E496" s="285">
        <v>500</v>
      </c>
      <c r="F496" s="285"/>
      <c r="G496" s="218">
        <f t="shared" si="11"/>
        <v>543.4</v>
      </c>
      <c r="H496" s="218"/>
    </row>
    <row r="497" spans="1:16">
      <c r="A497" s="236">
        <v>44651</v>
      </c>
      <c r="B497" s="677" t="s">
        <v>1835</v>
      </c>
      <c r="C497" s="677" t="s">
        <v>418</v>
      </c>
      <c r="D497" t="s">
        <v>400</v>
      </c>
      <c r="E497" s="285"/>
      <c r="F497" s="285">
        <v>140</v>
      </c>
      <c r="G497" s="218">
        <f t="shared" si="11"/>
        <v>403.4</v>
      </c>
      <c r="H497" s="218"/>
      <c r="J497" s="676"/>
      <c r="N497" s="256"/>
    </row>
    <row r="498" spans="1:16">
      <c r="A498" s="236">
        <v>44853</v>
      </c>
      <c r="B498" s="677" t="s">
        <v>1832</v>
      </c>
      <c r="C498" s="677" t="s">
        <v>418</v>
      </c>
      <c r="D498" t="s">
        <v>400</v>
      </c>
      <c r="E498" s="285"/>
      <c r="F498" s="285">
        <v>57</v>
      </c>
      <c r="G498" s="218">
        <f t="shared" si="11"/>
        <v>346.4</v>
      </c>
      <c r="H498" s="218"/>
      <c r="I498" s="237"/>
      <c r="J498" s="677"/>
      <c r="N498" s="256"/>
    </row>
    <row r="499" spans="1:16">
      <c r="A499" s="236">
        <v>45068</v>
      </c>
      <c r="B499" s="677" t="s">
        <v>1834</v>
      </c>
      <c r="C499" s="677" t="s">
        <v>418</v>
      </c>
      <c r="D499" t="s">
        <v>19</v>
      </c>
      <c r="E499" s="285"/>
      <c r="F499" s="218">
        <v>38.200000000000003</v>
      </c>
      <c r="G499" s="218">
        <f t="shared" si="11"/>
        <v>308.2</v>
      </c>
      <c r="H499" s="218"/>
      <c r="N499" s="256"/>
    </row>
    <row r="500" spans="1:16">
      <c r="A500" s="236">
        <v>45068</v>
      </c>
      <c r="B500" s="677" t="s">
        <v>1834</v>
      </c>
      <c r="C500" s="677" t="s">
        <v>418</v>
      </c>
      <c r="D500" t="s">
        <v>401</v>
      </c>
      <c r="E500" s="285"/>
      <c r="F500" s="218">
        <v>5.2</v>
      </c>
      <c r="G500" s="218">
        <f t="shared" si="11"/>
        <v>303</v>
      </c>
      <c r="H500" s="218"/>
      <c r="I500" s="237"/>
      <c r="J500" s="677"/>
      <c r="N500" s="256"/>
    </row>
    <row r="501" spans="1:16">
      <c r="A501" s="236">
        <v>45105</v>
      </c>
      <c r="B501" s="677" t="s">
        <v>1836</v>
      </c>
      <c r="C501" s="677" t="s">
        <v>1302</v>
      </c>
      <c r="D501" t="s">
        <v>400</v>
      </c>
      <c r="E501" s="285"/>
      <c r="F501" s="218">
        <v>303</v>
      </c>
      <c r="G501" s="218">
        <f t="shared" si="11"/>
        <v>0</v>
      </c>
      <c r="H501" s="218"/>
      <c r="I501" s="237"/>
      <c r="J501" s="677"/>
      <c r="N501" s="256"/>
    </row>
    <row r="502" spans="1:16">
      <c r="A502" s="243">
        <v>44681</v>
      </c>
      <c r="B502" s="676" t="s">
        <v>397</v>
      </c>
      <c r="C502" s="676" t="s">
        <v>420</v>
      </c>
      <c r="D502" t="s">
        <v>400</v>
      </c>
      <c r="E502" s="285">
        <v>500</v>
      </c>
      <c r="F502" s="285"/>
      <c r="G502" s="218">
        <f t="shared" si="11"/>
        <v>500</v>
      </c>
      <c r="H502" s="218"/>
      <c r="I502" s="237"/>
      <c r="J502" s="676"/>
      <c r="N502" s="218"/>
    </row>
    <row r="503" spans="1:16">
      <c r="A503" s="236">
        <v>44681</v>
      </c>
      <c r="B503" s="677" t="s">
        <v>1837</v>
      </c>
      <c r="C503" s="677" t="s">
        <v>420</v>
      </c>
      <c r="D503" t="s">
        <v>400</v>
      </c>
      <c r="E503" s="290"/>
      <c r="F503" s="290">
        <v>400</v>
      </c>
      <c r="G503" s="218">
        <f t="shared" si="11"/>
        <v>100</v>
      </c>
      <c r="H503" s="218"/>
      <c r="I503" s="237"/>
      <c r="J503" s="677"/>
      <c r="N503" s="273"/>
    </row>
    <row r="504" spans="1:16">
      <c r="A504" s="279">
        <v>44681</v>
      </c>
      <c r="B504" s="280" t="s">
        <v>1825</v>
      </c>
      <c r="C504" s="280" t="s">
        <v>420</v>
      </c>
      <c r="D504" s="274" t="s">
        <v>400</v>
      </c>
      <c r="E504" s="314"/>
      <c r="F504" s="314">
        <v>100</v>
      </c>
      <c r="G504" s="218">
        <f t="shared" si="11"/>
        <v>0</v>
      </c>
      <c r="H504" s="218"/>
      <c r="I504" s="237"/>
      <c r="J504" s="676"/>
      <c r="N504" s="218"/>
    </row>
    <row r="505" spans="1:16">
      <c r="A505" s="243"/>
      <c r="B505" s="676"/>
      <c r="C505" s="676"/>
      <c r="D505" t="s">
        <v>19</v>
      </c>
      <c r="E505" s="285">
        <v>38.799999999999997</v>
      </c>
      <c r="F505" s="285"/>
      <c r="G505" s="218">
        <f t="shared" si="11"/>
        <v>38.799999999999997</v>
      </c>
      <c r="H505" s="218"/>
      <c r="I505" s="237"/>
      <c r="L505"/>
      <c r="M505" s="677"/>
      <c r="N505" s="218"/>
    </row>
    <row r="506" spans="1:16">
      <c r="B506" s="677"/>
      <c r="C506" s="677"/>
      <c r="D506" t="s">
        <v>401</v>
      </c>
      <c r="E506" s="285">
        <v>2.8</v>
      </c>
      <c r="F506" s="285"/>
      <c r="G506" s="218">
        <f t="shared" si="11"/>
        <v>41.599999999999994</v>
      </c>
      <c r="H506" s="218"/>
      <c r="I506" s="301"/>
      <c r="J506" s="676"/>
      <c r="N506" s="256"/>
      <c r="O506" s="218"/>
      <c r="P506" s="218"/>
    </row>
    <row r="507" spans="1:16">
      <c r="A507" s="236">
        <v>45068</v>
      </c>
      <c r="B507" s="677" t="s">
        <v>1834</v>
      </c>
      <c r="C507" s="677" t="s">
        <v>420</v>
      </c>
      <c r="D507" t="s">
        <v>19</v>
      </c>
      <c r="E507" s="285"/>
      <c r="F507" s="218">
        <v>38.799999999999997</v>
      </c>
      <c r="G507" s="218">
        <f t="shared" si="11"/>
        <v>2.7999999999999972</v>
      </c>
      <c r="H507" s="218"/>
      <c r="I507" s="301"/>
      <c r="J507" s="676"/>
      <c r="N507" s="256"/>
      <c r="O507" s="218"/>
      <c r="P507" s="218"/>
    </row>
    <row r="508" spans="1:16">
      <c r="A508" s="236">
        <v>45068</v>
      </c>
      <c r="B508" s="677" t="s">
        <v>1834</v>
      </c>
      <c r="C508" s="677" t="s">
        <v>420</v>
      </c>
      <c r="D508" t="s">
        <v>401</v>
      </c>
      <c r="E508" s="285"/>
      <c r="F508" s="218">
        <v>2.8</v>
      </c>
      <c r="G508" s="218">
        <f t="shared" si="11"/>
        <v>0</v>
      </c>
      <c r="H508" s="218"/>
      <c r="I508" s="301"/>
      <c r="J508" s="676"/>
      <c r="N508" s="256"/>
      <c r="O508" s="218"/>
      <c r="P508" s="218"/>
    </row>
    <row r="509" spans="1:16">
      <c r="A509" s="243">
        <v>44712</v>
      </c>
      <c r="B509" s="676" t="s">
        <v>397</v>
      </c>
      <c r="C509" s="676" t="s">
        <v>422</v>
      </c>
      <c r="D509" t="s">
        <v>19</v>
      </c>
      <c r="E509" s="285">
        <v>37.1</v>
      </c>
      <c r="F509" s="285"/>
      <c r="G509" s="218">
        <f t="shared" si="11"/>
        <v>37.1</v>
      </c>
      <c r="H509" s="218"/>
      <c r="N509" s="218"/>
      <c r="O509" s="218"/>
      <c r="P509" s="218"/>
    </row>
    <row r="510" spans="1:16">
      <c r="B510" s="677"/>
      <c r="C510" s="677"/>
      <c r="D510" t="s">
        <v>401</v>
      </c>
      <c r="E510" s="285">
        <v>9.1</v>
      </c>
      <c r="F510" s="285"/>
      <c r="G510" s="218">
        <f t="shared" si="11"/>
        <v>46.2</v>
      </c>
      <c r="H510" s="218"/>
      <c r="N510" s="218"/>
      <c r="O510" s="218"/>
      <c r="P510" s="218"/>
    </row>
    <row r="511" spans="1:16">
      <c r="B511" s="677"/>
      <c r="C511" s="677"/>
      <c r="D511" t="s">
        <v>400</v>
      </c>
      <c r="E511" s="285">
        <v>500</v>
      </c>
      <c r="F511" s="285"/>
      <c r="G511" s="218">
        <f t="shared" ref="G511:G518" si="12">+G510+E511-F511</f>
        <v>546.20000000000005</v>
      </c>
      <c r="H511" s="218"/>
      <c r="N511" s="218"/>
      <c r="O511" s="218"/>
      <c r="P511" s="218"/>
    </row>
    <row r="512" spans="1:16">
      <c r="A512" s="236">
        <v>44712</v>
      </c>
      <c r="B512" s="677" t="s">
        <v>1838</v>
      </c>
      <c r="C512" s="677" t="s">
        <v>422</v>
      </c>
      <c r="D512" t="s">
        <v>400</v>
      </c>
      <c r="E512" s="285"/>
      <c r="F512" s="285">
        <v>128</v>
      </c>
      <c r="G512" s="218">
        <f t="shared" si="12"/>
        <v>418.20000000000005</v>
      </c>
      <c r="H512" s="218"/>
      <c r="N512" s="218"/>
      <c r="O512" s="218"/>
      <c r="P512" s="218"/>
    </row>
    <row r="513" spans="1:16">
      <c r="A513" s="236">
        <v>45068</v>
      </c>
      <c r="B513" s="677" t="s">
        <v>1834</v>
      </c>
      <c r="C513" s="677" t="s">
        <v>422</v>
      </c>
      <c r="D513" t="s">
        <v>19</v>
      </c>
      <c r="E513" s="285"/>
      <c r="F513" s="218">
        <v>37.1</v>
      </c>
      <c r="G513" s="218">
        <f t="shared" si="12"/>
        <v>381.1</v>
      </c>
      <c r="H513" s="218"/>
      <c r="N513" s="218"/>
      <c r="O513" s="218"/>
      <c r="P513" s="218"/>
    </row>
    <row r="514" spans="1:16">
      <c r="A514" s="236">
        <v>45068</v>
      </c>
      <c r="B514" s="677" t="s">
        <v>1834</v>
      </c>
      <c r="C514" s="677" t="s">
        <v>422</v>
      </c>
      <c r="D514" t="s">
        <v>401</v>
      </c>
      <c r="E514" s="285"/>
      <c r="F514" s="218">
        <v>9.1</v>
      </c>
      <c r="G514" s="218">
        <f t="shared" si="12"/>
        <v>372</v>
      </c>
      <c r="H514" s="218"/>
      <c r="N514" s="218"/>
      <c r="O514" s="218"/>
      <c r="P514" s="218"/>
    </row>
    <row r="515" spans="1:16">
      <c r="A515" s="236">
        <v>45105</v>
      </c>
      <c r="B515" s="677" t="s">
        <v>1836</v>
      </c>
      <c r="C515" s="677" t="s">
        <v>422</v>
      </c>
      <c r="D515" t="s">
        <v>400</v>
      </c>
      <c r="E515" s="285"/>
      <c r="F515" s="218">
        <v>157</v>
      </c>
      <c r="G515" s="218">
        <f t="shared" si="12"/>
        <v>215</v>
      </c>
      <c r="H515" s="218"/>
      <c r="N515" s="218"/>
      <c r="O515" s="218"/>
      <c r="P515" s="218"/>
    </row>
    <row r="516" spans="1:16">
      <c r="A516" s="236">
        <v>45140</v>
      </c>
      <c r="B516" s="677" t="s">
        <v>1839</v>
      </c>
      <c r="C516" s="677" t="s">
        <v>422</v>
      </c>
      <c r="D516" t="s">
        <v>400</v>
      </c>
      <c r="E516" s="285"/>
      <c r="F516" s="218">
        <v>215</v>
      </c>
      <c r="G516" s="218">
        <f t="shared" si="12"/>
        <v>0</v>
      </c>
      <c r="H516" s="218"/>
      <c r="N516" s="218"/>
      <c r="O516" s="218"/>
      <c r="P516" s="218"/>
    </row>
    <row r="517" spans="1:16">
      <c r="A517" s="243">
        <v>44742</v>
      </c>
      <c r="B517" s="676" t="s">
        <v>397</v>
      </c>
      <c r="C517" s="676" t="s">
        <v>425</v>
      </c>
      <c r="D517" t="s">
        <v>19</v>
      </c>
      <c r="E517" s="290">
        <v>35.9</v>
      </c>
      <c r="F517" s="290"/>
      <c r="G517" s="218">
        <f t="shared" si="12"/>
        <v>35.9</v>
      </c>
      <c r="H517" s="218"/>
      <c r="N517" s="218"/>
      <c r="O517" s="218"/>
      <c r="P517" s="218"/>
    </row>
    <row r="518" spans="1:16">
      <c r="B518" s="677"/>
      <c r="C518" s="677"/>
      <c r="D518" t="s">
        <v>401</v>
      </c>
      <c r="E518" s="290">
        <v>6.9</v>
      </c>
      <c r="F518" s="290"/>
      <c r="G518" s="218">
        <f t="shared" si="12"/>
        <v>42.8</v>
      </c>
      <c r="H518" s="218"/>
      <c r="N518" s="218"/>
      <c r="O518" s="218"/>
      <c r="P518" s="218"/>
    </row>
    <row r="519" spans="1:16">
      <c r="B519" s="677"/>
      <c r="C519" s="677"/>
      <c r="D519" t="s">
        <v>400</v>
      </c>
      <c r="E519" s="290">
        <v>500</v>
      </c>
      <c r="F519" s="290"/>
      <c r="G519" s="218">
        <f t="shared" ref="G519:G579" si="13">+G518+E519-F519</f>
        <v>542.79999999999995</v>
      </c>
      <c r="H519" s="218"/>
      <c r="N519" s="218"/>
      <c r="O519" s="218"/>
      <c r="P519" s="218"/>
    </row>
    <row r="520" spans="1:16">
      <c r="A520" s="236">
        <v>44742</v>
      </c>
      <c r="B520" s="677" t="s">
        <v>1840</v>
      </c>
      <c r="C520" s="677" t="s">
        <v>425</v>
      </c>
      <c r="D520" t="s">
        <v>400</v>
      </c>
      <c r="E520" s="290"/>
      <c r="F520" s="290">
        <v>168</v>
      </c>
      <c r="G520" s="218">
        <f t="shared" si="13"/>
        <v>374.79999999999995</v>
      </c>
      <c r="H520" s="218"/>
      <c r="N520" s="218"/>
      <c r="O520" s="218"/>
      <c r="P520" s="218"/>
    </row>
    <row r="521" spans="1:16">
      <c r="A521" s="236">
        <v>45068</v>
      </c>
      <c r="B521" s="677" t="s">
        <v>1834</v>
      </c>
      <c r="C521" s="677" t="s">
        <v>425</v>
      </c>
      <c r="D521" t="s">
        <v>19</v>
      </c>
      <c r="E521" s="290"/>
      <c r="F521" s="241">
        <v>35.9</v>
      </c>
      <c r="G521" s="218">
        <f t="shared" si="13"/>
        <v>338.9</v>
      </c>
      <c r="H521" s="218"/>
      <c r="N521" s="218"/>
      <c r="O521" s="218"/>
      <c r="P521" s="218"/>
    </row>
    <row r="522" spans="1:16">
      <c r="A522" s="236">
        <v>45068</v>
      </c>
      <c r="B522" s="677" t="s">
        <v>1834</v>
      </c>
      <c r="C522" s="677" t="s">
        <v>425</v>
      </c>
      <c r="D522" t="s">
        <v>401</v>
      </c>
      <c r="E522" s="290"/>
      <c r="F522" s="241">
        <v>6.9</v>
      </c>
      <c r="G522" s="218">
        <f t="shared" si="13"/>
        <v>332</v>
      </c>
      <c r="H522" s="218"/>
      <c r="N522" s="218"/>
      <c r="O522" s="218"/>
      <c r="P522" s="218"/>
    </row>
    <row r="523" spans="1:16">
      <c r="A523" s="236">
        <v>45140</v>
      </c>
      <c r="B523" s="677" t="s">
        <v>1839</v>
      </c>
      <c r="C523" s="677" t="s">
        <v>425</v>
      </c>
      <c r="D523" t="s">
        <v>400</v>
      </c>
      <c r="E523" s="285"/>
      <c r="F523" s="218">
        <v>285</v>
      </c>
      <c r="G523" s="218">
        <f t="shared" si="13"/>
        <v>47</v>
      </c>
      <c r="H523" s="218"/>
      <c r="N523" s="218"/>
      <c r="O523" s="218"/>
      <c r="P523" s="218"/>
    </row>
    <row r="524" spans="1:16">
      <c r="A524" s="236">
        <v>45210</v>
      </c>
      <c r="B524" s="677" t="s">
        <v>1841</v>
      </c>
      <c r="C524" s="677" t="s">
        <v>425</v>
      </c>
      <c r="D524" t="s">
        <v>400</v>
      </c>
      <c r="E524" s="285"/>
      <c r="F524" s="218">
        <v>47</v>
      </c>
      <c r="G524" s="218">
        <f t="shared" si="13"/>
        <v>0</v>
      </c>
      <c r="H524" s="218"/>
      <c r="N524" s="218"/>
      <c r="O524" s="218"/>
      <c r="P524" s="218"/>
    </row>
    <row r="525" spans="1:16">
      <c r="A525" s="243">
        <v>44773</v>
      </c>
      <c r="B525" s="676" t="s">
        <v>397</v>
      </c>
      <c r="C525" s="676" t="s">
        <v>427</v>
      </c>
      <c r="D525" t="s">
        <v>19</v>
      </c>
      <c r="E525" s="290">
        <v>35.700000000000003</v>
      </c>
      <c r="F525" s="290"/>
      <c r="G525" s="218">
        <f t="shared" si="13"/>
        <v>35.700000000000003</v>
      </c>
      <c r="H525" s="218"/>
      <c r="N525" s="218"/>
      <c r="O525" s="218"/>
      <c r="P525" s="218"/>
    </row>
    <row r="526" spans="1:16">
      <c r="B526" s="677"/>
      <c r="C526" s="677"/>
      <c r="D526" t="s">
        <v>401</v>
      </c>
      <c r="E526" s="290">
        <v>9.6999999999999993</v>
      </c>
      <c r="F526" s="290"/>
      <c r="G526" s="218">
        <f t="shared" si="13"/>
        <v>45.400000000000006</v>
      </c>
      <c r="H526" s="218"/>
      <c r="N526" s="218"/>
      <c r="O526" s="218"/>
      <c r="P526" s="218"/>
    </row>
    <row r="527" spans="1:16">
      <c r="B527" s="677"/>
      <c r="C527" s="677"/>
      <c r="D527" t="s">
        <v>400</v>
      </c>
      <c r="E527" s="290">
        <v>500</v>
      </c>
      <c r="F527" s="290"/>
      <c r="G527" s="218">
        <f t="shared" si="13"/>
        <v>545.4</v>
      </c>
      <c r="H527" s="218"/>
      <c r="N527" s="218"/>
      <c r="O527" s="218"/>
      <c r="P527" s="218"/>
    </row>
    <row r="528" spans="1:16">
      <c r="A528" s="236">
        <v>44773</v>
      </c>
      <c r="B528" s="677" t="s">
        <v>1842</v>
      </c>
      <c r="C528" s="677" t="s">
        <v>427</v>
      </c>
      <c r="D528" t="s">
        <v>400</v>
      </c>
      <c r="E528" s="290"/>
      <c r="F528" s="290">
        <v>125</v>
      </c>
      <c r="G528" s="218">
        <f t="shared" si="13"/>
        <v>420.4</v>
      </c>
      <c r="H528" s="218"/>
      <c r="N528" s="218"/>
      <c r="O528" s="218"/>
      <c r="P528" s="218"/>
    </row>
    <row r="529" spans="1:16">
      <c r="A529" s="236">
        <v>45068</v>
      </c>
      <c r="B529" s="677" t="s">
        <v>1834</v>
      </c>
      <c r="C529" s="677" t="s">
        <v>427</v>
      </c>
      <c r="D529" t="s">
        <v>19</v>
      </c>
      <c r="E529" s="290"/>
      <c r="F529" s="241">
        <v>35.700000000000003</v>
      </c>
      <c r="G529" s="218">
        <f t="shared" si="13"/>
        <v>384.7</v>
      </c>
      <c r="H529" s="218"/>
      <c r="N529" s="218"/>
      <c r="O529" s="218"/>
      <c r="P529" s="218"/>
    </row>
    <row r="530" spans="1:16">
      <c r="A530" s="236">
        <v>45068</v>
      </c>
      <c r="B530" s="677" t="s">
        <v>1834</v>
      </c>
      <c r="C530" s="677" t="s">
        <v>427</v>
      </c>
      <c r="D530" t="s">
        <v>401</v>
      </c>
      <c r="E530" s="290"/>
      <c r="F530" s="241">
        <v>4.4000000000000004</v>
      </c>
      <c r="G530" s="218">
        <f t="shared" si="13"/>
        <v>380.3</v>
      </c>
      <c r="H530" s="218"/>
      <c r="N530" s="218"/>
      <c r="O530" s="218"/>
      <c r="P530" s="218"/>
    </row>
    <row r="531" spans="1:16">
      <c r="A531" s="236">
        <v>45210</v>
      </c>
      <c r="B531" s="677" t="s">
        <v>1841</v>
      </c>
      <c r="C531" s="677" t="s">
        <v>427</v>
      </c>
      <c r="D531" t="s">
        <v>400</v>
      </c>
      <c r="E531" s="290"/>
      <c r="F531" s="241">
        <v>375</v>
      </c>
      <c r="G531" s="218">
        <f t="shared" si="13"/>
        <v>5.3000000000000114</v>
      </c>
      <c r="H531" s="218"/>
      <c r="N531" s="218"/>
      <c r="O531" s="218"/>
      <c r="P531" s="218"/>
    </row>
    <row r="532" spans="1:16">
      <c r="A532" s="236">
        <v>45238</v>
      </c>
      <c r="B532" s="677" t="s">
        <v>1843</v>
      </c>
      <c r="C532" s="677" t="s">
        <v>427</v>
      </c>
      <c r="D532" t="s">
        <v>401</v>
      </c>
      <c r="E532" s="290"/>
      <c r="F532" s="241">
        <v>5.3</v>
      </c>
      <c r="G532" s="218">
        <f t="shared" si="13"/>
        <v>1.1546319456101628E-14</v>
      </c>
      <c r="H532" s="218"/>
      <c r="N532" s="218"/>
      <c r="O532" s="218"/>
      <c r="P532" s="218"/>
    </row>
    <row r="533" spans="1:16">
      <c r="A533" s="243">
        <v>44804</v>
      </c>
      <c r="B533" s="676" t="s">
        <v>397</v>
      </c>
      <c r="C533" s="676" t="s">
        <v>429</v>
      </c>
      <c r="D533" t="s">
        <v>19</v>
      </c>
      <c r="E533" s="290">
        <v>35.9</v>
      </c>
      <c r="F533" s="290"/>
      <c r="G533" s="218">
        <f t="shared" si="13"/>
        <v>35.900000000000013</v>
      </c>
      <c r="H533" s="218"/>
      <c r="N533" s="218"/>
      <c r="O533" s="218"/>
      <c r="P533" s="218"/>
    </row>
    <row r="534" spans="1:16">
      <c r="B534" s="677"/>
      <c r="C534" s="677"/>
      <c r="D534" t="s">
        <v>401</v>
      </c>
      <c r="E534" s="290">
        <v>7</v>
      </c>
      <c r="F534" s="290"/>
      <c r="G534" s="218">
        <f t="shared" si="13"/>
        <v>42.900000000000013</v>
      </c>
      <c r="H534" s="218"/>
      <c r="N534" s="218"/>
      <c r="O534" s="218"/>
      <c r="P534" s="218"/>
    </row>
    <row r="535" spans="1:16">
      <c r="B535" s="677"/>
      <c r="C535" s="677"/>
      <c r="D535" t="s">
        <v>400</v>
      </c>
      <c r="E535" s="290">
        <v>500</v>
      </c>
      <c r="F535" s="290"/>
      <c r="G535" s="218">
        <f t="shared" si="13"/>
        <v>542.9</v>
      </c>
      <c r="H535" s="218"/>
      <c r="N535" s="218"/>
      <c r="O535" s="218"/>
      <c r="P535" s="218"/>
    </row>
    <row r="536" spans="1:16">
      <c r="B536" s="677"/>
      <c r="C536" s="677"/>
      <c r="D536" t="s">
        <v>535</v>
      </c>
      <c r="E536" s="290">
        <v>10</v>
      </c>
      <c r="F536" s="290"/>
      <c r="G536" s="218">
        <f t="shared" si="13"/>
        <v>552.9</v>
      </c>
      <c r="H536" s="218"/>
      <c r="O536" s="218"/>
      <c r="P536" s="218"/>
    </row>
    <row r="537" spans="1:16">
      <c r="A537" s="236">
        <v>44804</v>
      </c>
      <c r="B537" s="677" t="s">
        <v>1844</v>
      </c>
      <c r="C537" s="677" t="s">
        <v>429</v>
      </c>
      <c r="D537" t="s">
        <v>400</v>
      </c>
      <c r="E537" s="290"/>
      <c r="F537" s="290">
        <v>180</v>
      </c>
      <c r="G537" s="218">
        <f t="shared" si="13"/>
        <v>372.9</v>
      </c>
      <c r="H537" s="218"/>
      <c r="N537" s="218"/>
      <c r="O537" s="218"/>
      <c r="P537" s="218"/>
    </row>
    <row r="538" spans="1:16">
      <c r="A538" s="236">
        <v>45210</v>
      </c>
      <c r="B538" s="677" t="s">
        <v>1841</v>
      </c>
      <c r="C538" s="677" t="s">
        <v>429</v>
      </c>
      <c r="D538" t="s">
        <v>400</v>
      </c>
      <c r="E538" s="290"/>
      <c r="F538" s="290">
        <v>128</v>
      </c>
      <c r="G538" s="218">
        <f t="shared" si="13"/>
        <v>244.89999999999998</v>
      </c>
      <c r="H538" s="218"/>
      <c r="N538" s="218"/>
      <c r="O538" s="218"/>
      <c r="P538" s="218"/>
    </row>
    <row r="539" spans="1:16">
      <c r="A539" s="236">
        <v>45238</v>
      </c>
      <c r="B539" s="677" t="s">
        <v>1843</v>
      </c>
      <c r="C539" s="677" t="s">
        <v>429</v>
      </c>
      <c r="D539" t="s">
        <v>19</v>
      </c>
      <c r="E539" s="290"/>
      <c r="F539" s="290">
        <v>35.9</v>
      </c>
      <c r="G539" s="218">
        <f t="shared" si="13"/>
        <v>208.99999999999997</v>
      </c>
      <c r="H539" s="218"/>
      <c r="N539" s="218"/>
      <c r="O539" s="218"/>
      <c r="P539" s="218"/>
    </row>
    <row r="540" spans="1:16">
      <c r="A540" s="236">
        <v>45238</v>
      </c>
      <c r="B540" s="677" t="s">
        <v>1843</v>
      </c>
      <c r="C540" s="677" t="s">
        <v>429</v>
      </c>
      <c r="D540" t="s">
        <v>401</v>
      </c>
      <c r="E540" s="290"/>
      <c r="F540" s="290">
        <v>7</v>
      </c>
      <c r="G540" s="218">
        <f t="shared" si="13"/>
        <v>201.99999999999997</v>
      </c>
      <c r="H540" s="218"/>
      <c r="N540" s="218"/>
      <c r="O540" s="218"/>
      <c r="P540" s="218"/>
    </row>
    <row r="541" spans="1:16">
      <c r="A541" s="236">
        <v>45259</v>
      </c>
      <c r="B541" s="677" t="s">
        <v>1845</v>
      </c>
      <c r="C541" s="677" t="s">
        <v>429</v>
      </c>
      <c r="D541" t="s">
        <v>400</v>
      </c>
      <c r="E541" s="290"/>
      <c r="F541" s="290">
        <v>192</v>
      </c>
      <c r="G541" s="218">
        <f t="shared" si="13"/>
        <v>9.9999999999999716</v>
      </c>
      <c r="H541" s="218"/>
      <c r="N541" s="218"/>
      <c r="O541" s="218"/>
      <c r="P541" s="218"/>
    </row>
    <row r="542" spans="1:16">
      <c r="A542" s="236">
        <v>45259</v>
      </c>
      <c r="B542" s="677" t="s">
        <v>1846</v>
      </c>
      <c r="C542" s="677" t="s">
        <v>429</v>
      </c>
      <c r="D542" t="s">
        <v>535</v>
      </c>
      <c r="E542" s="290"/>
      <c r="F542" s="290">
        <v>10</v>
      </c>
      <c r="G542" s="218">
        <f t="shared" si="13"/>
        <v>-2.8421709430404007E-14</v>
      </c>
      <c r="H542" s="218"/>
      <c r="N542" s="218"/>
      <c r="O542" s="218"/>
      <c r="P542" s="218"/>
    </row>
    <row r="543" spans="1:16">
      <c r="A543" s="243">
        <v>44834</v>
      </c>
      <c r="B543" s="676" t="s">
        <v>397</v>
      </c>
      <c r="C543" s="676" t="s">
        <v>478</v>
      </c>
      <c r="D543" t="s">
        <v>19</v>
      </c>
      <c r="E543" s="290">
        <v>31.9</v>
      </c>
      <c r="F543" s="290"/>
      <c r="G543" s="218">
        <f t="shared" si="13"/>
        <v>31.89999999999997</v>
      </c>
      <c r="H543" s="218"/>
      <c r="N543" s="218"/>
      <c r="O543" s="218"/>
      <c r="P543" s="218"/>
    </row>
    <row r="544" spans="1:16">
      <c r="B544" s="677"/>
      <c r="C544" s="677"/>
      <c r="D544" t="s">
        <v>401</v>
      </c>
      <c r="E544" s="290">
        <v>8.1999999999999993</v>
      </c>
      <c r="F544" s="290"/>
      <c r="G544" s="218">
        <f t="shared" si="13"/>
        <v>40.099999999999966</v>
      </c>
      <c r="H544" s="218"/>
      <c r="N544" s="218"/>
      <c r="O544" s="218"/>
      <c r="P544" s="218"/>
    </row>
    <row r="545" spans="1:16">
      <c r="B545" s="677"/>
      <c r="C545" s="677"/>
      <c r="D545" t="s">
        <v>400</v>
      </c>
      <c r="E545" s="290">
        <v>550</v>
      </c>
      <c r="F545" s="290"/>
      <c r="G545" s="218">
        <f t="shared" si="13"/>
        <v>590.09999999999991</v>
      </c>
      <c r="H545" s="218"/>
      <c r="N545" s="218"/>
      <c r="O545" s="218"/>
      <c r="P545" s="218"/>
    </row>
    <row r="546" spans="1:16">
      <c r="A546" s="236">
        <v>44834</v>
      </c>
      <c r="B546" s="677" t="s">
        <v>1847</v>
      </c>
      <c r="C546" s="677" t="s">
        <v>478</v>
      </c>
      <c r="D546" t="s">
        <v>400</v>
      </c>
      <c r="E546" s="290"/>
      <c r="F546" s="290">
        <v>179</v>
      </c>
      <c r="G546" s="218">
        <f t="shared" si="13"/>
        <v>411.09999999999991</v>
      </c>
      <c r="H546" s="218"/>
      <c r="I546" s="301"/>
      <c r="O546" s="218"/>
      <c r="P546" s="218"/>
    </row>
    <row r="547" spans="1:16">
      <c r="A547" s="236">
        <v>45238</v>
      </c>
      <c r="B547" s="677" t="s">
        <v>1843</v>
      </c>
      <c r="C547" s="677" t="s">
        <v>478</v>
      </c>
      <c r="D547" t="s">
        <v>19</v>
      </c>
      <c r="E547" s="290"/>
      <c r="F547" s="290">
        <v>31.9</v>
      </c>
      <c r="G547" s="218">
        <f t="shared" si="13"/>
        <v>379.19999999999993</v>
      </c>
      <c r="H547" s="218"/>
      <c r="I547" s="301"/>
      <c r="O547" s="218"/>
      <c r="P547" s="218"/>
    </row>
    <row r="548" spans="1:16">
      <c r="A548" s="236">
        <v>45238</v>
      </c>
      <c r="B548" s="677" t="s">
        <v>1843</v>
      </c>
      <c r="C548" s="677" t="s">
        <v>478</v>
      </c>
      <c r="D548" t="s">
        <v>401</v>
      </c>
      <c r="E548" s="290"/>
      <c r="F548" s="290">
        <v>8.1999999999999993</v>
      </c>
      <c r="G548" s="218">
        <f t="shared" si="13"/>
        <v>370.99999999999994</v>
      </c>
      <c r="H548" s="218"/>
      <c r="I548" s="301"/>
      <c r="O548" s="218"/>
      <c r="P548" s="218"/>
    </row>
    <row r="549" spans="1:16">
      <c r="A549" s="236">
        <v>45273</v>
      </c>
      <c r="B549" s="677" t="s">
        <v>1848</v>
      </c>
      <c r="C549" s="677" t="s">
        <v>478</v>
      </c>
      <c r="D549" t="s">
        <v>400</v>
      </c>
      <c r="E549" s="290"/>
      <c r="F549" s="290">
        <v>300</v>
      </c>
      <c r="G549" s="218">
        <f t="shared" si="13"/>
        <v>70.999999999999943</v>
      </c>
      <c r="H549" s="218"/>
      <c r="I549" s="301"/>
      <c r="O549" s="218"/>
      <c r="P549" s="218"/>
    </row>
    <row r="550" spans="1:16">
      <c r="A550" s="236">
        <v>45287</v>
      </c>
      <c r="B550" s="677" t="s">
        <v>1849</v>
      </c>
      <c r="C550" s="677" t="s">
        <v>478</v>
      </c>
      <c r="D550" t="s">
        <v>400</v>
      </c>
      <c r="E550" s="290"/>
      <c r="F550" s="290">
        <v>71</v>
      </c>
      <c r="G550" s="218">
        <f t="shared" si="13"/>
        <v>0</v>
      </c>
      <c r="H550" s="218"/>
      <c r="I550" s="301"/>
      <c r="O550" s="218"/>
      <c r="P550" s="218"/>
    </row>
    <row r="551" spans="1:16">
      <c r="A551" s="243">
        <v>44865</v>
      </c>
      <c r="B551" s="676" t="s">
        <v>397</v>
      </c>
      <c r="C551" s="676" t="s">
        <v>398</v>
      </c>
      <c r="D551" t="s">
        <v>19</v>
      </c>
      <c r="E551" s="290">
        <v>31.8</v>
      </c>
      <c r="F551" s="290"/>
      <c r="G551" s="218">
        <f t="shared" si="13"/>
        <v>31.8</v>
      </c>
      <c r="H551" s="218"/>
      <c r="I551" s="237"/>
      <c r="N551" s="241"/>
      <c r="O551" s="218"/>
      <c r="P551" s="218"/>
    </row>
    <row r="552" spans="1:16">
      <c r="B552" s="677"/>
      <c r="C552" s="677"/>
      <c r="D552" t="s">
        <v>401</v>
      </c>
      <c r="E552" s="290">
        <v>4.9000000000000004</v>
      </c>
      <c r="F552" s="290"/>
      <c r="G552" s="218">
        <f t="shared" si="13"/>
        <v>36.700000000000003</v>
      </c>
      <c r="H552" s="218"/>
      <c r="I552" s="237"/>
      <c r="N552" s="241"/>
      <c r="O552" s="218"/>
      <c r="P552" s="218"/>
    </row>
    <row r="553" spans="1:16">
      <c r="B553" s="677"/>
      <c r="C553" s="677"/>
      <c r="D553" t="s">
        <v>400</v>
      </c>
      <c r="E553" s="290">
        <v>550</v>
      </c>
      <c r="F553" s="290"/>
      <c r="G553" s="218">
        <f t="shared" si="13"/>
        <v>586.70000000000005</v>
      </c>
      <c r="H553" s="218"/>
      <c r="I553" s="237"/>
      <c r="O553" s="218"/>
      <c r="P553" s="218"/>
    </row>
    <row r="554" spans="1:16">
      <c r="A554" s="236">
        <v>44865</v>
      </c>
      <c r="B554" s="677" t="s">
        <v>1850</v>
      </c>
      <c r="C554" s="677" t="s">
        <v>398</v>
      </c>
      <c r="D554" t="s">
        <v>400</v>
      </c>
      <c r="E554" s="290"/>
      <c r="F554" s="290">
        <v>185</v>
      </c>
      <c r="G554" s="218">
        <f t="shared" si="13"/>
        <v>401.70000000000005</v>
      </c>
      <c r="H554" s="218"/>
      <c r="I554" s="237"/>
      <c r="N554" s="241"/>
      <c r="O554" s="218"/>
      <c r="P554" s="218"/>
    </row>
    <row r="555" spans="1:16">
      <c r="A555" s="236">
        <v>45238</v>
      </c>
      <c r="B555" s="677" t="s">
        <v>1843</v>
      </c>
      <c r="C555" s="677" t="s">
        <v>398</v>
      </c>
      <c r="D555" t="s">
        <v>19</v>
      </c>
      <c r="E555" s="290"/>
      <c r="F555" s="290">
        <v>31.8</v>
      </c>
      <c r="G555" s="218">
        <f t="shared" si="13"/>
        <v>369.90000000000003</v>
      </c>
      <c r="H555" s="218"/>
      <c r="I555" s="237"/>
      <c r="N555" s="241"/>
      <c r="O555" s="218"/>
      <c r="P555" s="218"/>
    </row>
    <row r="556" spans="1:16">
      <c r="A556" s="236">
        <v>45238</v>
      </c>
      <c r="B556" s="677" t="s">
        <v>1843</v>
      </c>
      <c r="C556" s="677" t="s">
        <v>398</v>
      </c>
      <c r="D556" t="s">
        <v>401</v>
      </c>
      <c r="E556" s="290"/>
      <c r="F556" s="290">
        <v>4.9000000000000004</v>
      </c>
      <c r="G556" s="218">
        <f t="shared" si="13"/>
        <v>365.00000000000006</v>
      </c>
      <c r="H556" s="218"/>
      <c r="I556" s="237"/>
      <c r="N556" s="241"/>
      <c r="O556" s="218"/>
      <c r="P556" s="218"/>
    </row>
    <row r="557" spans="1:16">
      <c r="A557" s="236">
        <v>45287</v>
      </c>
      <c r="B557" s="677" t="s">
        <v>1849</v>
      </c>
      <c r="C557" s="677" t="s">
        <v>398</v>
      </c>
      <c r="D557" t="s">
        <v>400</v>
      </c>
      <c r="E557" s="290"/>
      <c r="F557" s="290">
        <v>365</v>
      </c>
      <c r="G557" s="218">
        <f t="shared" si="13"/>
        <v>0</v>
      </c>
      <c r="H557" s="218"/>
      <c r="I557" s="237"/>
      <c r="N557" s="241"/>
      <c r="O557" s="218"/>
      <c r="P557" s="218"/>
    </row>
    <row r="558" spans="1:16">
      <c r="A558" s="243">
        <v>44895</v>
      </c>
      <c r="B558" s="676" t="s">
        <v>397</v>
      </c>
      <c r="C558" s="676" t="s">
        <v>405</v>
      </c>
      <c r="D558" t="s">
        <v>19</v>
      </c>
      <c r="E558" s="285">
        <v>35.5</v>
      </c>
      <c r="F558" s="285"/>
      <c r="G558" s="218">
        <f t="shared" si="13"/>
        <v>35.5</v>
      </c>
      <c r="H558" s="218"/>
      <c r="I558" s="237"/>
      <c r="J558" s="676"/>
      <c r="L558" s="241"/>
      <c r="N558" s="241"/>
      <c r="O558" s="218"/>
      <c r="P558" s="218"/>
    </row>
    <row r="559" spans="1:16">
      <c r="B559" s="677"/>
      <c r="C559" s="677"/>
      <c r="D559" t="s">
        <v>401</v>
      </c>
      <c r="E559" s="285">
        <v>6.3</v>
      </c>
      <c r="F559" s="285"/>
      <c r="G559" s="218">
        <f t="shared" si="13"/>
        <v>41.8</v>
      </c>
      <c r="H559" s="218"/>
      <c r="I559" s="237"/>
      <c r="J559" s="237"/>
      <c r="O559" s="218"/>
      <c r="P559" s="218"/>
    </row>
    <row r="560" spans="1:16">
      <c r="B560" s="677"/>
      <c r="C560" s="677"/>
      <c r="D560" t="s">
        <v>400</v>
      </c>
      <c r="E560" s="285">
        <v>550</v>
      </c>
      <c r="F560" s="285"/>
      <c r="G560" s="218">
        <f t="shared" si="13"/>
        <v>591.79999999999995</v>
      </c>
      <c r="H560" s="218"/>
      <c r="I560" s="237"/>
      <c r="K560" s="676"/>
      <c r="L560"/>
      <c r="O560" s="218"/>
      <c r="P560" s="218"/>
    </row>
    <row r="561" spans="1:16">
      <c r="A561" s="236">
        <v>44895</v>
      </c>
      <c r="B561" s="677" t="s">
        <v>1851</v>
      </c>
      <c r="C561" s="677" t="s">
        <v>405</v>
      </c>
      <c r="D561" t="s">
        <v>400</v>
      </c>
      <c r="E561" s="285"/>
      <c r="F561" s="285">
        <v>180</v>
      </c>
      <c r="G561" s="218">
        <f t="shared" si="13"/>
        <v>411.79999999999995</v>
      </c>
      <c r="H561" s="218"/>
      <c r="I561" s="237"/>
      <c r="K561" s="676"/>
      <c r="L561"/>
      <c r="O561" s="218"/>
      <c r="P561" s="218"/>
    </row>
    <row r="562" spans="1:16">
      <c r="A562" s="236">
        <v>45238</v>
      </c>
      <c r="B562" s="677" t="s">
        <v>1843</v>
      </c>
      <c r="C562" s="677" t="s">
        <v>405</v>
      </c>
      <c r="D562" t="s">
        <v>19</v>
      </c>
      <c r="E562" s="285"/>
      <c r="F562" s="285">
        <v>35.5</v>
      </c>
      <c r="G562" s="218">
        <f t="shared" si="13"/>
        <v>376.29999999999995</v>
      </c>
      <c r="H562" s="218"/>
      <c r="I562" s="237"/>
      <c r="K562" s="676"/>
      <c r="L562"/>
      <c r="O562" s="218"/>
      <c r="P562" s="218"/>
    </row>
    <row r="563" spans="1:16">
      <c r="A563" s="236">
        <v>45238</v>
      </c>
      <c r="B563" s="677" t="s">
        <v>1843</v>
      </c>
      <c r="C563" s="677" t="s">
        <v>405</v>
      </c>
      <c r="D563" t="s">
        <v>401</v>
      </c>
      <c r="E563" s="285"/>
      <c r="F563" s="285">
        <v>6.3</v>
      </c>
      <c r="G563" s="218">
        <f t="shared" si="13"/>
        <v>369.99999999999994</v>
      </c>
      <c r="H563" s="218"/>
      <c r="I563" s="237"/>
      <c r="K563" s="676"/>
      <c r="L563"/>
      <c r="O563" s="218"/>
      <c r="P563" s="218"/>
    </row>
    <row r="564" spans="1:16">
      <c r="A564" s="236">
        <v>45287</v>
      </c>
      <c r="B564" s="677" t="s">
        <v>1849</v>
      </c>
      <c r="C564" s="677" t="s">
        <v>405</v>
      </c>
      <c r="D564" t="s">
        <v>400</v>
      </c>
      <c r="E564" s="285"/>
      <c r="F564" s="285">
        <v>64</v>
      </c>
      <c r="G564" s="218">
        <f t="shared" si="13"/>
        <v>305.99999999999994</v>
      </c>
      <c r="H564" s="218"/>
      <c r="I564" s="237"/>
      <c r="K564" s="676"/>
      <c r="L564"/>
      <c r="O564" s="218"/>
      <c r="P564" s="218"/>
    </row>
    <row r="565" spans="1:16" s="396" customFormat="1">
      <c r="A565" s="395">
        <v>45301</v>
      </c>
      <c r="B565" s="681" t="s">
        <v>1852</v>
      </c>
      <c r="C565" s="681" t="s">
        <v>405</v>
      </c>
      <c r="D565" s="396" t="s">
        <v>400</v>
      </c>
      <c r="E565" s="400"/>
      <c r="F565" s="400">
        <v>306</v>
      </c>
      <c r="G565" s="399">
        <f t="shared" si="13"/>
        <v>0</v>
      </c>
      <c r="H565" s="399"/>
      <c r="I565" s="416"/>
      <c r="K565" s="682"/>
      <c r="M565" s="397"/>
      <c r="O565" s="399"/>
      <c r="P565" s="399"/>
    </row>
    <row r="566" spans="1:16">
      <c r="A566" s="243">
        <v>44926</v>
      </c>
      <c r="B566" s="676" t="s">
        <v>397</v>
      </c>
      <c r="C566" s="676" t="s">
        <v>409</v>
      </c>
      <c r="D566" t="s">
        <v>19</v>
      </c>
      <c r="E566" s="285">
        <v>40.6</v>
      </c>
      <c r="F566" s="285"/>
      <c r="G566" s="218">
        <f t="shared" si="13"/>
        <v>40.6</v>
      </c>
      <c r="H566" s="218"/>
      <c r="I566" s="237"/>
      <c r="N566" s="218"/>
      <c r="O566" s="218"/>
      <c r="P566" s="218"/>
    </row>
    <row r="567" spans="1:16">
      <c r="B567" s="677"/>
      <c r="C567" s="677"/>
      <c r="D567" t="s">
        <v>401</v>
      </c>
      <c r="E567" s="285">
        <v>5.7</v>
      </c>
      <c r="F567" s="285"/>
      <c r="G567" s="218">
        <f t="shared" si="13"/>
        <v>46.300000000000004</v>
      </c>
      <c r="H567" s="218"/>
      <c r="I567" s="237"/>
      <c r="K567" s="676"/>
      <c r="L567"/>
      <c r="N567" s="256"/>
      <c r="O567" s="218"/>
      <c r="P567" s="218"/>
    </row>
    <row r="568" spans="1:16">
      <c r="B568" s="677"/>
      <c r="C568" s="677"/>
      <c r="D568" t="s">
        <v>400</v>
      </c>
      <c r="E568" s="285">
        <v>550</v>
      </c>
      <c r="F568" s="285"/>
      <c r="G568" s="218">
        <f t="shared" si="13"/>
        <v>596.29999999999995</v>
      </c>
      <c r="H568" s="218"/>
      <c r="I568" s="237"/>
      <c r="J568" s="676"/>
      <c r="L568"/>
      <c r="N568" s="241"/>
      <c r="O568" s="218"/>
      <c r="P568" s="218"/>
    </row>
    <row r="569" spans="1:16">
      <c r="A569" s="236">
        <v>44926</v>
      </c>
      <c r="B569" s="677" t="s">
        <v>1853</v>
      </c>
      <c r="C569" s="677" t="s">
        <v>409</v>
      </c>
      <c r="D569" t="s">
        <v>400</v>
      </c>
      <c r="E569" s="285"/>
      <c r="F569" s="285">
        <v>245</v>
      </c>
      <c r="G569" s="218">
        <f t="shared" si="13"/>
        <v>351.29999999999995</v>
      </c>
      <c r="H569" s="218"/>
      <c r="I569" s="237"/>
      <c r="N569" s="241"/>
      <c r="O569" s="218"/>
      <c r="P569" s="218"/>
    </row>
    <row r="570" spans="1:16">
      <c r="A570" s="236">
        <v>44931</v>
      </c>
      <c r="B570" s="677" t="s">
        <v>1854</v>
      </c>
      <c r="C570" s="677" t="s">
        <v>409</v>
      </c>
      <c r="D570" t="s">
        <v>400</v>
      </c>
      <c r="E570" s="290"/>
      <c r="F570" s="290">
        <v>305</v>
      </c>
      <c r="G570" s="218">
        <f t="shared" si="13"/>
        <v>46.299999999999955</v>
      </c>
      <c r="H570" s="218"/>
      <c r="I570" s="301"/>
      <c r="O570" s="218"/>
      <c r="P570" s="218"/>
    </row>
    <row r="571" spans="1:16">
      <c r="A571" s="236">
        <v>45238</v>
      </c>
      <c r="B571" s="677" t="s">
        <v>1843</v>
      </c>
      <c r="C571" s="677" t="s">
        <v>409</v>
      </c>
      <c r="D571" t="s">
        <v>19</v>
      </c>
      <c r="E571" s="290"/>
      <c r="F571" s="290">
        <v>40.6</v>
      </c>
      <c r="G571" s="218">
        <f t="shared" si="13"/>
        <v>5.6999999999999531</v>
      </c>
      <c r="H571" s="218"/>
      <c r="I571" s="301"/>
      <c r="O571" s="218"/>
      <c r="P571" s="218"/>
    </row>
    <row r="572" spans="1:16">
      <c r="A572" s="236">
        <v>45238</v>
      </c>
      <c r="B572" s="677" t="s">
        <v>1843</v>
      </c>
      <c r="C572" s="677" t="s">
        <v>409</v>
      </c>
      <c r="D572" t="s">
        <v>401</v>
      </c>
      <c r="E572" s="290"/>
      <c r="F572" s="290">
        <v>5.7</v>
      </c>
      <c r="G572" s="218">
        <f t="shared" si="13"/>
        <v>-4.7073456244106637E-14</v>
      </c>
      <c r="H572" s="218"/>
      <c r="I572" s="301"/>
      <c r="O572" s="218"/>
      <c r="P572" s="218"/>
    </row>
    <row r="573" spans="1:16">
      <c r="A573" s="243">
        <v>44957</v>
      </c>
      <c r="B573" s="676" t="s">
        <v>397</v>
      </c>
      <c r="C573" s="676" t="s">
        <v>444</v>
      </c>
      <c r="D573" t="s">
        <v>19</v>
      </c>
      <c r="E573" s="285">
        <v>42.9</v>
      </c>
      <c r="F573" s="322"/>
      <c r="G573" s="218">
        <f t="shared" si="13"/>
        <v>42.899999999999949</v>
      </c>
      <c r="H573" s="218"/>
      <c r="I573" s="237"/>
      <c r="O573" s="218"/>
      <c r="P573" s="218"/>
    </row>
    <row r="574" spans="1:16">
      <c r="B574" s="677"/>
      <c r="C574" s="677"/>
      <c r="D574" t="s">
        <v>401</v>
      </c>
      <c r="E574" s="285">
        <v>4.8</v>
      </c>
      <c r="F574" s="322"/>
      <c r="G574" s="218">
        <f t="shared" si="13"/>
        <v>47.699999999999946</v>
      </c>
      <c r="H574" s="218"/>
      <c r="I574" s="237"/>
      <c r="N574" s="241"/>
      <c r="O574" s="218"/>
      <c r="P574" s="218"/>
    </row>
    <row r="575" spans="1:16">
      <c r="B575" s="677"/>
      <c r="C575" s="677"/>
      <c r="D575" t="s">
        <v>400</v>
      </c>
      <c r="E575" s="285">
        <v>550</v>
      </c>
      <c r="F575" s="322"/>
      <c r="G575" s="218">
        <f t="shared" si="13"/>
        <v>597.69999999999993</v>
      </c>
      <c r="H575" s="218"/>
      <c r="I575" s="237"/>
      <c r="N575" s="241"/>
      <c r="O575" s="218"/>
      <c r="P575" s="218"/>
    </row>
    <row r="576" spans="1:16">
      <c r="A576" s="236">
        <v>44957</v>
      </c>
      <c r="B576" s="677" t="s">
        <v>1855</v>
      </c>
      <c r="C576" s="677" t="s">
        <v>444</v>
      </c>
      <c r="D576" t="s">
        <v>400</v>
      </c>
      <c r="E576" s="285"/>
      <c r="F576" s="322">
        <v>235</v>
      </c>
      <c r="G576" s="218">
        <f t="shared" si="13"/>
        <v>362.69999999999993</v>
      </c>
      <c r="H576" s="218"/>
      <c r="O576" s="218"/>
      <c r="P576" s="218"/>
    </row>
    <row r="577" spans="1:16">
      <c r="A577" s="236">
        <v>44958</v>
      </c>
      <c r="B577" s="677" t="s">
        <v>1856</v>
      </c>
      <c r="C577" s="677" t="s">
        <v>444</v>
      </c>
      <c r="D577" t="s">
        <v>400</v>
      </c>
      <c r="E577" s="285"/>
      <c r="F577" s="285">
        <v>315</v>
      </c>
      <c r="G577" s="218">
        <f t="shared" si="13"/>
        <v>47.699999999999932</v>
      </c>
      <c r="H577" s="218"/>
      <c r="N577" s="241"/>
      <c r="O577" s="218"/>
      <c r="P577" s="218"/>
    </row>
    <row r="578" spans="1:16">
      <c r="A578" s="236">
        <v>45007</v>
      </c>
      <c r="B578" s="677" t="s">
        <v>1857</v>
      </c>
      <c r="C578" s="677" t="s">
        <v>444</v>
      </c>
      <c r="D578" t="s">
        <v>19</v>
      </c>
      <c r="E578" s="285"/>
      <c r="F578" s="285">
        <v>20</v>
      </c>
      <c r="G578" s="218">
        <f t="shared" si="13"/>
        <v>27.699999999999932</v>
      </c>
      <c r="H578" s="218"/>
      <c r="N578" s="241"/>
      <c r="O578" s="218"/>
      <c r="P578" s="218"/>
    </row>
    <row r="579" spans="1:16">
      <c r="A579" s="236">
        <v>45238</v>
      </c>
      <c r="B579" s="677" t="s">
        <v>1858</v>
      </c>
      <c r="C579" s="677" t="s">
        <v>444</v>
      </c>
      <c r="D579" t="s">
        <v>19</v>
      </c>
      <c r="E579" s="285"/>
      <c r="F579" s="285">
        <v>22.9</v>
      </c>
      <c r="G579" s="218">
        <f t="shared" si="13"/>
        <v>4.7999999999999332</v>
      </c>
      <c r="H579" s="218"/>
      <c r="N579" s="241"/>
      <c r="O579" s="218"/>
      <c r="P579" s="218"/>
    </row>
    <row r="580" spans="1:16">
      <c r="A580" s="236">
        <v>45238</v>
      </c>
      <c r="B580" s="677" t="s">
        <v>1858</v>
      </c>
      <c r="C580" s="677" t="s">
        <v>444</v>
      </c>
      <c r="D580" t="s">
        <v>401</v>
      </c>
      <c r="E580" s="285"/>
      <c r="F580" s="285">
        <v>4.8</v>
      </c>
      <c r="G580" s="218">
        <f t="shared" ref="G580:G650" si="14">+G579+E580-F580</f>
        <v>-6.6613381477509392E-14</v>
      </c>
      <c r="H580" s="218"/>
      <c r="N580" s="241"/>
      <c r="O580" s="218"/>
      <c r="P580" s="218"/>
    </row>
    <row r="581" spans="1:16">
      <c r="A581" s="243">
        <v>44985</v>
      </c>
      <c r="B581" s="676" t="s">
        <v>397</v>
      </c>
      <c r="C581" s="676" t="s">
        <v>415</v>
      </c>
      <c r="D581" t="s">
        <v>19</v>
      </c>
      <c r="E581" s="285">
        <v>46.8</v>
      </c>
      <c r="F581" s="285"/>
      <c r="G581" s="218">
        <f t="shared" si="14"/>
        <v>46.799999999999933</v>
      </c>
      <c r="H581" s="218"/>
      <c r="O581" s="218"/>
      <c r="P581" s="218"/>
    </row>
    <row r="582" spans="1:16">
      <c r="B582" s="677"/>
      <c r="C582" s="677"/>
      <c r="D582" t="s">
        <v>401</v>
      </c>
      <c r="E582" s="285">
        <v>1.2</v>
      </c>
      <c r="F582" s="285"/>
      <c r="G582" s="218">
        <f t="shared" si="14"/>
        <v>47.999999999999936</v>
      </c>
      <c r="H582" s="218"/>
      <c r="N582" s="218"/>
      <c r="O582" s="218"/>
      <c r="P582" s="218"/>
    </row>
    <row r="583" spans="1:16">
      <c r="B583" s="677"/>
      <c r="C583" s="677"/>
      <c r="D583" t="s">
        <v>400</v>
      </c>
      <c r="E583" s="285">
        <v>550</v>
      </c>
      <c r="F583" s="285"/>
      <c r="G583" s="218">
        <f t="shared" si="14"/>
        <v>597.99999999999989</v>
      </c>
      <c r="H583" s="218"/>
      <c r="N583" s="218"/>
      <c r="O583" s="218"/>
      <c r="P583" s="218"/>
    </row>
    <row r="584" spans="1:16">
      <c r="A584" s="236">
        <v>44985</v>
      </c>
      <c r="B584" s="677" t="s">
        <v>1859</v>
      </c>
      <c r="C584" s="677" t="s">
        <v>415</v>
      </c>
      <c r="D584" t="s">
        <v>400</v>
      </c>
      <c r="E584" s="285"/>
      <c r="F584" s="285">
        <v>197</v>
      </c>
      <c r="G584" s="218">
        <f t="shared" si="14"/>
        <v>400.99999999999989</v>
      </c>
      <c r="H584" s="218"/>
      <c r="O584" s="218"/>
      <c r="P584" s="218"/>
    </row>
    <row r="585" spans="1:16">
      <c r="A585" s="236">
        <v>44999</v>
      </c>
      <c r="B585" s="677" t="s">
        <v>1860</v>
      </c>
      <c r="C585" s="677" t="s">
        <v>415</v>
      </c>
      <c r="D585" t="s">
        <v>400</v>
      </c>
      <c r="E585" s="285"/>
      <c r="F585" s="285">
        <v>353</v>
      </c>
      <c r="G585" s="218">
        <f t="shared" si="14"/>
        <v>47.999999999999886</v>
      </c>
      <c r="H585" s="218"/>
      <c r="J585" s="676"/>
      <c r="K585" s="676"/>
      <c r="L585"/>
      <c r="N585" s="218"/>
      <c r="O585" s="218"/>
      <c r="P585" s="218"/>
    </row>
    <row r="586" spans="1:16">
      <c r="A586" s="236">
        <v>45238</v>
      </c>
      <c r="B586" s="677" t="s">
        <v>1858</v>
      </c>
      <c r="C586" s="677" t="s">
        <v>415</v>
      </c>
      <c r="D586" t="s">
        <v>19</v>
      </c>
      <c r="E586" s="285"/>
      <c r="F586" s="285">
        <v>46.8</v>
      </c>
      <c r="G586" s="218">
        <f t="shared" si="14"/>
        <v>1.1999999999998892</v>
      </c>
      <c r="H586" s="218"/>
      <c r="J586" s="676"/>
      <c r="K586" s="676"/>
      <c r="L586"/>
      <c r="N586" s="218"/>
      <c r="O586" s="218"/>
      <c r="P586" s="218"/>
    </row>
    <row r="587" spans="1:16">
      <c r="A587" s="236">
        <v>45238</v>
      </c>
      <c r="B587" s="677" t="s">
        <v>1858</v>
      </c>
      <c r="C587" s="677" t="s">
        <v>415</v>
      </c>
      <c r="D587" t="s">
        <v>401</v>
      </c>
      <c r="E587" s="285"/>
      <c r="F587" s="285">
        <v>1.2</v>
      </c>
      <c r="G587" s="218">
        <f t="shared" si="14"/>
        <v>-1.1080025785759062E-13</v>
      </c>
      <c r="H587" s="218"/>
      <c r="J587" s="676"/>
      <c r="K587" s="676"/>
      <c r="L587"/>
      <c r="N587" s="218"/>
      <c r="O587" s="218"/>
      <c r="P587" s="218"/>
    </row>
    <row r="588" spans="1:16">
      <c r="A588" s="243">
        <v>44985</v>
      </c>
      <c r="B588" s="676" t="s">
        <v>397</v>
      </c>
      <c r="C588" s="676" t="s">
        <v>418</v>
      </c>
      <c r="D588" t="s">
        <v>19</v>
      </c>
      <c r="E588" s="285">
        <v>43</v>
      </c>
      <c r="F588" s="285"/>
      <c r="G588" s="218">
        <f t="shared" si="14"/>
        <v>42.999999999999886</v>
      </c>
      <c r="H588" s="218"/>
      <c r="J588" s="677"/>
      <c r="K588" s="677"/>
      <c r="L588"/>
      <c r="N588" s="218"/>
      <c r="O588" s="218"/>
      <c r="P588" s="218"/>
    </row>
    <row r="589" spans="1:16">
      <c r="B589" s="677"/>
      <c r="C589" s="677"/>
      <c r="D589" t="s">
        <v>401</v>
      </c>
      <c r="E589" s="285">
        <v>1.3</v>
      </c>
      <c r="F589" s="285"/>
      <c r="G589" s="218">
        <f t="shared" si="14"/>
        <v>44.299999999999883</v>
      </c>
      <c r="H589" s="218"/>
      <c r="J589" s="676"/>
      <c r="K589" s="676"/>
      <c r="L589"/>
      <c r="N589" s="218"/>
      <c r="O589" s="218"/>
      <c r="P589" s="218"/>
    </row>
    <row r="590" spans="1:16">
      <c r="B590" s="677"/>
      <c r="C590" s="677"/>
      <c r="D590" t="s">
        <v>400</v>
      </c>
      <c r="E590" s="285">
        <v>550</v>
      </c>
      <c r="G590" s="218">
        <f t="shared" si="14"/>
        <v>594.29999999999984</v>
      </c>
      <c r="H590" s="218"/>
      <c r="J590" s="676"/>
      <c r="K590" s="677"/>
      <c r="L590"/>
      <c r="N590" s="218"/>
      <c r="O590" s="218"/>
      <c r="P590" s="218"/>
    </row>
    <row r="591" spans="1:16">
      <c r="A591" s="236">
        <v>45016</v>
      </c>
      <c r="B591" s="677" t="s">
        <v>1861</v>
      </c>
      <c r="C591" s="677" t="s">
        <v>1302</v>
      </c>
      <c r="D591" t="s">
        <v>400</v>
      </c>
      <c r="F591" s="285">
        <v>182</v>
      </c>
      <c r="G591" s="218">
        <f t="shared" si="14"/>
        <v>412.29999999999984</v>
      </c>
      <c r="H591" s="218"/>
      <c r="I591" s="240"/>
      <c r="N591" s="218"/>
      <c r="O591" s="218"/>
      <c r="P591" s="218"/>
    </row>
    <row r="592" spans="1:16">
      <c r="A592" s="236">
        <v>45035</v>
      </c>
      <c r="B592" s="677" t="s">
        <v>1862</v>
      </c>
      <c r="C592" s="677" t="s">
        <v>1302</v>
      </c>
      <c r="D592" t="s">
        <v>400</v>
      </c>
      <c r="F592" s="256">
        <v>300</v>
      </c>
      <c r="G592" s="218">
        <f t="shared" si="14"/>
        <v>112.29999999999984</v>
      </c>
      <c r="H592" s="218"/>
      <c r="N592" s="218"/>
      <c r="O592" s="218"/>
      <c r="P592" s="218"/>
    </row>
    <row r="593" spans="1:16">
      <c r="A593" s="236">
        <v>45238</v>
      </c>
      <c r="B593" s="677" t="s">
        <v>1858</v>
      </c>
      <c r="C593" s="677" t="s">
        <v>1302</v>
      </c>
      <c r="D593" t="s">
        <v>19</v>
      </c>
      <c r="F593" s="256">
        <v>43</v>
      </c>
      <c r="G593" s="218">
        <f t="shared" si="14"/>
        <v>69.299999999999841</v>
      </c>
      <c r="H593" s="218"/>
      <c r="N593" s="218"/>
      <c r="O593" s="218"/>
      <c r="P593" s="218"/>
    </row>
    <row r="594" spans="1:16">
      <c r="A594" s="236">
        <v>45238</v>
      </c>
      <c r="B594" s="677" t="s">
        <v>1858</v>
      </c>
      <c r="C594" s="677" t="s">
        <v>1302</v>
      </c>
      <c r="D594" t="s">
        <v>401</v>
      </c>
      <c r="F594" s="256">
        <v>1.3</v>
      </c>
      <c r="G594" s="218">
        <f t="shared" si="14"/>
        <v>67.999999999999844</v>
      </c>
      <c r="H594" s="218"/>
      <c r="N594" s="218"/>
      <c r="O594" s="218"/>
      <c r="P594" s="218"/>
    </row>
    <row r="595" spans="1:16" s="396" customFormat="1">
      <c r="A595" s="395">
        <v>45301</v>
      </c>
      <c r="B595" s="681" t="s">
        <v>1852</v>
      </c>
      <c r="C595" s="681" t="s">
        <v>1302</v>
      </c>
      <c r="D595" s="396" t="s">
        <v>400</v>
      </c>
      <c r="E595" s="397"/>
      <c r="F595" s="397">
        <v>68</v>
      </c>
      <c r="G595" s="399">
        <f t="shared" si="14"/>
        <v>-1.5631940186722204E-13</v>
      </c>
      <c r="H595" s="399"/>
      <c r="L595" s="397"/>
      <c r="M595" s="397"/>
      <c r="N595" s="399"/>
      <c r="O595" s="399"/>
      <c r="P595" s="399"/>
    </row>
    <row r="596" spans="1:16">
      <c r="A596" s="243">
        <v>45046</v>
      </c>
      <c r="B596" s="676" t="s">
        <v>397</v>
      </c>
      <c r="C596" s="676" t="s">
        <v>420</v>
      </c>
      <c r="D596" t="s">
        <v>19</v>
      </c>
      <c r="E596" s="285">
        <v>45</v>
      </c>
      <c r="F596" s="285"/>
      <c r="G596" s="218">
        <f t="shared" si="14"/>
        <v>44.999999999999844</v>
      </c>
      <c r="H596" s="218"/>
      <c r="N596" s="218"/>
      <c r="O596" s="218"/>
      <c r="P596" s="218"/>
    </row>
    <row r="597" spans="1:16">
      <c r="B597" s="677"/>
      <c r="C597" s="677"/>
      <c r="D597" t="s">
        <v>401</v>
      </c>
      <c r="E597" s="285">
        <v>1.5</v>
      </c>
      <c r="F597" s="285"/>
      <c r="G597" s="218">
        <f t="shared" si="14"/>
        <v>46.499999999999844</v>
      </c>
      <c r="H597" s="218"/>
      <c r="N597" s="218"/>
      <c r="O597" s="218"/>
      <c r="P597" s="218"/>
    </row>
    <row r="598" spans="1:16">
      <c r="B598" s="677"/>
      <c r="C598" s="677"/>
      <c r="D598" t="s">
        <v>400</v>
      </c>
      <c r="E598" s="285">
        <v>550</v>
      </c>
      <c r="G598" s="218">
        <f t="shared" si="14"/>
        <v>596.49999999999989</v>
      </c>
      <c r="H598" s="218"/>
      <c r="O598" s="218"/>
      <c r="P598" s="218"/>
    </row>
    <row r="599" spans="1:16">
      <c r="A599" s="236">
        <v>45046</v>
      </c>
      <c r="B599" s="677" t="s">
        <v>1863</v>
      </c>
      <c r="C599" s="677" t="s">
        <v>420</v>
      </c>
      <c r="D599" t="s">
        <v>400</v>
      </c>
      <c r="F599" s="285">
        <v>120</v>
      </c>
      <c r="G599" s="218">
        <f t="shared" si="14"/>
        <v>476.49999999999989</v>
      </c>
      <c r="H599" s="218"/>
      <c r="N599" s="218"/>
    </row>
    <row r="600" spans="1:16">
      <c r="A600" s="236">
        <v>45066</v>
      </c>
      <c r="B600" s="677" t="s">
        <v>1864</v>
      </c>
      <c r="C600" s="677" t="s">
        <v>420</v>
      </c>
      <c r="D600" t="s">
        <v>400</v>
      </c>
      <c r="E600" s="285"/>
      <c r="F600" s="285">
        <v>140</v>
      </c>
      <c r="G600" s="218">
        <f t="shared" si="14"/>
        <v>336.49999999999989</v>
      </c>
      <c r="H600" s="218"/>
      <c r="N600" s="218"/>
    </row>
    <row r="601" spans="1:16">
      <c r="A601" s="236">
        <v>45238</v>
      </c>
      <c r="B601" s="677" t="s">
        <v>1858</v>
      </c>
      <c r="C601" s="677" t="s">
        <v>420</v>
      </c>
      <c r="D601" t="s">
        <v>19</v>
      </c>
      <c r="E601" s="285"/>
      <c r="F601" s="285">
        <v>45</v>
      </c>
      <c r="G601" s="218">
        <f t="shared" si="14"/>
        <v>291.49999999999989</v>
      </c>
      <c r="H601" s="218"/>
      <c r="N601" s="218"/>
    </row>
    <row r="602" spans="1:16">
      <c r="A602" s="236">
        <v>45238</v>
      </c>
      <c r="B602" s="677" t="s">
        <v>1858</v>
      </c>
      <c r="C602" s="677" t="s">
        <v>420</v>
      </c>
      <c r="D602" t="s">
        <v>401</v>
      </c>
      <c r="E602" s="285"/>
      <c r="F602" s="285">
        <v>1.5</v>
      </c>
      <c r="G602" s="218">
        <f t="shared" si="14"/>
        <v>289.99999999999989</v>
      </c>
      <c r="H602" s="218"/>
      <c r="N602" s="218"/>
    </row>
    <row r="603" spans="1:16" s="396" customFormat="1">
      <c r="A603" s="395">
        <v>45301</v>
      </c>
      <c r="B603" s="681" t="s">
        <v>1852</v>
      </c>
      <c r="C603" s="681" t="s">
        <v>420</v>
      </c>
      <c r="D603" s="396" t="s">
        <v>400</v>
      </c>
      <c r="E603" s="400"/>
      <c r="F603" s="400">
        <v>126</v>
      </c>
      <c r="G603" s="399">
        <f t="shared" si="14"/>
        <v>163.99999999999989</v>
      </c>
      <c r="H603" s="399"/>
      <c r="L603" s="397"/>
      <c r="M603" s="397"/>
      <c r="N603" s="399"/>
    </row>
    <row r="604" spans="1:16" s="396" customFormat="1">
      <c r="A604" s="395">
        <v>45343</v>
      </c>
      <c r="B604" s="681" t="s">
        <v>1865</v>
      </c>
      <c r="C604" s="681" t="s">
        <v>420</v>
      </c>
      <c r="D604" s="396" t="s">
        <v>400</v>
      </c>
      <c r="E604" s="400"/>
      <c r="F604" s="400">
        <v>164</v>
      </c>
      <c r="G604" s="399">
        <f t="shared" si="14"/>
        <v>0</v>
      </c>
      <c r="H604" s="399"/>
      <c r="L604" s="397"/>
      <c r="M604" s="397"/>
      <c r="N604" s="399"/>
    </row>
    <row r="605" spans="1:16">
      <c r="A605" s="243">
        <v>45077</v>
      </c>
      <c r="B605" s="676" t="s">
        <v>397</v>
      </c>
      <c r="C605" s="676" t="s">
        <v>422</v>
      </c>
      <c r="D605" t="s">
        <v>19</v>
      </c>
      <c r="E605" s="334">
        <v>41.6</v>
      </c>
      <c r="F605" s="323"/>
      <c r="G605" s="218">
        <f t="shared" si="14"/>
        <v>41.6</v>
      </c>
      <c r="H605" s="218"/>
    </row>
    <row r="606" spans="1:16">
      <c r="A606" s="243"/>
      <c r="B606" s="676"/>
      <c r="C606" s="676"/>
      <c r="D606" t="s">
        <v>401</v>
      </c>
      <c r="E606" s="334">
        <v>2.1</v>
      </c>
      <c r="F606" s="323"/>
      <c r="G606" s="218">
        <f t="shared" si="14"/>
        <v>43.7</v>
      </c>
      <c r="H606" s="218"/>
    </row>
    <row r="607" spans="1:16">
      <c r="A607" s="243"/>
      <c r="B607" s="676"/>
      <c r="C607" s="676"/>
      <c r="D607" t="s">
        <v>400</v>
      </c>
      <c r="E607" s="334">
        <v>550</v>
      </c>
      <c r="F607" s="323"/>
      <c r="G607" s="218">
        <f t="shared" si="14"/>
        <v>593.70000000000005</v>
      </c>
      <c r="H607" s="218"/>
    </row>
    <row r="608" spans="1:16">
      <c r="A608" s="236">
        <v>45077</v>
      </c>
      <c r="B608" s="677" t="s">
        <v>1866</v>
      </c>
      <c r="C608" s="677" t="s">
        <v>422</v>
      </c>
      <c r="D608" t="s">
        <v>400</v>
      </c>
      <c r="E608" s="334"/>
      <c r="F608" s="334">
        <v>130</v>
      </c>
      <c r="G608" s="218">
        <f t="shared" si="14"/>
        <v>463.70000000000005</v>
      </c>
      <c r="H608" s="218"/>
    </row>
    <row r="609" spans="1:14">
      <c r="B609" s="677"/>
      <c r="C609" s="677"/>
      <c r="D609" s="319" t="s">
        <v>551</v>
      </c>
      <c r="E609" s="256">
        <v>10</v>
      </c>
      <c r="F609" s="285"/>
      <c r="G609" s="218">
        <f t="shared" si="14"/>
        <v>473.70000000000005</v>
      </c>
      <c r="H609" s="218"/>
    </row>
    <row r="610" spans="1:14">
      <c r="A610" s="236">
        <v>45105</v>
      </c>
      <c r="B610" s="677" t="s">
        <v>1836</v>
      </c>
      <c r="C610" s="677" t="s">
        <v>422</v>
      </c>
      <c r="D610" t="s">
        <v>400</v>
      </c>
      <c r="F610" s="256">
        <v>420</v>
      </c>
      <c r="G610" s="218">
        <f t="shared" si="14"/>
        <v>53.700000000000045</v>
      </c>
      <c r="H610" s="218"/>
    </row>
    <row r="611" spans="1:14">
      <c r="A611" s="236">
        <v>45238</v>
      </c>
      <c r="B611" s="677" t="s">
        <v>1858</v>
      </c>
      <c r="C611" s="677" t="s">
        <v>422</v>
      </c>
      <c r="D611" t="s">
        <v>19</v>
      </c>
      <c r="F611" s="256">
        <v>41.6</v>
      </c>
      <c r="G611" s="218">
        <f t="shared" si="14"/>
        <v>12.100000000000044</v>
      </c>
      <c r="H611" s="218"/>
    </row>
    <row r="612" spans="1:14">
      <c r="A612" s="236">
        <v>45238</v>
      </c>
      <c r="B612" s="677" t="s">
        <v>1858</v>
      </c>
      <c r="C612" s="677" t="s">
        <v>422</v>
      </c>
      <c r="D612" t="s">
        <v>401</v>
      </c>
      <c r="F612" s="256">
        <v>2.1</v>
      </c>
      <c r="G612" s="218">
        <f t="shared" si="14"/>
        <v>10.000000000000044</v>
      </c>
      <c r="H612" s="218"/>
    </row>
    <row r="613" spans="1:14">
      <c r="A613" s="236">
        <v>45364</v>
      </c>
      <c r="B613" s="677" t="s">
        <v>1867</v>
      </c>
      <c r="C613" s="677" t="s">
        <v>422</v>
      </c>
      <c r="D613" s="319" t="s">
        <v>551</v>
      </c>
      <c r="F613" s="256">
        <v>10</v>
      </c>
      <c r="G613" s="218">
        <f t="shared" si="14"/>
        <v>4.4408920985006262E-14</v>
      </c>
      <c r="H613" s="218"/>
    </row>
    <row r="614" spans="1:14">
      <c r="A614" s="243">
        <v>45107</v>
      </c>
      <c r="B614" s="676" t="s">
        <v>397</v>
      </c>
      <c r="C614" s="676" t="s">
        <v>425</v>
      </c>
      <c r="D614" t="s">
        <v>19</v>
      </c>
      <c r="E614" s="256">
        <v>42.4</v>
      </c>
      <c r="G614" s="218">
        <f t="shared" si="14"/>
        <v>42.400000000000041</v>
      </c>
      <c r="H614" s="218"/>
    </row>
    <row r="615" spans="1:14">
      <c r="B615" s="677"/>
      <c r="C615" s="677"/>
      <c r="D615" t="s">
        <v>401</v>
      </c>
      <c r="E615" s="256">
        <v>2</v>
      </c>
      <c r="G615" s="218">
        <f t="shared" si="14"/>
        <v>44.400000000000041</v>
      </c>
      <c r="H615" s="218"/>
      <c r="I615" s="240"/>
    </row>
    <row r="616" spans="1:14">
      <c r="B616" s="677"/>
      <c r="C616" s="677"/>
      <c r="D616" t="s">
        <v>400</v>
      </c>
      <c r="E616" s="256">
        <v>550</v>
      </c>
      <c r="G616" s="218">
        <f t="shared" si="14"/>
        <v>594.40000000000009</v>
      </c>
      <c r="H616" s="218"/>
    </row>
    <row r="617" spans="1:14">
      <c r="A617" s="236">
        <v>45105</v>
      </c>
      <c r="B617" s="677" t="s">
        <v>1836</v>
      </c>
      <c r="C617" s="677" t="s">
        <v>425</v>
      </c>
      <c r="D617" t="s">
        <v>400</v>
      </c>
      <c r="F617" s="256">
        <v>200</v>
      </c>
      <c r="G617" s="218">
        <f t="shared" si="14"/>
        <v>394.40000000000009</v>
      </c>
      <c r="H617" s="218"/>
    </row>
    <row r="618" spans="1:14">
      <c r="A618" s="236">
        <v>45111</v>
      </c>
      <c r="B618" s="677" t="s">
        <v>1868</v>
      </c>
      <c r="C618" s="677" t="s">
        <v>425</v>
      </c>
      <c r="D618" t="s">
        <v>400</v>
      </c>
      <c r="F618" s="256">
        <v>70</v>
      </c>
      <c r="G618" s="218">
        <f t="shared" si="14"/>
        <v>324.40000000000009</v>
      </c>
      <c r="H618" s="218"/>
    </row>
    <row r="619" spans="1:14">
      <c r="A619" s="236">
        <v>45238</v>
      </c>
      <c r="B619" s="677" t="s">
        <v>1858</v>
      </c>
      <c r="C619" s="677" t="s">
        <v>425</v>
      </c>
      <c r="D619" t="s">
        <v>19</v>
      </c>
      <c r="F619" s="256">
        <v>42.4</v>
      </c>
      <c r="G619" s="218">
        <f t="shared" si="14"/>
        <v>282.00000000000011</v>
      </c>
      <c r="H619" s="218"/>
    </row>
    <row r="620" spans="1:14">
      <c r="A620" s="236">
        <v>45238</v>
      </c>
      <c r="B620" s="677" t="s">
        <v>1858</v>
      </c>
      <c r="C620" s="677" t="s">
        <v>425</v>
      </c>
      <c r="D620" t="s">
        <v>401</v>
      </c>
      <c r="F620" s="256">
        <v>2</v>
      </c>
      <c r="G620" s="218">
        <f t="shared" si="14"/>
        <v>280.00000000000011</v>
      </c>
      <c r="H620" s="218"/>
    </row>
    <row r="621" spans="1:14" s="396" customFormat="1">
      <c r="A621" s="395">
        <v>45343</v>
      </c>
      <c r="B621" s="681" t="s">
        <v>1865</v>
      </c>
      <c r="C621" s="681" t="s">
        <v>425</v>
      </c>
      <c r="D621" s="396" t="s">
        <v>400</v>
      </c>
      <c r="E621" s="397"/>
      <c r="F621" s="397">
        <v>280</v>
      </c>
      <c r="G621" s="399">
        <f t="shared" si="14"/>
        <v>0</v>
      </c>
      <c r="H621" s="399"/>
      <c r="L621" s="397"/>
      <c r="M621" s="397"/>
    </row>
    <row r="622" spans="1:14">
      <c r="A622" s="243">
        <v>45138</v>
      </c>
      <c r="B622" s="676" t="s">
        <v>397</v>
      </c>
      <c r="C622" s="676" t="s">
        <v>427</v>
      </c>
      <c r="D622" t="s">
        <v>19</v>
      </c>
      <c r="E622" s="256">
        <v>39.9</v>
      </c>
      <c r="G622" s="218">
        <f t="shared" si="14"/>
        <v>39.9</v>
      </c>
      <c r="H622" s="218"/>
      <c r="J622" s="676"/>
      <c r="N622" s="334"/>
    </row>
    <row r="623" spans="1:14">
      <c r="B623" s="677"/>
      <c r="C623" s="677"/>
      <c r="D623" t="s">
        <v>401</v>
      </c>
      <c r="E623" s="256">
        <v>2</v>
      </c>
      <c r="G623" s="218">
        <f t="shared" si="14"/>
        <v>41.9</v>
      </c>
      <c r="H623" s="218"/>
      <c r="K623" s="676"/>
      <c r="L623"/>
      <c r="M623" s="241"/>
      <c r="N623" s="334"/>
    </row>
    <row r="624" spans="1:14">
      <c r="B624" s="677"/>
      <c r="C624" s="677"/>
      <c r="D624" t="s">
        <v>400</v>
      </c>
      <c r="E624" s="256">
        <v>550</v>
      </c>
      <c r="G624" s="218">
        <f t="shared" si="14"/>
        <v>591.9</v>
      </c>
      <c r="H624" s="218"/>
      <c r="J624" s="676"/>
    </row>
    <row r="625" spans="1:14">
      <c r="A625" s="236">
        <v>45138</v>
      </c>
      <c r="B625" s="677" t="s">
        <v>1869</v>
      </c>
      <c r="C625" s="677" t="s">
        <v>427</v>
      </c>
      <c r="D625" t="s">
        <v>400</v>
      </c>
      <c r="F625" s="256">
        <v>50</v>
      </c>
      <c r="G625" s="218">
        <f t="shared" si="14"/>
        <v>541.9</v>
      </c>
      <c r="H625" s="218"/>
      <c r="K625" s="676"/>
      <c r="L625"/>
      <c r="M625" s="241"/>
    </row>
    <row r="626" spans="1:14">
      <c r="A626" s="236">
        <v>45175</v>
      </c>
      <c r="B626" s="677" t="s">
        <v>1870</v>
      </c>
      <c r="C626" s="677" t="s">
        <v>427</v>
      </c>
      <c r="D626" t="s">
        <v>400</v>
      </c>
      <c r="F626" s="256">
        <v>500</v>
      </c>
      <c r="G626" s="218">
        <f t="shared" si="14"/>
        <v>41.899999999999977</v>
      </c>
      <c r="H626" s="218"/>
      <c r="N626" s="256"/>
    </row>
    <row r="627" spans="1:14">
      <c r="A627" s="236">
        <v>45238</v>
      </c>
      <c r="B627" s="677" t="s">
        <v>1871</v>
      </c>
      <c r="C627" s="677" t="s">
        <v>427</v>
      </c>
      <c r="D627" t="s">
        <v>19</v>
      </c>
      <c r="F627" s="256">
        <v>39.9</v>
      </c>
      <c r="G627" s="218">
        <f t="shared" si="14"/>
        <v>1.9999999999999787</v>
      </c>
      <c r="H627" s="218"/>
      <c r="N627" s="256"/>
    </row>
    <row r="628" spans="1:14">
      <c r="A628" s="236">
        <v>45238</v>
      </c>
      <c r="B628" s="677" t="s">
        <v>1871</v>
      </c>
      <c r="C628" s="677" t="s">
        <v>427</v>
      </c>
      <c r="D628" t="s">
        <v>401</v>
      </c>
      <c r="F628" s="256">
        <v>2</v>
      </c>
      <c r="G628" s="218">
        <f t="shared" si="14"/>
        <v>-2.1316282072803006E-14</v>
      </c>
      <c r="H628" s="218"/>
      <c r="N628" s="256"/>
    </row>
    <row r="629" spans="1:14">
      <c r="A629" s="243">
        <v>45169</v>
      </c>
      <c r="B629" s="676" t="s">
        <v>397</v>
      </c>
      <c r="C629" s="676" t="s">
        <v>429</v>
      </c>
      <c r="D629" t="s">
        <v>19</v>
      </c>
      <c r="E629" s="256">
        <v>38.200000000000003</v>
      </c>
      <c r="G629" s="218">
        <f t="shared" si="14"/>
        <v>38.199999999999982</v>
      </c>
      <c r="H629" s="218"/>
      <c r="N629" s="256"/>
    </row>
    <row r="630" spans="1:14">
      <c r="B630" s="677"/>
      <c r="C630" s="677"/>
      <c r="D630" t="s">
        <v>401</v>
      </c>
      <c r="E630" s="256">
        <v>2.2999999999999998</v>
      </c>
      <c r="G630" s="218">
        <f t="shared" si="14"/>
        <v>40.499999999999979</v>
      </c>
      <c r="H630" s="218"/>
      <c r="N630" s="256"/>
    </row>
    <row r="631" spans="1:14">
      <c r="B631" s="677"/>
      <c r="C631" s="677"/>
      <c r="D631" t="s">
        <v>400</v>
      </c>
      <c r="E631" s="256">
        <v>550</v>
      </c>
      <c r="G631" s="218">
        <f t="shared" si="14"/>
        <v>590.5</v>
      </c>
      <c r="H631" s="218"/>
      <c r="N631" s="256"/>
    </row>
    <row r="632" spans="1:14">
      <c r="B632" s="677"/>
      <c r="C632" s="677"/>
      <c r="D632" t="s">
        <v>535</v>
      </c>
      <c r="E632" s="256">
        <v>10</v>
      </c>
      <c r="G632" s="218">
        <f t="shared" si="14"/>
        <v>600.5</v>
      </c>
      <c r="H632" s="218"/>
    </row>
    <row r="633" spans="1:14">
      <c r="A633" s="236">
        <v>45169</v>
      </c>
      <c r="B633" s="677" t="s">
        <v>1872</v>
      </c>
      <c r="C633" s="677" t="s">
        <v>429</v>
      </c>
      <c r="D633" t="s">
        <v>400</v>
      </c>
      <c r="F633" s="256">
        <v>105</v>
      </c>
      <c r="G633" s="218">
        <f t="shared" si="14"/>
        <v>495.5</v>
      </c>
      <c r="H633" s="218"/>
      <c r="N633" s="256"/>
    </row>
    <row r="634" spans="1:14">
      <c r="A634" s="236">
        <v>45238</v>
      </c>
      <c r="B634" s="677" t="s">
        <v>1871</v>
      </c>
      <c r="C634" s="677" t="s">
        <v>429</v>
      </c>
      <c r="D634" t="s">
        <v>19</v>
      </c>
      <c r="F634" s="256">
        <v>38.200000000000003</v>
      </c>
      <c r="G634" s="218">
        <f t="shared" si="14"/>
        <v>457.3</v>
      </c>
      <c r="H634" s="218"/>
      <c r="N634" s="256"/>
    </row>
    <row r="635" spans="1:14">
      <c r="A635" s="236">
        <v>45238</v>
      </c>
      <c r="B635" s="677" t="s">
        <v>1871</v>
      </c>
      <c r="C635" s="677" t="s">
        <v>429</v>
      </c>
      <c r="D635" t="s">
        <v>401</v>
      </c>
      <c r="F635" s="256">
        <v>2.2999999999999998</v>
      </c>
      <c r="G635" s="218">
        <f t="shared" si="14"/>
        <v>455</v>
      </c>
      <c r="H635" s="218"/>
      <c r="N635" s="256"/>
    </row>
    <row r="636" spans="1:14" s="396" customFormat="1">
      <c r="A636" s="395">
        <v>45343</v>
      </c>
      <c r="B636" s="681" t="s">
        <v>1865</v>
      </c>
      <c r="C636" s="681" t="s">
        <v>429</v>
      </c>
      <c r="D636" s="396" t="s">
        <v>400</v>
      </c>
      <c r="E636" s="397"/>
      <c r="F636" s="397">
        <v>56</v>
      </c>
      <c r="G636" s="399">
        <f t="shared" si="14"/>
        <v>399</v>
      </c>
      <c r="H636" s="399"/>
      <c r="L636" s="397"/>
      <c r="M636" s="397"/>
      <c r="N636" s="397"/>
    </row>
    <row r="637" spans="1:14" s="396" customFormat="1">
      <c r="A637" s="395">
        <v>45364</v>
      </c>
      <c r="B637" s="681" t="s">
        <v>1873</v>
      </c>
      <c r="C637" s="681" t="s">
        <v>429</v>
      </c>
      <c r="D637" s="396" t="s">
        <v>400</v>
      </c>
      <c r="E637" s="397"/>
      <c r="F637" s="397">
        <v>389</v>
      </c>
      <c r="G637" s="399">
        <f t="shared" si="14"/>
        <v>10</v>
      </c>
      <c r="H637" s="399"/>
      <c r="L637" s="397"/>
      <c r="M637" s="397"/>
      <c r="N637" s="397"/>
    </row>
    <row r="638" spans="1:14">
      <c r="A638" s="236">
        <v>45475</v>
      </c>
      <c r="B638" s="677" t="s">
        <v>1874</v>
      </c>
      <c r="C638" s="677" t="s">
        <v>429</v>
      </c>
      <c r="D638" t="s">
        <v>535</v>
      </c>
      <c r="F638" s="256">
        <v>10</v>
      </c>
      <c r="G638" s="218">
        <f t="shared" si="14"/>
        <v>0</v>
      </c>
      <c r="H638" s="218"/>
      <c r="N638" s="256"/>
    </row>
    <row r="639" spans="1:14">
      <c r="A639" s="243">
        <v>45199</v>
      </c>
      <c r="B639" s="676" t="s">
        <v>397</v>
      </c>
      <c r="C639" s="676" t="s">
        <v>431</v>
      </c>
      <c r="D639" t="s">
        <v>19</v>
      </c>
      <c r="E639" s="218">
        <v>38</v>
      </c>
      <c r="G639" s="218">
        <f t="shared" si="14"/>
        <v>38</v>
      </c>
      <c r="H639" s="218"/>
      <c r="N639" s="256"/>
    </row>
    <row r="640" spans="1:14">
      <c r="B640" s="677"/>
      <c r="C640" s="677"/>
      <c r="D640" t="s">
        <v>401</v>
      </c>
      <c r="E640" s="218">
        <v>2</v>
      </c>
      <c r="G640" s="218">
        <f t="shared" si="14"/>
        <v>40</v>
      </c>
      <c r="H640" s="218"/>
      <c r="N640" s="256"/>
    </row>
    <row r="641" spans="1:15">
      <c r="B641" s="677"/>
      <c r="C641" s="677"/>
      <c r="D641" t="s">
        <v>400</v>
      </c>
      <c r="E641" s="218">
        <v>550</v>
      </c>
      <c r="G641" s="218">
        <f t="shared" si="14"/>
        <v>590</v>
      </c>
      <c r="H641" s="218"/>
      <c r="N641" s="237"/>
    </row>
    <row r="642" spans="1:15">
      <c r="A642" s="236">
        <v>45199</v>
      </c>
      <c r="B642" s="677" t="s">
        <v>1875</v>
      </c>
      <c r="C642" s="677" t="s">
        <v>431</v>
      </c>
      <c r="D642" t="s">
        <v>400</v>
      </c>
      <c r="F642" s="256">
        <v>35</v>
      </c>
      <c r="G642" s="218">
        <f t="shared" si="14"/>
        <v>555</v>
      </c>
      <c r="H642" s="218"/>
      <c r="N642" s="237"/>
    </row>
    <row r="643" spans="1:15">
      <c r="A643" s="236">
        <v>45252</v>
      </c>
      <c r="B643" s="677" t="s">
        <v>1876</v>
      </c>
      <c r="C643" s="677" t="s">
        <v>431</v>
      </c>
      <c r="D643" t="s">
        <v>19</v>
      </c>
      <c r="F643" s="218">
        <v>38</v>
      </c>
      <c r="G643" s="218">
        <f t="shared" si="14"/>
        <v>517</v>
      </c>
      <c r="H643" s="218"/>
      <c r="J643" s="676"/>
      <c r="N643" s="256"/>
      <c r="O643" s="256"/>
    </row>
    <row r="644" spans="1:15">
      <c r="A644" s="236">
        <v>45252</v>
      </c>
      <c r="B644" s="677" t="s">
        <v>1876</v>
      </c>
      <c r="C644" s="677" t="s">
        <v>431</v>
      </c>
      <c r="D644" t="s">
        <v>401</v>
      </c>
      <c r="F644" s="218">
        <v>2</v>
      </c>
      <c r="G644" s="218">
        <f t="shared" si="14"/>
        <v>515</v>
      </c>
      <c r="H644" s="218"/>
      <c r="K644" s="676"/>
      <c r="L644"/>
      <c r="M644" s="218"/>
    </row>
    <row r="645" spans="1:15" s="396" customFormat="1">
      <c r="A645" s="395">
        <v>45418</v>
      </c>
      <c r="B645" s="681" t="s">
        <v>1877</v>
      </c>
      <c r="C645" s="681" t="s">
        <v>431</v>
      </c>
      <c r="D645" s="396" t="s">
        <v>400</v>
      </c>
      <c r="E645" s="397"/>
      <c r="F645" s="399">
        <v>400</v>
      </c>
      <c r="G645" s="399">
        <f t="shared" si="14"/>
        <v>115</v>
      </c>
      <c r="H645" s="399"/>
      <c r="K645" s="682"/>
      <c r="M645" s="399"/>
    </row>
    <row r="646" spans="1:15" s="396" customFormat="1">
      <c r="A646" s="395">
        <v>45434</v>
      </c>
      <c r="B646" s="681" t="s">
        <v>1878</v>
      </c>
      <c r="C646" s="681" t="s">
        <v>431</v>
      </c>
      <c r="D646" s="396" t="s">
        <v>400</v>
      </c>
      <c r="E646" s="397"/>
      <c r="F646" s="399">
        <v>50</v>
      </c>
      <c r="G646" s="399">
        <f t="shared" si="14"/>
        <v>65</v>
      </c>
      <c r="H646" s="399"/>
      <c r="K646" s="682"/>
      <c r="M646" s="399"/>
    </row>
    <row r="647" spans="1:15" s="396" customFormat="1">
      <c r="A647" s="395">
        <v>45441</v>
      </c>
      <c r="B647" s="681" t="s">
        <v>1879</v>
      </c>
      <c r="C647" s="681" t="s">
        <v>431</v>
      </c>
      <c r="D647" s="396" t="s">
        <v>400</v>
      </c>
      <c r="E647" s="397"/>
      <c r="F647" s="399">
        <v>50</v>
      </c>
      <c r="G647" s="399">
        <f t="shared" si="14"/>
        <v>15</v>
      </c>
      <c r="H647" s="399"/>
      <c r="K647" s="682"/>
      <c r="M647" s="399"/>
    </row>
    <row r="648" spans="1:15" s="460" customFormat="1">
      <c r="A648" s="458">
        <v>45448</v>
      </c>
      <c r="B648" s="459" t="s">
        <v>1880</v>
      </c>
      <c r="C648" s="459" t="s">
        <v>431</v>
      </c>
      <c r="D648" s="460" t="s">
        <v>400</v>
      </c>
      <c r="E648" s="461"/>
      <c r="F648" s="463">
        <v>15</v>
      </c>
      <c r="G648" s="463">
        <f t="shared" si="14"/>
        <v>0</v>
      </c>
      <c r="H648" s="463"/>
      <c r="K648" s="470"/>
      <c r="M648" s="463"/>
    </row>
    <row r="649" spans="1:15">
      <c r="A649" s="243">
        <v>45230</v>
      </c>
      <c r="B649" s="676" t="s">
        <v>397</v>
      </c>
      <c r="C649" s="676" t="s">
        <v>398</v>
      </c>
      <c r="D649" t="s">
        <v>19</v>
      </c>
      <c r="E649" s="256">
        <v>37</v>
      </c>
      <c r="G649" s="218">
        <f t="shared" si="14"/>
        <v>37</v>
      </c>
      <c r="H649" s="218"/>
      <c r="N649" s="256"/>
    </row>
    <row r="650" spans="1:15">
      <c r="B650" s="677"/>
      <c r="C650" s="677"/>
      <c r="D650" t="s">
        <v>401</v>
      </c>
      <c r="E650" s="256">
        <v>2</v>
      </c>
      <c r="G650" s="218">
        <f t="shared" si="14"/>
        <v>39</v>
      </c>
      <c r="H650" s="218"/>
      <c r="N650" s="218"/>
    </row>
    <row r="651" spans="1:15">
      <c r="B651" s="677"/>
      <c r="C651" s="677"/>
      <c r="D651" t="s">
        <v>400</v>
      </c>
      <c r="E651" s="256">
        <v>550</v>
      </c>
      <c r="G651" s="218">
        <f t="shared" ref="G651:G714" si="15">+G650+E651-F651</f>
        <v>589</v>
      </c>
      <c r="H651" s="218"/>
    </row>
    <row r="652" spans="1:15">
      <c r="A652" s="236">
        <v>45230</v>
      </c>
      <c r="B652" s="677" t="s">
        <v>1881</v>
      </c>
      <c r="C652" s="677" t="s">
        <v>398</v>
      </c>
      <c r="D652" t="s">
        <v>400</v>
      </c>
      <c r="F652" s="256">
        <v>20</v>
      </c>
      <c r="G652" s="218">
        <f t="shared" si="15"/>
        <v>569</v>
      </c>
      <c r="H652" s="218"/>
      <c r="N652" s="237"/>
    </row>
    <row r="653" spans="1:15">
      <c r="A653" s="236">
        <v>45252</v>
      </c>
      <c r="B653" s="677" t="s">
        <v>1876</v>
      </c>
      <c r="C653" s="677" t="s">
        <v>398</v>
      </c>
      <c r="D653" t="s">
        <v>19</v>
      </c>
      <c r="F653" s="256">
        <v>10</v>
      </c>
      <c r="G653" s="218">
        <f t="shared" si="15"/>
        <v>559</v>
      </c>
      <c r="H653" s="218"/>
      <c r="N653" s="256"/>
    </row>
    <row r="654" spans="1:15">
      <c r="A654" s="236">
        <v>45294</v>
      </c>
      <c r="B654" s="677" t="s">
        <v>1882</v>
      </c>
      <c r="C654" s="677" t="s">
        <v>398</v>
      </c>
      <c r="D654" t="s">
        <v>19</v>
      </c>
      <c r="F654" s="256">
        <v>27</v>
      </c>
      <c r="G654" s="218">
        <f t="shared" si="15"/>
        <v>532</v>
      </c>
      <c r="H654" s="218"/>
    </row>
    <row r="655" spans="1:15">
      <c r="A655" s="236">
        <v>45294</v>
      </c>
      <c r="B655" s="677" t="s">
        <v>1882</v>
      </c>
      <c r="C655" s="677" t="s">
        <v>398</v>
      </c>
      <c r="D655" t="s">
        <v>401</v>
      </c>
      <c r="F655" s="256">
        <v>2</v>
      </c>
      <c r="G655" s="218">
        <f t="shared" si="15"/>
        <v>530</v>
      </c>
      <c r="H655" s="218"/>
    </row>
    <row r="656" spans="1:15" s="460" customFormat="1">
      <c r="A656" s="458">
        <v>45448</v>
      </c>
      <c r="B656" s="459" t="s">
        <v>1880</v>
      </c>
      <c r="C656" s="459" t="s">
        <v>398</v>
      </c>
      <c r="D656" s="460" t="s">
        <v>400</v>
      </c>
      <c r="E656" s="461"/>
      <c r="F656" s="461">
        <v>35</v>
      </c>
      <c r="G656" s="463">
        <f t="shared" si="15"/>
        <v>495</v>
      </c>
      <c r="H656" s="463"/>
      <c r="L656" s="461"/>
      <c r="M656" s="461"/>
    </row>
    <row r="657" spans="1:14" s="476" customFormat="1">
      <c r="A657" s="474">
        <v>45455</v>
      </c>
      <c r="B657" s="475" t="s">
        <v>1883</v>
      </c>
      <c r="C657" s="475" t="s">
        <v>398</v>
      </c>
      <c r="D657" s="476" t="s">
        <v>400</v>
      </c>
      <c r="E657" s="478"/>
      <c r="F657" s="478">
        <v>50</v>
      </c>
      <c r="G657" s="477">
        <f t="shared" si="15"/>
        <v>445</v>
      </c>
      <c r="H657" s="477"/>
      <c r="L657" s="478"/>
      <c r="M657" s="478"/>
    </row>
    <row r="658" spans="1:14" s="460" customFormat="1">
      <c r="A658" s="458">
        <v>45468</v>
      </c>
      <c r="B658" s="459" t="s">
        <v>1884</v>
      </c>
      <c r="C658" s="459" t="s">
        <v>398</v>
      </c>
      <c r="D658" s="460" t="s">
        <v>400</v>
      </c>
      <c r="E658" s="461"/>
      <c r="F658" s="461">
        <v>50</v>
      </c>
      <c r="G658" s="463">
        <f t="shared" si="15"/>
        <v>395</v>
      </c>
      <c r="H658" s="463"/>
      <c r="L658" s="461"/>
      <c r="M658" s="461"/>
    </row>
    <row r="659" spans="1:14" s="396" customFormat="1">
      <c r="A659" s="395">
        <v>45475</v>
      </c>
      <c r="B659" s="681" t="s">
        <v>1885</v>
      </c>
      <c r="C659" s="681" t="s">
        <v>398</v>
      </c>
      <c r="D659" s="396" t="s">
        <v>400</v>
      </c>
      <c r="E659" s="397"/>
      <c r="F659" s="397">
        <v>71.5</v>
      </c>
      <c r="G659" s="399">
        <f t="shared" si="15"/>
        <v>323.5</v>
      </c>
      <c r="H659" s="399"/>
      <c r="L659" s="397"/>
      <c r="M659" s="397"/>
    </row>
    <row r="660" spans="1:14" s="396" customFormat="1">
      <c r="A660" s="395">
        <v>45497</v>
      </c>
      <c r="B660" s="681" t="s">
        <v>1886</v>
      </c>
      <c r="C660" s="681" t="s">
        <v>398</v>
      </c>
      <c r="D660" s="396" t="s">
        <v>400</v>
      </c>
      <c r="E660" s="397"/>
      <c r="F660" s="397">
        <v>30</v>
      </c>
      <c r="G660" s="399">
        <f t="shared" si="15"/>
        <v>293.5</v>
      </c>
      <c r="H660" s="399"/>
      <c r="L660" s="397"/>
      <c r="M660" s="397"/>
    </row>
    <row r="661" spans="1:14" s="396" customFormat="1">
      <c r="A661" s="395">
        <v>45504</v>
      </c>
      <c r="B661" s="681" t="s">
        <v>1887</v>
      </c>
      <c r="C661" s="681" t="s">
        <v>398</v>
      </c>
      <c r="D661" s="396" t="s">
        <v>400</v>
      </c>
      <c r="E661" s="397"/>
      <c r="F661" s="397">
        <v>50</v>
      </c>
      <c r="G661" s="399">
        <f t="shared" si="15"/>
        <v>243.5</v>
      </c>
      <c r="H661" s="399"/>
      <c r="L661" s="397"/>
      <c r="M661" s="397"/>
    </row>
    <row r="662" spans="1:14" s="396" customFormat="1">
      <c r="A662" s="395">
        <v>45518</v>
      </c>
      <c r="B662" s="681" t="s">
        <v>1888</v>
      </c>
      <c r="C662" s="681" t="s">
        <v>398</v>
      </c>
      <c r="D662" s="396" t="s">
        <v>400</v>
      </c>
      <c r="E662" s="397"/>
      <c r="F662" s="397">
        <v>85</v>
      </c>
      <c r="G662" s="399">
        <f t="shared" si="15"/>
        <v>158.5</v>
      </c>
      <c r="H662" s="399"/>
      <c r="L662" s="397"/>
      <c r="M662" s="397"/>
    </row>
    <row r="663" spans="1:14" s="396" customFormat="1">
      <c r="A663" s="395">
        <v>45539</v>
      </c>
      <c r="B663" s="681" t="s">
        <v>1889</v>
      </c>
      <c r="C663" s="681" t="s">
        <v>398</v>
      </c>
      <c r="D663" s="396" t="s">
        <v>400</v>
      </c>
      <c r="E663" s="397"/>
      <c r="F663" s="397">
        <v>55</v>
      </c>
      <c r="G663" s="399">
        <f t="shared" si="15"/>
        <v>103.5</v>
      </c>
      <c r="H663" s="399"/>
      <c r="L663" s="397"/>
      <c r="M663" s="397"/>
    </row>
    <row r="664" spans="1:14" s="404" customFormat="1">
      <c r="A664" s="403">
        <v>45565</v>
      </c>
      <c r="B664" s="684" t="s">
        <v>1890</v>
      </c>
      <c r="C664" s="684" t="s">
        <v>398</v>
      </c>
      <c r="D664" s="404" t="s">
        <v>400</v>
      </c>
      <c r="E664" s="407"/>
      <c r="F664" s="407">
        <v>70</v>
      </c>
      <c r="G664" s="405">
        <f t="shared" si="15"/>
        <v>33.5</v>
      </c>
      <c r="H664" s="405">
        <v>70</v>
      </c>
      <c r="I664" s="404" t="s">
        <v>1275</v>
      </c>
      <c r="L664" s="407"/>
      <c r="M664" s="407"/>
    </row>
    <row r="665" spans="1:14" s="396" customFormat="1">
      <c r="A665" s="395">
        <v>45644</v>
      </c>
      <c r="B665" s="681" t="s">
        <v>1891</v>
      </c>
      <c r="C665" s="681" t="s">
        <v>398</v>
      </c>
      <c r="D665" s="396" t="s">
        <v>400</v>
      </c>
      <c r="E665" s="397"/>
      <c r="F665" s="397">
        <v>33.5</v>
      </c>
      <c r="G665" s="399">
        <f t="shared" si="15"/>
        <v>0</v>
      </c>
      <c r="H665" s="399"/>
      <c r="L665" s="397"/>
      <c r="M665" s="397"/>
    </row>
    <row r="666" spans="1:14">
      <c r="A666" s="364">
        <v>45260</v>
      </c>
      <c r="B666" s="391" t="s">
        <v>397</v>
      </c>
      <c r="C666" s="391" t="s">
        <v>405</v>
      </c>
      <c r="D666" t="s">
        <v>19</v>
      </c>
      <c r="E666" s="237">
        <v>40.200000000000003</v>
      </c>
      <c r="F666" s="355"/>
      <c r="G666" s="218">
        <f t="shared" si="15"/>
        <v>40.200000000000003</v>
      </c>
      <c r="H666" s="218"/>
    </row>
    <row r="667" spans="1:14">
      <c r="A667" s="364"/>
      <c r="B667" s="391"/>
      <c r="C667" s="391"/>
      <c r="D667" t="s">
        <v>401</v>
      </c>
      <c r="E667" s="237">
        <v>10</v>
      </c>
      <c r="F667" s="355"/>
      <c r="G667" s="218">
        <f t="shared" si="15"/>
        <v>50.2</v>
      </c>
      <c r="H667" s="218"/>
    </row>
    <row r="668" spans="1:14">
      <c r="A668" s="365"/>
      <c r="B668" s="366"/>
      <c r="C668" s="366"/>
      <c r="D668" t="s">
        <v>400</v>
      </c>
      <c r="E668" s="237">
        <v>550</v>
      </c>
      <c r="F668" s="355"/>
      <c r="G668" s="218">
        <f t="shared" si="15"/>
        <v>600.20000000000005</v>
      </c>
      <c r="H668" s="218"/>
      <c r="N668" s="237"/>
    </row>
    <row r="669" spans="1:14">
      <c r="A669" s="365">
        <v>45260</v>
      </c>
      <c r="B669" s="366" t="s">
        <v>1892</v>
      </c>
      <c r="C669" s="366" t="s">
        <v>405</v>
      </c>
      <c r="D669" t="s">
        <v>400</v>
      </c>
      <c r="E669" s="237"/>
      <c r="F669" s="355">
        <v>35</v>
      </c>
      <c r="G669" s="218">
        <f t="shared" si="15"/>
        <v>565.20000000000005</v>
      </c>
      <c r="H669" s="218"/>
      <c r="N669" s="237"/>
    </row>
    <row r="670" spans="1:14">
      <c r="A670" s="236">
        <v>45294</v>
      </c>
      <c r="B670" s="677" t="s">
        <v>1882</v>
      </c>
      <c r="C670" s="677" t="s">
        <v>405</v>
      </c>
      <c r="D670" t="s">
        <v>19</v>
      </c>
      <c r="E670" s="237"/>
      <c r="F670" s="237">
        <v>40.200000000000003</v>
      </c>
      <c r="G670" s="218">
        <f t="shared" si="15"/>
        <v>525</v>
      </c>
      <c r="H670" s="218"/>
    </row>
    <row r="671" spans="1:14">
      <c r="A671" s="236">
        <v>45294</v>
      </c>
      <c r="B671" s="677" t="s">
        <v>1882</v>
      </c>
      <c r="C671" s="677" t="s">
        <v>405</v>
      </c>
      <c r="D671" t="s">
        <v>401</v>
      </c>
      <c r="E671" s="237"/>
      <c r="F671" s="237">
        <v>10</v>
      </c>
      <c r="G671" s="218">
        <f t="shared" si="15"/>
        <v>515</v>
      </c>
      <c r="H671" s="218"/>
      <c r="J671" s="240"/>
      <c r="N671" s="237"/>
    </row>
    <row r="672" spans="1:14" s="396" customFormat="1">
      <c r="A672" s="395">
        <v>45644</v>
      </c>
      <c r="B672" s="681" t="s">
        <v>1891</v>
      </c>
      <c r="C672" s="681" t="s">
        <v>405</v>
      </c>
      <c r="D672" s="396" t="s">
        <v>400</v>
      </c>
      <c r="E672" s="416"/>
      <c r="F672" s="416">
        <v>15.6</v>
      </c>
      <c r="G672" s="399">
        <f t="shared" si="15"/>
        <v>499.4</v>
      </c>
      <c r="H672" s="399"/>
      <c r="J672" s="421"/>
      <c r="L672" s="397"/>
      <c r="M672" s="397"/>
      <c r="N672" s="416"/>
    </row>
    <row r="673" spans="1:17" s="396" customFormat="1">
      <c r="A673" s="395">
        <v>45679</v>
      </c>
      <c r="B673" s="681" t="s">
        <v>1893</v>
      </c>
      <c r="C673" s="681" t="s">
        <v>405</v>
      </c>
      <c r="D673" s="396" t="s">
        <v>400</v>
      </c>
      <c r="E673" s="416"/>
      <c r="F673" s="416">
        <v>80</v>
      </c>
      <c r="G673" s="399">
        <f t="shared" si="15"/>
        <v>419.4</v>
      </c>
      <c r="H673" s="399"/>
      <c r="J673" s="421"/>
      <c r="L673" s="397"/>
      <c r="M673" s="397"/>
      <c r="N673" s="416"/>
    </row>
    <row r="674" spans="1:17" s="396" customFormat="1">
      <c r="A674" s="395">
        <v>45700</v>
      </c>
      <c r="B674" s="681" t="s">
        <v>1894</v>
      </c>
      <c r="C674" s="681" t="s">
        <v>405</v>
      </c>
      <c r="D674" s="396" t="s">
        <v>400</v>
      </c>
      <c r="E674" s="397"/>
      <c r="F674" s="397">
        <v>70</v>
      </c>
      <c r="G674" s="399">
        <f t="shared" si="15"/>
        <v>349.4</v>
      </c>
      <c r="H674" s="399"/>
      <c r="J674" s="421"/>
      <c r="L674" s="397"/>
      <c r="M674" s="397"/>
      <c r="N674" s="416"/>
    </row>
    <row r="675" spans="1:17" s="396" customFormat="1">
      <c r="A675" s="395">
        <v>45707</v>
      </c>
      <c r="B675" s="681" t="s">
        <v>1895</v>
      </c>
      <c r="C675" s="681" t="s">
        <v>405</v>
      </c>
      <c r="D675" s="396" t="s">
        <v>400</v>
      </c>
      <c r="E675" s="397"/>
      <c r="F675" s="397">
        <v>120</v>
      </c>
      <c r="G675" s="399">
        <f t="shared" si="15"/>
        <v>229.39999999999998</v>
      </c>
      <c r="H675" s="399"/>
      <c r="J675" s="421"/>
      <c r="L675" s="397"/>
      <c r="M675" s="397"/>
      <c r="N675" s="416"/>
    </row>
    <row r="676" spans="1:17" s="396" customFormat="1">
      <c r="A676" s="395">
        <v>45728</v>
      </c>
      <c r="B676" s="681" t="s">
        <v>1896</v>
      </c>
      <c r="C676" s="681" t="s">
        <v>405</v>
      </c>
      <c r="D676" s="396" t="s">
        <v>400</v>
      </c>
      <c r="E676" s="397"/>
      <c r="F676" s="397">
        <v>29.4</v>
      </c>
      <c r="G676" s="399">
        <f t="shared" si="15"/>
        <v>199.99999999999997</v>
      </c>
      <c r="H676" s="399"/>
      <c r="J676" s="421"/>
      <c r="L676" s="397"/>
      <c r="M676" s="397"/>
      <c r="N676" s="416"/>
    </row>
    <row r="677" spans="1:17" s="396" customFormat="1">
      <c r="A677" s="395">
        <v>45742</v>
      </c>
      <c r="B677" s="681" t="s">
        <v>1897</v>
      </c>
      <c r="C677" s="681" t="s">
        <v>405</v>
      </c>
      <c r="D677" s="396" t="s">
        <v>400</v>
      </c>
      <c r="E677" s="397"/>
      <c r="F677" s="397">
        <v>70</v>
      </c>
      <c r="G677" s="399">
        <f t="shared" si="15"/>
        <v>129.99999999999997</v>
      </c>
      <c r="H677" s="399"/>
      <c r="J677" s="421"/>
      <c r="L677" s="397"/>
      <c r="M677" s="397"/>
      <c r="N677" s="416"/>
    </row>
    <row r="678" spans="1:17" s="396" customFormat="1">
      <c r="A678" s="395">
        <v>45748</v>
      </c>
      <c r="B678" s="681" t="s">
        <v>1898</v>
      </c>
      <c r="C678" s="681" t="s">
        <v>405</v>
      </c>
      <c r="D678" s="396" t="s">
        <v>400</v>
      </c>
      <c r="E678" s="397"/>
      <c r="F678" s="397">
        <v>130</v>
      </c>
      <c r="G678" s="399">
        <f t="shared" si="15"/>
        <v>0</v>
      </c>
      <c r="H678" s="399"/>
      <c r="J678" s="421"/>
      <c r="L678" s="397"/>
      <c r="M678" s="397"/>
      <c r="N678" s="416"/>
    </row>
    <row r="679" spans="1:17">
      <c r="A679" s="243">
        <v>45291</v>
      </c>
      <c r="B679" s="676" t="s">
        <v>397</v>
      </c>
      <c r="C679" s="676" t="s">
        <v>409</v>
      </c>
      <c r="D679" t="s">
        <v>19</v>
      </c>
      <c r="E679" s="237">
        <v>42.9</v>
      </c>
      <c r="F679" s="355"/>
      <c r="G679" s="218">
        <f t="shared" si="15"/>
        <v>42.9</v>
      </c>
      <c r="H679" s="218"/>
      <c r="N679" s="237"/>
    </row>
    <row r="680" spans="1:17">
      <c r="B680" s="677"/>
      <c r="C680" s="677"/>
      <c r="D680" t="s">
        <v>401</v>
      </c>
      <c r="E680" s="237">
        <v>5</v>
      </c>
      <c r="F680" s="355"/>
      <c r="G680" s="218">
        <f t="shared" si="15"/>
        <v>47.9</v>
      </c>
      <c r="H680" s="218"/>
    </row>
    <row r="681" spans="1:17">
      <c r="B681" s="677"/>
      <c r="C681" s="677"/>
      <c r="D681" t="s">
        <v>400</v>
      </c>
      <c r="E681" s="237">
        <v>550</v>
      </c>
      <c r="F681" s="355"/>
      <c r="G681" s="218">
        <f t="shared" si="15"/>
        <v>597.9</v>
      </c>
      <c r="H681" s="218"/>
    </row>
    <row r="682" spans="1:17">
      <c r="A682" s="236">
        <v>45291</v>
      </c>
      <c r="B682" s="677" t="s">
        <v>1899</v>
      </c>
      <c r="C682" s="677" t="s">
        <v>409</v>
      </c>
      <c r="D682" t="s">
        <v>400</v>
      </c>
      <c r="E682" s="237"/>
      <c r="F682" s="355">
        <v>10</v>
      </c>
      <c r="G682" s="218">
        <f t="shared" si="15"/>
        <v>587.9</v>
      </c>
      <c r="H682" s="218"/>
      <c r="N682" s="256"/>
    </row>
    <row r="683" spans="1:17">
      <c r="A683" s="276">
        <v>45364</v>
      </c>
      <c r="B683" s="677">
        <v>2093</v>
      </c>
      <c r="C683" s="677" t="s">
        <v>409</v>
      </c>
      <c r="D683" t="s">
        <v>19</v>
      </c>
      <c r="E683" s="237"/>
      <c r="F683" s="237">
        <v>42.9</v>
      </c>
      <c r="G683" s="218">
        <f t="shared" si="15"/>
        <v>545</v>
      </c>
      <c r="H683" s="218"/>
      <c r="N683" s="256"/>
    </row>
    <row r="684" spans="1:17">
      <c r="A684" s="276">
        <v>45364</v>
      </c>
      <c r="B684" s="677">
        <v>2093</v>
      </c>
      <c r="C684" s="677" t="s">
        <v>409</v>
      </c>
      <c r="D684" t="s">
        <v>401</v>
      </c>
      <c r="E684" s="237"/>
      <c r="F684" s="237">
        <v>5</v>
      </c>
      <c r="G684" s="218">
        <f t="shared" si="15"/>
        <v>540</v>
      </c>
      <c r="H684" s="218"/>
      <c r="N684" s="256"/>
    </row>
    <row r="685" spans="1:17" s="396" customFormat="1">
      <c r="A685" s="422">
        <v>45748</v>
      </c>
      <c r="B685" s="681" t="s">
        <v>1898</v>
      </c>
      <c r="C685" s="681" t="s">
        <v>409</v>
      </c>
      <c r="D685" s="396" t="s">
        <v>400</v>
      </c>
      <c r="E685" s="416"/>
      <c r="F685" s="416">
        <v>540</v>
      </c>
      <c r="G685" s="399">
        <f t="shared" si="15"/>
        <v>0</v>
      </c>
      <c r="H685" s="399"/>
      <c r="L685" s="397"/>
      <c r="M685" s="397"/>
      <c r="N685" s="397"/>
    </row>
    <row r="686" spans="1:17">
      <c r="A686" s="243">
        <v>45322</v>
      </c>
      <c r="B686" s="676" t="s">
        <v>397</v>
      </c>
      <c r="C686" s="676" t="s">
        <v>444</v>
      </c>
      <c r="D686" t="s">
        <v>19</v>
      </c>
      <c r="E686" s="237">
        <v>47.9</v>
      </c>
      <c r="F686" s="237"/>
      <c r="G686" s="218">
        <f t="shared" si="15"/>
        <v>47.9</v>
      </c>
      <c r="H686" s="218"/>
    </row>
    <row r="687" spans="1:17">
      <c r="B687" s="677"/>
      <c r="C687" s="677"/>
      <c r="D687" t="s">
        <v>401</v>
      </c>
      <c r="E687" s="237">
        <v>8.8000000000000007</v>
      </c>
      <c r="F687" s="237"/>
      <c r="G687" s="218">
        <f t="shared" si="15"/>
        <v>56.7</v>
      </c>
      <c r="H687" s="218"/>
    </row>
    <row r="688" spans="1:17">
      <c r="B688" s="677"/>
      <c r="C688" s="677"/>
      <c r="D688" t="s">
        <v>400</v>
      </c>
      <c r="E688" s="256">
        <v>550</v>
      </c>
      <c r="G688" s="218">
        <f t="shared" si="15"/>
        <v>606.70000000000005</v>
      </c>
      <c r="H688" s="218"/>
      <c r="O688" s="692"/>
      <c r="P688" s="692"/>
      <c r="Q688" s="692"/>
    </row>
    <row r="689" spans="1:17" s="396" customFormat="1">
      <c r="A689" s="422">
        <v>45322</v>
      </c>
      <c r="B689" s="681" t="s">
        <v>1900</v>
      </c>
      <c r="C689" s="681" t="s">
        <v>444</v>
      </c>
      <c r="D689" s="396" t="s">
        <v>400</v>
      </c>
      <c r="E689" s="397"/>
      <c r="F689" s="397">
        <v>93</v>
      </c>
      <c r="G689" s="399">
        <f t="shared" si="15"/>
        <v>513.70000000000005</v>
      </c>
      <c r="H689" s="399"/>
      <c r="L689" s="397"/>
      <c r="M689" s="681"/>
      <c r="N689" s="682"/>
      <c r="O689" s="682"/>
      <c r="Q689" s="397"/>
    </row>
    <row r="690" spans="1:17">
      <c r="A690" s="276">
        <v>45364</v>
      </c>
      <c r="B690" s="677">
        <v>2093</v>
      </c>
      <c r="C690" s="677" t="s">
        <v>444</v>
      </c>
      <c r="D690" t="s">
        <v>19</v>
      </c>
      <c r="F690" s="237">
        <v>47.9</v>
      </c>
      <c r="G690" s="218">
        <f t="shared" si="15"/>
        <v>465.80000000000007</v>
      </c>
      <c r="H690" s="218"/>
      <c r="N690" s="256"/>
      <c r="O690" s="676"/>
      <c r="Q690" s="218"/>
    </row>
    <row r="691" spans="1:17">
      <c r="A691" s="276">
        <v>45364</v>
      </c>
      <c r="B691" s="677">
        <v>2093</v>
      </c>
      <c r="C691" s="677" t="s">
        <v>444</v>
      </c>
      <c r="D691" t="s">
        <v>401</v>
      </c>
      <c r="F691" s="237">
        <v>8.8000000000000007</v>
      </c>
      <c r="G691" s="218">
        <f t="shared" si="15"/>
        <v>457.00000000000006</v>
      </c>
      <c r="H691" s="218"/>
      <c r="N691" s="256"/>
      <c r="O691" s="676"/>
      <c r="Q691" s="256"/>
    </row>
    <row r="692" spans="1:17" s="396" customFormat="1">
      <c r="A692" s="422">
        <v>45748</v>
      </c>
      <c r="B692" s="681" t="s">
        <v>1898</v>
      </c>
      <c r="C692" s="681" t="s">
        <v>444</v>
      </c>
      <c r="D692" s="396" t="s">
        <v>400</v>
      </c>
      <c r="E692" s="397"/>
      <c r="F692" s="416">
        <v>457</v>
      </c>
      <c r="G692" s="399">
        <f t="shared" si="15"/>
        <v>0</v>
      </c>
      <c r="H692" s="399"/>
      <c r="L692" s="397"/>
      <c r="M692" s="397"/>
      <c r="N692" s="397"/>
      <c r="O692" s="682"/>
      <c r="Q692" s="397"/>
    </row>
    <row r="693" spans="1:17">
      <c r="A693" s="243">
        <v>45351</v>
      </c>
      <c r="B693" s="676" t="s">
        <v>397</v>
      </c>
      <c r="C693" s="676" t="s">
        <v>415</v>
      </c>
      <c r="D693" t="s">
        <v>19</v>
      </c>
      <c r="E693" s="237">
        <v>49.6</v>
      </c>
      <c r="F693" s="237"/>
      <c r="G693" s="218">
        <f t="shared" si="15"/>
        <v>49.6</v>
      </c>
      <c r="H693" s="218"/>
      <c r="O693" s="391"/>
      <c r="Q693" s="237"/>
    </row>
    <row r="694" spans="1:17">
      <c r="A694"/>
      <c r="B694" s="677"/>
      <c r="C694" s="677"/>
      <c r="D694" t="s">
        <v>401</v>
      </c>
      <c r="E694" s="237">
        <v>5</v>
      </c>
      <c r="F694" s="237"/>
      <c r="G694" s="218">
        <f t="shared" si="15"/>
        <v>54.6</v>
      </c>
      <c r="H694" s="218"/>
      <c r="N694" s="676"/>
      <c r="O694" s="676"/>
      <c r="Q694" s="256"/>
    </row>
    <row r="695" spans="1:17">
      <c r="A695"/>
      <c r="B695" s="677"/>
      <c r="C695" s="677"/>
      <c r="D695" t="s">
        <v>400</v>
      </c>
      <c r="E695" s="237">
        <v>550</v>
      </c>
      <c r="F695" s="237"/>
      <c r="G695" s="218">
        <f t="shared" si="15"/>
        <v>604.6</v>
      </c>
      <c r="H695" s="218"/>
      <c r="N695" s="676"/>
      <c r="O695" s="676"/>
      <c r="Q695" s="237"/>
    </row>
    <row r="696" spans="1:17" s="396" customFormat="1">
      <c r="A696" s="395">
        <v>45351</v>
      </c>
      <c r="B696" s="681" t="s">
        <v>1901</v>
      </c>
      <c r="C696" s="681" t="s">
        <v>415</v>
      </c>
      <c r="D696" s="396" t="s">
        <v>400</v>
      </c>
      <c r="E696" s="421"/>
      <c r="F696" s="398">
        <v>108</v>
      </c>
      <c r="G696" s="399">
        <f t="shared" si="15"/>
        <v>496.6</v>
      </c>
      <c r="H696" s="399"/>
      <c r="L696" s="397"/>
      <c r="M696" s="397"/>
      <c r="O696" s="682"/>
      <c r="Q696" s="397"/>
    </row>
    <row r="697" spans="1:17">
      <c r="A697" s="236">
        <v>45420</v>
      </c>
      <c r="B697" s="677" t="s">
        <v>1902</v>
      </c>
      <c r="C697" s="677" t="s">
        <v>415</v>
      </c>
      <c r="D697" t="s">
        <v>19</v>
      </c>
      <c r="E697" s="240"/>
      <c r="F697" s="237">
        <v>49.6</v>
      </c>
      <c r="G697" s="218">
        <f t="shared" si="15"/>
        <v>447</v>
      </c>
      <c r="H697" s="218"/>
      <c r="O697" s="676"/>
      <c r="Q697" s="256"/>
    </row>
    <row r="698" spans="1:17">
      <c r="A698" s="236">
        <v>45420</v>
      </c>
      <c r="B698" s="677" t="s">
        <v>1902</v>
      </c>
      <c r="C698" s="677" t="s">
        <v>415</v>
      </c>
      <c r="D698" t="s">
        <v>401</v>
      </c>
      <c r="E698" s="240"/>
      <c r="F698" s="237">
        <v>5</v>
      </c>
      <c r="G698" s="218">
        <f t="shared" si="15"/>
        <v>442</v>
      </c>
      <c r="H698" s="218"/>
      <c r="O698" s="676"/>
      <c r="Q698" s="256"/>
    </row>
    <row r="699" spans="1:17" s="396" customFormat="1">
      <c r="A699" s="395">
        <v>45748</v>
      </c>
      <c r="B699" s="681" t="s">
        <v>1903</v>
      </c>
      <c r="C699" s="681" t="s">
        <v>415</v>
      </c>
      <c r="D699" s="396" t="s">
        <v>400</v>
      </c>
      <c r="E699" s="421"/>
      <c r="F699" s="416">
        <v>442</v>
      </c>
      <c r="G699" s="399">
        <f t="shared" si="15"/>
        <v>0</v>
      </c>
      <c r="H699" s="399"/>
      <c r="L699" s="397"/>
      <c r="M699" s="397"/>
      <c r="O699" s="682"/>
      <c r="Q699" s="397"/>
    </row>
    <row r="700" spans="1:17">
      <c r="A700" s="243">
        <v>45382</v>
      </c>
      <c r="B700" s="676" t="s">
        <v>397</v>
      </c>
      <c r="C700" s="676" t="s">
        <v>418</v>
      </c>
      <c r="D700" t="s">
        <v>19</v>
      </c>
      <c r="E700" s="256">
        <v>48.1</v>
      </c>
      <c r="F700" s="237"/>
      <c r="G700" s="218">
        <f t="shared" si="15"/>
        <v>48.1</v>
      </c>
      <c r="H700" s="218"/>
      <c r="N700" s="256"/>
      <c r="Q700" s="237"/>
    </row>
    <row r="701" spans="1:17">
      <c r="B701" s="677"/>
      <c r="C701" s="677"/>
      <c r="D701" t="s">
        <v>401</v>
      </c>
      <c r="E701" s="256">
        <v>5</v>
      </c>
      <c r="F701" s="237"/>
      <c r="G701" s="218">
        <f t="shared" si="15"/>
        <v>53.1</v>
      </c>
      <c r="H701" s="218"/>
      <c r="L701"/>
      <c r="N701" s="256"/>
      <c r="Q701" s="237"/>
    </row>
    <row r="702" spans="1:17">
      <c r="B702" s="677"/>
      <c r="C702" s="677"/>
      <c r="D702" t="s">
        <v>400</v>
      </c>
      <c r="E702" s="256">
        <v>550</v>
      </c>
      <c r="F702" s="237"/>
      <c r="G702" s="218">
        <f t="shared" si="15"/>
        <v>603.1</v>
      </c>
      <c r="H702" s="218"/>
      <c r="N702" s="256"/>
      <c r="O702" s="676"/>
      <c r="Q702" s="256"/>
    </row>
    <row r="703" spans="1:17" s="396" customFormat="1">
      <c r="A703" s="395">
        <v>45382</v>
      </c>
      <c r="B703" s="681" t="s">
        <v>1904</v>
      </c>
      <c r="C703" s="681" t="s">
        <v>418</v>
      </c>
      <c r="D703" s="396" t="s">
        <v>400</v>
      </c>
      <c r="E703" s="397"/>
      <c r="F703" s="416">
        <v>73.400000000000006</v>
      </c>
      <c r="G703" s="399">
        <f t="shared" si="15"/>
        <v>529.70000000000005</v>
      </c>
      <c r="H703" s="399"/>
      <c r="L703" s="397"/>
      <c r="M703" s="397"/>
      <c r="N703" s="397"/>
      <c r="P703" s="397"/>
      <c r="Q703" s="397"/>
    </row>
    <row r="704" spans="1:17">
      <c r="A704" s="236">
        <v>45420</v>
      </c>
      <c r="B704" s="677" t="s">
        <v>1902</v>
      </c>
      <c r="C704" s="677" t="s">
        <v>418</v>
      </c>
      <c r="D704" t="s">
        <v>19</v>
      </c>
      <c r="F704" s="256">
        <v>48.1</v>
      </c>
      <c r="G704" s="218">
        <f t="shared" si="15"/>
        <v>481.6</v>
      </c>
      <c r="H704" s="218"/>
      <c r="O704" s="256"/>
      <c r="P704" s="256"/>
      <c r="Q704" s="256"/>
    </row>
    <row r="705" spans="1:17">
      <c r="A705" s="236">
        <v>45420</v>
      </c>
      <c r="B705" s="677" t="s">
        <v>1902</v>
      </c>
      <c r="C705" s="677" t="s">
        <v>418</v>
      </c>
      <c r="D705" t="s">
        <v>401</v>
      </c>
      <c r="F705" s="256">
        <v>5</v>
      </c>
      <c r="G705" s="218">
        <f t="shared" si="15"/>
        <v>476.6</v>
      </c>
      <c r="H705" s="218"/>
      <c r="P705" s="256"/>
      <c r="Q705" s="256"/>
    </row>
    <row r="706" spans="1:17" s="396" customFormat="1">
      <c r="A706" s="395">
        <v>45748</v>
      </c>
      <c r="B706" s="681" t="s">
        <v>1903</v>
      </c>
      <c r="C706" s="681" t="s">
        <v>418</v>
      </c>
      <c r="D706" s="396" t="s">
        <v>400</v>
      </c>
      <c r="E706" s="397"/>
      <c r="F706" s="397">
        <v>431</v>
      </c>
      <c r="G706" s="399">
        <f t="shared" si="15"/>
        <v>45.600000000000023</v>
      </c>
      <c r="H706" s="399"/>
      <c r="L706" s="397"/>
      <c r="M706" s="397"/>
      <c r="P706" s="397"/>
      <c r="Q706" s="397"/>
    </row>
    <row r="707" spans="1:17" s="396" customFormat="1">
      <c r="A707" s="395">
        <v>45756</v>
      </c>
      <c r="B707" s="681" t="s">
        <v>1905</v>
      </c>
      <c r="C707" s="681" t="s">
        <v>418</v>
      </c>
      <c r="D707" s="396" t="s">
        <v>400</v>
      </c>
      <c r="E707" s="397"/>
      <c r="F707" s="397">
        <v>45.6</v>
      </c>
      <c r="G707" s="399">
        <f t="shared" si="15"/>
        <v>0</v>
      </c>
      <c r="H707" s="399"/>
      <c r="L707" s="397"/>
      <c r="M707" s="397"/>
      <c r="P707" s="397"/>
      <c r="Q707" s="397"/>
    </row>
    <row r="708" spans="1:17">
      <c r="A708" s="243">
        <v>45412</v>
      </c>
      <c r="B708" s="676" t="s">
        <v>397</v>
      </c>
      <c r="C708" s="676" t="s">
        <v>420</v>
      </c>
      <c r="D708" t="s">
        <v>19</v>
      </c>
      <c r="E708" s="256">
        <v>47.8</v>
      </c>
      <c r="F708" s="237"/>
      <c r="G708" s="218">
        <f t="shared" si="15"/>
        <v>47.8</v>
      </c>
      <c r="H708" s="218"/>
    </row>
    <row r="709" spans="1:17">
      <c r="B709" s="677"/>
      <c r="C709" s="677"/>
      <c r="D709" t="s">
        <v>401</v>
      </c>
      <c r="E709" s="256">
        <v>5</v>
      </c>
      <c r="F709" s="237"/>
      <c r="G709" s="218">
        <f t="shared" si="15"/>
        <v>52.8</v>
      </c>
      <c r="H709" s="218"/>
    </row>
    <row r="710" spans="1:17">
      <c r="B710" s="677"/>
      <c r="C710" s="677"/>
      <c r="D710" t="s">
        <v>400</v>
      </c>
      <c r="E710" s="256">
        <v>550</v>
      </c>
      <c r="F710" s="237"/>
      <c r="G710" s="218">
        <f t="shared" si="15"/>
        <v>602.79999999999995</v>
      </c>
      <c r="H710" s="218"/>
    </row>
    <row r="711" spans="1:17" s="396" customFormat="1">
      <c r="A711" s="395">
        <v>45412</v>
      </c>
      <c r="B711" s="681" t="s">
        <v>1906</v>
      </c>
      <c r="C711" s="681" t="s">
        <v>420</v>
      </c>
      <c r="D711" s="396" t="s">
        <v>400</v>
      </c>
      <c r="E711" s="397"/>
      <c r="F711" s="416">
        <v>80</v>
      </c>
      <c r="G711" s="399">
        <f t="shared" si="15"/>
        <v>522.79999999999995</v>
      </c>
      <c r="H711" s="399"/>
      <c r="L711" s="397"/>
      <c r="M711" s="397"/>
    </row>
    <row r="712" spans="1:17">
      <c r="A712" s="236">
        <v>45427</v>
      </c>
      <c r="B712" s="677" t="s">
        <v>1907</v>
      </c>
      <c r="C712" s="677" t="s">
        <v>420</v>
      </c>
      <c r="D712" t="s">
        <v>19</v>
      </c>
      <c r="F712" s="256">
        <v>47.8</v>
      </c>
      <c r="G712" s="218">
        <f t="shared" si="15"/>
        <v>474.99999999999994</v>
      </c>
      <c r="H712" s="218"/>
    </row>
    <row r="713" spans="1:17">
      <c r="A713" s="236">
        <v>45427</v>
      </c>
      <c r="B713" s="677" t="s">
        <v>1907</v>
      </c>
      <c r="C713" s="677" t="s">
        <v>420</v>
      </c>
      <c r="D713" t="s">
        <v>401</v>
      </c>
      <c r="F713" s="256">
        <v>5</v>
      </c>
      <c r="G713" s="218">
        <f t="shared" si="15"/>
        <v>469.99999999999994</v>
      </c>
      <c r="H713" s="218"/>
    </row>
    <row r="714" spans="1:17" s="396" customFormat="1">
      <c r="A714" s="395">
        <v>45756</v>
      </c>
      <c r="B714" s="681" t="s">
        <v>1905</v>
      </c>
      <c r="C714" s="681" t="s">
        <v>420</v>
      </c>
      <c r="D714" s="396" t="s">
        <v>400</v>
      </c>
      <c r="E714" s="397"/>
      <c r="F714" s="397">
        <v>354.4</v>
      </c>
      <c r="G714" s="399">
        <f t="shared" si="15"/>
        <v>115.59999999999997</v>
      </c>
      <c r="H714" s="399"/>
      <c r="L714" s="397"/>
      <c r="M714" s="397"/>
    </row>
    <row r="715" spans="1:17" s="396" customFormat="1">
      <c r="A715" s="395">
        <v>45776</v>
      </c>
      <c r="B715" s="681" t="s">
        <v>1908</v>
      </c>
      <c r="C715" s="681" t="s">
        <v>420</v>
      </c>
      <c r="D715" s="396" t="s">
        <v>400</v>
      </c>
      <c r="E715" s="397"/>
      <c r="F715" s="397">
        <v>115.6</v>
      </c>
      <c r="G715" s="399">
        <f t="shared" ref="G715:G723" si="16">+G714+E715-F715</f>
        <v>0</v>
      </c>
      <c r="H715" s="399"/>
      <c r="L715" s="397"/>
      <c r="M715" s="397"/>
    </row>
    <row r="716" spans="1:17">
      <c r="A716" s="243">
        <v>45443</v>
      </c>
      <c r="B716" s="676" t="s">
        <v>397</v>
      </c>
      <c r="C716" s="676" t="s">
        <v>422</v>
      </c>
      <c r="D716" t="s">
        <v>19</v>
      </c>
      <c r="E716" s="256">
        <v>43.5</v>
      </c>
      <c r="G716" s="218">
        <f t="shared" si="16"/>
        <v>43.5</v>
      </c>
      <c r="H716" s="218"/>
    </row>
    <row r="717" spans="1:17">
      <c r="B717" s="677"/>
      <c r="C717" s="677"/>
      <c r="D717" t="s">
        <v>401</v>
      </c>
      <c r="E717" s="256">
        <v>5</v>
      </c>
      <c r="G717" s="218">
        <f t="shared" si="16"/>
        <v>48.5</v>
      </c>
      <c r="H717" s="218"/>
    </row>
    <row r="718" spans="1:17">
      <c r="B718" s="677"/>
      <c r="C718" s="677"/>
      <c r="D718" t="s">
        <v>400</v>
      </c>
      <c r="E718" s="256">
        <v>550</v>
      </c>
      <c r="G718" s="218">
        <f t="shared" si="16"/>
        <v>598.5</v>
      </c>
      <c r="H718" s="218"/>
    </row>
    <row r="719" spans="1:17">
      <c r="B719" s="677"/>
      <c r="C719" s="677"/>
      <c r="D719" t="s">
        <v>580</v>
      </c>
      <c r="E719" s="256">
        <v>10</v>
      </c>
      <c r="G719" s="218">
        <f t="shared" si="16"/>
        <v>608.5</v>
      </c>
      <c r="H719" s="218"/>
    </row>
    <row r="720" spans="1:17" s="396" customFormat="1">
      <c r="A720" s="395">
        <v>45455</v>
      </c>
      <c r="B720" s="681" t="s">
        <v>1883</v>
      </c>
      <c r="C720" s="681" t="s">
        <v>422</v>
      </c>
      <c r="D720" s="396" t="s">
        <v>400</v>
      </c>
      <c r="E720" s="397"/>
      <c r="F720" s="397">
        <v>550</v>
      </c>
      <c r="G720" s="399">
        <f t="shared" si="16"/>
        <v>58.5</v>
      </c>
      <c r="H720" s="399"/>
      <c r="L720" s="397"/>
      <c r="M720" s="397"/>
    </row>
    <row r="721" spans="1:14">
      <c r="A721" s="236">
        <v>45475</v>
      </c>
      <c r="B721" s="677" t="s">
        <v>1874</v>
      </c>
      <c r="C721" s="677" t="s">
        <v>422</v>
      </c>
      <c r="D721" t="s">
        <v>19</v>
      </c>
      <c r="F721" s="256">
        <v>43.5</v>
      </c>
      <c r="G721" s="218">
        <f t="shared" si="16"/>
        <v>15</v>
      </c>
      <c r="H721" s="218"/>
    </row>
    <row r="722" spans="1:14">
      <c r="A722" s="236">
        <v>45475</v>
      </c>
      <c r="B722" s="677" t="s">
        <v>1874</v>
      </c>
      <c r="C722" s="677" t="s">
        <v>422</v>
      </c>
      <c r="D722" t="s">
        <v>401</v>
      </c>
      <c r="F722" s="256">
        <v>5</v>
      </c>
      <c r="G722" s="218">
        <f t="shared" si="16"/>
        <v>10</v>
      </c>
      <c r="H722" s="218"/>
    </row>
    <row r="723" spans="1:14">
      <c r="A723" s="236">
        <v>45475</v>
      </c>
      <c r="B723" s="677" t="s">
        <v>1874</v>
      </c>
      <c r="C723" s="677" t="s">
        <v>422</v>
      </c>
      <c r="D723" t="s">
        <v>580</v>
      </c>
      <c r="F723" s="256">
        <v>10</v>
      </c>
      <c r="G723" s="218">
        <f t="shared" si="16"/>
        <v>0</v>
      </c>
      <c r="H723" s="218"/>
    </row>
    <row r="724" spans="1:14">
      <c r="A724" s="243">
        <v>45473</v>
      </c>
      <c r="B724" s="676" t="s">
        <v>397</v>
      </c>
      <c r="C724" s="676" t="s">
        <v>425</v>
      </c>
      <c r="D724" t="s">
        <v>19</v>
      </c>
      <c r="E724" s="256">
        <v>42.2</v>
      </c>
      <c r="G724" s="218">
        <f t="shared" ref="G724:G750" si="17">+G723+E724-F724</f>
        <v>42.2</v>
      </c>
      <c r="H724" s="218"/>
      <c r="N724" s="256"/>
    </row>
    <row r="725" spans="1:14">
      <c r="B725" s="677"/>
      <c r="C725" s="677"/>
      <c r="D725" t="s">
        <v>401</v>
      </c>
      <c r="E725" s="256">
        <v>7</v>
      </c>
      <c r="G725" s="218">
        <f t="shared" si="17"/>
        <v>49.2</v>
      </c>
      <c r="H725" s="218"/>
    </row>
    <row r="726" spans="1:14">
      <c r="B726" s="677"/>
      <c r="C726" s="677"/>
      <c r="D726" t="s">
        <v>400</v>
      </c>
      <c r="E726" s="256">
        <v>550</v>
      </c>
      <c r="G726" s="218">
        <f t="shared" si="17"/>
        <v>599.20000000000005</v>
      </c>
      <c r="H726" s="218"/>
    </row>
    <row r="727" spans="1:14" s="396" customFormat="1">
      <c r="A727" s="395">
        <v>45473</v>
      </c>
      <c r="B727" s="681" t="s">
        <v>1909</v>
      </c>
      <c r="C727" s="681" t="s">
        <v>425</v>
      </c>
      <c r="D727" s="396" t="s">
        <v>400</v>
      </c>
      <c r="E727" s="397"/>
      <c r="F727" s="397">
        <v>30</v>
      </c>
      <c r="G727" s="399">
        <f t="shared" si="17"/>
        <v>569.20000000000005</v>
      </c>
      <c r="H727" s="399"/>
      <c r="L727" s="397"/>
      <c r="M727" s="397"/>
    </row>
    <row r="728" spans="1:14" s="396" customFormat="1">
      <c r="A728" s="395">
        <v>45483</v>
      </c>
      <c r="B728" s="681" t="s">
        <v>1910</v>
      </c>
      <c r="C728" s="681" t="s">
        <v>425</v>
      </c>
      <c r="D728" s="396" t="s">
        <v>400</v>
      </c>
      <c r="E728" s="397"/>
      <c r="F728" s="397">
        <v>300</v>
      </c>
      <c r="G728" s="399">
        <f t="shared" si="17"/>
        <v>269.20000000000005</v>
      </c>
      <c r="H728" s="399"/>
      <c r="L728" s="397"/>
      <c r="M728" s="397"/>
    </row>
    <row r="729" spans="1:14" s="396" customFormat="1">
      <c r="A729" s="395">
        <v>45490</v>
      </c>
      <c r="B729" s="681" t="s">
        <v>1911</v>
      </c>
      <c r="C729" s="681" t="s">
        <v>425</v>
      </c>
      <c r="D729" s="396" t="s">
        <v>400</v>
      </c>
      <c r="E729" s="397"/>
      <c r="F729" s="397">
        <v>100</v>
      </c>
      <c r="G729" s="399">
        <f t="shared" si="17"/>
        <v>169.20000000000005</v>
      </c>
      <c r="H729" s="399"/>
      <c r="L729" s="397"/>
      <c r="M729" s="397"/>
    </row>
    <row r="730" spans="1:14" s="396" customFormat="1">
      <c r="A730" s="395">
        <v>45497</v>
      </c>
      <c r="B730" s="681" t="s">
        <v>1912</v>
      </c>
      <c r="C730" s="681" t="s">
        <v>425</v>
      </c>
      <c r="D730" s="396" t="s">
        <v>400</v>
      </c>
      <c r="E730" s="397"/>
      <c r="F730" s="397">
        <v>120</v>
      </c>
      <c r="G730" s="399">
        <f t="shared" si="17"/>
        <v>49.200000000000045</v>
      </c>
      <c r="H730" s="399"/>
      <c r="L730" s="397"/>
      <c r="M730" s="397"/>
    </row>
    <row r="731" spans="1:14">
      <c r="A731" s="236">
        <v>45504</v>
      </c>
      <c r="B731" s="677" t="s">
        <v>1913</v>
      </c>
      <c r="C731" s="677" t="s">
        <v>425</v>
      </c>
      <c r="D731" t="s">
        <v>19</v>
      </c>
      <c r="F731" s="256">
        <v>42.2</v>
      </c>
      <c r="G731" s="218">
        <f t="shared" si="17"/>
        <v>7.0000000000000426</v>
      </c>
      <c r="H731" s="218"/>
    </row>
    <row r="732" spans="1:14">
      <c r="A732" s="236">
        <v>45504</v>
      </c>
      <c r="B732" s="677" t="s">
        <v>1913</v>
      </c>
      <c r="C732" s="677" t="s">
        <v>425</v>
      </c>
      <c r="D732" t="s">
        <v>401</v>
      </c>
      <c r="F732" s="256">
        <v>7</v>
      </c>
      <c r="G732" s="218">
        <f t="shared" si="17"/>
        <v>4.2632564145606011E-14</v>
      </c>
      <c r="H732" s="218"/>
    </row>
    <row r="733" spans="1:14">
      <c r="A733" s="243">
        <v>45504</v>
      </c>
      <c r="B733" s="676" t="s">
        <v>397</v>
      </c>
      <c r="C733" s="676" t="s">
        <v>427</v>
      </c>
      <c r="D733" t="s">
        <v>19</v>
      </c>
      <c r="E733" s="237">
        <v>41.4</v>
      </c>
      <c r="G733" s="218">
        <f t="shared" si="17"/>
        <v>41.400000000000041</v>
      </c>
      <c r="H733" s="218"/>
    </row>
    <row r="734" spans="1:14">
      <c r="B734" s="677"/>
      <c r="C734" s="677"/>
      <c r="D734" t="s">
        <v>401</v>
      </c>
      <c r="E734" s="237">
        <v>7</v>
      </c>
      <c r="G734" s="218">
        <f t="shared" si="17"/>
        <v>48.400000000000041</v>
      </c>
      <c r="H734" s="218"/>
    </row>
    <row r="735" spans="1:14">
      <c r="B735" s="677"/>
      <c r="C735" s="677"/>
      <c r="D735" t="s">
        <v>400</v>
      </c>
      <c r="E735" s="237">
        <v>550</v>
      </c>
      <c r="G735" s="218">
        <f t="shared" si="17"/>
        <v>598.40000000000009</v>
      </c>
      <c r="H735" s="218"/>
    </row>
    <row r="736" spans="1:14" s="396" customFormat="1">
      <c r="A736" s="395">
        <v>45504</v>
      </c>
      <c r="B736" s="681" t="s">
        <v>1914</v>
      </c>
      <c r="C736" s="681" t="s">
        <v>427</v>
      </c>
      <c r="D736" s="396" t="s">
        <v>400</v>
      </c>
      <c r="E736" s="397"/>
      <c r="F736" s="397">
        <v>38</v>
      </c>
      <c r="G736" s="399">
        <f t="shared" si="17"/>
        <v>560.40000000000009</v>
      </c>
      <c r="H736" s="399"/>
      <c r="L736" s="397"/>
      <c r="M736" s="397"/>
    </row>
    <row r="737" spans="1:15" s="396" customFormat="1">
      <c r="A737" s="395">
        <v>45518</v>
      </c>
      <c r="B737" s="681" t="s">
        <v>1915</v>
      </c>
      <c r="C737" s="681" t="s">
        <v>427</v>
      </c>
      <c r="D737" s="396" t="s">
        <v>400</v>
      </c>
      <c r="E737" s="397"/>
      <c r="F737" s="397">
        <v>512</v>
      </c>
      <c r="G737" s="399">
        <f t="shared" si="17"/>
        <v>48.400000000000091</v>
      </c>
      <c r="H737" s="399"/>
      <c r="L737" s="397"/>
      <c r="M737" s="397"/>
    </row>
    <row r="738" spans="1:15">
      <c r="A738" s="236">
        <v>45574</v>
      </c>
      <c r="B738" s="677" t="s">
        <v>1916</v>
      </c>
      <c r="C738" s="677" t="s">
        <v>427</v>
      </c>
      <c r="D738" t="s">
        <v>19</v>
      </c>
      <c r="F738" s="256">
        <v>41.4</v>
      </c>
      <c r="G738" s="218">
        <f t="shared" si="17"/>
        <v>7.0000000000000924</v>
      </c>
      <c r="H738" s="218"/>
    </row>
    <row r="739" spans="1:15">
      <c r="A739" s="236">
        <v>45574</v>
      </c>
      <c r="B739" s="677" t="s">
        <v>1916</v>
      </c>
      <c r="C739" s="677" t="s">
        <v>427</v>
      </c>
      <c r="D739" t="s">
        <v>401</v>
      </c>
      <c r="F739" s="256">
        <v>7</v>
      </c>
      <c r="G739" s="218">
        <f t="shared" si="17"/>
        <v>9.2370555648813024E-14</v>
      </c>
      <c r="H739" s="218"/>
    </row>
    <row r="740" spans="1:15">
      <c r="A740" s="243">
        <v>45535</v>
      </c>
      <c r="B740" s="676" t="s">
        <v>397</v>
      </c>
      <c r="C740" s="676" t="s">
        <v>429</v>
      </c>
      <c r="D740" t="s">
        <v>19</v>
      </c>
      <c r="E740" s="237">
        <v>41.6</v>
      </c>
      <c r="F740" s="355"/>
      <c r="G740" s="218">
        <f t="shared" si="17"/>
        <v>41.600000000000094</v>
      </c>
      <c r="H740" s="218"/>
    </row>
    <row r="741" spans="1:15">
      <c r="B741" s="677"/>
      <c r="C741" s="677"/>
      <c r="D741" t="s">
        <v>401</v>
      </c>
      <c r="E741" s="237">
        <v>7</v>
      </c>
      <c r="F741" s="355"/>
      <c r="G741" s="218">
        <f t="shared" si="17"/>
        <v>48.600000000000094</v>
      </c>
      <c r="H741" s="218"/>
    </row>
    <row r="742" spans="1:15">
      <c r="B742" s="677"/>
      <c r="C742" s="677"/>
      <c r="D742" t="s">
        <v>400</v>
      </c>
      <c r="E742" s="237">
        <v>550</v>
      </c>
      <c r="F742" s="355"/>
      <c r="G742" s="218">
        <f t="shared" si="17"/>
        <v>598.60000000000014</v>
      </c>
      <c r="H742" s="218"/>
    </row>
    <row r="743" spans="1:15" s="396" customFormat="1">
      <c r="A743" s="395">
        <v>45535</v>
      </c>
      <c r="B743" s="681" t="s">
        <v>1917</v>
      </c>
      <c r="C743" s="681" t="s">
        <v>429</v>
      </c>
      <c r="D743" s="396" t="s">
        <v>400</v>
      </c>
      <c r="E743" s="416"/>
      <c r="F743" s="417">
        <v>20</v>
      </c>
      <c r="G743" s="399">
        <f t="shared" si="17"/>
        <v>578.60000000000014</v>
      </c>
      <c r="H743" s="399"/>
      <c r="L743" s="397"/>
      <c r="M743" s="397"/>
    </row>
    <row r="744" spans="1:15" s="396" customFormat="1">
      <c r="A744" s="395">
        <v>45546</v>
      </c>
      <c r="B744" s="681" t="s">
        <v>1918</v>
      </c>
      <c r="C744" s="681" t="s">
        <v>429</v>
      </c>
      <c r="D744" s="396" t="s">
        <v>400</v>
      </c>
      <c r="E744" s="397"/>
      <c r="F744" s="397">
        <v>200</v>
      </c>
      <c r="G744" s="399">
        <f t="shared" si="17"/>
        <v>378.60000000000014</v>
      </c>
      <c r="H744" s="399"/>
      <c r="L744" s="397"/>
      <c r="M744" s="397"/>
    </row>
    <row r="745" spans="1:15" s="396" customFormat="1">
      <c r="A745" s="395">
        <v>45553</v>
      </c>
      <c r="B745" s="681" t="s">
        <v>1919</v>
      </c>
      <c r="C745" s="681" t="s">
        <v>429</v>
      </c>
      <c r="D745" s="396" t="s">
        <v>400</v>
      </c>
      <c r="E745" s="397"/>
      <c r="F745" s="397">
        <v>300</v>
      </c>
      <c r="G745" s="399">
        <f t="shared" si="17"/>
        <v>78.600000000000136</v>
      </c>
      <c r="H745" s="399"/>
      <c r="L745" s="397"/>
      <c r="M745" s="397"/>
    </row>
    <row r="746" spans="1:15" s="404" customFormat="1">
      <c r="A746" s="403">
        <v>45565</v>
      </c>
      <c r="B746" s="684" t="s">
        <v>1890</v>
      </c>
      <c r="C746" s="684" t="s">
        <v>429</v>
      </c>
      <c r="D746" s="404" t="s">
        <v>400</v>
      </c>
      <c r="E746" s="407"/>
      <c r="F746" s="407">
        <v>30</v>
      </c>
      <c r="G746" s="405">
        <f t="shared" si="17"/>
        <v>48.600000000000136</v>
      </c>
      <c r="H746" s="405">
        <v>30</v>
      </c>
      <c r="I746" s="404" t="s">
        <v>1275</v>
      </c>
      <c r="L746" s="407"/>
      <c r="M746" s="407"/>
    </row>
    <row r="747" spans="1:15">
      <c r="A747" s="236">
        <v>45581</v>
      </c>
      <c r="B747" s="677" t="s">
        <v>1920</v>
      </c>
      <c r="C747" s="677" t="s">
        <v>429</v>
      </c>
      <c r="D747" t="s">
        <v>19</v>
      </c>
      <c r="F747" s="256">
        <v>41.6</v>
      </c>
      <c r="G747" s="218">
        <f t="shared" si="17"/>
        <v>7.000000000000135</v>
      </c>
      <c r="H747" s="218"/>
    </row>
    <row r="748" spans="1:15">
      <c r="A748" s="236">
        <v>45581</v>
      </c>
      <c r="B748" s="677" t="s">
        <v>1920</v>
      </c>
      <c r="C748" s="677" t="s">
        <v>429</v>
      </c>
      <c r="D748" t="s">
        <v>401</v>
      </c>
      <c r="F748" s="256">
        <v>7</v>
      </c>
      <c r="G748" s="218">
        <f t="shared" si="17"/>
        <v>1.3500311979441904E-13</v>
      </c>
      <c r="H748" s="218"/>
    </row>
    <row r="749" spans="1:15">
      <c r="A749" s="243">
        <v>45565</v>
      </c>
      <c r="B749" s="676" t="s">
        <v>397</v>
      </c>
      <c r="C749" s="676" t="s">
        <v>431</v>
      </c>
      <c r="D749" t="s">
        <v>19</v>
      </c>
      <c r="E749" s="237">
        <v>41.8</v>
      </c>
      <c r="F749" s="355"/>
      <c r="G749" s="218">
        <f t="shared" si="17"/>
        <v>41.800000000000132</v>
      </c>
      <c r="H749" s="218"/>
      <c r="O749" s="256"/>
    </row>
    <row r="750" spans="1:15">
      <c r="B750" s="677"/>
      <c r="C750" s="677"/>
      <c r="D750" t="s">
        <v>401</v>
      </c>
      <c r="E750" s="237">
        <v>5</v>
      </c>
      <c r="F750" s="355"/>
      <c r="G750" s="218">
        <f t="shared" si="17"/>
        <v>46.800000000000132</v>
      </c>
      <c r="H750" s="218"/>
    </row>
    <row r="751" spans="1:15">
      <c r="B751" s="677"/>
      <c r="C751" s="677"/>
      <c r="D751" t="s">
        <v>400</v>
      </c>
      <c r="E751" s="237">
        <v>550</v>
      </c>
      <c r="F751" s="355"/>
      <c r="G751" s="218">
        <f>+G750+E751-F751</f>
        <v>596.80000000000018</v>
      </c>
      <c r="H751" s="218"/>
    </row>
    <row r="752" spans="1:15" s="466" customFormat="1">
      <c r="A752" s="464">
        <v>45565</v>
      </c>
      <c r="B752" s="465" t="s">
        <v>1921</v>
      </c>
      <c r="C752" s="465" t="s">
        <v>431</v>
      </c>
      <c r="D752" s="466" t="s">
        <v>400</v>
      </c>
      <c r="E752" s="468"/>
      <c r="F752" s="487">
        <v>37</v>
      </c>
      <c r="G752" s="469">
        <f t="shared" ref="G752:G761" si="18">+G751+E752-F752</f>
        <v>559.80000000000018</v>
      </c>
      <c r="H752" s="469"/>
      <c r="L752" s="467"/>
      <c r="M752" s="467"/>
    </row>
    <row r="753" spans="1:15" s="466" customFormat="1">
      <c r="A753" s="464">
        <v>45567</v>
      </c>
      <c r="B753" s="465" t="s">
        <v>1922</v>
      </c>
      <c r="C753" s="465" t="s">
        <v>431</v>
      </c>
      <c r="D753" s="466" t="s">
        <v>400</v>
      </c>
      <c r="E753" s="467"/>
      <c r="F753" s="467">
        <v>100</v>
      </c>
      <c r="G753" s="469">
        <f t="shared" si="18"/>
        <v>459.80000000000018</v>
      </c>
      <c r="H753" s="469"/>
      <c r="L753" s="467"/>
      <c r="M753" s="467"/>
    </row>
    <row r="754" spans="1:15" s="396" customFormat="1">
      <c r="A754" s="395">
        <v>45574</v>
      </c>
      <c r="B754" s="681" t="s">
        <v>1923</v>
      </c>
      <c r="C754" s="681" t="s">
        <v>431</v>
      </c>
      <c r="D754" s="396" t="s">
        <v>400</v>
      </c>
      <c r="E754" s="397"/>
      <c r="F754" s="397">
        <v>140</v>
      </c>
      <c r="G754" s="399">
        <f t="shared" si="18"/>
        <v>319.80000000000018</v>
      </c>
      <c r="H754" s="399"/>
      <c r="L754" s="397"/>
      <c r="M754" s="397"/>
    </row>
    <row r="755" spans="1:15" s="396" customFormat="1">
      <c r="A755" s="395">
        <v>45581</v>
      </c>
      <c r="B755" s="681" t="s">
        <v>1924</v>
      </c>
      <c r="C755" s="681" t="s">
        <v>431</v>
      </c>
      <c r="D755" s="396" t="s">
        <v>400</v>
      </c>
      <c r="E755" s="397"/>
      <c r="F755" s="397">
        <v>100</v>
      </c>
      <c r="G755" s="399">
        <f t="shared" si="18"/>
        <v>219.80000000000018</v>
      </c>
      <c r="H755" s="399"/>
      <c r="L755" s="397"/>
      <c r="M755" s="397"/>
    </row>
    <row r="756" spans="1:15" s="396" customFormat="1">
      <c r="A756" s="395">
        <v>45587</v>
      </c>
      <c r="B756" s="681" t="s">
        <v>1925</v>
      </c>
      <c r="C756" s="681" t="s">
        <v>431</v>
      </c>
      <c r="D756" s="396" t="s">
        <v>400</v>
      </c>
      <c r="E756" s="397"/>
      <c r="F756" s="397">
        <v>70</v>
      </c>
      <c r="G756" s="399">
        <f t="shared" si="18"/>
        <v>149.80000000000018</v>
      </c>
      <c r="H756" s="399"/>
      <c r="L756" s="397"/>
      <c r="M756" s="397"/>
    </row>
    <row r="757" spans="1:15" s="396" customFormat="1">
      <c r="A757" s="395">
        <v>45595</v>
      </c>
      <c r="B757" s="681" t="s">
        <v>1926</v>
      </c>
      <c r="C757" s="681" t="s">
        <v>431</v>
      </c>
      <c r="D757" s="396" t="s">
        <v>400</v>
      </c>
      <c r="E757" s="397"/>
      <c r="F757" s="397">
        <v>103</v>
      </c>
      <c r="G757" s="399">
        <f t="shared" si="18"/>
        <v>46.800000000000182</v>
      </c>
      <c r="H757" s="399"/>
      <c r="L757" s="397"/>
      <c r="M757" s="397"/>
    </row>
    <row r="758" spans="1:15">
      <c r="A758" s="236">
        <v>45623</v>
      </c>
      <c r="B758" s="677" t="s">
        <v>1927</v>
      </c>
      <c r="C758" s="677" t="s">
        <v>431</v>
      </c>
      <c r="D758" t="s">
        <v>19</v>
      </c>
      <c r="F758" s="256">
        <v>15</v>
      </c>
      <c r="G758" s="218">
        <f t="shared" si="18"/>
        <v>31.800000000000182</v>
      </c>
      <c r="H758" s="218"/>
    </row>
    <row r="759" spans="1:15">
      <c r="A759" s="236">
        <v>45637</v>
      </c>
      <c r="B759" s="677" t="s">
        <v>1928</v>
      </c>
      <c r="C759" s="677" t="s">
        <v>431</v>
      </c>
      <c r="D759" t="s">
        <v>19</v>
      </c>
      <c r="F759" s="256">
        <v>26.8</v>
      </c>
      <c r="G759" s="218">
        <f t="shared" si="18"/>
        <v>5.0000000000001812</v>
      </c>
      <c r="H759" s="218"/>
    </row>
    <row r="760" spans="1:15">
      <c r="A760" s="236">
        <v>45637</v>
      </c>
      <c r="B760" s="677" t="s">
        <v>1928</v>
      </c>
      <c r="C760" s="677" t="s">
        <v>431</v>
      </c>
      <c r="D760" t="s">
        <v>401</v>
      </c>
      <c r="F760" s="256">
        <v>5</v>
      </c>
      <c r="G760" s="218">
        <f t="shared" si="18"/>
        <v>1.8118839761882555E-13</v>
      </c>
      <c r="H760" s="218"/>
    </row>
    <row r="761" spans="1:15">
      <c r="A761" s="243">
        <v>45596</v>
      </c>
      <c r="B761" s="676" t="s">
        <v>397</v>
      </c>
      <c r="C761" s="676" t="s">
        <v>398</v>
      </c>
      <c r="D761" t="s">
        <v>19</v>
      </c>
      <c r="E761" s="237">
        <v>15</v>
      </c>
      <c r="G761" s="218">
        <f t="shared" si="18"/>
        <v>15.000000000000181</v>
      </c>
      <c r="H761" s="218"/>
    </row>
    <row r="762" spans="1:15">
      <c r="B762" s="677"/>
      <c r="C762" s="677"/>
      <c r="D762" t="s">
        <v>401</v>
      </c>
      <c r="E762" s="237">
        <v>7</v>
      </c>
      <c r="G762" s="218">
        <f>+G761+E762-F762</f>
        <v>22.000000000000181</v>
      </c>
      <c r="H762" s="218"/>
    </row>
    <row r="763" spans="1:15">
      <c r="B763" s="677"/>
      <c r="C763" s="677"/>
      <c r="D763" t="s">
        <v>400</v>
      </c>
      <c r="E763" s="237">
        <v>550</v>
      </c>
      <c r="G763" s="218">
        <f>+G762+E763-F763</f>
        <v>572.00000000000023</v>
      </c>
      <c r="H763" s="218"/>
    </row>
    <row r="764" spans="1:15" s="396" customFormat="1">
      <c r="A764" s="395">
        <v>45596</v>
      </c>
      <c r="B764" s="681" t="s">
        <v>1929</v>
      </c>
      <c r="C764" s="681" t="s">
        <v>398</v>
      </c>
      <c r="D764" s="396" t="s">
        <v>400</v>
      </c>
      <c r="E764" s="397"/>
      <c r="F764" s="397">
        <v>65</v>
      </c>
      <c r="G764" s="399">
        <f>+G763+E764-F764</f>
        <v>507.00000000000023</v>
      </c>
      <c r="H764" s="399"/>
      <c r="K764" s="421"/>
      <c r="L764" s="397"/>
      <c r="M764" s="397"/>
    </row>
    <row r="765" spans="1:15" s="396" customFormat="1">
      <c r="A765" s="395">
        <v>45602</v>
      </c>
      <c r="B765" s="681" t="s">
        <v>1930</v>
      </c>
      <c r="C765" s="681" t="s">
        <v>398</v>
      </c>
      <c r="D765" s="396" t="s">
        <v>400</v>
      </c>
      <c r="E765" s="397"/>
      <c r="F765" s="397">
        <v>100</v>
      </c>
      <c r="G765" s="399">
        <f>+G764+E765-F765</f>
        <v>407.00000000000023</v>
      </c>
      <c r="H765" s="399"/>
      <c r="L765" s="397"/>
      <c r="M765" s="397"/>
    </row>
    <row r="766" spans="1:15" s="396" customFormat="1">
      <c r="A766" s="395">
        <v>45608</v>
      </c>
      <c r="B766" s="681" t="s">
        <v>1931</v>
      </c>
      <c r="C766" s="681" t="s">
        <v>398</v>
      </c>
      <c r="D766" s="396" t="s">
        <v>400</v>
      </c>
      <c r="E766" s="397"/>
      <c r="F766" s="397">
        <v>200</v>
      </c>
      <c r="G766" s="399">
        <f t="shared" ref="G766:G842" si="19">+G765+E766-F766</f>
        <v>207.00000000000023</v>
      </c>
      <c r="H766" s="399"/>
      <c r="L766" s="397"/>
      <c r="M766" s="397"/>
      <c r="N766" s="397"/>
    </row>
    <row r="767" spans="1:15" s="396" customFormat="1">
      <c r="A767" s="395">
        <v>45616</v>
      </c>
      <c r="B767" s="681" t="s">
        <v>1932</v>
      </c>
      <c r="C767" s="681" t="s">
        <v>398</v>
      </c>
      <c r="D767" s="396" t="s">
        <v>400</v>
      </c>
      <c r="E767" s="397"/>
      <c r="F767" s="397">
        <v>100</v>
      </c>
      <c r="G767" s="399">
        <f t="shared" si="19"/>
        <v>107.00000000000023</v>
      </c>
      <c r="H767" s="399"/>
      <c r="L767" s="397"/>
      <c r="M767" s="397"/>
      <c r="N767" s="421"/>
    </row>
    <row r="768" spans="1:15" s="396" customFormat="1">
      <c r="A768" s="395">
        <v>45623</v>
      </c>
      <c r="B768" s="681" t="s">
        <v>1933</v>
      </c>
      <c r="C768" s="681" t="s">
        <v>398</v>
      </c>
      <c r="D768" s="396" t="s">
        <v>400</v>
      </c>
      <c r="E768" s="397"/>
      <c r="F768" s="397">
        <v>85</v>
      </c>
      <c r="G768" s="399">
        <f t="shared" si="19"/>
        <v>22.000000000000227</v>
      </c>
      <c r="H768" s="399"/>
      <c r="L768" s="397"/>
      <c r="M768" s="397"/>
      <c r="O768" s="421"/>
    </row>
    <row r="769" spans="1:14">
      <c r="A769" s="236">
        <v>45644</v>
      </c>
      <c r="B769" s="677" t="s">
        <v>1934</v>
      </c>
      <c r="C769" s="677" t="s">
        <v>398</v>
      </c>
      <c r="D769" t="s">
        <v>19</v>
      </c>
      <c r="F769" s="256">
        <v>15</v>
      </c>
      <c r="G769" s="218">
        <f t="shared" si="19"/>
        <v>7.0000000000002274</v>
      </c>
      <c r="H769" s="218"/>
      <c r="N769" s="237"/>
    </row>
    <row r="770" spans="1:14">
      <c r="A770" s="236">
        <v>45644</v>
      </c>
      <c r="B770" s="677" t="s">
        <v>1934</v>
      </c>
      <c r="C770" s="677" t="s">
        <v>398</v>
      </c>
      <c r="D770" t="s">
        <v>401</v>
      </c>
      <c r="F770" s="256">
        <v>7</v>
      </c>
      <c r="G770" s="218">
        <f t="shared" si="19"/>
        <v>2.2737367544323206E-13</v>
      </c>
      <c r="H770" s="218"/>
      <c r="N770" s="237"/>
    </row>
    <row r="771" spans="1:14">
      <c r="A771" s="243">
        <v>45626</v>
      </c>
      <c r="B771" s="676" t="s">
        <v>397</v>
      </c>
      <c r="C771" s="676" t="s">
        <v>405</v>
      </c>
      <c r="D771" t="s">
        <v>19</v>
      </c>
      <c r="E771" s="237">
        <v>18.2</v>
      </c>
      <c r="F771" s="355"/>
      <c r="G771" s="218">
        <f t="shared" si="19"/>
        <v>18.200000000000227</v>
      </c>
      <c r="H771" s="218"/>
      <c r="N771" s="240"/>
    </row>
    <row r="772" spans="1:14">
      <c r="B772" s="677"/>
      <c r="C772" s="677"/>
      <c r="D772" t="s">
        <v>401</v>
      </c>
      <c r="E772" s="237">
        <v>7</v>
      </c>
      <c r="F772" s="355"/>
      <c r="G772" s="218">
        <f t="shared" si="19"/>
        <v>25.200000000000227</v>
      </c>
      <c r="H772" s="218"/>
    </row>
    <row r="773" spans="1:14">
      <c r="B773" s="677"/>
      <c r="C773" s="677"/>
      <c r="D773" t="s">
        <v>400</v>
      </c>
      <c r="E773" s="237">
        <v>550</v>
      </c>
      <c r="F773" s="355"/>
      <c r="G773" s="218">
        <f t="shared" si="19"/>
        <v>575.20000000000027</v>
      </c>
      <c r="H773" s="218"/>
      <c r="N773" s="237"/>
    </row>
    <row r="774" spans="1:14" s="396" customFormat="1">
      <c r="A774" s="395">
        <v>45626</v>
      </c>
      <c r="B774" s="681" t="s">
        <v>1935</v>
      </c>
      <c r="C774" s="681" t="s">
        <v>405</v>
      </c>
      <c r="D774" s="396" t="s">
        <v>400</v>
      </c>
      <c r="E774" s="416"/>
      <c r="F774" s="417">
        <v>96.3</v>
      </c>
      <c r="G774" s="399">
        <f t="shared" si="19"/>
        <v>478.90000000000026</v>
      </c>
      <c r="H774" s="399"/>
      <c r="L774" s="397"/>
      <c r="M774" s="397"/>
      <c r="N774" s="416"/>
    </row>
    <row r="775" spans="1:14" s="404" customFormat="1">
      <c r="A775" s="403">
        <v>45719</v>
      </c>
      <c r="B775" s="684" t="s">
        <v>1936</v>
      </c>
      <c r="C775" s="684" t="s">
        <v>405</v>
      </c>
      <c r="D775" s="404" t="s">
        <v>400</v>
      </c>
      <c r="E775" s="407"/>
      <c r="F775" s="407">
        <v>150</v>
      </c>
      <c r="G775" s="405">
        <f t="shared" si="19"/>
        <v>328.90000000000026</v>
      </c>
      <c r="H775" s="405">
        <v>150</v>
      </c>
      <c r="I775" s="404" t="s">
        <v>621</v>
      </c>
      <c r="L775" s="407"/>
      <c r="M775" s="407"/>
      <c r="N775" s="407"/>
    </row>
    <row r="776" spans="1:14" s="396" customFormat="1">
      <c r="A776" s="395">
        <v>45637</v>
      </c>
      <c r="B776" s="681" t="s">
        <v>1937</v>
      </c>
      <c r="C776" s="681" t="s">
        <v>405</v>
      </c>
      <c r="D776" s="396" t="s">
        <v>400</v>
      </c>
      <c r="E776" s="397"/>
      <c r="F776" s="397">
        <v>100</v>
      </c>
      <c r="G776" s="399">
        <f t="shared" si="19"/>
        <v>228.90000000000026</v>
      </c>
      <c r="H776" s="399"/>
      <c r="L776" s="397"/>
      <c r="M776" s="397"/>
      <c r="N776" s="416"/>
    </row>
    <row r="777" spans="1:14">
      <c r="A777" s="236">
        <v>45644</v>
      </c>
      <c r="B777" s="677" t="s">
        <v>1934</v>
      </c>
      <c r="C777" s="677" t="s">
        <v>405</v>
      </c>
      <c r="D777" t="s">
        <v>19</v>
      </c>
      <c r="F777" s="256">
        <v>18.2</v>
      </c>
      <c r="G777" s="218">
        <f t="shared" si="19"/>
        <v>210.70000000000027</v>
      </c>
      <c r="H777" s="218"/>
      <c r="L777"/>
      <c r="N777" s="237"/>
    </row>
    <row r="778" spans="1:14">
      <c r="A778" s="236">
        <v>45644</v>
      </c>
      <c r="B778" s="677" t="s">
        <v>1934</v>
      </c>
      <c r="C778" s="677" t="s">
        <v>405</v>
      </c>
      <c r="D778" t="s">
        <v>401</v>
      </c>
      <c r="F778" s="256">
        <v>7</v>
      </c>
      <c r="G778" s="218">
        <f t="shared" si="19"/>
        <v>203.70000000000027</v>
      </c>
      <c r="H778" s="218"/>
      <c r="N778" s="256"/>
    </row>
    <row r="779" spans="1:14" s="396" customFormat="1">
      <c r="A779" s="395">
        <v>45644</v>
      </c>
      <c r="B779" s="681" t="s">
        <v>1891</v>
      </c>
      <c r="C779" s="681" t="s">
        <v>405</v>
      </c>
      <c r="D779" s="396" t="s">
        <v>400</v>
      </c>
      <c r="E779" s="397"/>
      <c r="F779" s="397">
        <v>203.7</v>
      </c>
      <c r="G779" s="399">
        <f t="shared" si="19"/>
        <v>2.8421709430404007E-13</v>
      </c>
      <c r="H779" s="399"/>
      <c r="L779" s="682"/>
      <c r="N779" s="416"/>
    </row>
    <row r="780" spans="1:14">
      <c r="A780" s="243">
        <v>45657</v>
      </c>
      <c r="B780" s="676" t="s">
        <v>397</v>
      </c>
      <c r="C780" s="676" t="s">
        <v>409</v>
      </c>
      <c r="D780" t="s">
        <v>19</v>
      </c>
      <c r="E780" s="237">
        <v>26.2</v>
      </c>
      <c r="F780" s="355"/>
      <c r="G780" s="218">
        <f t="shared" si="19"/>
        <v>26.200000000000284</v>
      </c>
      <c r="H780" s="218"/>
      <c r="L780" s="677"/>
      <c r="M780"/>
      <c r="N780" s="237"/>
    </row>
    <row r="781" spans="1:14">
      <c r="B781" s="677"/>
      <c r="C781" s="677"/>
      <c r="D781" t="s">
        <v>401</v>
      </c>
      <c r="E781" s="237">
        <v>3</v>
      </c>
      <c r="F781" s="355"/>
      <c r="G781" s="218">
        <f t="shared" si="19"/>
        <v>29.200000000000284</v>
      </c>
      <c r="H781" s="218"/>
      <c r="N781" s="237"/>
    </row>
    <row r="782" spans="1:14">
      <c r="B782" s="677"/>
      <c r="C782" s="677"/>
      <c r="D782" t="s">
        <v>400</v>
      </c>
      <c r="E782" s="237">
        <v>550</v>
      </c>
      <c r="F782" s="355"/>
      <c r="G782" s="218">
        <f t="shared" si="19"/>
        <v>579.20000000000027</v>
      </c>
      <c r="H782" s="218"/>
    </row>
    <row r="783" spans="1:14" s="396" customFormat="1">
      <c r="A783" s="395">
        <v>45657</v>
      </c>
      <c r="B783" s="681" t="s">
        <v>1938</v>
      </c>
      <c r="C783" s="681" t="s">
        <v>409</v>
      </c>
      <c r="D783" s="396" t="s">
        <v>400</v>
      </c>
      <c r="E783" s="416"/>
      <c r="F783" s="417">
        <v>142</v>
      </c>
      <c r="G783" s="399">
        <f t="shared" si="19"/>
        <v>437.20000000000027</v>
      </c>
      <c r="H783" s="399"/>
      <c r="L783" s="397"/>
      <c r="M783" s="397"/>
    </row>
    <row r="784" spans="1:14" s="396" customFormat="1">
      <c r="A784" s="395">
        <v>45665</v>
      </c>
      <c r="B784" s="681" t="s">
        <v>1939</v>
      </c>
      <c r="C784" s="681" t="s">
        <v>409</v>
      </c>
      <c r="D784" s="396" t="s">
        <v>400</v>
      </c>
      <c r="E784" s="397"/>
      <c r="F784" s="397">
        <v>408</v>
      </c>
      <c r="G784" s="399">
        <f t="shared" si="19"/>
        <v>29.200000000000273</v>
      </c>
      <c r="H784" s="399"/>
      <c r="J784" s="682"/>
      <c r="K784" s="423"/>
      <c r="M784" s="397"/>
      <c r="N784" s="416"/>
    </row>
    <row r="785" spans="1:15">
      <c r="A785" s="236">
        <v>45679</v>
      </c>
      <c r="B785" s="677" t="s">
        <v>1940</v>
      </c>
      <c r="C785" s="677" t="s">
        <v>409</v>
      </c>
      <c r="D785" t="s">
        <v>19</v>
      </c>
      <c r="F785" s="256">
        <v>26.2</v>
      </c>
      <c r="G785" s="218">
        <f t="shared" si="19"/>
        <v>3.0000000000002736</v>
      </c>
      <c r="H785" s="218"/>
      <c r="J785" s="676"/>
      <c r="K785" s="676"/>
      <c r="L785"/>
      <c r="N785" s="256"/>
    </row>
    <row r="786" spans="1:15">
      <c r="A786" s="236">
        <v>45679</v>
      </c>
      <c r="B786" s="677" t="s">
        <v>1940</v>
      </c>
      <c r="C786" s="677" t="s">
        <v>409</v>
      </c>
      <c r="D786" t="s">
        <v>401</v>
      </c>
      <c r="F786" s="256">
        <v>3</v>
      </c>
      <c r="G786" s="218">
        <f t="shared" si="19"/>
        <v>2.7355895326763857E-13</v>
      </c>
      <c r="H786" s="218"/>
      <c r="J786" s="676"/>
      <c r="K786" s="676"/>
      <c r="L786"/>
      <c r="N786" s="237"/>
    </row>
    <row r="787" spans="1:15">
      <c r="A787" s="231">
        <v>45688</v>
      </c>
      <c r="B787" s="676" t="s">
        <v>397</v>
      </c>
      <c r="C787" s="676" t="s">
        <v>444</v>
      </c>
      <c r="D787" t="s">
        <v>19</v>
      </c>
      <c r="E787" s="256">
        <v>22.6</v>
      </c>
      <c r="G787" s="218">
        <f t="shared" si="19"/>
        <v>22.600000000000275</v>
      </c>
      <c r="H787" s="218"/>
      <c r="N787" s="256"/>
    </row>
    <row r="788" spans="1:15">
      <c r="A788"/>
      <c r="B788" s="677"/>
      <c r="C788" s="677"/>
      <c r="D788" t="s">
        <v>401</v>
      </c>
      <c r="E788" s="256">
        <v>3</v>
      </c>
      <c r="G788" s="218">
        <f t="shared" si="19"/>
        <v>25.600000000000275</v>
      </c>
      <c r="H788" s="218"/>
      <c r="O788" s="256"/>
    </row>
    <row r="789" spans="1:15">
      <c r="A789"/>
      <c r="B789" s="677"/>
      <c r="C789" s="677"/>
      <c r="D789" t="s">
        <v>400</v>
      </c>
      <c r="E789" s="256">
        <v>550</v>
      </c>
      <c r="G789" s="218">
        <f t="shared" si="19"/>
        <v>575.60000000000025</v>
      </c>
      <c r="H789" s="218"/>
      <c r="N789" s="256"/>
      <c r="O789" s="256"/>
    </row>
    <row r="790" spans="1:15" s="396" customFormat="1">
      <c r="A790" s="414">
        <v>45688</v>
      </c>
      <c r="B790" s="681" t="s">
        <v>1941</v>
      </c>
      <c r="C790" s="681" t="s">
        <v>444</v>
      </c>
      <c r="D790" s="396" t="s">
        <v>400</v>
      </c>
      <c r="E790" s="397"/>
      <c r="F790" s="397">
        <v>120</v>
      </c>
      <c r="G790" s="399">
        <f t="shared" si="19"/>
        <v>455.60000000000025</v>
      </c>
      <c r="H790" s="399"/>
      <c r="I790" s="397"/>
      <c r="L790" s="397"/>
      <c r="M790" s="397"/>
    </row>
    <row r="791" spans="1:15" s="396" customFormat="1">
      <c r="A791" s="395">
        <v>45686</v>
      </c>
      <c r="B791" s="681" t="s">
        <v>1942</v>
      </c>
      <c r="C791" s="681" t="s">
        <v>444</v>
      </c>
      <c r="D791" s="396" t="s">
        <v>400</v>
      </c>
      <c r="E791" s="397"/>
      <c r="F791" s="397">
        <v>100</v>
      </c>
      <c r="G791" s="399">
        <f t="shared" si="19"/>
        <v>355.60000000000025</v>
      </c>
      <c r="H791" s="399"/>
      <c r="L791" s="397"/>
      <c r="M791" s="397"/>
    </row>
    <row r="792" spans="1:15" s="396" customFormat="1">
      <c r="A792" s="395">
        <v>45693</v>
      </c>
      <c r="B792" s="681" t="s">
        <v>1943</v>
      </c>
      <c r="C792" s="681" t="s">
        <v>444</v>
      </c>
      <c r="D792" s="396" t="s">
        <v>400</v>
      </c>
      <c r="E792" s="397"/>
      <c r="F792" s="397">
        <v>200</v>
      </c>
      <c r="G792" s="399">
        <f t="shared" si="19"/>
        <v>155.60000000000025</v>
      </c>
      <c r="H792" s="399"/>
      <c r="L792" s="397"/>
      <c r="M792" s="397"/>
      <c r="N792" s="397"/>
    </row>
    <row r="793" spans="1:15" s="396" customFormat="1">
      <c r="A793" s="395">
        <v>45700</v>
      </c>
      <c r="B793" s="681" t="s">
        <v>1894</v>
      </c>
      <c r="C793" s="681" t="s">
        <v>444</v>
      </c>
      <c r="D793" s="396" t="s">
        <v>400</v>
      </c>
      <c r="E793" s="397"/>
      <c r="F793" s="397">
        <v>130</v>
      </c>
      <c r="G793" s="399">
        <f t="shared" si="19"/>
        <v>25.60000000000025</v>
      </c>
      <c r="H793" s="399"/>
      <c r="L793" s="397"/>
      <c r="M793" s="397"/>
      <c r="O793" s="397"/>
    </row>
    <row r="794" spans="1:15">
      <c r="A794" s="236">
        <v>45707</v>
      </c>
      <c r="B794" s="677" t="s">
        <v>1944</v>
      </c>
      <c r="C794" s="677" t="s">
        <v>444</v>
      </c>
      <c r="D794" t="s">
        <v>19</v>
      </c>
      <c r="F794" s="256">
        <v>22.6</v>
      </c>
      <c r="G794" s="218">
        <f t="shared" si="19"/>
        <v>3.0000000000002487</v>
      </c>
      <c r="H794" s="218"/>
    </row>
    <row r="795" spans="1:15">
      <c r="A795" s="236">
        <v>45707</v>
      </c>
      <c r="B795" s="677" t="s">
        <v>1944</v>
      </c>
      <c r="C795" s="677" t="s">
        <v>444</v>
      </c>
      <c r="D795" t="s">
        <v>401</v>
      </c>
      <c r="F795" s="256">
        <v>3</v>
      </c>
      <c r="G795" s="218">
        <f t="shared" si="19"/>
        <v>2.4868995751603507E-13</v>
      </c>
      <c r="H795" s="218"/>
    </row>
    <row r="796" spans="1:15">
      <c r="A796" s="243">
        <v>45716</v>
      </c>
      <c r="B796" s="676" t="s">
        <v>397</v>
      </c>
      <c r="C796" s="676" t="s">
        <v>415</v>
      </c>
      <c r="D796" t="s">
        <v>19</v>
      </c>
      <c r="E796" s="256">
        <v>24.5</v>
      </c>
      <c r="G796" s="218">
        <f t="shared" si="19"/>
        <v>24.500000000000249</v>
      </c>
      <c r="H796" s="218"/>
      <c r="N796" s="256"/>
    </row>
    <row r="797" spans="1:15">
      <c r="B797" s="677"/>
      <c r="C797" s="677"/>
      <c r="D797" t="s">
        <v>401</v>
      </c>
      <c r="E797" s="256">
        <v>3</v>
      </c>
      <c r="G797" s="218">
        <f t="shared" si="19"/>
        <v>27.500000000000249</v>
      </c>
      <c r="H797" s="218"/>
    </row>
    <row r="798" spans="1:15">
      <c r="B798" s="677"/>
      <c r="C798" s="677"/>
      <c r="D798" t="s">
        <v>400</v>
      </c>
      <c r="E798" s="256">
        <v>550</v>
      </c>
      <c r="G798" s="218">
        <f t="shared" si="19"/>
        <v>577.50000000000023</v>
      </c>
      <c r="H798" s="218"/>
      <c r="L798"/>
    </row>
    <row r="799" spans="1:15" s="396" customFormat="1">
      <c r="A799" s="395">
        <v>45716</v>
      </c>
      <c r="B799" s="681" t="s">
        <v>1945</v>
      </c>
      <c r="C799" s="681" t="s">
        <v>415</v>
      </c>
      <c r="D799" s="396" t="s">
        <v>400</v>
      </c>
      <c r="E799" s="397"/>
      <c r="F799" s="397">
        <v>178</v>
      </c>
      <c r="G799" s="399">
        <f t="shared" si="19"/>
        <v>399.50000000000023</v>
      </c>
      <c r="H799" s="399"/>
      <c r="L799" s="397"/>
      <c r="M799" s="397"/>
    </row>
    <row r="800" spans="1:15" s="396" customFormat="1">
      <c r="A800" s="395">
        <v>45721</v>
      </c>
      <c r="B800" s="681" t="s">
        <v>1946</v>
      </c>
      <c r="C800" s="681" t="s">
        <v>415</v>
      </c>
      <c r="D800" s="396" t="s">
        <v>400</v>
      </c>
      <c r="E800" s="397"/>
      <c r="F800" s="397">
        <v>200</v>
      </c>
      <c r="G800" s="399">
        <f t="shared" si="19"/>
        <v>199.50000000000023</v>
      </c>
      <c r="H800" s="399"/>
      <c r="L800" s="397"/>
      <c r="M800" s="397"/>
    </row>
    <row r="801" spans="1:14" s="396" customFormat="1">
      <c r="A801" s="395">
        <v>45728</v>
      </c>
      <c r="B801" s="681" t="s">
        <v>1947</v>
      </c>
      <c r="C801" s="681" t="s">
        <v>415</v>
      </c>
      <c r="D801" s="396" t="s">
        <v>400</v>
      </c>
      <c r="E801" s="397"/>
      <c r="F801" s="397">
        <v>172</v>
      </c>
      <c r="G801" s="399">
        <f t="shared" si="19"/>
        <v>27.500000000000227</v>
      </c>
      <c r="H801" s="399"/>
      <c r="L801" s="397"/>
      <c r="M801" s="397"/>
    </row>
    <row r="802" spans="1:14">
      <c r="A802" s="236">
        <v>45776</v>
      </c>
      <c r="B802" s="677" t="s">
        <v>1948</v>
      </c>
      <c r="C802" s="677" t="s">
        <v>415</v>
      </c>
      <c r="D802" t="s">
        <v>19</v>
      </c>
      <c r="F802" s="256">
        <v>24.5</v>
      </c>
      <c r="G802" s="218">
        <f t="shared" si="19"/>
        <v>3.0000000000002274</v>
      </c>
      <c r="H802" s="218"/>
    </row>
    <row r="803" spans="1:14">
      <c r="A803" s="236">
        <v>45776</v>
      </c>
      <c r="B803" s="677" t="s">
        <v>1948</v>
      </c>
      <c r="C803" s="677" t="s">
        <v>415</v>
      </c>
      <c r="D803" t="s">
        <v>401</v>
      </c>
      <c r="F803" s="256">
        <v>3</v>
      </c>
      <c r="G803" s="218">
        <f t="shared" si="19"/>
        <v>2.2737367544323206E-13</v>
      </c>
      <c r="H803" s="218"/>
    </row>
    <row r="804" spans="1:14">
      <c r="A804" s="243">
        <v>45747</v>
      </c>
      <c r="B804" s="676" t="s">
        <v>397</v>
      </c>
      <c r="C804" s="676" t="s">
        <v>418</v>
      </c>
      <c r="D804" t="s">
        <v>19</v>
      </c>
      <c r="E804" s="256">
        <v>27.6</v>
      </c>
      <c r="G804" s="218">
        <f t="shared" si="19"/>
        <v>27.600000000000229</v>
      </c>
      <c r="H804" s="218"/>
      <c r="K804" s="676"/>
    </row>
    <row r="805" spans="1:14">
      <c r="B805" s="677"/>
      <c r="C805" s="677"/>
      <c r="D805" t="s">
        <v>401</v>
      </c>
      <c r="E805" s="256">
        <v>3</v>
      </c>
      <c r="G805" s="218">
        <f t="shared" si="19"/>
        <v>30.600000000000229</v>
      </c>
      <c r="H805" s="218"/>
      <c r="K805" s="692" t="s">
        <v>1949</v>
      </c>
      <c r="L805" s="692"/>
    </row>
    <row r="806" spans="1:14">
      <c r="B806" s="677"/>
      <c r="C806" s="677"/>
      <c r="D806" t="s">
        <v>400</v>
      </c>
      <c r="E806" s="256">
        <v>550</v>
      </c>
      <c r="G806" s="218">
        <f t="shared" si="19"/>
        <v>580.60000000000025</v>
      </c>
      <c r="H806" s="218"/>
      <c r="J806">
        <v>2024</v>
      </c>
      <c r="K806" s="676" t="s">
        <v>420</v>
      </c>
      <c r="L806" t="s">
        <v>400</v>
      </c>
      <c r="M806" s="256">
        <v>115.6</v>
      </c>
    </row>
    <row r="807" spans="1:14" s="396" customFormat="1">
      <c r="A807" s="395">
        <v>45747</v>
      </c>
      <c r="B807" s="681" t="s">
        <v>1950</v>
      </c>
      <c r="C807" s="681" t="s">
        <v>418</v>
      </c>
      <c r="D807" s="396" t="s">
        <v>400</v>
      </c>
      <c r="E807" s="397"/>
      <c r="F807" s="397">
        <v>125</v>
      </c>
      <c r="G807" s="399">
        <f t="shared" si="19"/>
        <v>455.60000000000025</v>
      </c>
      <c r="H807" s="399"/>
      <c r="J807" s="396">
        <v>2025</v>
      </c>
      <c r="K807" s="682" t="s">
        <v>415</v>
      </c>
      <c r="L807" s="396" t="s">
        <v>19</v>
      </c>
      <c r="M807" s="397">
        <v>24.5</v>
      </c>
    </row>
    <row r="808" spans="1:14" s="396" customFormat="1">
      <c r="A808" s="395">
        <v>45776</v>
      </c>
      <c r="B808" s="681" t="s">
        <v>1908</v>
      </c>
      <c r="C808" s="681" t="s">
        <v>418</v>
      </c>
      <c r="D808" s="396" t="s">
        <v>400</v>
      </c>
      <c r="E808" s="397"/>
      <c r="F808" s="397">
        <v>425</v>
      </c>
      <c r="G808" s="399">
        <f t="shared" si="19"/>
        <v>30.60000000000025</v>
      </c>
      <c r="H808" s="399"/>
      <c r="K808" s="682"/>
      <c r="M808" s="397"/>
    </row>
    <row r="809" spans="1:14">
      <c r="A809" s="236">
        <v>45776</v>
      </c>
      <c r="B809" s="677" t="s">
        <v>1948</v>
      </c>
      <c r="C809" s="677" t="s">
        <v>418</v>
      </c>
      <c r="D809" t="s">
        <v>19</v>
      </c>
      <c r="F809" s="256">
        <v>27.6</v>
      </c>
      <c r="G809" s="218">
        <f t="shared" si="19"/>
        <v>3.0000000000002487</v>
      </c>
      <c r="H809" s="218"/>
      <c r="K809" s="676"/>
      <c r="L809"/>
    </row>
    <row r="810" spans="1:14">
      <c r="A810" s="236">
        <v>45776</v>
      </c>
      <c r="B810" s="677" t="s">
        <v>1948</v>
      </c>
      <c r="C810" s="677" t="s">
        <v>418</v>
      </c>
      <c r="D810" t="s">
        <v>401</v>
      </c>
      <c r="F810" s="256">
        <v>3</v>
      </c>
      <c r="G810" s="218">
        <f t="shared" si="19"/>
        <v>2.4868995751603507E-13</v>
      </c>
      <c r="H810" s="218"/>
      <c r="K810" s="676"/>
      <c r="L810"/>
    </row>
    <row r="811" spans="1:14">
      <c r="A811" s="243">
        <v>45777</v>
      </c>
      <c r="B811" s="676" t="s">
        <v>397</v>
      </c>
      <c r="C811" s="676" t="s">
        <v>420</v>
      </c>
      <c r="D811" t="s">
        <v>19</v>
      </c>
      <c r="E811" s="256">
        <v>4</v>
      </c>
      <c r="G811" s="218">
        <f t="shared" si="19"/>
        <v>4.0000000000002487</v>
      </c>
      <c r="H811" s="218"/>
      <c r="K811" s="677"/>
      <c r="L811" t="s">
        <v>401</v>
      </c>
      <c r="M811" s="256">
        <v>3</v>
      </c>
    </row>
    <row r="812" spans="1:14">
      <c r="B812" s="677"/>
      <c r="C812" s="677"/>
      <c r="D812" t="s">
        <v>401</v>
      </c>
      <c r="E812" s="256">
        <v>3</v>
      </c>
      <c r="G812" s="218">
        <f t="shared" si="19"/>
        <v>7.0000000000002487</v>
      </c>
      <c r="H812" s="218"/>
      <c r="K812" s="676" t="s">
        <v>418</v>
      </c>
      <c r="L812" t="s">
        <v>400</v>
      </c>
      <c r="M812" s="256">
        <f>E806-F807</f>
        <v>425</v>
      </c>
    </row>
    <row r="813" spans="1:14">
      <c r="B813" s="677"/>
      <c r="C813" s="677"/>
      <c r="D813" t="s">
        <v>400</v>
      </c>
      <c r="E813" s="256">
        <v>91.7</v>
      </c>
      <c r="G813" s="218">
        <f t="shared" si="19"/>
        <v>98.700000000000244</v>
      </c>
      <c r="H813" s="218"/>
      <c r="J813" s="240"/>
      <c r="L813" t="s">
        <v>19</v>
      </c>
      <c r="M813" s="256">
        <v>27.6</v>
      </c>
    </row>
    <row r="814" spans="1:14">
      <c r="B814" s="677"/>
      <c r="C814" s="677"/>
      <c r="D814" t="s">
        <v>449</v>
      </c>
      <c r="E814" s="256">
        <v>1000</v>
      </c>
      <c r="G814" s="218">
        <f t="shared" si="19"/>
        <v>1098.7000000000003</v>
      </c>
      <c r="H814" s="218"/>
      <c r="K814" s="676"/>
      <c r="L814" t="s">
        <v>401</v>
      </c>
      <c r="M814" s="256">
        <v>3</v>
      </c>
    </row>
    <row r="815" spans="1:14">
      <c r="B815" s="677"/>
      <c r="C815" s="677"/>
      <c r="G815" s="218">
        <f t="shared" si="19"/>
        <v>1098.7000000000003</v>
      </c>
      <c r="H815" s="218"/>
      <c r="K815" s="256"/>
      <c r="M815" s="256">
        <f>SUM(M806:M814)</f>
        <v>598.70000000000005</v>
      </c>
      <c r="N815" s="256"/>
    </row>
    <row r="816" spans="1:14" s="396" customFormat="1">
      <c r="A816" s="395">
        <v>45756</v>
      </c>
      <c r="B816" s="681" t="s">
        <v>1951</v>
      </c>
      <c r="C816" s="681" t="s">
        <v>420</v>
      </c>
      <c r="D816" s="396" t="s">
        <v>449</v>
      </c>
      <c r="E816" s="397"/>
      <c r="F816" s="397">
        <v>500</v>
      </c>
      <c r="G816" s="399">
        <f t="shared" si="19"/>
        <v>598.70000000000027</v>
      </c>
      <c r="H816" s="399"/>
      <c r="L816" s="397"/>
      <c r="M816" s="397"/>
    </row>
    <row r="817" spans="1:14" s="396" customFormat="1">
      <c r="A817" s="395">
        <v>45758</v>
      </c>
      <c r="B817" s="681" t="s">
        <v>1952</v>
      </c>
      <c r="C817" s="681" t="s">
        <v>420</v>
      </c>
      <c r="D817" s="396" t="s">
        <v>449</v>
      </c>
      <c r="E817" s="397"/>
      <c r="F817" s="397">
        <v>500</v>
      </c>
      <c r="G817" s="399">
        <f t="shared" si="19"/>
        <v>98.700000000000273</v>
      </c>
      <c r="H817" s="399"/>
      <c r="L817" s="397"/>
      <c r="M817" s="397"/>
    </row>
    <row r="818" spans="1:14" s="396" customFormat="1">
      <c r="A818" s="395">
        <v>45838</v>
      </c>
      <c r="B818" s="681" t="s">
        <v>1953</v>
      </c>
      <c r="C818" s="681" t="s">
        <v>420</v>
      </c>
      <c r="D818" s="396" t="s">
        <v>400</v>
      </c>
      <c r="E818" s="397"/>
      <c r="F818" s="397">
        <v>9.6999999999999993</v>
      </c>
      <c r="G818" s="399">
        <f t="shared" si="19"/>
        <v>89.00000000000027</v>
      </c>
      <c r="H818" s="399"/>
      <c r="K818" s="693" t="s">
        <v>1949</v>
      </c>
      <c r="L818" s="693"/>
      <c r="M818" s="693"/>
    </row>
    <row r="819" spans="1:14" s="396" customFormat="1">
      <c r="A819" s="395">
        <v>45777</v>
      </c>
      <c r="B819" s="681" t="s">
        <v>1954</v>
      </c>
      <c r="C819" s="681" t="s">
        <v>420</v>
      </c>
      <c r="D819" s="396" t="s">
        <v>400</v>
      </c>
      <c r="E819" s="397"/>
      <c r="F819" s="397">
        <v>52</v>
      </c>
      <c r="G819" s="399">
        <f t="shared" si="19"/>
        <v>37.00000000000027</v>
      </c>
      <c r="H819" s="399"/>
      <c r="J819" s="396">
        <v>2025</v>
      </c>
      <c r="K819" s="682" t="s">
        <v>420</v>
      </c>
      <c r="L819" s="396" t="s">
        <v>19</v>
      </c>
      <c r="M819" s="397">
        <v>4</v>
      </c>
    </row>
    <row r="820" spans="1:14" s="396" customFormat="1">
      <c r="A820" s="395">
        <v>45808</v>
      </c>
      <c r="B820" s="681" t="s">
        <v>1955</v>
      </c>
      <c r="C820" s="681" t="s">
        <v>420</v>
      </c>
      <c r="D820" s="396" t="s">
        <v>400</v>
      </c>
      <c r="E820" s="397"/>
      <c r="F820" s="397">
        <v>30</v>
      </c>
      <c r="G820" s="399">
        <f t="shared" si="19"/>
        <v>7.00000000000027</v>
      </c>
      <c r="H820" s="399"/>
      <c r="K820" s="682"/>
      <c r="M820" s="397"/>
    </row>
    <row r="821" spans="1:14">
      <c r="A821" s="236">
        <v>45881</v>
      </c>
      <c r="B821" s="677" t="s">
        <v>1956</v>
      </c>
      <c r="C821" s="677" t="s">
        <v>420</v>
      </c>
      <c r="D821" t="s">
        <v>19</v>
      </c>
      <c r="F821" s="256">
        <v>4</v>
      </c>
      <c r="G821" s="218">
        <f t="shared" si="19"/>
        <v>3.00000000000027</v>
      </c>
      <c r="H821" s="218"/>
      <c r="K821" s="676"/>
      <c r="L821"/>
    </row>
    <row r="822" spans="1:14">
      <c r="A822" s="236">
        <v>45881</v>
      </c>
      <c r="B822" s="677" t="s">
        <v>1956</v>
      </c>
      <c r="C822" s="677" t="s">
        <v>420</v>
      </c>
      <c r="D822" t="s">
        <v>401</v>
      </c>
      <c r="F822" s="256">
        <v>3</v>
      </c>
      <c r="G822" s="218">
        <f t="shared" si="19"/>
        <v>2.7000623958883807E-13</v>
      </c>
      <c r="H822" s="218"/>
      <c r="K822" s="676"/>
      <c r="L822"/>
    </row>
    <row r="823" spans="1:14">
      <c r="A823" s="243">
        <v>45808</v>
      </c>
      <c r="B823" s="676" t="s">
        <v>397</v>
      </c>
      <c r="C823" s="676" t="s">
        <v>422</v>
      </c>
      <c r="D823" t="s">
        <v>19</v>
      </c>
      <c r="E823" s="256">
        <v>13.8</v>
      </c>
      <c r="G823" s="218">
        <f t="shared" si="19"/>
        <v>13.800000000000271</v>
      </c>
      <c r="H823" s="218"/>
      <c r="K823" s="677"/>
      <c r="L823" t="s">
        <v>401</v>
      </c>
      <c r="M823" s="256">
        <v>3</v>
      </c>
    </row>
    <row r="824" spans="1:14">
      <c r="B824" s="677"/>
      <c r="C824" s="677"/>
      <c r="D824" t="s">
        <v>401</v>
      </c>
      <c r="E824" s="256">
        <v>5</v>
      </c>
      <c r="G824" s="218">
        <f t="shared" si="19"/>
        <v>18.800000000000271</v>
      </c>
      <c r="H824" s="218"/>
      <c r="L824" t="s">
        <v>400</v>
      </c>
      <c r="M824" s="256">
        <f>E813-F819</f>
        <v>39.700000000000003</v>
      </c>
    </row>
    <row r="825" spans="1:14">
      <c r="B825" s="677"/>
      <c r="C825" s="677"/>
      <c r="D825" t="s">
        <v>400</v>
      </c>
      <c r="E825" s="256">
        <v>250</v>
      </c>
      <c r="G825" s="218">
        <f t="shared" si="19"/>
        <v>268.8000000000003</v>
      </c>
      <c r="H825" s="218"/>
      <c r="M825" s="256">
        <f>SUM(M819:M824)</f>
        <v>46.7</v>
      </c>
    </row>
    <row r="826" spans="1:14" s="396" customFormat="1">
      <c r="A826" s="395">
        <v>45838</v>
      </c>
      <c r="B826" s="681" t="s">
        <v>1953</v>
      </c>
      <c r="C826" s="681" t="s">
        <v>422</v>
      </c>
      <c r="D826" s="396" t="s">
        <v>400</v>
      </c>
      <c r="E826" s="397"/>
      <c r="F826" s="397">
        <v>250</v>
      </c>
      <c r="G826" s="399">
        <f t="shared" si="19"/>
        <v>18.800000000000296</v>
      </c>
      <c r="H826" s="399"/>
      <c r="L826" s="397"/>
      <c r="M826" s="397"/>
    </row>
    <row r="827" spans="1:14">
      <c r="A827" s="236">
        <v>45881</v>
      </c>
      <c r="B827" s="677" t="s">
        <v>1956</v>
      </c>
      <c r="C827" s="677" t="s">
        <v>422</v>
      </c>
      <c r="D827" t="s">
        <v>19</v>
      </c>
      <c r="F827" s="256">
        <v>13.8</v>
      </c>
      <c r="G827" s="218">
        <f t="shared" si="19"/>
        <v>5.0000000000002949</v>
      </c>
      <c r="H827" s="218"/>
    </row>
    <row r="828" spans="1:14">
      <c r="A828" s="236">
        <v>45881</v>
      </c>
      <c r="B828" s="677" t="s">
        <v>1956</v>
      </c>
      <c r="C828" s="677" t="s">
        <v>422</v>
      </c>
      <c r="D828" t="s">
        <v>401</v>
      </c>
      <c r="F828" s="256">
        <v>5</v>
      </c>
      <c r="G828" s="218">
        <f t="shared" si="19"/>
        <v>2.9487523534044158E-13</v>
      </c>
      <c r="H828" s="218"/>
    </row>
    <row r="829" spans="1:14">
      <c r="A829" s="243">
        <v>45838</v>
      </c>
      <c r="B829" s="676" t="s">
        <v>397</v>
      </c>
      <c r="C829" s="676" t="s">
        <v>425</v>
      </c>
      <c r="D829" t="s">
        <v>19</v>
      </c>
      <c r="E829" s="256">
        <v>14.3</v>
      </c>
      <c r="G829" s="218">
        <f t="shared" si="19"/>
        <v>14.300000000000296</v>
      </c>
      <c r="H829" s="218"/>
    </row>
    <row r="830" spans="1:14">
      <c r="B830" s="677"/>
      <c r="C830" s="677"/>
      <c r="D830" t="s">
        <v>401</v>
      </c>
      <c r="E830" s="256">
        <v>4</v>
      </c>
      <c r="G830" s="218">
        <f t="shared" si="19"/>
        <v>18.300000000000296</v>
      </c>
      <c r="H830" s="218"/>
      <c r="K830" s="692" t="s">
        <v>1949</v>
      </c>
      <c r="L830" s="692"/>
      <c r="M830" s="692"/>
    </row>
    <row r="831" spans="1:14">
      <c r="B831" s="677"/>
      <c r="C831" s="677"/>
      <c r="D831" t="s">
        <v>400</v>
      </c>
      <c r="E831" s="256">
        <v>500</v>
      </c>
      <c r="G831" s="218">
        <f t="shared" si="19"/>
        <v>518.3000000000003</v>
      </c>
      <c r="H831" s="218"/>
      <c r="K831" s="676" t="s">
        <v>420</v>
      </c>
      <c r="L831" t="s">
        <v>19</v>
      </c>
      <c r="M831" s="256">
        <v>4</v>
      </c>
      <c r="N831" s="256">
        <v>4</v>
      </c>
    </row>
    <row r="832" spans="1:14" s="396" customFormat="1">
      <c r="A832" s="395">
        <v>45761</v>
      </c>
      <c r="B832" s="681" t="s">
        <v>1957</v>
      </c>
      <c r="C832" s="681" t="s">
        <v>425</v>
      </c>
      <c r="D832" s="396" t="s">
        <v>400</v>
      </c>
      <c r="E832" s="397"/>
      <c r="F832" s="397">
        <v>500</v>
      </c>
      <c r="G832" s="399">
        <f t="shared" si="19"/>
        <v>18.300000000000296</v>
      </c>
      <c r="H832" s="399"/>
      <c r="K832" s="681"/>
      <c r="L832" s="396" t="s">
        <v>401</v>
      </c>
      <c r="M832" s="397">
        <v>3</v>
      </c>
      <c r="N832" s="397">
        <v>3</v>
      </c>
    </row>
    <row r="833" spans="1:17">
      <c r="A833" s="236">
        <v>45881</v>
      </c>
      <c r="B833" s="677" t="s">
        <v>1956</v>
      </c>
      <c r="C833" s="677" t="s">
        <v>425</v>
      </c>
      <c r="D833" t="s">
        <v>19</v>
      </c>
      <c r="F833" s="256">
        <v>14.3</v>
      </c>
      <c r="G833" s="218">
        <f t="shared" si="19"/>
        <v>4.0000000000002949</v>
      </c>
      <c r="H833" s="218"/>
      <c r="K833" s="677"/>
      <c r="L833"/>
      <c r="N833" s="256"/>
    </row>
    <row r="834" spans="1:17">
      <c r="A834" s="236">
        <v>45881</v>
      </c>
      <c r="B834" s="677" t="s">
        <v>1956</v>
      </c>
      <c r="C834" s="677" t="s">
        <v>425</v>
      </c>
      <c r="D834" t="s">
        <v>401</v>
      </c>
      <c r="F834" s="256">
        <v>4</v>
      </c>
      <c r="G834" s="218">
        <f t="shared" si="19"/>
        <v>2.9487523534044158E-13</v>
      </c>
      <c r="H834" s="218"/>
      <c r="K834" s="677"/>
      <c r="L834"/>
      <c r="N834" s="256"/>
    </row>
    <row r="835" spans="1:17">
      <c r="A835" s="243">
        <v>45869</v>
      </c>
      <c r="B835" s="676" t="s">
        <v>397</v>
      </c>
      <c r="C835" s="676" t="s">
        <v>427</v>
      </c>
      <c r="D835" t="s">
        <v>19</v>
      </c>
      <c r="E835" s="256">
        <v>18.8</v>
      </c>
      <c r="G835" s="218">
        <f t="shared" si="19"/>
        <v>18.800000000000296</v>
      </c>
      <c r="H835" s="218"/>
      <c r="K835" s="676" t="s">
        <v>422</v>
      </c>
      <c r="L835" t="s">
        <v>19</v>
      </c>
      <c r="M835" s="256">
        <v>13.8</v>
      </c>
      <c r="N835" s="256">
        <v>13.8</v>
      </c>
    </row>
    <row r="836" spans="1:17">
      <c r="B836" s="677"/>
      <c r="C836" s="677"/>
      <c r="D836" t="s">
        <v>401</v>
      </c>
      <c r="E836" s="256">
        <v>4</v>
      </c>
      <c r="G836" s="218">
        <f t="shared" si="19"/>
        <v>22.800000000000296</v>
      </c>
      <c r="H836" s="218"/>
      <c r="K836" s="677"/>
      <c r="L836" t="s">
        <v>401</v>
      </c>
      <c r="M836" s="256">
        <v>5</v>
      </c>
      <c r="N836" s="256">
        <v>5</v>
      </c>
    </row>
    <row r="837" spans="1:17">
      <c r="B837" s="677"/>
      <c r="C837" s="677"/>
      <c r="D837" t="s">
        <v>400</v>
      </c>
      <c r="E837" s="256">
        <v>500</v>
      </c>
      <c r="G837" s="218">
        <f t="shared" si="19"/>
        <v>522.8000000000003</v>
      </c>
      <c r="H837" s="218"/>
      <c r="K837" s="676" t="s">
        <v>425</v>
      </c>
      <c r="L837" t="s">
        <v>19</v>
      </c>
      <c r="M837" s="256">
        <v>14.3</v>
      </c>
      <c r="N837" s="256">
        <v>14.3</v>
      </c>
    </row>
    <row r="838" spans="1:17" s="396" customFormat="1">
      <c r="A838" s="395">
        <v>45838</v>
      </c>
      <c r="B838" s="681" t="s">
        <v>1953</v>
      </c>
      <c r="C838" s="681" t="s">
        <v>427</v>
      </c>
      <c r="D838" s="396" t="s">
        <v>400</v>
      </c>
      <c r="E838" s="397"/>
      <c r="F838" s="397">
        <v>140.30000000000001</v>
      </c>
      <c r="G838" s="399">
        <f t="shared" si="19"/>
        <v>382.50000000000028</v>
      </c>
      <c r="H838" s="399"/>
      <c r="K838" s="681"/>
      <c r="L838" s="396" t="s">
        <v>401</v>
      </c>
      <c r="M838" s="397">
        <v>4</v>
      </c>
      <c r="N838" s="397">
        <v>4</v>
      </c>
    </row>
    <row r="839" spans="1:17" s="396" customFormat="1">
      <c r="A839" s="395">
        <v>45869</v>
      </c>
      <c r="B839" s="681" t="s">
        <v>1958</v>
      </c>
      <c r="C839" s="681" t="s">
        <v>427</v>
      </c>
      <c r="D839" s="396" t="s">
        <v>400</v>
      </c>
      <c r="E839" s="397"/>
      <c r="F839" s="397">
        <v>275</v>
      </c>
      <c r="G839" s="399">
        <f t="shared" si="19"/>
        <v>107.50000000000028</v>
      </c>
      <c r="H839" s="399"/>
      <c r="K839" s="682" t="s">
        <v>427</v>
      </c>
      <c r="L839" s="396" t="s">
        <v>400</v>
      </c>
      <c r="M839" s="397">
        <f>E837-F839-F838</f>
        <v>84.699999999999989</v>
      </c>
    </row>
    <row r="840" spans="1:17" s="404" customFormat="1">
      <c r="A840" s="403">
        <v>45881</v>
      </c>
      <c r="B840" s="684" t="s">
        <v>1959</v>
      </c>
      <c r="C840" s="684" t="s">
        <v>427</v>
      </c>
      <c r="D840" s="404" t="s">
        <v>400</v>
      </c>
      <c r="E840" s="407"/>
      <c r="F840" s="407">
        <v>84.7</v>
      </c>
      <c r="G840" s="241">
        <f t="shared" si="19"/>
        <v>22.800000000000281</v>
      </c>
      <c r="H840" s="405">
        <v>84.7</v>
      </c>
      <c r="I840" s="404" t="s">
        <v>1960</v>
      </c>
      <c r="L840" s="407"/>
      <c r="M840" s="407">
        <f>SUM(M831:M839)</f>
        <v>128.79999999999998</v>
      </c>
      <c r="N840" s="407">
        <f>SUM(N831:N838)</f>
        <v>44.1</v>
      </c>
      <c r="O840" s="407"/>
    </row>
    <row r="841" spans="1:17" s="554" customFormat="1">
      <c r="A841" s="552">
        <v>45961</v>
      </c>
      <c r="B841" s="553" t="s">
        <v>1961</v>
      </c>
      <c r="C841" s="553" t="s">
        <v>427</v>
      </c>
      <c r="D841" t="s">
        <v>19</v>
      </c>
      <c r="E841" s="539"/>
      <c r="F841" s="539">
        <v>12</v>
      </c>
      <c r="G841" s="241">
        <f t="shared" si="19"/>
        <v>10.800000000000281</v>
      </c>
      <c r="H841" s="241"/>
      <c r="L841" s="539"/>
      <c r="M841" s="539"/>
      <c r="N841" s="539"/>
      <c r="O841" s="539"/>
    </row>
    <row r="842" spans="1:17" s="554" customFormat="1">
      <c r="A842" s="552">
        <v>45973</v>
      </c>
      <c r="B842" s="553" t="s">
        <v>1962</v>
      </c>
      <c r="C842" s="553" t="s">
        <v>427</v>
      </c>
      <c r="D842" t="s">
        <v>19</v>
      </c>
      <c r="E842" s="539"/>
      <c r="F842" s="539">
        <v>6.8</v>
      </c>
      <c r="G842" s="241">
        <f t="shared" si="19"/>
        <v>4.0000000000002816</v>
      </c>
      <c r="H842" s="241"/>
      <c r="L842" s="539"/>
      <c r="M842" s="539"/>
      <c r="N842" s="539"/>
      <c r="O842" s="539"/>
    </row>
    <row r="843" spans="1:17" s="554" customFormat="1">
      <c r="A843" s="552">
        <v>45973</v>
      </c>
      <c r="B843" s="553" t="s">
        <v>1962</v>
      </c>
      <c r="C843" s="553" t="s">
        <v>427</v>
      </c>
      <c r="D843" t="s">
        <v>401</v>
      </c>
      <c r="E843" s="539"/>
      <c r="F843" s="539">
        <v>4</v>
      </c>
      <c r="G843" s="241">
        <f t="shared" ref="G843:G918" si="20">+G842+E843-F843</f>
        <v>2.815525590449397E-13</v>
      </c>
      <c r="H843" s="241"/>
      <c r="L843" s="539"/>
      <c r="M843" s="539"/>
      <c r="N843" s="539"/>
      <c r="O843" s="539"/>
    </row>
    <row r="844" spans="1:17">
      <c r="A844" s="243">
        <v>45900</v>
      </c>
      <c r="B844" s="676" t="s">
        <v>397</v>
      </c>
      <c r="C844" s="676" t="s">
        <v>429</v>
      </c>
      <c r="D844" t="s">
        <v>19</v>
      </c>
      <c r="E844" s="256">
        <v>7</v>
      </c>
      <c r="G844" s="241">
        <f t="shared" si="20"/>
        <v>7.0000000000002816</v>
      </c>
      <c r="H844" s="218"/>
    </row>
    <row r="845" spans="1:17">
      <c r="B845" s="677"/>
      <c r="C845" s="677"/>
      <c r="D845" t="s">
        <v>401</v>
      </c>
      <c r="E845" s="256">
        <v>6</v>
      </c>
      <c r="G845" s="241">
        <f t="shared" si="20"/>
        <v>13.000000000000281</v>
      </c>
      <c r="H845" s="218"/>
      <c r="M845" s="256">
        <v>100</v>
      </c>
    </row>
    <row r="846" spans="1:17">
      <c r="B846" s="677"/>
      <c r="C846" s="677"/>
      <c r="D846" t="s">
        <v>400</v>
      </c>
      <c r="E846" s="256">
        <v>500</v>
      </c>
      <c r="G846" s="241">
        <f t="shared" si="20"/>
        <v>513.00000000000023</v>
      </c>
      <c r="H846" s="218"/>
      <c r="M846" s="256">
        <f>M845-M839</f>
        <v>15.300000000000011</v>
      </c>
    </row>
    <row r="847" spans="1:17" s="396" customFormat="1">
      <c r="A847" s="395">
        <v>45900</v>
      </c>
      <c r="B847" s="681" t="s">
        <v>1963</v>
      </c>
      <c r="C847" s="681" t="s">
        <v>429</v>
      </c>
      <c r="D847" s="396" t="s">
        <v>400</v>
      </c>
      <c r="E847" s="397"/>
      <c r="F847" s="397">
        <v>173</v>
      </c>
      <c r="G847" s="241">
        <f t="shared" si="20"/>
        <v>340.00000000000023</v>
      </c>
      <c r="H847" s="399"/>
      <c r="L847" s="397"/>
      <c r="M847" s="397">
        <v>29</v>
      </c>
      <c r="O847" s="397">
        <f>100-M839</f>
        <v>15.300000000000011</v>
      </c>
      <c r="P847" s="396">
        <v>29</v>
      </c>
      <c r="Q847" s="397">
        <f>P847+O847</f>
        <v>44.300000000000011</v>
      </c>
    </row>
    <row r="848" spans="1:17" s="396" customFormat="1">
      <c r="A848" s="395">
        <v>45912</v>
      </c>
      <c r="B848" s="408" t="s">
        <v>1964</v>
      </c>
      <c r="C848" s="681" t="s">
        <v>429</v>
      </c>
      <c r="D848" s="396" t="s">
        <v>400</v>
      </c>
      <c r="E848" s="397"/>
      <c r="F848" s="397">
        <v>50</v>
      </c>
      <c r="G848" s="241">
        <f t="shared" si="20"/>
        <v>290.00000000000023</v>
      </c>
      <c r="H848" s="241"/>
      <c r="L848" s="397"/>
      <c r="M848" s="397">
        <f>SUM(M846:M847)</f>
        <v>44.300000000000011</v>
      </c>
      <c r="O848" s="397">
        <f>O847-20</f>
        <v>-4.6999999999999886</v>
      </c>
    </row>
    <row r="849" spans="1:16" s="396" customFormat="1">
      <c r="A849" s="395">
        <v>45930</v>
      </c>
      <c r="B849" s="408"/>
      <c r="C849" s="681"/>
      <c r="D849" s="396" t="s">
        <v>400</v>
      </c>
      <c r="E849" s="397"/>
      <c r="F849" s="397">
        <v>50</v>
      </c>
      <c r="G849" s="241">
        <f t="shared" si="20"/>
        <v>240.00000000000023</v>
      </c>
      <c r="H849" s="241"/>
      <c r="L849" s="397"/>
      <c r="M849" s="397"/>
      <c r="O849" s="397"/>
    </row>
    <row r="850" spans="1:16">
      <c r="A850" s="236">
        <v>45922</v>
      </c>
      <c r="B850" s="526" t="s">
        <v>1965</v>
      </c>
      <c r="C850" s="677" t="s">
        <v>429</v>
      </c>
      <c r="D850" t="s">
        <v>400</v>
      </c>
      <c r="F850" s="256">
        <v>200</v>
      </c>
      <c r="G850" s="241">
        <f t="shared" si="20"/>
        <v>40.000000000000227</v>
      </c>
      <c r="O850" s="256"/>
    </row>
    <row r="851" spans="1:16">
      <c r="A851" s="236">
        <v>45939</v>
      </c>
      <c r="B851" s="526" t="s">
        <v>1966</v>
      </c>
      <c r="C851" s="677" t="s">
        <v>429</v>
      </c>
      <c r="D851" t="s">
        <v>19</v>
      </c>
      <c r="F851" s="256">
        <v>7</v>
      </c>
      <c r="G851" s="241">
        <f t="shared" si="20"/>
        <v>33.000000000000227</v>
      </c>
      <c r="O851" s="256"/>
    </row>
    <row r="852" spans="1:16">
      <c r="A852" s="236">
        <v>45939</v>
      </c>
      <c r="B852" s="526" t="s">
        <v>1966</v>
      </c>
      <c r="C852" s="677" t="s">
        <v>429</v>
      </c>
      <c r="D852" t="s">
        <v>401</v>
      </c>
      <c r="F852" s="256">
        <v>6</v>
      </c>
      <c r="G852" s="241">
        <f t="shared" si="20"/>
        <v>27.000000000000227</v>
      </c>
      <c r="O852" s="256"/>
    </row>
    <row r="853" spans="1:16">
      <c r="A853" s="236">
        <v>45939</v>
      </c>
      <c r="B853" s="526" t="s">
        <v>1967</v>
      </c>
      <c r="C853" s="677" t="s">
        <v>429</v>
      </c>
      <c r="D853" t="s">
        <v>400</v>
      </c>
      <c r="F853" s="256">
        <v>27</v>
      </c>
      <c r="G853" s="241">
        <f t="shared" si="20"/>
        <v>2.2737367544323206E-13</v>
      </c>
      <c r="J853" s="690" t="s">
        <v>1949</v>
      </c>
      <c r="K853" s="690"/>
      <c r="L853" s="690"/>
      <c r="O853" s="256"/>
    </row>
    <row r="854" spans="1:16">
      <c r="A854" s="277">
        <v>45930</v>
      </c>
      <c r="B854" s="676" t="s">
        <v>397</v>
      </c>
      <c r="C854" s="676" t="s">
        <v>431</v>
      </c>
      <c r="D854" t="s">
        <v>19</v>
      </c>
      <c r="E854" s="256">
        <v>18</v>
      </c>
      <c r="G854" s="241">
        <f t="shared" si="20"/>
        <v>18.000000000000227</v>
      </c>
      <c r="H854" s="218"/>
      <c r="I854" s="232">
        <v>2025</v>
      </c>
      <c r="J854" s="676"/>
      <c r="L854" s="539"/>
      <c r="P854">
        <v>4.7</v>
      </c>
    </row>
    <row r="855" spans="1:16">
      <c r="A855" s="257"/>
      <c r="B855" s="677"/>
      <c r="C855" s="677"/>
      <c r="D855" t="s">
        <v>401</v>
      </c>
      <c r="E855" s="256">
        <v>4</v>
      </c>
      <c r="G855" s="241">
        <f t="shared" si="20"/>
        <v>22.000000000000227</v>
      </c>
      <c r="H855" s="218"/>
    </row>
    <row r="856" spans="1:16">
      <c r="A856" s="257"/>
      <c r="B856" s="677"/>
      <c r="C856" s="677"/>
      <c r="D856" t="s">
        <v>400</v>
      </c>
      <c r="E856" s="256">
        <v>500</v>
      </c>
      <c r="G856" s="241">
        <f t="shared" si="20"/>
        <v>522.00000000000023</v>
      </c>
      <c r="H856" s="218"/>
      <c r="J856" s="676" t="s">
        <v>398</v>
      </c>
      <c r="K856" t="s">
        <v>19</v>
      </c>
      <c r="L856" s="256">
        <v>7</v>
      </c>
    </row>
    <row r="857" spans="1:16">
      <c r="A857" s="236">
        <v>45930</v>
      </c>
      <c r="B857" s="677" t="s">
        <v>1968</v>
      </c>
      <c r="C857" s="677" t="s">
        <v>431</v>
      </c>
      <c r="D857" t="s">
        <v>400</v>
      </c>
      <c r="F857" s="256">
        <v>140</v>
      </c>
      <c r="G857" s="241">
        <f t="shared" si="20"/>
        <v>382.00000000000023</v>
      </c>
      <c r="H857" s="218"/>
      <c r="J857" s="677"/>
      <c r="K857" t="s">
        <v>401</v>
      </c>
      <c r="L857" s="256">
        <v>6</v>
      </c>
    </row>
    <row r="858" spans="1:16">
      <c r="A858" s="236">
        <v>45939</v>
      </c>
      <c r="B858" s="677" t="s">
        <v>1969</v>
      </c>
      <c r="C858" s="677" t="s">
        <v>431</v>
      </c>
      <c r="D858" t="s">
        <v>400</v>
      </c>
      <c r="F858" s="256">
        <v>120</v>
      </c>
      <c r="G858" s="241">
        <f t="shared" si="20"/>
        <v>262.00000000000023</v>
      </c>
      <c r="H858" s="218"/>
      <c r="J858" s="679"/>
      <c r="K858" t="s">
        <v>400</v>
      </c>
      <c r="L858" s="539">
        <v>250</v>
      </c>
    </row>
    <row r="859" spans="1:16">
      <c r="A859" s="236">
        <v>45946</v>
      </c>
      <c r="B859" s="677" t="s">
        <v>1970</v>
      </c>
      <c r="C859" s="677" t="s">
        <v>431</v>
      </c>
      <c r="D859" t="s">
        <v>400</v>
      </c>
      <c r="F859" s="256">
        <v>140</v>
      </c>
      <c r="G859" s="241">
        <f t="shared" si="20"/>
        <v>122.00000000000023</v>
      </c>
      <c r="H859" s="550" t="s">
        <v>597</v>
      </c>
      <c r="I859" s="551">
        <v>9700283</v>
      </c>
      <c r="J859" s="553"/>
      <c r="K859" s="554"/>
      <c r="L859" s="299">
        <f>SUM(L854:L858)</f>
        <v>263</v>
      </c>
    </row>
    <row r="860" spans="1:16">
      <c r="A860" s="236">
        <v>45959</v>
      </c>
      <c r="B860" s="677" t="s">
        <v>1971</v>
      </c>
      <c r="C860" s="677" t="s">
        <v>431</v>
      </c>
      <c r="D860" t="s">
        <v>400</v>
      </c>
      <c r="F860" s="256">
        <v>100</v>
      </c>
      <c r="G860" s="241">
        <f t="shared" si="20"/>
        <v>22.000000000000227</v>
      </c>
      <c r="H860" s="218"/>
      <c r="J860" s="676"/>
    </row>
    <row r="861" spans="1:16">
      <c r="A861" s="236">
        <v>45973</v>
      </c>
      <c r="B861" s="677" t="s">
        <v>1962</v>
      </c>
      <c r="C861" s="677" t="s">
        <v>431</v>
      </c>
      <c r="D861" t="s">
        <v>19</v>
      </c>
      <c r="F861" s="256">
        <v>12.2</v>
      </c>
      <c r="G861" s="241">
        <f t="shared" si="20"/>
        <v>9.8000000000002281</v>
      </c>
      <c r="H861" s="218"/>
      <c r="J861" s="676"/>
    </row>
    <row r="862" spans="1:16">
      <c r="A862" s="236">
        <v>45986</v>
      </c>
      <c r="B862" s="677" t="s">
        <v>1972</v>
      </c>
      <c r="C862" s="677" t="s">
        <v>431</v>
      </c>
      <c r="D862" t="s">
        <v>19</v>
      </c>
      <c r="F862" s="256">
        <v>5.8</v>
      </c>
      <c r="G862" s="241">
        <f t="shared" si="20"/>
        <v>4.0000000000002283</v>
      </c>
      <c r="H862" s="218"/>
      <c r="J862" s="676"/>
    </row>
    <row r="863" spans="1:16">
      <c r="A863" s="236">
        <v>45986</v>
      </c>
      <c r="B863" s="677" t="s">
        <v>1972</v>
      </c>
      <c r="C863" s="677" t="s">
        <v>431</v>
      </c>
      <c r="D863" t="s">
        <v>401</v>
      </c>
      <c r="F863" s="256">
        <v>4</v>
      </c>
      <c r="G863" s="241">
        <f t="shared" si="20"/>
        <v>2.2826185386293218E-13</v>
      </c>
      <c r="H863" s="218"/>
      <c r="J863" s="676"/>
    </row>
    <row r="864" spans="1:16">
      <c r="A864" s="243">
        <v>45961</v>
      </c>
      <c r="B864" s="676" t="s">
        <v>397</v>
      </c>
      <c r="C864" s="676" t="s">
        <v>398</v>
      </c>
      <c r="D864" t="s">
        <v>19</v>
      </c>
      <c r="E864" s="256">
        <v>7</v>
      </c>
      <c r="G864" s="241">
        <f t="shared" si="20"/>
        <v>7.0000000000002283</v>
      </c>
      <c r="H864" s="218"/>
      <c r="K864" s="690" t="s">
        <v>1949</v>
      </c>
      <c r="L864" s="690"/>
      <c r="M864" s="690"/>
    </row>
    <row r="865" spans="1:13">
      <c r="B865" s="677"/>
      <c r="C865" s="677"/>
      <c r="D865" t="s">
        <v>401</v>
      </c>
      <c r="E865" s="256">
        <v>6</v>
      </c>
      <c r="G865" s="241">
        <f t="shared" si="20"/>
        <v>13.000000000000227</v>
      </c>
      <c r="H865" s="218"/>
      <c r="J865" s="232">
        <v>2025</v>
      </c>
      <c r="K865" s="676" t="s">
        <v>405</v>
      </c>
      <c r="L865" t="s">
        <v>19</v>
      </c>
      <c r="M865" s="256">
        <v>9</v>
      </c>
    </row>
    <row r="866" spans="1:13">
      <c r="B866" s="677"/>
      <c r="C866" s="677"/>
      <c r="D866" t="s">
        <v>400</v>
      </c>
      <c r="E866" s="256">
        <v>500</v>
      </c>
      <c r="G866" s="241">
        <f t="shared" si="20"/>
        <v>513.00000000000023</v>
      </c>
      <c r="H866" s="218"/>
      <c r="J866" s="676"/>
      <c r="K866" s="677"/>
      <c r="L866" t="s">
        <v>401</v>
      </c>
      <c r="M866" s="256">
        <v>5</v>
      </c>
    </row>
    <row r="867" spans="1:13">
      <c r="A867" s="236">
        <v>45966</v>
      </c>
      <c r="B867" s="677" t="s">
        <v>1973</v>
      </c>
      <c r="C867" s="677" t="s">
        <v>398</v>
      </c>
      <c r="D867" t="s">
        <v>400</v>
      </c>
      <c r="F867" s="256">
        <v>200</v>
      </c>
      <c r="G867" s="241">
        <f t="shared" si="20"/>
        <v>313.00000000000023</v>
      </c>
      <c r="H867" s="218"/>
      <c r="J867" s="676"/>
      <c r="K867" s="554"/>
      <c r="L867" t="s">
        <v>400</v>
      </c>
      <c r="M867" s="256">
        <v>50</v>
      </c>
    </row>
    <row r="868" spans="1:13">
      <c r="A868" s="236">
        <v>45980</v>
      </c>
      <c r="B868" s="677" t="s">
        <v>1974</v>
      </c>
      <c r="C868" s="677" t="s">
        <v>398</v>
      </c>
      <c r="D868" t="s">
        <v>400</v>
      </c>
      <c r="F868" s="256">
        <v>50</v>
      </c>
      <c r="G868" s="241">
        <f t="shared" si="20"/>
        <v>263.00000000000023</v>
      </c>
      <c r="H868" s="218"/>
      <c r="K868" s="676" t="s">
        <v>409</v>
      </c>
      <c r="L868" t="s">
        <v>400</v>
      </c>
      <c r="M868" s="237">
        <v>430</v>
      </c>
    </row>
    <row r="869" spans="1:13">
      <c r="A869" s="236">
        <v>45986</v>
      </c>
      <c r="B869" s="677" t="s">
        <v>1972</v>
      </c>
      <c r="C869" s="677" t="s">
        <v>398</v>
      </c>
      <c r="D869" t="s">
        <v>19</v>
      </c>
      <c r="F869" s="256">
        <v>7</v>
      </c>
      <c r="G869" s="241">
        <f t="shared" si="20"/>
        <v>256.00000000000023</v>
      </c>
      <c r="H869" s="510">
        <f>SUM(H6:H868)</f>
        <v>334.7</v>
      </c>
      <c r="I869" s="511" t="s">
        <v>643</v>
      </c>
      <c r="J869" s="676"/>
      <c r="M869" s="256">
        <f>SUM(M865:M868)</f>
        <v>494</v>
      </c>
    </row>
    <row r="870" spans="1:13">
      <c r="A870" s="236">
        <v>45986</v>
      </c>
      <c r="B870" s="677" t="s">
        <v>1972</v>
      </c>
      <c r="C870" s="677" t="s">
        <v>398</v>
      </c>
      <c r="D870" t="s">
        <v>401</v>
      </c>
      <c r="F870" s="256">
        <v>6</v>
      </c>
      <c r="G870" s="241">
        <f t="shared" si="20"/>
        <v>250.00000000000023</v>
      </c>
      <c r="J870" s="677"/>
    </row>
    <row r="871" spans="1:13">
      <c r="A871" s="236">
        <v>45986</v>
      </c>
      <c r="B871" s="677" t="s">
        <v>1975</v>
      </c>
      <c r="C871" s="677" t="s">
        <v>398</v>
      </c>
      <c r="D871" t="s">
        <v>400</v>
      </c>
      <c r="F871" s="256">
        <v>150</v>
      </c>
      <c r="G871" s="241">
        <f t="shared" si="20"/>
        <v>100.00000000000023</v>
      </c>
      <c r="J871" s="676"/>
    </row>
    <row r="872" spans="1:13">
      <c r="A872" s="236">
        <v>45994</v>
      </c>
      <c r="B872" s="677" t="s">
        <v>1976</v>
      </c>
      <c r="C872" s="677" t="s">
        <v>398</v>
      </c>
      <c r="D872" t="s">
        <v>400</v>
      </c>
      <c r="F872" s="256">
        <v>100</v>
      </c>
      <c r="G872" s="241">
        <f t="shared" si="20"/>
        <v>2.2737367544323206E-13</v>
      </c>
      <c r="J872" s="676"/>
    </row>
    <row r="873" spans="1:13">
      <c r="A873" s="243">
        <v>45991</v>
      </c>
      <c r="B873" s="676" t="s">
        <v>397</v>
      </c>
      <c r="C873" s="676" t="s">
        <v>405</v>
      </c>
      <c r="D873" t="s">
        <v>19</v>
      </c>
      <c r="E873" s="256">
        <v>9</v>
      </c>
      <c r="G873" s="241">
        <f t="shared" si="20"/>
        <v>9.0000000000002274</v>
      </c>
    </row>
    <row r="874" spans="1:13">
      <c r="B874" s="677"/>
      <c r="C874" s="677"/>
      <c r="D874" t="s">
        <v>401</v>
      </c>
      <c r="E874" s="256">
        <v>5</v>
      </c>
      <c r="G874" s="241">
        <f t="shared" si="20"/>
        <v>14.000000000000227</v>
      </c>
    </row>
    <row r="875" spans="1:13">
      <c r="B875" s="677"/>
      <c r="C875" s="677"/>
      <c r="D875" t="s">
        <v>400</v>
      </c>
      <c r="E875" s="256">
        <v>500</v>
      </c>
      <c r="G875" s="241">
        <f t="shared" si="20"/>
        <v>514.00000000000023</v>
      </c>
    </row>
    <row r="876" spans="1:13">
      <c r="A876" s="236">
        <v>45994</v>
      </c>
      <c r="B876" s="677" t="s">
        <v>1976</v>
      </c>
      <c r="C876" s="677" t="s">
        <v>405</v>
      </c>
      <c r="D876" t="s">
        <v>400</v>
      </c>
      <c r="F876" s="256">
        <v>50</v>
      </c>
      <c r="G876" s="241">
        <f t="shared" si="20"/>
        <v>464.00000000000023</v>
      </c>
    </row>
    <row r="877" spans="1:13">
      <c r="A877" s="236">
        <v>46001</v>
      </c>
      <c r="B877" s="677" t="s">
        <v>1977</v>
      </c>
      <c r="C877" s="677" t="s">
        <v>405</v>
      </c>
      <c r="D877" t="s">
        <v>400</v>
      </c>
      <c r="F877" s="256">
        <v>100</v>
      </c>
      <c r="G877" s="241">
        <f t="shared" si="20"/>
        <v>364.00000000000023</v>
      </c>
      <c r="I877" s="256"/>
    </row>
    <row r="878" spans="1:13">
      <c r="A878" s="236">
        <v>46002</v>
      </c>
      <c r="B878" s="677" t="s">
        <v>1978</v>
      </c>
      <c r="C878" s="677" t="s">
        <v>405</v>
      </c>
      <c r="D878" t="s">
        <v>400</v>
      </c>
      <c r="F878" s="256">
        <v>50</v>
      </c>
      <c r="G878" s="241">
        <f t="shared" si="20"/>
        <v>314.00000000000023</v>
      </c>
      <c r="I878" s="256"/>
    </row>
    <row r="879" spans="1:13">
      <c r="A879" s="236">
        <v>46008</v>
      </c>
      <c r="B879" s="677" t="s">
        <v>1979</v>
      </c>
      <c r="C879" s="677" t="s">
        <v>405</v>
      </c>
      <c r="D879" t="s">
        <v>400</v>
      </c>
      <c r="F879" s="256">
        <v>100</v>
      </c>
      <c r="G879" s="241">
        <f>+G878+E879-F879</f>
        <v>214.00000000000023</v>
      </c>
      <c r="I879" s="256"/>
    </row>
    <row r="880" spans="1:13">
      <c r="A880" s="236">
        <v>46020</v>
      </c>
      <c r="B880" s="677" t="s">
        <v>1980</v>
      </c>
      <c r="C880" s="677" t="s">
        <v>405</v>
      </c>
      <c r="D880" t="s">
        <v>400</v>
      </c>
      <c r="F880" s="256">
        <v>100</v>
      </c>
      <c r="G880" s="241">
        <f>+G879+E880-F880</f>
        <v>114.00000000000023</v>
      </c>
      <c r="I880" s="540"/>
      <c r="J880" s="540"/>
      <c r="K880" s="540"/>
    </row>
    <row r="881" spans="1:11">
      <c r="A881" s="236">
        <v>46024</v>
      </c>
      <c r="B881" s="677" t="s">
        <v>1981</v>
      </c>
      <c r="C881" s="677" t="s">
        <v>405</v>
      </c>
      <c r="D881" t="s">
        <v>400</v>
      </c>
      <c r="F881" s="256">
        <v>50</v>
      </c>
      <c r="G881" s="241">
        <f>+G880+E881-F881</f>
        <v>64.000000000000227</v>
      </c>
    </row>
    <row r="882" spans="1:11">
      <c r="A882" s="236">
        <v>46027</v>
      </c>
      <c r="B882" s="677" t="s">
        <v>1982</v>
      </c>
      <c r="C882" s="677" t="s">
        <v>405</v>
      </c>
      <c r="D882" t="s">
        <v>19</v>
      </c>
      <c r="F882" s="256">
        <v>9</v>
      </c>
      <c r="G882" s="241">
        <f>+G881+E882-F882</f>
        <v>55.000000000000227</v>
      </c>
    </row>
    <row r="883" spans="1:11">
      <c r="A883" s="236">
        <v>46027</v>
      </c>
      <c r="B883" s="677" t="s">
        <v>1982</v>
      </c>
      <c r="C883" s="677" t="s">
        <v>405</v>
      </c>
      <c r="D883" t="s">
        <v>401</v>
      </c>
      <c r="F883" s="256">
        <v>5</v>
      </c>
      <c r="G883" s="241">
        <f>+G882+E883-F883</f>
        <v>50.000000000000227</v>
      </c>
    </row>
    <row r="884" spans="1:11">
      <c r="A884" s="236">
        <v>46027</v>
      </c>
      <c r="B884" s="677" t="s">
        <v>1983</v>
      </c>
      <c r="C884" s="677" t="s">
        <v>405</v>
      </c>
      <c r="D884" t="s">
        <v>400</v>
      </c>
      <c r="F884" s="256">
        <v>50</v>
      </c>
      <c r="G884" s="241">
        <f>+G883+E884-F884</f>
        <v>2.2737367544323206E-13</v>
      </c>
    </row>
    <row r="885" spans="1:11">
      <c r="A885" s="243">
        <v>46022</v>
      </c>
      <c r="B885" s="676" t="s">
        <v>397</v>
      </c>
      <c r="C885" s="676" t="s">
        <v>409</v>
      </c>
      <c r="D885" t="s">
        <v>19</v>
      </c>
      <c r="E885" s="237">
        <v>10</v>
      </c>
      <c r="G885" s="241">
        <f>+G884+E885-F885</f>
        <v>10.000000000000227</v>
      </c>
    </row>
    <row r="886" spans="1:11">
      <c r="B886" s="677"/>
      <c r="C886" s="677"/>
      <c r="D886" t="s">
        <v>401</v>
      </c>
      <c r="E886" s="237">
        <v>5</v>
      </c>
      <c r="G886" s="241">
        <f>+G885+E886-F886</f>
        <v>15.000000000000227</v>
      </c>
    </row>
    <row r="887" spans="1:11">
      <c r="B887" s="677"/>
      <c r="C887" s="677"/>
      <c r="D887" t="s">
        <v>400</v>
      </c>
      <c r="E887" s="237">
        <v>500</v>
      </c>
      <c r="G887" s="241">
        <f>+G886+E887-F887</f>
        <v>515.00000000000023</v>
      </c>
      <c r="I887" s="676"/>
      <c r="K887" s="237"/>
    </row>
    <row r="888" spans="1:11">
      <c r="A888" s="236">
        <v>46021</v>
      </c>
      <c r="B888" s="677" t="s">
        <v>1984</v>
      </c>
      <c r="C888" s="677" t="s">
        <v>409</v>
      </c>
      <c r="D888" t="s">
        <v>400</v>
      </c>
      <c r="F888" s="256">
        <v>70</v>
      </c>
      <c r="G888" s="241">
        <f>+G887+E888-F888</f>
        <v>445.00000000000023</v>
      </c>
      <c r="I888" s="256"/>
      <c r="K888" s="237"/>
    </row>
    <row r="889" spans="1:11">
      <c r="A889" s="236">
        <v>46027</v>
      </c>
      <c r="B889" s="677" t="s">
        <v>1985</v>
      </c>
      <c r="C889" s="677" t="s">
        <v>409</v>
      </c>
      <c r="D889" t="s">
        <v>400</v>
      </c>
      <c r="F889" s="256">
        <v>50</v>
      </c>
      <c r="G889" s="241">
        <f>+G888+E889-F889</f>
        <v>395.00000000000023</v>
      </c>
      <c r="I889" s="256"/>
      <c r="K889" s="539"/>
    </row>
    <row r="890" spans="1:11">
      <c r="A890" s="236">
        <v>46029</v>
      </c>
      <c r="B890" s="677" t="s">
        <v>1986</v>
      </c>
      <c r="C890" s="677" t="s">
        <v>409</v>
      </c>
      <c r="D890" t="s">
        <v>400</v>
      </c>
      <c r="F890" s="256">
        <v>50</v>
      </c>
      <c r="G890" s="241">
        <f>+G889+E890-F890</f>
        <v>345.00000000000023</v>
      </c>
      <c r="I890" s="256"/>
    </row>
    <row r="891" spans="1:11">
      <c r="A891" s="236">
        <v>46034</v>
      </c>
      <c r="B891" s="677" t="s">
        <v>1987</v>
      </c>
      <c r="C891" s="677" t="s">
        <v>409</v>
      </c>
      <c r="D891" t="s">
        <v>400</v>
      </c>
      <c r="F891" s="256">
        <v>50</v>
      </c>
      <c r="G891" s="241">
        <f>+G890+E891-F891</f>
        <v>295.00000000000023</v>
      </c>
      <c r="I891" s="256"/>
    </row>
    <row r="892" spans="1:11">
      <c r="A892" s="236">
        <v>46036</v>
      </c>
      <c r="B892" s="677" t="s">
        <v>1988</v>
      </c>
      <c r="C892" s="677" t="s">
        <v>409</v>
      </c>
      <c r="D892" t="s">
        <v>400</v>
      </c>
      <c r="F892" s="256">
        <v>100</v>
      </c>
      <c r="G892" s="241">
        <f>+G891+E892-F892</f>
        <v>195.00000000000023</v>
      </c>
      <c r="I892" s="256"/>
    </row>
    <row r="893" spans="1:11">
      <c r="A893" s="236">
        <v>46043</v>
      </c>
      <c r="B893" s="677" t="s">
        <v>1989</v>
      </c>
      <c r="C893" s="677" t="s">
        <v>409</v>
      </c>
      <c r="D893" t="s">
        <v>400</v>
      </c>
      <c r="F893" s="256">
        <v>100</v>
      </c>
      <c r="G893" s="241">
        <f>+G892+E893-F893</f>
        <v>95.000000000000227</v>
      </c>
      <c r="I893" s="256"/>
    </row>
    <row r="894" spans="1:11">
      <c r="A894" s="236">
        <v>46050</v>
      </c>
      <c r="B894" s="569" t="s">
        <v>1990</v>
      </c>
      <c r="C894" s="677" t="s">
        <v>409</v>
      </c>
      <c r="D894" t="s">
        <v>400</v>
      </c>
      <c r="F894" s="256">
        <v>70</v>
      </c>
      <c r="G894" s="241">
        <f>+G893+E894-F894</f>
        <v>25.000000000000227</v>
      </c>
      <c r="I894" s="256"/>
    </row>
    <row r="895" spans="1:11">
      <c r="A895" s="236">
        <v>46056</v>
      </c>
      <c r="B895" s="569" t="s">
        <v>1991</v>
      </c>
      <c r="C895" s="677" t="s">
        <v>409</v>
      </c>
      <c r="D895" t="s">
        <v>400</v>
      </c>
      <c r="F895" s="256">
        <v>10</v>
      </c>
      <c r="G895" s="241">
        <f t="shared" ref="G895:G904" si="21">+G894+E895-F895</f>
        <v>15.000000000000227</v>
      </c>
      <c r="I895" s="256"/>
    </row>
    <row r="896" spans="1:11">
      <c r="A896" s="236">
        <v>46056</v>
      </c>
      <c r="B896" s="569" t="s">
        <v>1992</v>
      </c>
      <c r="C896" s="677" t="s">
        <v>409</v>
      </c>
      <c r="D896" t="s">
        <v>19</v>
      </c>
      <c r="F896" s="256">
        <v>10</v>
      </c>
      <c r="G896" s="241">
        <f t="shared" si="21"/>
        <v>5.0000000000002274</v>
      </c>
      <c r="I896" s="256"/>
    </row>
    <row r="897" spans="1:12">
      <c r="A897" s="236">
        <v>46056</v>
      </c>
      <c r="B897" s="569" t="s">
        <v>1992</v>
      </c>
      <c r="C897" s="677" t="s">
        <v>409</v>
      </c>
      <c r="D897" t="s">
        <v>401</v>
      </c>
      <c r="F897" s="256">
        <v>5</v>
      </c>
      <c r="G897" s="241">
        <f t="shared" si="21"/>
        <v>2.2737367544323206E-13</v>
      </c>
      <c r="I897" s="256"/>
    </row>
    <row r="898" spans="1:12">
      <c r="A898" s="243">
        <v>46053</v>
      </c>
      <c r="B898" s="676" t="s">
        <v>397</v>
      </c>
      <c r="C898" s="676" t="s">
        <v>444</v>
      </c>
      <c r="D898" t="s">
        <v>19</v>
      </c>
      <c r="E898" s="285">
        <v>15</v>
      </c>
      <c r="G898" s="241">
        <f t="shared" si="21"/>
        <v>15.000000000000227</v>
      </c>
    </row>
    <row r="899" spans="1:12">
      <c r="B899" s="677"/>
      <c r="C899" s="677"/>
      <c r="D899" t="s">
        <v>401</v>
      </c>
      <c r="E899" s="285">
        <v>3</v>
      </c>
      <c r="G899" s="241">
        <f t="shared" si="21"/>
        <v>18.000000000000227</v>
      </c>
      <c r="I899" s="232">
        <v>2026</v>
      </c>
      <c r="J899" s="676" t="s">
        <v>415</v>
      </c>
      <c r="K899" t="s">
        <v>400</v>
      </c>
      <c r="L899" s="629">
        <v>440</v>
      </c>
    </row>
    <row r="900" spans="1:12">
      <c r="B900" s="677"/>
      <c r="C900" s="677"/>
      <c r="D900" t="s">
        <v>400</v>
      </c>
      <c r="E900" s="285">
        <v>500</v>
      </c>
      <c r="G900" s="241">
        <f t="shared" si="21"/>
        <v>518.00000000000023</v>
      </c>
      <c r="J900" s="256"/>
      <c r="L900" s="536">
        <f>SUM(L899:L899)</f>
        <v>440</v>
      </c>
    </row>
    <row r="901" spans="1:12">
      <c r="A901" s="236">
        <v>46053</v>
      </c>
      <c r="B901" s="677" t="s">
        <v>1993</v>
      </c>
      <c r="C901" s="677" t="s">
        <v>444</v>
      </c>
      <c r="D901" t="s">
        <v>400</v>
      </c>
      <c r="F901" s="256">
        <v>30</v>
      </c>
      <c r="G901" s="241">
        <f t="shared" si="21"/>
        <v>488.00000000000023</v>
      </c>
    </row>
    <row r="902" spans="1:12">
      <c r="A902" s="236">
        <v>46056</v>
      </c>
      <c r="B902" s="569" t="s">
        <v>1994</v>
      </c>
      <c r="C902" s="677" t="s">
        <v>444</v>
      </c>
      <c r="D902" t="s">
        <v>400</v>
      </c>
      <c r="F902" s="256">
        <v>70</v>
      </c>
      <c r="G902" s="241">
        <f t="shared" si="21"/>
        <v>418.00000000000023</v>
      </c>
    </row>
    <row r="903" spans="1:12">
      <c r="A903" s="236">
        <v>46064</v>
      </c>
      <c r="B903" s="569" t="s">
        <v>1995</v>
      </c>
      <c r="C903" s="677" t="s">
        <v>444</v>
      </c>
      <c r="D903" t="s">
        <v>400</v>
      </c>
      <c r="F903" s="256">
        <v>100</v>
      </c>
      <c r="G903" s="241">
        <f t="shared" si="21"/>
        <v>318.00000000000023</v>
      </c>
    </row>
    <row r="904" spans="1:12">
      <c r="A904" s="236">
        <v>46069</v>
      </c>
      <c r="B904" s="677" t="s">
        <v>1996</v>
      </c>
      <c r="C904" s="677" t="s">
        <v>444</v>
      </c>
      <c r="D904" t="s">
        <v>400</v>
      </c>
      <c r="F904" s="256">
        <v>50</v>
      </c>
      <c r="G904" s="241">
        <f t="shared" si="21"/>
        <v>268.00000000000023</v>
      </c>
    </row>
    <row r="905" spans="1:12">
      <c r="A905" s="236">
        <v>46071</v>
      </c>
      <c r="B905" s="677" t="s">
        <v>1997</v>
      </c>
      <c r="C905" s="677" t="s">
        <v>444</v>
      </c>
      <c r="D905" t="s">
        <v>400</v>
      </c>
      <c r="F905" s="256">
        <v>100</v>
      </c>
      <c r="G905" s="241">
        <f>+G904+E905-F905</f>
        <v>168.00000000000023</v>
      </c>
    </row>
    <row r="906" spans="1:12">
      <c r="A906" s="236">
        <v>46078</v>
      </c>
      <c r="B906" s="569" t="s">
        <v>1998</v>
      </c>
      <c r="C906" s="677" t="s">
        <v>444</v>
      </c>
      <c r="D906" t="s">
        <v>400</v>
      </c>
      <c r="F906" s="256">
        <v>50</v>
      </c>
      <c r="G906" s="241">
        <f>+G905+E906-F906</f>
        <v>118.00000000000023</v>
      </c>
    </row>
    <row r="907" spans="1:12">
      <c r="A907" s="236">
        <v>46083</v>
      </c>
      <c r="B907" s="569" t="s">
        <v>1999</v>
      </c>
      <c r="C907" s="677" t="s">
        <v>444</v>
      </c>
      <c r="D907" t="s">
        <v>19</v>
      </c>
      <c r="F907" s="256">
        <v>15</v>
      </c>
      <c r="G907" s="241">
        <f t="shared" ref="G907:G913" si="22">+G906+E907-F907</f>
        <v>103.00000000000023</v>
      </c>
    </row>
    <row r="908" spans="1:12">
      <c r="A908" s="236">
        <v>46083</v>
      </c>
      <c r="B908" s="569" t="s">
        <v>1999</v>
      </c>
      <c r="C908" s="677" t="s">
        <v>444</v>
      </c>
      <c r="D908" t="s">
        <v>401</v>
      </c>
      <c r="F908" s="256">
        <v>3</v>
      </c>
      <c r="G908" s="241">
        <f t="shared" si="22"/>
        <v>100.00000000000023</v>
      </c>
    </row>
    <row r="909" spans="1:12">
      <c r="A909" s="236">
        <v>46083</v>
      </c>
      <c r="B909" s="569" t="s">
        <v>2000</v>
      </c>
      <c r="C909" s="677" t="s">
        <v>444</v>
      </c>
      <c r="D909" t="s">
        <v>400</v>
      </c>
      <c r="F909" s="256">
        <v>100</v>
      </c>
      <c r="G909" s="241">
        <f t="shared" si="22"/>
        <v>2.2737367544323206E-13</v>
      </c>
    </row>
    <row r="910" spans="1:12">
      <c r="A910" s="243">
        <v>46081</v>
      </c>
      <c r="B910" s="676" t="s">
        <v>397</v>
      </c>
      <c r="C910" s="676" t="s">
        <v>415</v>
      </c>
      <c r="D910" t="s">
        <v>19</v>
      </c>
      <c r="E910" s="256">
        <v>11</v>
      </c>
      <c r="G910" s="241">
        <f t="shared" si="22"/>
        <v>11.000000000000227</v>
      </c>
    </row>
    <row r="911" spans="1:12">
      <c r="B911" s="677"/>
      <c r="C911" s="677"/>
      <c r="D911" t="s">
        <v>401</v>
      </c>
      <c r="E911" s="256">
        <v>6</v>
      </c>
      <c r="G911" s="241">
        <f t="shared" si="22"/>
        <v>17.000000000000227</v>
      </c>
    </row>
    <row r="912" spans="1:12">
      <c r="B912" s="677"/>
      <c r="C912" s="677"/>
      <c r="D912" t="s">
        <v>400</v>
      </c>
      <c r="E912" s="256">
        <v>500</v>
      </c>
      <c r="G912" s="241">
        <f t="shared" si="22"/>
        <v>517.00000000000023</v>
      </c>
    </row>
    <row r="913" spans="1:12">
      <c r="A913" s="236">
        <v>46081</v>
      </c>
      <c r="B913" s="677" t="s">
        <v>2001</v>
      </c>
      <c r="C913" s="677" t="s">
        <v>415</v>
      </c>
      <c r="D913" t="s">
        <v>400</v>
      </c>
      <c r="F913" s="256">
        <v>40</v>
      </c>
      <c r="G913" s="241">
        <f t="shared" si="22"/>
        <v>477.00000000000023</v>
      </c>
      <c r="J913" s="676"/>
    </row>
    <row r="914" spans="1:12">
      <c r="A914" s="236">
        <v>46083</v>
      </c>
      <c r="B914" s="569" t="s">
        <v>2002</v>
      </c>
      <c r="C914" s="677" t="s">
        <v>415</v>
      </c>
      <c r="D914" t="s">
        <v>400</v>
      </c>
      <c r="F914" s="256">
        <v>20</v>
      </c>
      <c r="G914" s="241">
        <f>+G913+E914-F914</f>
        <v>457.00000000000023</v>
      </c>
      <c r="J914" s="677"/>
    </row>
    <row r="915" spans="1:12">
      <c r="A915" s="236">
        <v>46092</v>
      </c>
      <c r="B915" s="569" t="s">
        <v>2003</v>
      </c>
      <c r="C915" s="677" t="s">
        <v>415</v>
      </c>
      <c r="D915" t="s">
        <v>400</v>
      </c>
      <c r="F915" s="256">
        <v>170</v>
      </c>
      <c r="G915" s="241">
        <f t="shared" si="20"/>
        <v>287.00000000000023</v>
      </c>
      <c r="K915" s="256"/>
    </row>
    <row r="916" spans="1:12">
      <c r="A916" s="236">
        <v>46099</v>
      </c>
      <c r="B916" s="677" t="s">
        <v>2004</v>
      </c>
      <c r="C916" s="677" t="s">
        <v>415</v>
      </c>
      <c r="D916" t="s">
        <v>400</v>
      </c>
      <c r="F916" s="256">
        <v>100</v>
      </c>
      <c r="G916" s="241">
        <f t="shared" si="20"/>
        <v>187.00000000000023</v>
      </c>
      <c r="K916" s="256"/>
    </row>
    <row r="917" spans="1:12">
      <c r="A917" s="236">
        <v>46113</v>
      </c>
      <c r="B917" s="677" t="s">
        <v>2005</v>
      </c>
      <c r="C917" s="677" t="s">
        <v>415</v>
      </c>
      <c r="D917" t="s">
        <v>400</v>
      </c>
      <c r="F917" s="256">
        <v>100</v>
      </c>
      <c r="G917" s="241">
        <f t="shared" si="20"/>
        <v>87.000000000000227</v>
      </c>
      <c r="K917" s="256"/>
    </row>
    <row r="918" spans="1:12">
      <c r="A918" s="236">
        <v>46118</v>
      </c>
      <c r="B918" s="677" t="s">
        <v>2006</v>
      </c>
      <c r="C918" s="677" t="s">
        <v>415</v>
      </c>
      <c r="D918" t="s">
        <v>400</v>
      </c>
      <c r="F918" s="256">
        <v>70</v>
      </c>
      <c r="G918" s="241">
        <f t="shared" si="20"/>
        <v>17.000000000000227</v>
      </c>
      <c r="J918" s="690" t="s">
        <v>1949</v>
      </c>
      <c r="K918" s="690"/>
      <c r="L918" s="690"/>
    </row>
    <row r="919" spans="1:12">
      <c r="A919" s="243">
        <v>46112</v>
      </c>
      <c r="B919" s="676" t="s">
        <v>1454</v>
      </c>
      <c r="C919" s="676" t="s">
        <v>418</v>
      </c>
      <c r="D919" t="s">
        <v>19</v>
      </c>
      <c r="E919" s="256">
        <v>11</v>
      </c>
      <c r="G919" s="241">
        <f t="shared" ref="G919:G933" si="23">+G918+E919-F919</f>
        <v>28.000000000000227</v>
      </c>
      <c r="I919" s="676">
        <v>2026</v>
      </c>
      <c r="J919" s="676" t="s">
        <v>415</v>
      </c>
      <c r="K919" t="s">
        <v>19</v>
      </c>
      <c r="L919" s="256">
        <v>11</v>
      </c>
    </row>
    <row r="920" spans="1:12">
      <c r="B920" s="677"/>
      <c r="C920" s="677"/>
      <c r="D920" t="s">
        <v>401</v>
      </c>
      <c r="E920" s="256">
        <v>6</v>
      </c>
      <c r="G920" s="241">
        <f t="shared" si="23"/>
        <v>34.000000000000227</v>
      </c>
      <c r="J920" s="677"/>
      <c r="K920" t="s">
        <v>401</v>
      </c>
      <c r="L920" s="256">
        <v>6</v>
      </c>
    </row>
    <row r="921" spans="1:12">
      <c r="B921" s="677"/>
      <c r="C921" s="677"/>
      <c r="D921" t="s">
        <v>1115</v>
      </c>
      <c r="E921" s="256">
        <v>500</v>
      </c>
      <c r="G921" s="241">
        <f t="shared" si="23"/>
        <v>534.00000000000023</v>
      </c>
      <c r="J921" s="676" t="s">
        <v>418</v>
      </c>
      <c r="K921" t="s">
        <v>19</v>
      </c>
      <c r="L921" s="256">
        <v>11</v>
      </c>
    </row>
    <row r="922" spans="1:12">
      <c r="A922" s="236">
        <v>46118</v>
      </c>
      <c r="B922" s="677" t="s">
        <v>2006</v>
      </c>
      <c r="C922" s="677" t="s">
        <v>418</v>
      </c>
      <c r="D922" t="s">
        <v>400</v>
      </c>
      <c r="F922" s="256">
        <v>30</v>
      </c>
      <c r="G922" s="241">
        <f t="shared" si="23"/>
        <v>504.00000000000023</v>
      </c>
      <c r="K922" t="s">
        <v>401</v>
      </c>
      <c r="L922" s="256">
        <v>6</v>
      </c>
    </row>
    <row r="923" spans="1:12">
      <c r="A923" s="236">
        <v>46120</v>
      </c>
      <c r="B923" s="677" t="s">
        <v>2007</v>
      </c>
      <c r="C923" s="677" t="s">
        <v>418</v>
      </c>
      <c r="D923" t="s">
        <v>400</v>
      </c>
      <c r="F923" s="256">
        <v>100</v>
      </c>
      <c r="G923" s="241">
        <f t="shared" ref="G920:G983" si="24">+G922+E923-F923</f>
        <v>404.00000000000023</v>
      </c>
      <c r="K923" t="s">
        <v>400</v>
      </c>
      <c r="L923" s="256">
        <v>170</v>
      </c>
    </row>
    <row r="924" spans="1:12">
      <c r="A924" s="236">
        <v>46127</v>
      </c>
      <c r="B924" s="677" t="s">
        <v>2008</v>
      </c>
      <c r="C924" s="677" t="s">
        <v>418</v>
      </c>
      <c r="D924" t="s">
        <v>1115</v>
      </c>
      <c r="F924" s="256">
        <v>100</v>
      </c>
      <c r="G924" s="241">
        <f t="shared" si="24"/>
        <v>304.00000000000023</v>
      </c>
      <c r="L924" s="299">
        <f>SUM(L919:L923)</f>
        <v>204</v>
      </c>
    </row>
    <row r="925" spans="1:12">
      <c r="A925" s="236">
        <v>46134</v>
      </c>
      <c r="B925" s="677" t="s">
        <v>2009</v>
      </c>
      <c r="C925" s="677" t="s">
        <v>418</v>
      </c>
      <c r="D925" t="s">
        <v>1115</v>
      </c>
      <c r="F925" s="256">
        <v>100</v>
      </c>
      <c r="G925" s="241">
        <f t="shared" si="24"/>
        <v>204.00000000000023</v>
      </c>
    </row>
    <row r="926" spans="1:12">
      <c r="A926" s="236">
        <v>46140</v>
      </c>
      <c r="B926" s="677" t="s">
        <v>2010</v>
      </c>
      <c r="C926" s="677" t="s">
        <v>418</v>
      </c>
      <c r="D926" t="s">
        <v>400</v>
      </c>
      <c r="F926" s="256">
        <v>100</v>
      </c>
      <c r="G926" s="241">
        <f t="shared" si="24"/>
        <v>104.00000000000023</v>
      </c>
    </row>
    <row r="927" spans="1:12">
      <c r="A927" s="243">
        <v>46142</v>
      </c>
      <c r="B927" s="676" t="s">
        <v>397</v>
      </c>
      <c r="C927" s="676" t="s">
        <v>473</v>
      </c>
      <c r="D927" t="s">
        <v>19</v>
      </c>
      <c r="G927" s="241">
        <f t="shared" si="24"/>
        <v>104.00000000000023</v>
      </c>
    </row>
    <row r="928" spans="1:12">
      <c r="B928" s="677"/>
      <c r="C928" s="677"/>
      <c r="D928" t="s">
        <v>401</v>
      </c>
      <c r="G928" s="241">
        <f t="shared" si="24"/>
        <v>104.00000000000023</v>
      </c>
    </row>
    <row r="929" spans="2:7">
      <c r="B929" s="677"/>
      <c r="C929" s="677"/>
      <c r="D929" t="s">
        <v>400</v>
      </c>
      <c r="E929" s="256">
        <v>500</v>
      </c>
      <c r="G929" s="241">
        <f t="shared" si="24"/>
        <v>604.00000000000023</v>
      </c>
    </row>
    <row r="930" spans="2:7">
      <c r="B930" s="677"/>
      <c r="C930" s="677"/>
      <c r="G930" s="241">
        <f t="shared" si="24"/>
        <v>604.00000000000023</v>
      </c>
    </row>
    <row r="931" spans="2:7">
      <c r="B931" s="677"/>
      <c r="C931" s="677"/>
      <c r="G931" s="241">
        <f t="shared" si="24"/>
        <v>604.00000000000023</v>
      </c>
    </row>
    <row r="932" spans="2:7">
      <c r="B932" s="677"/>
      <c r="C932" s="677"/>
      <c r="G932" s="241">
        <f t="shared" si="24"/>
        <v>604.00000000000023</v>
      </c>
    </row>
    <row r="933" spans="2:7">
      <c r="B933" s="677"/>
      <c r="C933" s="677"/>
      <c r="G933" s="241">
        <f t="shared" si="24"/>
        <v>604.00000000000023</v>
      </c>
    </row>
    <row r="934" spans="2:7">
      <c r="B934" s="677"/>
      <c r="C934" s="677"/>
      <c r="G934" s="241">
        <f t="shared" si="24"/>
        <v>604.00000000000023</v>
      </c>
    </row>
    <row r="935" spans="2:7">
      <c r="B935" s="677"/>
      <c r="C935" s="677"/>
      <c r="G935" s="241">
        <f t="shared" si="24"/>
        <v>604.00000000000023</v>
      </c>
    </row>
    <row r="936" spans="2:7">
      <c r="B936" s="677"/>
      <c r="C936" s="677"/>
      <c r="G936" s="241">
        <f t="shared" si="24"/>
        <v>604.00000000000023</v>
      </c>
    </row>
    <row r="937" spans="2:7">
      <c r="B937" s="677"/>
      <c r="C937" s="677"/>
      <c r="G937" s="241">
        <f t="shared" si="24"/>
        <v>604.00000000000023</v>
      </c>
    </row>
    <row r="938" spans="2:7">
      <c r="B938" s="677"/>
      <c r="C938" s="677"/>
      <c r="G938" s="241">
        <f t="shared" si="24"/>
        <v>604.00000000000023</v>
      </c>
    </row>
    <row r="939" spans="2:7">
      <c r="B939" s="677"/>
      <c r="C939" s="677"/>
      <c r="G939" s="241">
        <f t="shared" si="24"/>
        <v>604.00000000000023</v>
      </c>
    </row>
    <row r="940" spans="2:7">
      <c r="B940" s="677"/>
      <c r="C940" s="677"/>
      <c r="G940" s="241">
        <f t="shared" si="24"/>
        <v>604.00000000000023</v>
      </c>
    </row>
    <row r="941" spans="2:7">
      <c r="B941" s="677"/>
      <c r="C941" s="677"/>
      <c r="G941" s="241">
        <f t="shared" si="24"/>
        <v>604.00000000000023</v>
      </c>
    </row>
    <row r="942" spans="2:7">
      <c r="B942" s="677"/>
      <c r="C942" s="677"/>
      <c r="G942" s="241">
        <f t="shared" si="24"/>
        <v>604.00000000000023</v>
      </c>
    </row>
    <row r="943" spans="2:7">
      <c r="B943" s="677"/>
      <c r="C943" s="677"/>
      <c r="G943" s="241">
        <f t="shared" si="24"/>
        <v>604.00000000000023</v>
      </c>
    </row>
    <row r="944" spans="2:7">
      <c r="B944" s="677"/>
      <c r="C944" s="677"/>
      <c r="G944" s="241">
        <f t="shared" si="24"/>
        <v>604.00000000000023</v>
      </c>
    </row>
    <row r="945" spans="2:7">
      <c r="B945" s="677"/>
      <c r="C945" s="677"/>
      <c r="G945" s="241">
        <f t="shared" si="24"/>
        <v>604.00000000000023</v>
      </c>
    </row>
    <row r="946" spans="2:7">
      <c r="B946" s="677"/>
      <c r="C946" s="677"/>
      <c r="G946" s="241">
        <f t="shared" si="24"/>
        <v>604.00000000000023</v>
      </c>
    </row>
    <row r="947" spans="2:7">
      <c r="B947" s="677"/>
      <c r="C947" s="677"/>
      <c r="G947" s="241">
        <f t="shared" si="24"/>
        <v>604.00000000000023</v>
      </c>
    </row>
    <row r="948" spans="2:7">
      <c r="B948" s="677"/>
      <c r="C948" s="677"/>
      <c r="G948" s="241">
        <f t="shared" si="24"/>
        <v>604.00000000000023</v>
      </c>
    </row>
    <row r="949" spans="2:7">
      <c r="B949" s="677"/>
      <c r="C949" s="677"/>
      <c r="G949" s="241">
        <f t="shared" si="24"/>
        <v>604.00000000000023</v>
      </c>
    </row>
    <row r="950" spans="2:7">
      <c r="B950" s="677"/>
      <c r="C950" s="677"/>
      <c r="G950" s="241">
        <f t="shared" si="24"/>
        <v>604.00000000000023</v>
      </c>
    </row>
    <row r="951" spans="2:7">
      <c r="B951" s="677"/>
      <c r="C951" s="677"/>
      <c r="G951" s="241">
        <f t="shared" si="24"/>
        <v>604.00000000000023</v>
      </c>
    </row>
    <row r="952" spans="2:7">
      <c r="B952" s="677"/>
      <c r="C952" s="677"/>
      <c r="G952" s="241">
        <f t="shared" si="24"/>
        <v>604.00000000000023</v>
      </c>
    </row>
    <row r="953" spans="2:7">
      <c r="B953" s="677"/>
      <c r="C953" s="677"/>
      <c r="G953" s="241">
        <f t="shared" si="24"/>
        <v>604.00000000000023</v>
      </c>
    </row>
    <row r="954" spans="2:7">
      <c r="B954" s="677"/>
      <c r="C954" s="677"/>
      <c r="G954" s="241">
        <f t="shared" si="24"/>
        <v>604.00000000000023</v>
      </c>
    </row>
    <row r="955" spans="2:7">
      <c r="B955" s="677"/>
      <c r="C955" s="677"/>
      <c r="G955" s="241">
        <f t="shared" si="24"/>
        <v>604.00000000000023</v>
      </c>
    </row>
    <row r="956" spans="2:7">
      <c r="B956" s="677"/>
      <c r="C956" s="677"/>
      <c r="G956" s="241">
        <f t="shared" si="24"/>
        <v>604.00000000000023</v>
      </c>
    </row>
    <row r="957" spans="2:7">
      <c r="B957" s="677"/>
      <c r="C957" s="677"/>
      <c r="G957" s="241">
        <f t="shared" si="24"/>
        <v>604.00000000000023</v>
      </c>
    </row>
    <row r="958" spans="2:7">
      <c r="B958" s="677"/>
      <c r="C958" s="677"/>
      <c r="G958" s="241">
        <f t="shared" si="24"/>
        <v>604.00000000000023</v>
      </c>
    </row>
    <row r="959" spans="2:7">
      <c r="B959" s="677"/>
      <c r="C959" s="677"/>
      <c r="G959" s="241">
        <f t="shared" si="24"/>
        <v>604.00000000000023</v>
      </c>
    </row>
    <row r="960" spans="2:7">
      <c r="B960" s="677"/>
      <c r="C960" s="677"/>
      <c r="G960" s="241">
        <f t="shared" si="24"/>
        <v>604.00000000000023</v>
      </c>
    </row>
    <row r="961" spans="2:7">
      <c r="B961" s="677"/>
      <c r="C961" s="677"/>
      <c r="G961" s="241">
        <f t="shared" si="24"/>
        <v>604.00000000000023</v>
      </c>
    </row>
    <row r="962" spans="2:7">
      <c r="B962" s="677"/>
      <c r="C962" s="677"/>
      <c r="G962" s="241">
        <f t="shared" si="24"/>
        <v>604.00000000000023</v>
      </c>
    </row>
    <row r="963" spans="2:7">
      <c r="B963" s="677"/>
      <c r="C963" s="677"/>
      <c r="G963" s="241">
        <f t="shared" si="24"/>
        <v>604.00000000000023</v>
      </c>
    </row>
    <row r="964" spans="2:7">
      <c r="B964" s="677"/>
      <c r="C964" s="677"/>
      <c r="G964" s="241">
        <f t="shared" si="24"/>
        <v>604.00000000000023</v>
      </c>
    </row>
    <row r="965" spans="2:7">
      <c r="B965" s="677"/>
      <c r="C965" s="677"/>
      <c r="G965" s="241">
        <f t="shared" si="24"/>
        <v>604.00000000000023</v>
      </c>
    </row>
    <row r="966" spans="2:7">
      <c r="B966" s="677"/>
      <c r="C966" s="677"/>
      <c r="G966" s="241">
        <f t="shared" si="24"/>
        <v>604.00000000000023</v>
      </c>
    </row>
    <row r="967" spans="2:7">
      <c r="B967" s="677"/>
      <c r="C967" s="677"/>
      <c r="G967" s="241">
        <f t="shared" si="24"/>
        <v>604.00000000000023</v>
      </c>
    </row>
    <row r="968" spans="2:7">
      <c r="B968" s="677"/>
      <c r="C968" s="677"/>
      <c r="G968" s="241">
        <f t="shared" si="24"/>
        <v>604.00000000000023</v>
      </c>
    </row>
    <row r="969" spans="2:7">
      <c r="B969" s="677"/>
      <c r="C969" s="677"/>
      <c r="G969" s="241">
        <f t="shared" si="24"/>
        <v>604.00000000000023</v>
      </c>
    </row>
    <row r="970" spans="2:7">
      <c r="B970" s="677"/>
      <c r="C970" s="677"/>
      <c r="G970" s="241">
        <f t="shared" si="24"/>
        <v>604.00000000000023</v>
      </c>
    </row>
    <row r="971" spans="2:7">
      <c r="B971" s="677"/>
      <c r="C971" s="677"/>
      <c r="G971" s="241">
        <f t="shared" si="24"/>
        <v>604.00000000000023</v>
      </c>
    </row>
    <row r="972" spans="2:7">
      <c r="B972" s="677"/>
      <c r="C972" s="677"/>
      <c r="G972" s="241">
        <f t="shared" si="24"/>
        <v>604.00000000000023</v>
      </c>
    </row>
    <row r="973" spans="2:7">
      <c r="B973" s="677"/>
      <c r="C973" s="677"/>
      <c r="G973" s="241">
        <f t="shared" si="24"/>
        <v>604.00000000000023</v>
      </c>
    </row>
    <row r="974" spans="2:7">
      <c r="B974" s="677"/>
      <c r="C974" s="677"/>
      <c r="G974" s="241">
        <f t="shared" si="24"/>
        <v>604.00000000000023</v>
      </c>
    </row>
    <row r="975" spans="2:7">
      <c r="B975" s="677"/>
      <c r="C975" s="677"/>
      <c r="G975" s="241">
        <f t="shared" si="24"/>
        <v>604.00000000000023</v>
      </c>
    </row>
    <row r="976" spans="2:7">
      <c r="B976" s="677"/>
      <c r="C976" s="677"/>
      <c r="G976" s="241">
        <f t="shared" si="24"/>
        <v>604.00000000000023</v>
      </c>
    </row>
    <row r="977" spans="2:7">
      <c r="B977" s="677"/>
      <c r="C977" s="677"/>
      <c r="G977" s="241">
        <f t="shared" si="24"/>
        <v>604.00000000000023</v>
      </c>
    </row>
    <row r="978" spans="2:7">
      <c r="B978" s="677"/>
      <c r="C978" s="677"/>
      <c r="G978" s="241">
        <f t="shared" si="24"/>
        <v>604.00000000000023</v>
      </c>
    </row>
    <row r="979" spans="2:7">
      <c r="B979" s="677"/>
      <c r="C979" s="677"/>
      <c r="G979" s="241">
        <f t="shared" si="24"/>
        <v>604.00000000000023</v>
      </c>
    </row>
    <row r="980" spans="2:7">
      <c r="B980" s="677"/>
      <c r="C980" s="677"/>
      <c r="G980" s="241">
        <f t="shared" si="24"/>
        <v>604.00000000000023</v>
      </c>
    </row>
    <row r="981" spans="2:7">
      <c r="B981" s="677"/>
      <c r="C981" s="677"/>
      <c r="G981" s="241">
        <f t="shared" si="24"/>
        <v>604.00000000000023</v>
      </c>
    </row>
    <row r="982" spans="2:7">
      <c r="B982" s="677"/>
      <c r="C982" s="677"/>
      <c r="G982" s="241">
        <f t="shared" si="24"/>
        <v>604.00000000000023</v>
      </c>
    </row>
    <row r="983" spans="2:7">
      <c r="B983" s="677"/>
      <c r="C983" s="677"/>
      <c r="G983" s="241">
        <f t="shared" si="24"/>
        <v>604.00000000000023</v>
      </c>
    </row>
    <row r="984" spans="2:7">
      <c r="B984" s="677"/>
      <c r="C984" s="677"/>
      <c r="G984" s="241">
        <f t="shared" ref="G984:G1018" si="25">+G983+E984-F984</f>
        <v>604.00000000000023</v>
      </c>
    </row>
    <row r="985" spans="2:7">
      <c r="B985" s="677"/>
      <c r="C985" s="677"/>
      <c r="G985" s="241">
        <f t="shared" si="25"/>
        <v>604.00000000000023</v>
      </c>
    </row>
    <row r="986" spans="2:7">
      <c r="B986" s="677"/>
      <c r="C986" s="677"/>
      <c r="G986" s="241">
        <f t="shared" si="25"/>
        <v>604.00000000000023</v>
      </c>
    </row>
    <row r="987" spans="2:7">
      <c r="B987" s="677"/>
      <c r="C987" s="677"/>
      <c r="G987" s="241">
        <f t="shared" si="25"/>
        <v>604.00000000000023</v>
      </c>
    </row>
    <row r="988" spans="2:7">
      <c r="B988" s="677"/>
      <c r="C988" s="677"/>
      <c r="G988" s="241">
        <f t="shared" si="25"/>
        <v>604.00000000000023</v>
      </c>
    </row>
    <row r="989" spans="2:7">
      <c r="B989" s="677"/>
      <c r="C989" s="677"/>
      <c r="G989" s="241">
        <f t="shared" si="25"/>
        <v>604.00000000000023</v>
      </c>
    </row>
    <row r="990" spans="2:7">
      <c r="B990" s="677"/>
      <c r="C990" s="677"/>
      <c r="G990" s="241">
        <f t="shared" si="25"/>
        <v>604.00000000000023</v>
      </c>
    </row>
    <row r="991" spans="2:7">
      <c r="B991" s="677"/>
      <c r="C991" s="677"/>
      <c r="G991" s="241">
        <f t="shared" si="25"/>
        <v>604.00000000000023</v>
      </c>
    </row>
    <row r="992" spans="2:7">
      <c r="B992" s="677"/>
      <c r="C992" s="677"/>
      <c r="G992" s="241">
        <f t="shared" si="25"/>
        <v>604.00000000000023</v>
      </c>
    </row>
    <row r="993" spans="2:7">
      <c r="B993" s="677"/>
      <c r="C993" s="677"/>
      <c r="G993" s="241">
        <f t="shared" si="25"/>
        <v>604.00000000000023</v>
      </c>
    </row>
    <row r="994" spans="2:7">
      <c r="B994" s="677"/>
      <c r="C994" s="677"/>
      <c r="G994" s="241">
        <f t="shared" si="25"/>
        <v>604.00000000000023</v>
      </c>
    </row>
    <row r="995" spans="2:7">
      <c r="B995" s="677"/>
      <c r="C995" s="677"/>
      <c r="G995" s="241">
        <f t="shared" si="25"/>
        <v>604.00000000000023</v>
      </c>
    </row>
    <row r="996" spans="2:7">
      <c r="B996" s="677"/>
      <c r="C996" s="677"/>
      <c r="G996" s="241">
        <f t="shared" si="25"/>
        <v>604.00000000000023</v>
      </c>
    </row>
    <row r="997" spans="2:7">
      <c r="B997" s="677"/>
      <c r="C997" s="677"/>
      <c r="G997" s="241">
        <f t="shared" si="25"/>
        <v>604.00000000000023</v>
      </c>
    </row>
    <row r="998" spans="2:7">
      <c r="B998" s="677"/>
      <c r="C998" s="677"/>
      <c r="G998" s="241">
        <f t="shared" si="25"/>
        <v>604.00000000000023</v>
      </c>
    </row>
    <row r="999" spans="2:7">
      <c r="B999" s="677"/>
      <c r="C999" s="677"/>
      <c r="G999" s="241">
        <f t="shared" si="25"/>
        <v>604.00000000000023</v>
      </c>
    </row>
    <row r="1000" spans="2:7">
      <c r="B1000" s="677"/>
      <c r="C1000" s="677"/>
      <c r="G1000" s="241">
        <f t="shared" si="25"/>
        <v>604.00000000000023</v>
      </c>
    </row>
    <row r="1001" spans="2:7">
      <c r="B1001" s="677"/>
      <c r="C1001" s="677"/>
      <c r="G1001" s="241">
        <f t="shared" si="25"/>
        <v>604.00000000000023</v>
      </c>
    </row>
    <row r="1002" spans="2:7">
      <c r="B1002" s="677"/>
      <c r="C1002" s="677"/>
      <c r="G1002" s="241">
        <f t="shared" si="25"/>
        <v>604.00000000000023</v>
      </c>
    </row>
    <row r="1003" spans="2:7">
      <c r="B1003" s="677"/>
      <c r="C1003" s="677"/>
      <c r="G1003" s="241">
        <f t="shared" si="25"/>
        <v>604.00000000000023</v>
      </c>
    </row>
    <row r="1004" spans="2:7">
      <c r="B1004" s="677"/>
      <c r="C1004" s="677"/>
      <c r="G1004" s="241">
        <f t="shared" si="25"/>
        <v>604.00000000000023</v>
      </c>
    </row>
    <row r="1005" spans="2:7">
      <c r="B1005" s="677"/>
      <c r="C1005" s="677"/>
      <c r="G1005" s="241">
        <f t="shared" si="25"/>
        <v>604.00000000000023</v>
      </c>
    </row>
    <row r="1006" spans="2:7">
      <c r="B1006" s="677"/>
      <c r="C1006" s="677"/>
      <c r="G1006" s="241">
        <f t="shared" si="25"/>
        <v>604.00000000000023</v>
      </c>
    </row>
    <row r="1007" spans="2:7">
      <c r="B1007" s="677"/>
      <c r="C1007" s="677"/>
      <c r="G1007" s="241">
        <f t="shared" si="25"/>
        <v>604.00000000000023</v>
      </c>
    </row>
    <row r="1008" spans="2:7">
      <c r="B1008" s="677"/>
      <c r="C1008" s="677"/>
      <c r="G1008" s="241">
        <f t="shared" si="25"/>
        <v>604.00000000000023</v>
      </c>
    </row>
    <row r="1009" spans="2:7">
      <c r="B1009" s="677"/>
      <c r="C1009" s="677"/>
      <c r="G1009" s="241">
        <f t="shared" si="25"/>
        <v>604.00000000000023</v>
      </c>
    </row>
    <row r="1010" spans="2:7">
      <c r="B1010" s="677"/>
      <c r="C1010" s="677"/>
      <c r="G1010" s="241">
        <f t="shared" si="25"/>
        <v>604.00000000000023</v>
      </c>
    </row>
    <row r="1011" spans="2:7">
      <c r="B1011" s="677"/>
      <c r="C1011" s="677"/>
      <c r="G1011" s="241">
        <f t="shared" si="25"/>
        <v>604.00000000000023</v>
      </c>
    </row>
    <row r="1012" spans="2:7">
      <c r="B1012" s="677"/>
      <c r="C1012" s="677"/>
      <c r="G1012" s="241">
        <f t="shared" si="25"/>
        <v>604.00000000000023</v>
      </c>
    </row>
    <row r="1013" spans="2:7">
      <c r="B1013" s="677"/>
      <c r="C1013" s="677"/>
      <c r="G1013" s="241">
        <f t="shared" si="25"/>
        <v>604.00000000000023</v>
      </c>
    </row>
    <row r="1014" spans="2:7">
      <c r="B1014" s="677"/>
      <c r="C1014" s="677"/>
      <c r="G1014" s="241">
        <f t="shared" si="25"/>
        <v>604.00000000000023</v>
      </c>
    </row>
    <row r="1015" spans="2:7">
      <c r="B1015" s="677"/>
      <c r="C1015" s="677"/>
      <c r="G1015" s="241">
        <f t="shared" si="25"/>
        <v>604.00000000000023</v>
      </c>
    </row>
    <row r="1016" spans="2:7">
      <c r="B1016" s="677"/>
      <c r="C1016" s="677"/>
      <c r="G1016" s="241">
        <f t="shared" si="25"/>
        <v>604.00000000000023</v>
      </c>
    </row>
    <row r="1017" spans="2:7">
      <c r="B1017" s="677"/>
      <c r="C1017" s="677"/>
      <c r="G1017" s="241">
        <f t="shared" si="25"/>
        <v>604.00000000000023</v>
      </c>
    </row>
    <row r="1018" spans="2:7">
      <c r="B1018" s="677"/>
      <c r="C1018" s="677"/>
      <c r="G1018" s="241">
        <f t="shared" si="25"/>
        <v>604.00000000000023</v>
      </c>
    </row>
  </sheetData>
  <autoFilter ref="A5:J840" xr:uid="{00000000-0009-0000-0000-00000E000000}"/>
  <mergeCells count="8">
    <mergeCell ref="J918:L918"/>
    <mergeCell ref="K864:M864"/>
    <mergeCell ref="J853:L853"/>
    <mergeCell ref="A3:G3"/>
    <mergeCell ref="O688:Q688"/>
    <mergeCell ref="K805:L805"/>
    <mergeCell ref="K818:M818"/>
    <mergeCell ref="K830:M830"/>
  </mergeCells>
  <phoneticPr fontId="21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58B0-5B62-49E3-B3D1-FED0F329DEB1}">
  <sheetPr>
    <tabColor rgb="FF00B0F0"/>
  </sheetPr>
  <dimension ref="A2:S512"/>
  <sheetViews>
    <sheetView topLeftCell="A260" workbookViewId="0">
      <selection activeCell="E280" sqref="E280"/>
    </sheetView>
  </sheetViews>
  <sheetFormatPr defaultColWidth="11.42578125" defaultRowHeight="15"/>
  <cols>
    <col min="1" max="1" width="11.42578125" style="257" bestFit="1" customWidth="1"/>
    <col min="2" max="2" width="18.42578125" style="217" customWidth="1"/>
    <col min="3" max="3" width="13.5703125" style="217" customWidth="1"/>
    <col min="4" max="4" width="19.7109375" style="287" bestFit="1" customWidth="1"/>
    <col min="5" max="5" width="12.85546875" style="256" customWidth="1"/>
    <col min="6" max="6" width="13.5703125" style="256" customWidth="1"/>
    <col min="7" max="7" width="17.28515625" bestFit="1" customWidth="1"/>
    <col min="8" max="8" width="9.85546875" customWidth="1"/>
    <col min="9" max="9" width="12.28515625" customWidth="1"/>
    <col min="12" max="12" width="13.7109375" style="291" bestFit="1" customWidth="1"/>
    <col min="16" max="16" width="19.7109375" bestFit="1" customWidth="1"/>
  </cols>
  <sheetData>
    <row r="2" spans="1:8">
      <c r="B2" s="690" t="s">
        <v>2011</v>
      </c>
      <c r="C2" s="690"/>
      <c r="D2" s="690"/>
      <c r="E2" s="690"/>
      <c r="F2" s="690"/>
      <c r="G2" s="680" t="s">
        <v>2012</v>
      </c>
      <c r="H2" s="680"/>
    </row>
    <row r="3" spans="1:8">
      <c r="B3" s="677"/>
      <c r="C3" s="677"/>
      <c r="E3" s="285"/>
      <c r="F3" s="285"/>
      <c r="G3" s="295"/>
      <c r="H3" s="295"/>
    </row>
    <row r="4" spans="1:8" ht="30">
      <c r="A4" s="257" t="s">
        <v>390</v>
      </c>
      <c r="B4" s="233" t="s">
        <v>391</v>
      </c>
      <c r="C4" s="233" t="s">
        <v>392</v>
      </c>
      <c r="D4" s="288" t="s">
        <v>393</v>
      </c>
      <c r="E4" s="286" t="s">
        <v>394</v>
      </c>
      <c r="F4" s="286" t="s">
        <v>395</v>
      </c>
      <c r="G4" s="235" t="s">
        <v>396</v>
      </c>
      <c r="H4" s="235"/>
    </row>
    <row r="5" spans="1:8">
      <c r="A5" s="277">
        <v>44895</v>
      </c>
      <c r="B5" s="676" t="s">
        <v>397</v>
      </c>
      <c r="C5" s="676" t="s">
        <v>405</v>
      </c>
      <c r="D5" s="287" t="s">
        <v>399</v>
      </c>
      <c r="E5" s="285">
        <v>2000</v>
      </c>
      <c r="F5" s="285"/>
      <c r="G5" s="294">
        <v>2000</v>
      </c>
      <c r="H5" s="294"/>
    </row>
    <row r="6" spans="1:8">
      <c r="B6" s="676"/>
      <c r="C6" s="676"/>
      <c r="D6" s="287" t="s">
        <v>1115</v>
      </c>
      <c r="E6" s="291">
        <v>500</v>
      </c>
      <c r="F6" s="291"/>
      <c r="G6" s="291">
        <f>G5+E6-F6</f>
        <v>2500</v>
      </c>
      <c r="H6" s="291"/>
    </row>
    <row r="7" spans="1:8">
      <c r="B7" s="676"/>
      <c r="C7" s="676"/>
      <c r="D7" s="287" t="s">
        <v>19</v>
      </c>
      <c r="E7" s="291">
        <v>27.3</v>
      </c>
      <c r="F7" s="291"/>
      <c r="G7" s="291">
        <f t="shared" ref="G7:G50" si="0">G6+E7-F7</f>
        <v>2527.3000000000002</v>
      </c>
      <c r="H7" s="291"/>
    </row>
    <row r="8" spans="1:8">
      <c r="B8" s="676"/>
      <c r="C8" s="676"/>
      <c r="D8" s="287" t="s">
        <v>401</v>
      </c>
      <c r="E8" s="291">
        <v>6.3</v>
      </c>
      <c r="F8" s="291"/>
      <c r="G8" s="291">
        <f t="shared" si="0"/>
        <v>2533.6000000000004</v>
      </c>
      <c r="H8" s="291"/>
    </row>
    <row r="9" spans="1:8">
      <c r="A9" s="257">
        <v>44789</v>
      </c>
      <c r="B9" s="677" t="s">
        <v>2013</v>
      </c>
      <c r="C9" s="677" t="s">
        <v>398</v>
      </c>
      <c r="D9" s="287" t="s">
        <v>399</v>
      </c>
      <c r="E9" s="291"/>
      <c r="F9" s="285">
        <v>2000</v>
      </c>
      <c r="G9" s="291">
        <f t="shared" si="0"/>
        <v>533.60000000000036</v>
      </c>
      <c r="H9" s="291"/>
    </row>
    <row r="10" spans="1:8">
      <c r="A10" s="257">
        <v>44853</v>
      </c>
      <c r="B10" s="677" t="s">
        <v>2014</v>
      </c>
      <c r="C10" s="677" t="s">
        <v>398</v>
      </c>
      <c r="D10" s="287" t="s">
        <v>1115</v>
      </c>
      <c r="E10" s="291"/>
      <c r="F10" s="291">
        <v>500</v>
      </c>
      <c r="G10" s="291">
        <f t="shared" si="0"/>
        <v>33.600000000000364</v>
      </c>
      <c r="H10" s="291"/>
    </row>
    <row r="11" spans="1:8">
      <c r="A11" s="257">
        <v>44952</v>
      </c>
      <c r="B11" s="677" t="s">
        <v>2015</v>
      </c>
      <c r="C11" s="677" t="s">
        <v>398</v>
      </c>
      <c r="D11" s="287" t="s">
        <v>19</v>
      </c>
      <c r="E11" s="291"/>
      <c r="F11" s="291">
        <v>27.3</v>
      </c>
      <c r="G11" s="291">
        <f t="shared" si="0"/>
        <v>6.3000000000003631</v>
      </c>
      <c r="H11" s="291"/>
    </row>
    <row r="12" spans="1:8">
      <c r="A12" s="257">
        <v>44952</v>
      </c>
      <c r="B12" s="677" t="s">
        <v>2015</v>
      </c>
      <c r="C12" s="677" t="s">
        <v>398</v>
      </c>
      <c r="D12" s="287" t="s">
        <v>401</v>
      </c>
      <c r="E12" s="291"/>
      <c r="F12" s="291">
        <v>6.3</v>
      </c>
      <c r="G12" s="291">
        <f t="shared" si="0"/>
        <v>3.6326497365735122E-13</v>
      </c>
      <c r="H12" s="291"/>
    </row>
    <row r="13" spans="1:8">
      <c r="A13" s="277">
        <v>44926</v>
      </c>
      <c r="B13" s="676" t="s">
        <v>397</v>
      </c>
      <c r="C13" s="676" t="s">
        <v>409</v>
      </c>
      <c r="D13" s="287" t="s">
        <v>19</v>
      </c>
      <c r="E13" s="291">
        <v>29.7</v>
      </c>
      <c r="F13" s="291"/>
      <c r="G13" s="291">
        <f t="shared" si="0"/>
        <v>29.700000000000362</v>
      </c>
      <c r="H13" s="291"/>
    </row>
    <row r="14" spans="1:8">
      <c r="B14" s="677"/>
      <c r="C14" s="677"/>
      <c r="D14" s="287" t="s">
        <v>401</v>
      </c>
      <c r="E14" s="256">
        <v>5.7</v>
      </c>
      <c r="G14" s="291">
        <f t="shared" si="0"/>
        <v>35.400000000000361</v>
      </c>
      <c r="H14" s="291"/>
    </row>
    <row r="15" spans="1:8">
      <c r="B15" s="677"/>
      <c r="C15" s="677"/>
      <c r="D15" s="287" t="s">
        <v>1115</v>
      </c>
      <c r="E15" s="256">
        <v>500</v>
      </c>
      <c r="G15" s="291">
        <f t="shared" si="0"/>
        <v>535.40000000000032</v>
      </c>
      <c r="H15" s="291"/>
    </row>
    <row r="16" spans="1:8">
      <c r="A16" s="257">
        <v>44952</v>
      </c>
      <c r="B16" s="677" t="s">
        <v>2015</v>
      </c>
      <c r="C16" s="677" t="s">
        <v>409</v>
      </c>
      <c r="D16" s="287" t="s">
        <v>19</v>
      </c>
      <c r="F16" s="291">
        <v>29.7</v>
      </c>
      <c r="G16" s="291">
        <f t="shared" si="0"/>
        <v>505.70000000000033</v>
      </c>
      <c r="H16" s="291"/>
    </row>
    <row r="17" spans="1:13">
      <c r="A17" s="257">
        <v>44952</v>
      </c>
      <c r="B17" s="677" t="s">
        <v>2015</v>
      </c>
      <c r="C17" s="677" t="s">
        <v>409</v>
      </c>
      <c r="D17" s="287" t="s">
        <v>401</v>
      </c>
      <c r="F17" s="256">
        <v>5.7</v>
      </c>
      <c r="G17" s="291">
        <f t="shared" si="0"/>
        <v>500.00000000000034</v>
      </c>
      <c r="H17" s="291"/>
      <c r="K17" s="676"/>
      <c r="M17" s="291"/>
    </row>
    <row r="18" spans="1:13">
      <c r="A18" s="257" t="s">
        <v>2016</v>
      </c>
      <c r="B18" s="677" t="s">
        <v>2017</v>
      </c>
      <c r="C18" s="677" t="s">
        <v>409</v>
      </c>
      <c r="D18" s="287" t="s">
        <v>1115</v>
      </c>
      <c r="F18" s="256">
        <v>200</v>
      </c>
      <c r="G18" s="291">
        <f t="shared" si="0"/>
        <v>300.00000000000034</v>
      </c>
      <c r="H18" s="291"/>
      <c r="M18" s="291"/>
    </row>
    <row r="19" spans="1:13">
      <c r="A19" s="257">
        <v>44957</v>
      </c>
      <c r="B19" s="677" t="s">
        <v>2018</v>
      </c>
      <c r="C19" s="677" t="s">
        <v>409</v>
      </c>
      <c r="D19" s="287" t="s">
        <v>1115</v>
      </c>
      <c r="F19" s="256">
        <v>300</v>
      </c>
      <c r="G19" s="291">
        <f t="shared" si="0"/>
        <v>0</v>
      </c>
      <c r="H19" s="291"/>
      <c r="M19" s="291"/>
    </row>
    <row r="20" spans="1:13">
      <c r="A20" s="277">
        <v>44957</v>
      </c>
      <c r="B20" s="676" t="s">
        <v>397</v>
      </c>
      <c r="C20" s="676" t="s">
        <v>444</v>
      </c>
      <c r="D20" s="287" t="s">
        <v>19</v>
      </c>
      <c r="E20" s="256">
        <v>33.1</v>
      </c>
      <c r="G20" s="291">
        <f t="shared" si="0"/>
        <v>33.1</v>
      </c>
      <c r="H20" s="291"/>
      <c r="M20" s="291"/>
    </row>
    <row r="21" spans="1:13">
      <c r="B21" s="677"/>
      <c r="C21" s="677"/>
      <c r="D21" s="287" t="s">
        <v>401</v>
      </c>
      <c r="E21" s="256">
        <v>4.8</v>
      </c>
      <c r="G21" s="291">
        <f t="shared" si="0"/>
        <v>37.9</v>
      </c>
      <c r="H21" s="291"/>
      <c r="M21" s="291"/>
    </row>
    <row r="22" spans="1:13">
      <c r="B22" s="677"/>
      <c r="C22" s="677"/>
      <c r="D22" s="287" t="s">
        <v>1115</v>
      </c>
      <c r="E22" s="256">
        <v>500</v>
      </c>
      <c r="G22" s="291">
        <f t="shared" si="0"/>
        <v>537.9</v>
      </c>
      <c r="H22" s="291"/>
      <c r="I22" s="256"/>
      <c r="M22" s="291"/>
    </row>
    <row r="23" spans="1:13">
      <c r="A23" s="257">
        <v>45016</v>
      </c>
      <c r="B23" s="677" t="s">
        <v>2019</v>
      </c>
      <c r="C23" s="677" t="s">
        <v>444</v>
      </c>
      <c r="D23" s="287" t="s">
        <v>1115</v>
      </c>
      <c r="F23" s="256">
        <v>500</v>
      </c>
      <c r="G23" s="291">
        <f t="shared" si="0"/>
        <v>37.899999999999977</v>
      </c>
      <c r="H23" s="291"/>
      <c r="I23" s="256"/>
      <c r="M23" s="291"/>
    </row>
    <row r="24" spans="1:13">
      <c r="A24" s="257">
        <v>45027</v>
      </c>
      <c r="B24" s="677" t="s">
        <v>2020</v>
      </c>
      <c r="C24" s="677" t="s">
        <v>444</v>
      </c>
      <c r="D24" s="287" t="s">
        <v>19</v>
      </c>
      <c r="F24" s="256">
        <v>33.1</v>
      </c>
      <c r="G24" s="291">
        <f t="shared" si="0"/>
        <v>4.7999999999999758</v>
      </c>
      <c r="H24" s="291"/>
      <c r="I24" s="256"/>
      <c r="M24" s="291"/>
    </row>
    <row r="25" spans="1:13">
      <c r="A25" s="257">
        <v>45027</v>
      </c>
      <c r="B25" s="677" t="s">
        <v>2020</v>
      </c>
      <c r="C25" s="677" t="s">
        <v>444</v>
      </c>
      <c r="D25" s="287" t="s">
        <v>401</v>
      </c>
      <c r="F25" s="256">
        <v>4.8</v>
      </c>
      <c r="G25" s="291">
        <f t="shared" si="0"/>
        <v>-2.3980817331903381E-14</v>
      </c>
      <c r="H25" s="291"/>
      <c r="I25" s="256"/>
      <c r="M25" s="291"/>
    </row>
    <row r="26" spans="1:13">
      <c r="A26" s="277">
        <v>44985</v>
      </c>
      <c r="B26" s="676" t="s">
        <v>397</v>
      </c>
      <c r="C26" s="676" t="s">
        <v>415</v>
      </c>
      <c r="D26" s="287" t="s">
        <v>19</v>
      </c>
      <c r="E26" s="256">
        <v>36.1</v>
      </c>
      <c r="G26" s="291">
        <f t="shared" si="0"/>
        <v>36.09999999999998</v>
      </c>
      <c r="H26" s="291"/>
      <c r="M26" s="291"/>
    </row>
    <row r="27" spans="1:13">
      <c r="B27" s="677"/>
      <c r="C27" s="677"/>
      <c r="D27" s="287" t="s">
        <v>401</v>
      </c>
      <c r="E27" s="256">
        <v>1.2</v>
      </c>
      <c r="G27" s="291">
        <f t="shared" si="0"/>
        <v>37.299999999999983</v>
      </c>
      <c r="H27" s="291"/>
      <c r="M27" s="291"/>
    </row>
    <row r="28" spans="1:13">
      <c r="B28" s="677"/>
      <c r="C28" s="677"/>
      <c r="D28" s="287" t="s">
        <v>1115</v>
      </c>
      <c r="E28" s="256">
        <v>500</v>
      </c>
      <c r="G28" s="291">
        <f t="shared" si="0"/>
        <v>537.29999999999995</v>
      </c>
      <c r="H28" s="291"/>
      <c r="I28" s="256"/>
      <c r="J28" s="676"/>
      <c r="K28" s="287"/>
      <c r="M28" s="291"/>
    </row>
    <row r="29" spans="1:13">
      <c r="A29" s="257">
        <v>45016</v>
      </c>
      <c r="B29" s="677" t="s">
        <v>2019</v>
      </c>
      <c r="C29" s="677" t="s">
        <v>415</v>
      </c>
      <c r="D29" s="287" t="s">
        <v>1115</v>
      </c>
      <c r="F29" s="256">
        <v>330</v>
      </c>
      <c r="G29" s="291">
        <f t="shared" si="0"/>
        <v>207.29999999999995</v>
      </c>
      <c r="H29" s="291"/>
      <c r="J29" s="677"/>
      <c r="K29" s="287"/>
      <c r="M29" s="291"/>
    </row>
    <row r="30" spans="1:13">
      <c r="A30" s="257">
        <v>45026</v>
      </c>
      <c r="B30" s="677" t="s">
        <v>2021</v>
      </c>
      <c r="C30" s="677" t="s">
        <v>415</v>
      </c>
      <c r="D30" s="287" t="s">
        <v>1115</v>
      </c>
      <c r="F30" s="256">
        <v>100</v>
      </c>
      <c r="G30" s="291">
        <f t="shared" si="0"/>
        <v>107.29999999999995</v>
      </c>
      <c r="H30" s="291"/>
      <c r="K30" s="287"/>
      <c r="M30" s="291"/>
    </row>
    <row r="31" spans="1:13">
      <c r="A31" s="257">
        <v>45027</v>
      </c>
      <c r="B31" s="677" t="s">
        <v>2020</v>
      </c>
      <c r="C31" s="677" t="s">
        <v>415</v>
      </c>
      <c r="D31" s="287" t="s">
        <v>19</v>
      </c>
      <c r="F31" s="256">
        <v>12.1</v>
      </c>
      <c r="G31" s="291">
        <f t="shared" si="0"/>
        <v>95.19999999999996</v>
      </c>
      <c r="H31" s="291"/>
      <c r="J31" s="676"/>
      <c r="L31" s="357"/>
      <c r="M31" s="291"/>
    </row>
    <row r="32" spans="1:13">
      <c r="A32" s="257">
        <v>45046</v>
      </c>
      <c r="B32" s="677" t="s">
        <v>2022</v>
      </c>
      <c r="C32" s="677" t="s">
        <v>415</v>
      </c>
      <c r="D32" s="287" t="s">
        <v>1115</v>
      </c>
      <c r="F32" s="256">
        <v>70</v>
      </c>
      <c r="G32" s="291">
        <f t="shared" si="0"/>
        <v>25.19999999999996</v>
      </c>
      <c r="H32" s="291"/>
      <c r="J32" s="676"/>
      <c r="L32" s="357"/>
      <c r="M32" s="291"/>
    </row>
    <row r="33" spans="1:13">
      <c r="A33" s="257">
        <v>45046</v>
      </c>
      <c r="B33" s="677" t="s">
        <v>2023</v>
      </c>
      <c r="C33" s="677" t="s">
        <v>415</v>
      </c>
      <c r="D33" s="287" t="s">
        <v>19</v>
      </c>
      <c r="F33" s="256">
        <v>24</v>
      </c>
      <c r="G33" s="291">
        <f t="shared" si="0"/>
        <v>1.1999999999999602</v>
      </c>
      <c r="H33" s="291"/>
      <c r="J33" s="676"/>
      <c r="L33" s="357"/>
      <c r="M33" s="291"/>
    </row>
    <row r="34" spans="1:13">
      <c r="A34" s="257">
        <v>45046</v>
      </c>
      <c r="B34" s="677" t="s">
        <v>2023</v>
      </c>
      <c r="C34" s="677" t="s">
        <v>415</v>
      </c>
      <c r="D34" s="287" t="s">
        <v>401</v>
      </c>
      <c r="F34" s="256">
        <v>1.2</v>
      </c>
      <c r="G34" s="292">
        <f t="shared" si="0"/>
        <v>-3.9745984281580604E-14</v>
      </c>
      <c r="H34" s="292"/>
      <c r="J34" s="676"/>
      <c r="L34" s="357"/>
      <c r="M34" s="291"/>
    </row>
    <row r="35" spans="1:13">
      <c r="A35" s="243">
        <v>45016</v>
      </c>
      <c r="B35" s="676" t="s">
        <v>397</v>
      </c>
      <c r="C35" s="676" t="s">
        <v>418</v>
      </c>
      <c r="D35" t="s">
        <v>19</v>
      </c>
      <c r="E35" s="241">
        <v>33.200000000000003</v>
      </c>
      <c r="G35" s="291">
        <f t="shared" si="0"/>
        <v>33.19999999999996</v>
      </c>
      <c r="H35" s="291"/>
      <c r="J35" s="676"/>
      <c r="L35" s="357"/>
      <c r="M35" s="291"/>
    </row>
    <row r="36" spans="1:13">
      <c r="A36" s="236"/>
      <c r="B36" s="677"/>
      <c r="C36" s="677"/>
      <c r="D36" t="s">
        <v>401</v>
      </c>
      <c r="E36" s="241">
        <v>1.3</v>
      </c>
      <c r="G36" s="291">
        <f t="shared" si="0"/>
        <v>34.499999999999957</v>
      </c>
      <c r="H36" s="291"/>
      <c r="J36" s="677"/>
      <c r="L36" s="357"/>
      <c r="M36" s="291"/>
    </row>
    <row r="37" spans="1:13">
      <c r="A37" s="236"/>
      <c r="B37" s="677"/>
      <c r="C37" s="677"/>
      <c r="D37" t="s">
        <v>400</v>
      </c>
      <c r="E37" s="256">
        <v>500</v>
      </c>
      <c r="G37" s="291">
        <f t="shared" si="0"/>
        <v>534.5</v>
      </c>
      <c r="H37" s="291"/>
      <c r="M37" s="291"/>
    </row>
    <row r="38" spans="1:13">
      <c r="A38" s="257">
        <v>45026</v>
      </c>
      <c r="B38" s="677" t="s">
        <v>2021</v>
      </c>
      <c r="C38" s="677" t="s">
        <v>418</v>
      </c>
      <c r="D38" t="s">
        <v>400</v>
      </c>
      <c r="F38" s="256">
        <v>200</v>
      </c>
      <c r="G38" s="291">
        <f t="shared" si="0"/>
        <v>334.5</v>
      </c>
      <c r="H38" s="291"/>
      <c r="J38" s="676"/>
      <c r="L38" s="357"/>
      <c r="M38" s="291"/>
    </row>
    <row r="39" spans="1:13">
      <c r="A39" s="236">
        <v>45046</v>
      </c>
      <c r="B39" s="677" t="s">
        <v>2022</v>
      </c>
      <c r="C39" s="677" t="s">
        <v>418</v>
      </c>
      <c r="D39" t="s">
        <v>400</v>
      </c>
      <c r="F39" s="256">
        <v>300</v>
      </c>
      <c r="G39" s="291">
        <f t="shared" si="0"/>
        <v>34.5</v>
      </c>
      <c r="H39" s="291"/>
      <c r="J39" s="677"/>
      <c r="L39" s="357"/>
      <c r="M39" s="291"/>
    </row>
    <row r="40" spans="1:13">
      <c r="A40" s="257">
        <v>45046</v>
      </c>
      <c r="B40" s="677" t="s">
        <v>2023</v>
      </c>
      <c r="C40" s="677" t="s">
        <v>418</v>
      </c>
      <c r="D40" t="s">
        <v>19</v>
      </c>
      <c r="F40" s="256">
        <v>4.8</v>
      </c>
      <c r="G40" s="291">
        <f t="shared" si="0"/>
        <v>29.7</v>
      </c>
      <c r="H40" s="291"/>
      <c r="J40" s="676"/>
      <c r="L40" s="358"/>
      <c r="M40" s="291"/>
    </row>
    <row r="41" spans="1:13">
      <c r="A41" s="257">
        <v>45104</v>
      </c>
      <c r="B41" s="677" t="s">
        <v>2024</v>
      </c>
      <c r="C41" s="677" t="s">
        <v>418</v>
      </c>
      <c r="D41" t="s">
        <v>19</v>
      </c>
      <c r="F41" s="241">
        <v>28.4</v>
      </c>
      <c r="G41" s="291">
        <f t="shared" si="0"/>
        <v>1.3000000000000007</v>
      </c>
      <c r="H41" s="291"/>
      <c r="J41" s="676"/>
      <c r="L41" s="358"/>
      <c r="M41" s="291"/>
    </row>
    <row r="42" spans="1:13">
      <c r="A42" s="257">
        <v>45104</v>
      </c>
      <c r="B42" s="677" t="s">
        <v>2024</v>
      </c>
      <c r="C42" s="677" t="s">
        <v>418</v>
      </c>
      <c r="D42" t="s">
        <v>401</v>
      </c>
      <c r="F42" s="241">
        <v>1.3</v>
      </c>
      <c r="G42" s="291">
        <f t="shared" si="0"/>
        <v>0</v>
      </c>
      <c r="H42" s="291"/>
      <c r="J42" s="676"/>
      <c r="L42" s="358"/>
      <c r="M42" s="291"/>
    </row>
    <row r="43" spans="1:13">
      <c r="A43" s="243">
        <v>45046</v>
      </c>
      <c r="B43" s="676" t="s">
        <v>397</v>
      </c>
      <c r="C43" s="676" t="s">
        <v>420</v>
      </c>
      <c r="D43" t="s">
        <v>19</v>
      </c>
      <c r="E43" s="218">
        <v>34.700000000000003</v>
      </c>
      <c r="G43" s="291">
        <f t="shared" si="0"/>
        <v>34.700000000000003</v>
      </c>
      <c r="H43" s="291"/>
      <c r="J43" s="690"/>
      <c r="K43" s="690"/>
      <c r="L43" s="690"/>
      <c r="M43" s="291"/>
    </row>
    <row r="44" spans="1:13">
      <c r="A44" s="236"/>
      <c r="B44" s="677"/>
      <c r="C44" s="677"/>
      <c r="D44" t="s">
        <v>401</v>
      </c>
      <c r="E44" s="218">
        <v>1.5</v>
      </c>
      <c r="G44" s="291">
        <f t="shared" si="0"/>
        <v>36.200000000000003</v>
      </c>
      <c r="H44" s="291"/>
      <c r="J44" s="676"/>
      <c r="M44" s="291"/>
    </row>
    <row r="45" spans="1:13">
      <c r="A45" s="236"/>
      <c r="B45" s="677"/>
      <c r="C45" s="677"/>
      <c r="D45" t="s">
        <v>400</v>
      </c>
      <c r="E45" s="218">
        <v>500</v>
      </c>
      <c r="G45" s="291">
        <f t="shared" si="0"/>
        <v>536.20000000000005</v>
      </c>
      <c r="H45" s="291"/>
      <c r="J45" s="676"/>
      <c r="M45" s="291"/>
    </row>
    <row r="46" spans="1:13">
      <c r="A46" s="257">
        <v>45077</v>
      </c>
      <c r="B46" s="677" t="s">
        <v>2025</v>
      </c>
      <c r="C46" s="677" t="s">
        <v>420</v>
      </c>
      <c r="D46" t="s">
        <v>400</v>
      </c>
      <c r="F46" s="256">
        <v>410</v>
      </c>
      <c r="G46" s="291">
        <f t="shared" si="0"/>
        <v>126.20000000000005</v>
      </c>
      <c r="H46" s="291"/>
      <c r="K46" s="319"/>
      <c r="M46" s="291"/>
    </row>
    <row r="47" spans="1:13">
      <c r="A47" s="257">
        <v>45104</v>
      </c>
      <c r="B47" s="677" t="s">
        <v>2024</v>
      </c>
      <c r="C47" s="677" t="s">
        <v>420</v>
      </c>
      <c r="D47" t="s">
        <v>19</v>
      </c>
      <c r="F47" s="218">
        <v>34.700000000000003</v>
      </c>
      <c r="G47" s="291">
        <f t="shared" si="0"/>
        <v>91.500000000000043</v>
      </c>
      <c r="H47" s="291"/>
      <c r="K47" s="319"/>
      <c r="M47" s="291"/>
    </row>
    <row r="48" spans="1:13">
      <c r="A48" s="257">
        <v>45104</v>
      </c>
      <c r="B48" s="677" t="s">
        <v>2024</v>
      </c>
      <c r="C48" s="677" t="s">
        <v>420</v>
      </c>
      <c r="D48" t="s">
        <v>401</v>
      </c>
      <c r="F48" s="218">
        <v>1.5</v>
      </c>
      <c r="G48" s="291">
        <f t="shared" si="0"/>
        <v>90.000000000000043</v>
      </c>
      <c r="H48" s="291"/>
      <c r="K48" s="319"/>
      <c r="M48" s="291"/>
    </row>
    <row r="49" spans="1:17">
      <c r="A49" s="257">
        <v>45111</v>
      </c>
      <c r="B49" s="677" t="s">
        <v>2026</v>
      </c>
      <c r="C49" s="677" t="s">
        <v>420</v>
      </c>
      <c r="D49" t="s">
        <v>400</v>
      </c>
      <c r="F49" s="218">
        <v>90</v>
      </c>
      <c r="G49" s="291">
        <f t="shared" si="0"/>
        <v>0</v>
      </c>
      <c r="H49" s="291"/>
      <c r="K49" s="319"/>
      <c r="M49" s="291"/>
    </row>
    <row r="50" spans="1:17">
      <c r="A50" s="277">
        <v>45077</v>
      </c>
      <c r="B50" s="676" t="s">
        <v>397</v>
      </c>
      <c r="C50" s="676" t="s">
        <v>422</v>
      </c>
      <c r="D50" t="s">
        <v>19</v>
      </c>
      <c r="E50" s="256">
        <v>32.1</v>
      </c>
      <c r="G50" s="291">
        <f t="shared" si="0"/>
        <v>32.1</v>
      </c>
      <c r="H50" s="291"/>
      <c r="K50" s="692"/>
      <c r="L50" s="692"/>
      <c r="M50" s="692"/>
      <c r="P50" s="337"/>
    </row>
    <row r="51" spans="1:17">
      <c r="B51" s="677"/>
      <c r="C51" s="677"/>
      <c r="D51" t="s">
        <v>401</v>
      </c>
      <c r="E51" s="256">
        <v>2.1</v>
      </c>
      <c r="G51" s="291">
        <f t="shared" ref="G51:G56" si="1">G50+E51-F51</f>
        <v>34.200000000000003</v>
      </c>
      <c r="H51" s="291"/>
      <c r="K51" s="676"/>
      <c r="M51" s="256"/>
      <c r="O51" s="676"/>
      <c r="Q51" s="256"/>
    </row>
    <row r="52" spans="1:17">
      <c r="B52" s="677"/>
      <c r="C52" s="677"/>
      <c r="D52" t="s">
        <v>400</v>
      </c>
      <c r="E52" s="256">
        <v>500</v>
      </c>
      <c r="G52" s="291">
        <f t="shared" si="1"/>
        <v>534.20000000000005</v>
      </c>
      <c r="H52" s="291"/>
      <c r="K52" s="677"/>
      <c r="M52" s="256"/>
      <c r="O52" s="677"/>
      <c r="Q52" s="256"/>
    </row>
    <row r="53" spans="1:17">
      <c r="B53" s="677"/>
      <c r="C53" s="677"/>
      <c r="D53" s="319" t="s">
        <v>551</v>
      </c>
      <c r="E53" s="237">
        <v>10</v>
      </c>
      <c r="G53" s="291">
        <f t="shared" si="1"/>
        <v>544.20000000000005</v>
      </c>
      <c r="H53" s="291"/>
      <c r="K53" s="676"/>
      <c r="L53" s="359"/>
      <c r="M53" s="237"/>
      <c r="P53" s="319"/>
      <c r="Q53" s="237"/>
    </row>
    <row r="54" spans="1:17">
      <c r="A54" s="257">
        <v>45111</v>
      </c>
      <c r="B54" s="677" t="s">
        <v>2026</v>
      </c>
      <c r="C54" s="677" t="s">
        <v>422</v>
      </c>
      <c r="D54" t="s">
        <v>400</v>
      </c>
      <c r="E54" s="237"/>
      <c r="F54" s="256">
        <v>360</v>
      </c>
      <c r="G54" s="291">
        <f t="shared" si="1"/>
        <v>184.20000000000005</v>
      </c>
      <c r="H54" s="291"/>
      <c r="M54" s="237"/>
      <c r="Q54" s="256"/>
    </row>
    <row r="55" spans="1:17">
      <c r="A55" s="257">
        <v>45138</v>
      </c>
      <c r="B55" s="677" t="s">
        <v>2027</v>
      </c>
      <c r="C55" s="677" t="s">
        <v>422</v>
      </c>
      <c r="D55" t="s">
        <v>1115</v>
      </c>
      <c r="E55" s="237"/>
      <c r="F55" s="256">
        <v>139.999</v>
      </c>
      <c r="G55" s="291">
        <f t="shared" si="1"/>
        <v>44.20100000000005</v>
      </c>
      <c r="H55" s="291"/>
      <c r="M55" s="237"/>
      <c r="Q55" s="256"/>
    </row>
    <row r="56" spans="1:17">
      <c r="A56" s="257">
        <v>45142</v>
      </c>
      <c r="B56" s="677" t="s">
        <v>2028</v>
      </c>
      <c r="C56" s="677" t="s">
        <v>422</v>
      </c>
      <c r="D56" t="s">
        <v>19</v>
      </c>
      <c r="E56" s="237"/>
      <c r="F56" s="256">
        <v>32.1</v>
      </c>
      <c r="G56" s="291">
        <f t="shared" si="1"/>
        <v>12.101000000000049</v>
      </c>
      <c r="H56" s="291"/>
      <c r="M56" s="237"/>
      <c r="Q56" s="256"/>
    </row>
    <row r="57" spans="1:17">
      <c r="A57" s="257">
        <v>45142</v>
      </c>
      <c r="B57" s="677" t="s">
        <v>2028</v>
      </c>
      <c r="C57" s="677" t="s">
        <v>422</v>
      </c>
      <c r="D57" t="s">
        <v>401</v>
      </c>
      <c r="E57" s="237"/>
      <c r="F57" s="256">
        <v>2.1</v>
      </c>
      <c r="G57" s="291">
        <f t="shared" ref="G57:G87" si="2">G56+E57-F57</f>
        <v>10.001000000000049</v>
      </c>
      <c r="H57" s="291"/>
      <c r="M57" s="237"/>
      <c r="Q57" s="256"/>
    </row>
    <row r="58" spans="1:17">
      <c r="A58" s="257">
        <v>45142</v>
      </c>
      <c r="B58" s="677" t="s">
        <v>2028</v>
      </c>
      <c r="C58" s="677" t="s">
        <v>422</v>
      </c>
      <c r="D58" s="319" t="s">
        <v>551</v>
      </c>
      <c r="E58" s="237"/>
      <c r="F58" s="256">
        <v>10</v>
      </c>
      <c r="G58" s="291">
        <f t="shared" si="2"/>
        <v>1.0000000000491838E-3</v>
      </c>
      <c r="H58" s="291"/>
      <c r="M58" s="237"/>
      <c r="Q58" s="256"/>
    </row>
    <row r="59" spans="1:17">
      <c r="A59" s="277">
        <v>45107</v>
      </c>
      <c r="B59" s="676" t="s">
        <v>397</v>
      </c>
      <c r="C59" s="676" t="s">
        <v>425</v>
      </c>
      <c r="D59" t="s">
        <v>19</v>
      </c>
      <c r="E59" s="237">
        <v>32.700000000000003</v>
      </c>
      <c r="G59" s="291">
        <f t="shared" si="2"/>
        <v>32.70100000000005</v>
      </c>
      <c r="H59" s="291"/>
      <c r="M59" s="237"/>
    </row>
    <row r="60" spans="1:17">
      <c r="B60" s="677"/>
      <c r="C60" s="677"/>
      <c r="D60" t="s">
        <v>401</v>
      </c>
      <c r="E60" s="237">
        <v>2</v>
      </c>
      <c r="G60" s="291">
        <f t="shared" si="2"/>
        <v>34.70100000000005</v>
      </c>
      <c r="H60" s="291"/>
      <c r="M60" s="291"/>
    </row>
    <row r="61" spans="1:17">
      <c r="B61" s="677"/>
      <c r="C61" s="677"/>
      <c r="D61" t="s">
        <v>400</v>
      </c>
      <c r="E61" s="237">
        <v>500</v>
      </c>
      <c r="G61" s="291">
        <f t="shared" si="2"/>
        <v>534.70100000000002</v>
      </c>
      <c r="H61" s="291"/>
      <c r="M61" s="291"/>
    </row>
    <row r="62" spans="1:17">
      <c r="A62" s="257">
        <v>45138</v>
      </c>
      <c r="B62" s="677" t="s">
        <v>2027</v>
      </c>
      <c r="C62" s="677" t="s">
        <v>425</v>
      </c>
      <c r="D62" t="s">
        <v>1115</v>
      </c>
      <c r="E62" s="237"/>
      <c r="F62" s="256">
        <v>499.99990000000003</v>
      </c>
      <c r="G62" s="291">
        <f t="shared" si="2"/>
        <v>34.701099999999997</v>
      </c>
      <c r="H62" s="291"/>
      <c r="M62" s="291"/>
    </row>
    <row r="63" spans="1:17">
      <c r="A63" s="257">
        <v>45168</v>
      </c>
      <c r="B63" s="677" t="s">
        <v>2029</v>
      </c>
      <c r="C63" s="677" t="s">
        <v>425</v>
      </c>
      <c r="D63" t="s">
        <v>19</v>
      </c>
      <c r="E63" s="237"/>
      <c r="F63" s="237">
        <v>32.700000000000003</v>
      </c>
      <c r="G63" s="291">
        <f t="shared" si="2"/>
        <v>2.0010999999999939</v>
      </c>
      <c r="H63" s="291"/>
      <c r="M63" s="291"/>
    </row>
    <row r="64" spans="1:17">
      <c r="A64" s="257">
        <v>45168</v>
      </c>
      <c r="B64" s="677" t="s">
        <v>2029</v>
      </c>
      <c r="C64" s="677" t="s">
        <v>425</v>
      </c>
      <c r="D64" t="s">
        <v>401</v>
      </c>
      <c r="E64" s="237"/>
      <c r="F64" s="237">
        <v>2</v>
      </c>
      <c r="G64" s="291">
        <f t="shared" si="2"/>
        <v>1.0999999999938836E-3</v>
      </c>
      <c r="H64" s="291"/>
      <c r="I64" s="291"/>
      <c r="K64" s="676"/>
      <c r="L64" s="359"/>
      <c r="M64" s="291"/>
    </row>
    <row r="65" spans="1:13">
      <c r="A65" s="277">
        <v>45138</v>
      </c>
      <c r="B65" s="676" t="s">
        <v>397</v>
      </c>
      <c r="C65" s="676" t="s">
        <v>427</v>
      </c>
      <c r="D65" t="s">
        <v>19</v>
      </c>
      <c r="E65" s="237">
        <v>30.8</v>
      </c>
      <c r="G65" s="291">
        <f t="shared" si="2"/>
        <v>30.801099999999995</v>
      </c>
      <c r="H65" s="291"/>
      <c r="I65" s="291"/>
      <c r="M65" s="291"/>
    </row>
    <row r="66" spans="1:13">
      <c r="B66" s="677"/>
      <c r="C66" s="677"/>
      <c r="D66" t="s">
        <v>401</v>
      </c>
      <c r="E66" s="237">
        <v>2</v>
      </c>
      <c r="G66" s="291">
        <f t="shared" si="2"/>
        <v>32.801099999999991</v>
      </c>
      <c r="H66" s="291"/>
      <c r="J66" s="676"/>
      <c r="M66" s="291"/>
    </row>
    <row r="67" spans="1:13">
      <c r="B67" s="677"/>
      <c r="C67" s="677"/>
      <c r="D67" t="s">
        <v>400</v>
      </c>
      <c r="E67" s="237">
        <v>500</v>
      </c>
      <c r="G67" s="291">
        <f t="shared" si="2"/>
        <v>532.80110000000002</v>
      </c>
      <c r="H67" s="291"/>
      <c r="J67" s="676"/>
      <c r="M67" s="291"/>
    </row>
    <row r="68" spans="1:13">
      <c r="A68" s="257">
        <v>45138</v>
      </c>
      <c r="B68" s="677" t="s">
        <v>2027</v>
      </c>
      <c r="C68" s="677" t="s">
        <v>427</v>
      </c>
      <c r="D68" s="319" t="s">
        <v>1115</v>
      </c>
      <c r="E68" s="237"/>
      <c r="F68" s="256">
        <v>10</v>
      </c>
      <c r="G68" s="291">
        <f t="shared" si="2"/>
        <v>522.80110000000002</v>
      </c>
      <c r="H68" s="291"/>
      <c r="J68" s="676"/>
      <c r="K68" s="319"/>
      <c r="M68" s="291"/>
    </row>
    <row r="69" spans="1:13">
      <c r="A69" s="257">
        <v>45181</v>
      </c>
      <c r="B69" s="677" t="s">
        <v>2030</v>
      </c>
      <c r="C69" s="677" t="s">
        <v>427</v>
      </c>
      <c r="D69" t="s">
        <v>19</v>
      </c>
      <c r="E69" s="237"/>
      <c r="F69" s="237">
        <v>30.8</v>
      </c>
      <c r="G69" s="291">
        <f t="shared" si="2"/>
        <v>492.00110000000001</v>
      </c>
      <c r="H69" s="291"/>
      <c r="J69" s="676"/>
      <c r="M69" s="291"/>
    </row>
    <row r="70" spans="1:13">
      <c r="A70" s="257">
        <v>45181</v>
      </c>
      <c r="B70" s="677" t="s">
        <v>2030</v>
      </c>
      <c r="C70" s="677" t="s">
        <v>427</v>
      </c>
      <c r="D70" t="s">
        <v>401</v>
      </c>
      <c r="E70" s="237"/>
      <c r="F70" s="237">
        <v>2</v>
      </c>
      <c r="G70" s="291">
        <f t="shared" si="2"/>
        <v>490.00110000000001</v>
      </c>
      <c r="H70" s="291"/>
      <c r="J70" s="676"/>
      <c r="M70" s="291"/>
    </row>
    <row r="71" spans="1:13">
      <c r="A71" s="257">
        <v>45272</v>
      </c>
      <c r="B71" s="677" t="s">
        <v>2031</v>
      </c>
      <c r="C71" s="677" t="s">
        <v>427</v>
      </c>
      <c r="D71" s="319" t="s">
        <v>1115</v>
      </c>
      <c r="E71" s="237"/>
      <c r="F71" s="237">
        <v>160</v>
      </c>
      <c r="G71" s="291">
        <f t="shared" si="2"/>
        <v>330.00110000000001</v>
      </c>
      <c r="H71" s="291"/>
      <c r="J71" s="676"/>
      <c r="M71" s="291"/>
    </row>
    <row r="72" spans="1:13">
      <c r="A72" s="257">
        <v>45273</v>
      </c>
      <c r="B72" s="677" t="s">
        <v>2032</v>
      </c>
      <c r="C72" s="677" t="s">
        <v>427</v>
      </c>
      <c r="D72" s="319" t="s">
        <v>1115</v>
      </c>
      <c r="E72" s="237"/>
      <c r="F72" s="237">
        <v>330</v>
      </c>
      <c r="G72" s="291">
        <f t="shared" si="2"/>
        <v>1.1000000000080945E-3</v>
      </c>
      <c r="H72" s="291"/>
      <c r="J72" s="676"/>
      <c r="M72" s="291"/>
    </row>
    <row r="73" spans="1:13">
      <c r="A73" s="277">
        <v>45169</v>
      </c>
      <c r="B73" s="676" t="s">
        <v>397</v>
      </c>
      <c r="C73" s="676" t="s">
        <v>429</v>
      </c>
      <c r="D73" t="s">
        <v>19</v>
      </c>
      <c r="E73" s="237">
        <v>29.5</v>
      </c>
      <c r="G73" s="291">
        <f t="shared" si="2"/>
        <v>29.501100000000008</v>
      </c>
      <c r="H73" s="291"/>
      <c r="M73" s="291"/>
    </row>
    <row r="74" spans="1:13">
      <c r="B74" s="677"/>
      <c r="C74" s="677"/>
      <c r="D74" t="s">
        <v>401</v>
      </c>
      <c r="E74" s="237">
        <v>2.2999999999999998</v>
      </c>
      <c r="G74" s="291">
        <f t="shared" si="2"/>
        <v>31.801100000000009</v>
      </c>
      <c r="H74" s="291"/>
      <c r="M74" s="291"/>
    </row>
    <row r="75" spans="1:13">
      <c r="B75" s="677"/>
      <c r="C75" s="677"/>
      <c r="D75" t="s">
        <v>400</v>
      </c>
      <c r="E75" s="237">
        <v>500</v>
      </c>
      <c r="G75" s="291">
        <f t="shared" si="2"/>
        <v>531.80110000000002</v>
      </c>
      <c r="H75" s="291"/>
      <c r="M75" s="291"/>
    </row>
    <row r="76" spans="1:13">
      <c r="A76" s="257">
        <v>45237</v>
      </c>
      <c r="B76" s="677" t="s">
        <v>2033</v>
      </c>
      <c r="C76" s="677" t="s">
        <v>429</v>
      </c>
      <c r="D76" t="s">
        <v>19</v>
      </c>
      <c r="E76" s="237"/>
      <c r="F76" s="237">
        <v>29.5</v>
      </c>
      <c r="G76" s="291">
        <f t="shared" si="2"/>
        <v>502.30110000000002</v>
      </c>
      <c r="H76" s="291"/>
      <c r="M76" s="291"/>
    </row>
    <row r="77" spans="1:13">
      <c r="A77" s="257">
        <v>45237</v>
      </c>
      <c r="B77" s="677" t="s">
        <v>2033</v>
      </c>
      <c r="C77" s="677" t="s">
        <v>429</v>
      </c>
      <c r="D77" t="s">
        <v>401</v>
      </c>
      <c r="E77" s="237"/>
      <c r="F77" s="237">
        <v>2.2999999999999998</v>
      </c>
      <c r="G77" s="291">
        <f t="shared" si="2"/>
        <v>500.00110000000001</v>
      </c>
      <c r="H77" s="291"/>
      <c r="M77" s="291"/>
    </row>
    <row r="78" spans="1:13">
      <c r="A78" s="257">
        <v>45169</v>
      </c>
      <c r="B78" s="677" t="s">
        <v>2034</v>
      </c>
      <c r="C78" s="677" t="s">
        <v>429</v>
      </c>
      <c r="D78" s="319" t="s">
        <v>1115</v>
      </c>
      <c r="E78" s="237"/>
      <c r="F78" s="256">
        <v>360</v>
      </c>
      <c r="G78" s="291">
        <f t="shared" si="2"/>
        <v>140.00110000000001</v>
      </c>
      <c r="H78" s="291"/>
      <c r="M78" s="291"/>
    </row>
    <row r="79" spans="1:13">
      <c r="A79" s="257">
        <v>45254</v>
      </c>
      <c r="B79" s="677" t="s">
        <v>2035</v>
      </c>
      <c r="C79" s="677" t="s">
        <v>429</v>
      </c>
      <c r="D79" s="319" t="s">
        <v>1115</v>
      </c>
      <c r="E79" s="237"/>
      <c r="F79" s="256">
        <v>140</v>
      </c>
      <c r="G79" s="291">
        <f t="shared" si="2"/>
        <v>1.1000000000080945E-3</v>
      </c>
      <c r="H79" s="291"/>
      <c r="J79" s="676"/>
      <c r="K79" s="319"/>
      <c r="M79" s="291"/>
    </row>
    <row r="80" spans="1:13">
      <c r="A80" s="243">
        <v>45199</v>
      </c>
      <c r="B80" s="676" t="s">
        <v>397</v>
      </c>
      <c r="C80" s="676" t="s">
        <v>431</v>
      </c>
      <c r="D80" t="s">
        <v>19</v>
      </c>
      <c r="E80" s="218">
        <v>29.3</v>
      </c>
      <c r="G80" s="291">
        <f t="shared" si="2"/>
        <v>29.301100000000009</v>
      </c>
      <c r="H80" s="291"/>
      <c r="J80" s="676"/>
      <c r="L80" s="360"/>
      <c r="M80" s="256"/>
    </row>
    <row r="81" spans="1:13">
      <c r="A81" s="236"/>
      <c r="B81" s="677"/>
      <c r="C81" s="677"/>
      <c r="D81" t="s">
        <v>401</v>
      </c>
      <c r="E81" s="241">
        <v>2</v>
      </c>
      <c r="G81" s="291">
        <f t="shared" si="2"/>
        <v>31.301100000000009</v>
      </c>
      <c r="H81" s="291"/>
      <c r="J81" s="677"/>
      <c r="L81" s="360"/>
      <c r="M81" s="256"/>
    </row>
    <row r="82" spans="1:13">
      <c r="A82" s="236"/>
      <c r="B82" s="677"/>
      <c r="C82" s="677"/>
      <c r="D82" t="s">
        <v>400</v>
      </c>
      <c r="E82" s="241">
        <v>500</v>
      </c>
      <c r="G82" s="291">
        <f t="shared" si="2"/>
        <v>531.30110000000002</v>
      </c>
      <c r="H82" s="291"/>
      <c r="J82" s="676"/>
      <c r="L82" s="294"/>
    </row>
    <row r="83" spans="1:13">
      <c r="A83" s="257">
        <v>45199</v>
      </c>
      <c r="B83" s="677" t="s">
        <v>2036</v>
      </c>
      <c r="C83" s="677" t="s">
        <v>431</v>
      </c>
      <c r="D83" s="287" t="s">
        <v>400</v>
      </c>
      <c r="F83" s="256">
        <v>500</v>
      </c>
      <c r="G83" s="291">
        <f t="shared" si="2"/>
        <v>31.301100000000019</v>
      </c>
      <c r="H83" s="291"/>
      <c r="J83" s="677"/>
      <c r="L83" s="361"/>
      <c r="M83" s="256"/>
    </row>
    <row r="84" spans="1:13">
      <c r="A84" s="257">
        <v>45237</v>
      </c>
      <c r="B84" s="677" t="s">
        <v>2033</v>
      </c>
      <c r="C84" s="677" t="s">
        <v>431</v>
      </c>
      <c r="D84" t="s">
        <v>19</v>
      </c>
      <c r="E84" s="241"/>
      <c r="F84" s="218">
        <v>29.3</v>
      </c>
      <c r="G84" s="291">
        <f t="shared" si="2"/>
        <v>2.0011000000000188</v>
      </c>
      <c r="H84" s="291"/>
      <c r="L84" s="266"/>
    </row>
    <row r="85" spans="1:13">
      <c r="A85" s="257">
        <v>45237</v>
      </c>
      <c r="B85" s="677" t="s">
        <v>2033</v>
      </c>
      <c r="C85" s="677" t="s">
        <v>431</v>
      </c>
      <c r="D85" t="s">
        <v>401</v>
      </c>
      <c r="E85" s="241"/>
      <c r="F85" s="241">
        <v>2</v>
      </c>
      <c r="G85" s="291">
        <f t="shared" si="2"/>
        <v>1.1000000000187526E-3</v>
      </c>
      <c r="H85" s="291"/>
      <c r="J85" s="676"/>
      <c r="K85" s="319"/>
      <c r="L85" s="266"/>
    </row>
    <row r="86" spans="1:13">
      <c r="A86" s="277">
        <v>45230</v>
      </c>
      <c r="B86" s="676" t="s">
        <v>397</v>
      </c>
      <c r="C86" s="676" t="s">
        <v>738</v>
      </c>
      <c r="D86" t="s">
        <v>19</v>
      </c>
      <c r="E86" s="256">
        <v>28.5</v>
      </c>
      <c r="G86" s="291">
        <f t="shared" si="2"/>
        <v>28.501100000000019</v>
      </c>
      <c r="H86" s="291"/>
      <c r="J86" s="676"/>
      <c r="K86" s="319"/>
      <c r="L86" s="266"/>
    </row>
    <row r="87" spans="1:13">
      <c r="B87" s="677"/>
      <c r="C87" s="677"/>
      <c r="D87" t="s">
        <v>401</v>
      </c>
      <c r="E87" s="256">
        <v>2</v>
      </c>
      <c r="G87" s="291">
        <f t="shared" si="2"/>
        <v>30.501100000000019</v>
      </c>
      <c r="H87" s="291"/>
      <c r="J87" s="676"/>
    </row>
    <row r="88" spans="1:13">
      <c r="B88" s="677"/>
      <c r="C88" s="677"/>
      <c r="D88" t="s">
        <v>400</v>
      </c>
      <c r="E88" s="256">
        <v>500</v>
      </c>
      <c r="G88" s="291">
        <f t="shared" ref="G88:G97" si="3">G87+E88-F88</f>
        <v>530.50110000000006</v>
      </c>
      <c r="H88" s="291"/>
      <c r="J88" s="677"/>
    </row>
    <row r="89" spans="1:13">
      <c r="A89" s="257">
        <v>45230</v>
      </c>
      <c r="B89" s="677" t="s">
        <v>2037</v>
      </c>
      <c r="C89" s="677" t="s">
        <v>738</v>
      </c>
      <c r="D89" t="s">
        <v>400</v>
      </c>
      <c r="F89" s="256">
        <v>500</v>
      </c>
      <c r="G89" s="291">
        <f t="shared" si="3"/>
        <v>30.501100000000065</v>
      </c>
      <c r="H89" s="291"/>
    </row>
    <row r="90" spans="1:13">
      <c r="A90" s="257">
        <v>45254</v>
      </c>
      <c r="B90" s="677" t="s">
        <v>2038</v>
      </c>
      <c r="C90" s="677" t="s">
        <v>738</v>
      </c>
      <c r="D90" t="s">
        <v>19</v>
      </c>
      <c r="F90" s="256">
        <v>28.5</v>
      </c>
      <c r="G90" s="291">
        <f t="shared" si="3"/>
        <v>2.0011000000000649</v>
      </c>
      <c r="H90" s="291"/>
    </row>
    <row r="91" spans="1:13">
      <c r="A91" s="257">
        <v>45254</v>
      </c>
      <c r="B91" s="677" t="s">
        <v>2038</v>
      </c>
      <c r="C91" s="677" t="s">
        <v>738</v>
      </c>
      <c r="D91" t="s">
        <v>401</v>
      </c>
      <c r="F91" s="256">
        <v>2</v>
      </c>
      <c r="G91" s="291">
        <f t="shared" si="3"/>
        <v>1.1000000000649379E-3</v>
      </c>
      <c r="H91" s="291"/>
    </row>
    <row r="92" spans="1:13">
      <c r="A92" s="364">
        <v>45260</v>
      </c>
      <c r="B92" s="391" t="s">
        <v>397</v>
      </c>
      <c r="C92" s="391" t="s">
        <v>405</v>
      </c>
      <c r="D92" t="s">
        <v>19</v>
      </c>
      <c r="E92" s="237">
        <v>31</v>
      </c>
      <c r="F92" s="355"/>
      <c r="G92" s="291">
        <f t="shared" si="3"/>
        <v>31.001100000000065</v>
      </c>
      <c r="H92" s="291"/>
    </row>
    <row r="93" spans="1:13">
      <c r="A93" s="364"/>
      <c r="B93" s="391"/>
      <c r="C93" s="391"/>
      <c r="D93" t="s">
        <v>401</v>
      </c>
      <c r="E93" s="237">
        <v>10</v>
      </c>
      <c r="F93" s="355"/>
      <c r="G93" s="291">
        <f t="shared" si="3"/>
        <v>41.001100000000065</v>
      </c>
      <c r="H93" s="291"/>
    </row>
    <row r="94" spans="1:13">
      <c r="A94" s="365"/>
      <c r="B94" s="366"/>
      <c r="C94" s="366"/>
      <c r="D94" t="s">
        <v>400</v>
      </c>
      <c r="E94" s="237">
        <v>500</v>
      </c>
      <c r="F94" s="355"/>
      <c r="G94" s="291">
        <f t="shared" si="3"/>
        <v>541.00110000000006</v>
      </c>
      <c r="H94" s="291"/>
    </row>
    <row r="95" spans="1:13">
      <c r="A95" s="365">
        <v>45260</v>
      </c>
      <c r="B95" s="366" t="s">
        <v>2039</v>
      </c>
      <c r="C95" s="366" t="s">
        <v>405</v>
      </c>
      <c r="D95" t="s">
        <v>400</v>
      </c>
      <c r="E95" s="237"/>
      <c r="F95" s="355">
        <v>110</v>
      </c>
      <c r="G95" s="291">
        <f t="shared" si="3"/>
        <v>431.00110000000006</v>
      </c>
      <c r="H95" s="291"/>
    </row>
    <row r="96" spans="1:13" s="396" customFormat="1">
      <c r="A96" s="451">
        <v>45295</v>
      </c>
      <c r="B96" s="452" t="s">
        <v>2040</v>
      </c>
      <c r="C96" s="452" t="s">
        <v>405</v>
      </c>
      <c r="D96" s="396" t="s">
        <v>400</v>
      </c>
      <c r="E96" s="416"/>
      <c r="F96" s="417">
        <v>390</v>
      </c>
      <c r="G96" s="427">
        <f t="shared" si="3"/>
        <v>41.001100000000065</v>
      </c>
      <c r="H96" s="427"/>
      <c r="L96" s="427"/>
    </row>
    <row r="97" spans="1:17">
      <c r="A97" s="365">
        <v>45311</v>
      </c>
      <c r="B97" s="366" t="s">
        <v>2041</v>
      </c>
      <c r="C97" s="366" t="s">
        <v>405</v>
      </c>
      <c r="D97" t="s">
        <v>19</v>
      </c>
      <c r="E97" s="237"/>
      <c r="F97" s="237">
        <v>31</v>
      </c>
      <c r="G97" s="291">
        <f t="shared" si="3"/>
        <v>10.001100000000065</v>
      </c>
      <c r="H97" s="291"/>
    </row>
    <row r="98" spans="1:17">
      <c r="A98" s="365">
        <v>45311</v>
      </c>
      <c r="B98" s="366" t="s">
        <v>2041</v>
      </c>
      <c r="C98" s="366" t="s">
        <v>405</v>
      </c>
      <c r="D98" t="s">
        <v>401</v>
      </c>
      <c r="E98" s="237"/>
      <c r="F98" s="237">
        <v>10</v>
      </c>
      <c r="G98" s="291">
        <f t="shared" ref="G98:G106" si="4">G97+E98-F98</f>
        <v>1.1000000000649379E-3</v>
      </c>
      <c r="H98" s="291"/>
      <c r="J98" s="692"/>
      <c r="K98" s="692"/>
      <c r="L98" s="692"/>
    </row>
    <row r="99" spans="1:17">
      <c r="A99" s="243">
        <v>45291</v>
      </c>
      <c r="B99" s="676" t="s">
        <v>397</v>
      </c>
      <c r="C99" s="676" t="s">
        <v>409</v>
      </c>
      <c r="D99" t="s">
        <v>19</v>
      </c>
      <c r="E99" s="237">
        <v>33.1</v>
      </c>
      <c r="F99" s="355"/>
      <c r="G99" s="291">
        <f t="shared" si="4"/>
        <v>33.101100000000066</v>
      </c>
      <c r="H99" s="291"/>
      <c r="J99" s="692" t="s">
        <v>2042</v>
      </c>
      <c r="K99" s="692"/>
      <c r="L99" s="692"/>
    </row>
    <row r="100" spans="1:17">
      <c r="A100" s="236"/>
      <c r="B100" s="677"/>
      <c r="C100" s="677"/>
      <c r="D100" t="s">
        <v>401</v>
      </c>
      <c r="E100" s="237">
        <v>5</v>
      </c>
      <c r="F100" s="355"/>
      <c r="G100" s="291">
        <f t="shared" si="4"/>
        <v>38.101100000000066</v>
      </c>
      <c r="H100" s="291"/>
      <c r="I100">
        <v>2024</v>
      </c>
      <c r="J100" s="676" t="s">
        <v>415</v>
      </c>
      <c r="K100" t="s">
        <v>19</v>
      </c>
      <c r="L100" s="237">
        <v>38.299999999999997</v>
      </c>
    </row>
    <row r="101" spans="1:17">
      <c r="A101" s="236"/>
      <c r="B101" s="677"/>
      <c r="C101" s="677"/>
      <c r="D101" t="s">
        <v>400</v>
      </c>
      <c r="E101" s="237">
        <v>500</v>
      </c>
      <c r="F101" s="355"/>
      <c r="G101" s="291">
        <f t="shared" si="4"/>
        <v>538.10110000000009</v>
      </c>
      <c r="H101" s="291"/>
      <c r="J101" s="677"/>
      <c r="K101" t="s">
        <v>401</v>
      </c>
      <c r="L101" s="237">
        <v>5</v>
      </c>
      <c r="O101" s="676"/>
      <c r="Q101" s="237"/>
    </row>
    <row r="102" spans="1:17">
      <c r="A102" s="236">
        <v>45291</v>
      </c>
      <c r="B102" s="677" t="s">
        <v>2043</v>
      </c>
      <c r="C102" s="677" t="s">
        <v>409</v>
      </c>
      <c r="D102" t="s">
        <v>400</v>
      </c>
      <c r="E102" s="237"/>
      <c r="F102" s="355">
        <v>100</v>
      </c>
      <c r="G102" s="291">
        <f t="shared" si="4"/>
        <v>438.10110000000009</v>
      </c>
      <c r="H102" s="291"/>
      <c r="J102" s="676" t="s">
        <v>418</v>
      </c>
      <c r="K102" t="s">
        <v>400</v>
      </c>
      <c r="L102" s="256">
        <v>500</v>
      </c>
      <c r="O102" s="677"/>
      <c r="Q102" s="237"/>
    </row>
    <row r="103" spans="1:17" s="396" customFormat="1">
      <c r="A103" s="426">
        <v>45299</v>
      </c>
      <c r="B103" s="681" t="s">
        <v>2044</v>
      </c>
      <c r="C103" s="681" t="s">
        <v>409</v>
      </c>
      <c r="D103" s="396" t="s">
        <v>400</v>
      </c>
      <c r="E103" s="397"/>
      <c r="F103" s="397">
        <v>400</v>
      </c>
      <c r="G103" s="427">
        <f t="shared" si="4"/>
        <v>38.101100000000088</v>
      </c>
      <c r="H103" s="427"/>
      <c r="L103" s="427" t="s">
        <v>1020</v>
      </c>
      <c r="O103" s="682"/>
      <c r="Q103" s="397"/>
    </row>
    <row r="104" spans="1:17">
      <c r="A104" s="257">
        <v>45324</v>
      </c>
      <c r="B104" s="677" t="s">
        <v>2045</v>
      </c>
      <c r="C104" s="677" t="s">
        <v>409</v>
      </c>
      <c r="D104" t="s">
        <v>19</v>
      </c>
      <c r="F104" s="237">
        <v>33.1</v>
      </c>
      <c r="G104" s="291">
        <f t="shared" si="4"/>
        <v>5.0011000000000863</v>
      </c>
      <c r="H104" s="291"/>
      <c r="Q104" s="291"/>
    </row>
    <row r="105" spans="1:17">
      <c r="A105" s="257">
        <v>45324</v>
      </c>
      <c r="B105" s="677" t="s">
        <v>2045</v>
      </c>
      <c r="C105" s="677" t="s">
        <v>409</v>
      </c>
      <c r="D105" t="s">
        <v>401</v>
      </c>
      <c r="F105" s="237">
        <v>5</v>
      </c>
      <c r="G105" s="291">
        <f t="shared" si="4"/>
        <v>1.1000000000862542E-3</v>
      </c>
      <c r="H105" s="291"/>
      <c r="Q105" s="291"/>
    </row>
    <row r="106" spans="1:17">
      <c r="A106" s="277">
        <v>45322</v>
      </c>
      <c r="B106" s="676" t="s">
        <v>397</v>
      </c>
      <c r="C106" s="676" t="s">
        <v>444</v>
      </c>
      <c r="D106" t="s">
        <v>19</v>
      </c>
      <c r="E106" s="237">
        <v>37</v>
      </c>
      <c r="G106" s="291">
        <f t="shared" si="4"/>
        <v>37.001100000000086</v>
      </c>
      <c r="H106" s="291"/>
    </row>
    <row r="107" spans="1:17">
      <c r="B107" s="677"/>
      <c r="C107" s="677"/>
      <c r="D107" t="s">
        <v>401</v>
      </c>
      <c r="E107" s="237">
        <v>8.8000000000000007</v>
      </c>
      <c r="G107" s="291">
        <f t="shared" ref="G107:G118" si="5">G106+E107-F107</f>
        <v>45.801100000000091</v>
      </c>
      <c r="H107" s="291"/>
    </row>
    <row r="108" spans="1:17">
      <c r="B108" s="677"/>
      <c r="C108" s="677"/>
      <c r="D108" t="s">
        <v>400</v>
      </c>
      <c r="E108" s="237">
        <v>500</v>
      </c>
      <c r="G108" s="291">
        <f t="shared" si="5"/>
        <v>545.80110000000013</v>
      </c>
      <c r="H108" s="291"/>
      <c r="K108" s="240"/>
      <c r="L108"/>
    </row>
    <row r="109" spans="1:17" s="396" customFormat="1">
      <c r="A109" s="426">
        <v>45332</v>
      </c>
      <c r="B109" s="681" t="s">
        <v>2046</v>
      </c>
      <c r="C109" s="681" t="s">
        <v>444</v>
      </c>
      <c r="D109" s="396" t="s">
        <v>400</v>
      </c>
      <c r="E109" s="397"/>
      <c r="F109" s="397">
        <v>500</v>
      </c>
      <c r="G109" s="427">
        <f t="shared" si="5"/>
        <v>45.801100000000133</v>
      </c>
      <c r="H109" s="427"/>
      <c r="M109" s="682"/>
      <c r="O109" s="416"/>
    </row>
    <row r="110" spans="1:17">
      <c r="A110" s="257">
        <v>45372</v>
      </c>
      <c r="B110" s="677" t="s">
        <v>2047</v>
      </c>
      <c r="C110" s="677" t="s">
        <v>444</v>
      </c>
      <c r="D110" t="s">
        <v>19</v>
      </c>
      <c r="F110" s="237">
        <v>37</v>
      </c>
      <c r="G110" s="291">
        <f t="shared" si="5"/>
        <v>8.8011000000001332</v>
      </c>
      <c r="H110" s="291"/>
      <c r="L110"/>
      <c r="M110" s="677"/>
      <c r="O110" s="237"/>
    </row>
    <row r="111" spans="1:17">
      <c r="A111" s="257">
        <v>45372</v>
      </c>
      <c r="B111" s="677" t="s">
        <v>2047</v>
      </c>
      <c r="C111" s="677" t="s">
        <v>444</v>
      </c>
      <c r="D111" t="s">
        <v>401</v>
      </c>
      <c r="F111" s="237">
        <v>8.8000000000000007</v>
      </c>
      <c r="G111" s="291">
        <f t="shared" si="5"/>
        <v>1.1000000001324395E-3</v>
      </c>
      <c r="H111" s="291"/>
      <c r="L111"/>
      <c r="M111" s="676"/>
      <c r="O111" s="256"/>
    </row>
    <row r="112" spans="1:17">
      <c r="A112" s="243">
        <v>45351</v>
      </c>
      <c r="B112" s="676" t="s">
        <v>397</v>
      </c>
      <c r="C112" s="676" t="s">
        <v>415</v>
      </c>
      <c r="D112" t="s">
        <v>19</v>
      </c>
      <c r="E112" s="237">
        <v>38.299999999999997</v>
      </c>
      <c r="G112" s="291">
        <f t="shared" si="5"/>
        <v>38.301100000000133</v>
      </c>
      <c r="H112" s="291"/>
      <c r="L112"/>
      <c r="O112" s="291"/>
    </row>
    <row r="113" spans="1:15">
      <c r="A113"/>
      <c r="B113" s="677"/>
      <c r="C113" s="677"/>
      <c r="D113" t="s">
        <v>401</v>
      </c>
      <c r="E113" s="237">
        <v>5</v>
      </c>
      <c r="G113" s="291">
        <f t="shared" si="5"/>
        <v>43.301100000000133</v>
      </c>
      <c r="H113" s="291"/>
      <c r="L113"/>
      <c r="O113" s="291"/>
    </row>
    <row r="114" spans="1:15">
      <c r="A114"/>
      <c r="B114" s="677"/>
      <c r="C114" s="677"/>
      <c r="D114" t="s">
        <v>400</v>
      </c>
      <c r="E114" s="237">
        <v>500</v>
      </c>
      <c r="G114" s="291">
        <f t="shared" si="5"/>
        <v>543.30110000000013</v>
      </c>
      <c r="H114" s="291"/>
    </row>
    <row r="115" spans="1:15" s="396" customFormat="1">
      <c r="A115" s="426">
        <v>45372</v>
      </c>
      <c r="B115" s="681" t="s">
        <v>2048</v>
      </c>
      <c r="C115" s="681" t="s">
        <v>415</v>
      </c>
      <c r="D115" s="396" t="s">
        <v>400</v>
      </c>
      <c r="E115" s="397"/>
      <c r="F115" s="397">
        <v>500</v>
      </c>
      <c r="G115" s="427">
        <f t="shared" si="5"/>
        <v>43.301100000000133</v>
      </c>
      <c r="H115" s="427"/>
      <c r="L115" s="427"/>
    </row>
    <row r="116" spans="1:15">
      <c r="A116" s="257">
        <v>45405</v>
      </c>
      <c r="B116" s="677" t="s">
        <v>2049</v>
      </c>
      <c r="C116" s="677" t="s">
        <v>415</v>
      </c>
      <c r="D116" t="s">
        <v>19</v>
      </c>
      <c r="F116" s="237">
        <v>38.299999999999997</v>
      </c>
      <c r="G116" s="291">
        <f t="shared" si="5"/>
        <v>5.001100000000136</v>
      </c>
      <c r="H116" s="291"/>
    </row>
    <row r="117" spans="1:15">
      <c r="A117" s="257">
        <v>45405</v>
      </c>
      <c r="B117" s="677" t="s">
        <v>2049</v>
      </c>
      <c r="C117" s="677" t="s">
        <v>415</v>
      </c>
      <c r="D117" t="s">
        <v>401</v>
      </c>
      <c r="F117" s="237">
        <v>5</v>
      </c>
      <c r="G117" s="291">
        <f t="shared" si="5"/>
        <v>1.1000000001359922E-3</v>
      </c>
      <c r="H117" s="291"/>
    </row>
    <row r="118" spans="1:15">
      <c r="A118" s="243">
        <v>45382</v>
      </c>
      <c r="B118" s="676" t="s">
        <v>397</v>
      </c>
      <c r="C118" s="676" t="s">
        <v>418</v>
      </c>
      <c r="D118" t="s">
        <v>19</v>
      </c>
      <c r="E118" s="256">
        <v>37.1</v>
      </c>
      <c r="G118" s="291">
        <f t="shared" si="5"/>
        <v>37.101100000000137</v>
      </c>
      <c r="H118" s="291"/>
    </row>
    <row r="119" spans="1:15">
      <c r="A119" s="236"/>
      <c r="B119" s="677"/>
      <c r="C119" s="677"/>
      <c r="D119" t="s">
        <v>401</v>
      </c>
      <c r="E119" s="256">
        <v>5</v>
      </c>
      <c r="G119" s="291">
        <f>G118+E119-F119</f>
        <v>42.101100000000137</v>
      </c>
      <c r="H119" s="291"/>
    </row>
    <row r="120" spans="1:15">
      <c r="A120" s="236"/>
      <c r="B120" s="677"/>
      <c r="C120" s="677"/>
      <c r="D120" t="s">
        <v>400</v>
      </c>
      <c r="E120" s="256">
        <v>500</v>
      </c>
      <c r="G120" s="291">
        <f t="shared" ref="G120:G143" si="6">G119+E120-F120</f>
        <v>542.10110000000009</v>
      </c>
      <c r="H120" s="291"/>
    </row>
    <row r="121" spans="1:15" s="396" customFormat="1">
      <c r="A121" s="426">
        <v>45392</v>
      </c>
      <c r="B121" s="681" t="s">
        <v>2050</v>
      </c>
      <c r="C121" s="681" t="s">
        <v>418</v>
      </c>
      <c r="D121" s="396" t="s">
        <v>400</v>
      </c>
      <c r="E121" s="397"/>
      <c r="F121" s="397">
        <v>500</v>
      </c>
      <c r="G121" s="427">
        <f t="shared" si="6"/>
        <v>42.101100000000088</v>
      </c>
      <c r="H121" s="427"/>
      <c r="L121" s="427"/>
    </row>
    <row r="122" spans="1:15">
      <c r="A122" s="257">
        <v>45423</v>
      </c>
      <c r="B122" s="677" t="s">
        <v>2051</v>
      </c>
      <c r="C122" s="677" t="s">
        <v>418</v>
      </c>
      <c r="D122" t="s">
        <v>19</v>
      </c>
      <c r="F122" s="256">
        <v>37.1</v>
      </c>
      <c r="G122" s="291">
        <f t="shared" si="6"/>
        <v>5.0011000000000863</v>
      </c>
      <c r="H122" s="291"/>
    </row>
    <row r="123" spans="1:15">
      <c r="A123" s="257">
        <v>45423</v>
      </c>
      <c r="B123" s="677" t="s">
        <v>2051</v>
      </c>
      <c r="C123" s="677" t="s">
        <v>418</v>
      </c>
      <c r="D123" t="s">
        <v>401</v>
      </c>
      <c r="F123" s="256">
        <v>5</v>
      </c>
      <c r="G123" s="291">
        <f t="shared" si="6"/>
        <v>1.1000000000862542E-3</v>
      </c>
      <c r="H123" s="291"/>
    </row>
    <row r="124" spans="1:15">
      <c r="A124" s="277">
        <v>45412</v>
      </c>
      <c r="B124" s="676" t="s">
        <v>397</v>
      </c>
      <c r="C124" s="676" t="s">
        <v>420</v>
      </c>
      <c r="D124" t="s">
        <v>19</v>
      </c>
      <c r="E124" s="256">
        <v>36.9</v>
      </c>
      <c r="G124" s="291">
        <f t="shared" si="6"/>
        <v>36.901100000000085</v>
      </c>
      <c r="H124" s="291"/>
    </row>
    <row r="125" spans="1:15">
      <c r="B125" s="677"/>
      <c r="C125" s="677"/>
      <c r="D125" t="s">
        <v>401</v>
      </c>
      <c r="E125" s="256">
        <v>5</v>
      </c>
      <c r="G125" s="291">
        <f t="shared" si="6"/>
        <v>41.901100000000085</v>
      </c>
      <c r="H125" s="291"/>
    </row>
    <row r="126" spans="1:15">
      <c r="B126" s="677"/>
      <c r="C126" s="677"/>
      <c r="D126" t="s">
        <v>400</v>
      </c>
      <c r="E126" s="256">
        <v>500</v>
      </c>
      <c r="G126" s="291">
        <f t="shared" si="6"/>
        <v>541.90110000000004</v>
      </c>
      <c r="H126" s="291"/>
    </row>
    <row r="127" spans="1:15" s="396" customFormat="1">
      <c r="A127" s="426">
        <v>45423</v>
      </c>
      <c r="B127" s="681" t="s">
        <v>2052</v>
      </c>
      <c r="C127" s="681" t="s">
        <v>420</v>
      </c>
      <c r="D127" s="396" t="s">
        <v>400</v>
      </c>
      <c r="E127" s="397"/>
      <c r="F127" s="397">
        <v>500</v>
      </c>
      <c r="G127" s="427">
        <f t="shared" si="6"/>
        <v>41.901100000000042</v>
      </c>
      <c r="H127" s="427"/>
      <c r="L127" s="427"/>
    </row>
    <row r="128" spans="1:15">
      <c r="A128" s="257">
        <v>45449</v>
      </c>
      <c r="B128" s="677" t="s">
        <v>2053</v>
      </c>
      <c r="C128" s="677" t="s">
        <v>420</v>
      </c>
      <c r="D128" t="s">
        <v>19</v>
      </c>
      <c r="F128" s="256">
        <v>36.9</v>
      </c>
      <c r="G128" s="291">
        <f t="shared" si="6"/>
        <v>5.0011000000000436</v>
      </c>
      <c r="H128" s="291"/>
    </row>
    <row r="129" spans="1:12">
      <c r="A129" s="257">
        <v>45449</v>
      </c>
      <c r="B129" s="677" t="s">
        <v>2053</v>
      </c>
      <c r="C129" s="677" t="s">
        <v>420</v>
      </c>
      <c r="D129" t="s">
        <v>401</v>
      </c>
      <c r="F129" s="256">
        <v>5</v>
      </c>
      <c r="G129" s="291">
        <f t="shared" si="6"/>
        <v>1.1000000000436216E-3</v>
      </c>
      <c r="H129" s="291"/>
    </row>
    <row r="130" spans="1:12">
      <c r="A130" s="277">
        <v>45443</v>
      </c>
      <c r="B130" s="676" t="s">
        <v>397</v>
      </c>
      <c r="C130" s="676" t="s">
        <v>422</v>
      </c>
      <c r="D130" t="s">
        <v>19</v>
      </c>
      <c r="E130" s="256">
        <v>33.5</v>
      </c>
      <c r="G130" s="291">
        <f t="shared" si="6"/>
        <v>33.501100000000044</v>
      </c>
      <c r="H130" s="291"/>
    </row>
    <row r="131" spans="1:12">
      <c r="B131" s="677"/>
      <c r="C131" s="677"/>
      <c r="D131" t="s">
        <v>401</v>
      </c>
      <c r="E131" s="256">
        <v>5</v>
      </c>
      <c r="G131" s="291">
        <f t="shared" si="6"/>
        <v>38.501100000000044</v>
      </c>
      <c r="H131" s="291"/>
    </row>
    <row r="132" spans="1:12">
      <c r="B132" s="677"/>
      <c r="C132" s="677"/>
      <c r="D132" t="s">
        <v>400</v>
      </c>
      <c r="E132" s="256">
        <v>500</v>
      </c>
      <c r="G132" s="291">
        <f t="shared" si="6"/>
        <v>538.50110000000006</v>
      </c>
      <c r="H132" s="291"/>
      <c r="I132" s="256"/>
    </row>
    <row r="133" spans="1:12">
      <c r="B133" s="677"/>
      <c r="C133" s="677"/>
      <c r="D133" t="s">
        <v>580</v>
      </c>
      <c r="E133" s="256">
        <v>10</v>
      </c>
      <c r="G133" s="291">
        <f t="shared" si="6"/>
        <v>548.50110000000006</v>
      </c>
      <c r="H133" s="291"/>
      <c r="I133" s="256"/>
    </row>
    <row r="134" spans="1:12" s="460" customFormat="1">
      <c r="A134" s="472">
        <v>45449</v>
      </c>
      <c r="B134" s="459" t="s">
        <v>2054</v>
      </c>
      <c r="C134" s="459" t="s">
        <v>422</v>
      </c>
      <c r="D134" s="460" t="s">
        <v>400</v>
      </c>
      <c r="E134" s="461"/>
      <c r="F134" s="461">
        <v>500</v>
      </c>
      <c r="G134" s="473">
        <f t="shared" si="6"/>
        <v>48.501100000000065</v>
      </c>
      <c r="H134" s="473"/>
      <c r="L134" s="473"/>
    </row>
    <row r="135" spans="1:12">
      <c r="A135" s="257">
        <v>45499</v>
      </c>
      <c r="B135" s="677" t="s">
        <v>2055</v>
      </c>
      <c r="C135" s="677" t="s">
        <v>422</v>
      </c>
      <c r="D135" t="s">
        <v>19</v>
      </c>
      <c r="F135" s="256">
        <v>33.5</v>
      </c>
      <c r="G135" s="291">
        <f t="shared" si="6"/>
        <v>15.001100000000065</v>
      </c>
      <c r="H135" s="291"/>
    </row>
    <row r="136" spans="1:12">
      <c r="A136" s="257">
        <v>45499</v>
      </c>
      <c r="B136" s="677" t="s">
        <v>2055</v>
      </c>
      <c r="C136" s="677" t="s">
        <v>422</v>
      </c>
      <c r="D136" t="s">
        <v>401</v>
      </c>
      <c r="F136" s="256">
        <v>5</v>
      </c>
      <c r="G136" s="291">
        <f t="shared" si="6"/>
        <v>10.001100000000065</v>
      </c>
      <c r="H136" s="291"/>
    </row>
    <row r="137" spans="1:12">
      <c r="A137" s="257">
        <v>45499</v>
      </c>
      <c r="B137" s="677" t="s">
        <v>2055</v>
      </c>
      <c r="C137" s="677" t="s">
        <v>422</v>
      </c>
      <c r="D137" t="s">
        <v>580</v>
      </c>
      <c r="F137" s="256">
        <v>10</v>
      </c>
      <c r="G137" s="291">
        <f t="shared" si="6"/>
        <v>1.1000000000649379E-3</v>
      </c>
      <c r="H137" s="291"/>
    </row>
    <row r="138" spans="1:12">
      <c r="A138" s="243">
        <v>45473</v>
      </c>
      <c r="B138" s="676" t="s">
        <v>397</v>
      </c>
      <c r="C138" s="676" t="s">
        <v>425</v>
      </c>
      <c r="D138" t="s">
        <v>19</v>
      </c>
      <c r="E138" s="256">
        <v>32.6</v>
      </c>
      <c r="G138" s="291">
        <f t="shared" si="6"/>
        <v>32.601100000000066</v>
      </c>
      <c r="H138" s="291"/>
    </row>
    <row r="139" spans="1:12">
      <c r="A139" s="236"/>
      <c r="B139" s="677"/>
      <c r="C139" s="677"/>
      <c r="D139" t="s">
        <v>401</v>
      </c>
      <c r="E139" s="256">
        <v>7</v>
      </c>
      <c r="G139" s="291">
        <f t="shared" si="6"/>
        <v>39.601100000000066</v>
      </c>
      <c r="H139" s="291"/>
    </row>
    <row r="140" spans="1:12">
      <c r="A140" s="236"/>
      <c r="B140" s="677"/>
      <c r="C140" s="677"/>
      <c r="D140" t="s">
        <v>400</v>
      </c>
      <c r="E140" s="256">
        <v>500</v>
      </c>
      <c r="G140" s="291">
        <f t="shared" si="6"/>
        <v>539.60110000000009</v>
      </c>
      <c r="H140" s="291"/>
    </row>
    <row r="141" spans="1:12" s="396" customFormat="1">
      <c r="A141" s="426">
        <v>45482</v>
      </c>
      <c r="B141" s="681" t="s">
        <v>2056</v>
      </c>
      <c r="C141" s="681" t="s">
        <v>425</v>
      </c>
      <c r="D141" s="396" t="s">
        <v>400</v>
      </c>
      <c r="E141" s="397"/>
      <c r="F141" s="397">
        <v>500</v>
      </c>
      <c r="G141" s="427">
        <f t="shared" si="6"/>
        <v>39.601100000000088</v>
      </c>
      <c r="H141" s="427"/>
      <c r="L141" s="427"/>
    </row>
    <row r="142" spans="1:12">
      <c r="A142" s="257">
        <v>45499</v>
      </c>
      <c r="B142" s="677" t="s">
        <v>2055</v>
      </c>
      <c r="C142" s="677" t="s">
        <v>425</v>
      </c>
      <c r="D142" t="s">
        <v>19</v>
      </c>
      <c r="F142" s="256">
        <v>32.6</v>
      </c>
      <c r="G142" s="291">
        <f t="shared" si="6"/>
        <v>7.0011000000000863</v>
      </c>
      <c r="H142" s="291"/>
    </row>
    <row r="143" spans="1:12">
      <c r="A143" s="257">
        <v>45499</v>
      </c>
      <c r="B143" s="677" t="s">
        <v>2055</v>
      </c>
      <c r="C143" s="677" t="s">
        <v>425</v>
      </c>
      <c r="D143" t="s">
        <v>401</v>
      </c>
      <c r="F143" s="256">
        <v>7</v>
      </c>
      <c r="G143" s="291">
        <f t="shared" si="6"/>
        <v>1.1000000000862542E-3</v>
      </c>
      <c r="H143" s="291"/>
    </row>
    <row r="144" spans="1:12">
      <c r="A144" s="243">
        <v>45504</v>
      </c>
      <c r="B144" s="676" t="s">
        <v>397</v>
      </c>
      <c r="C144" s="676" t="s">
        <v>427</v>
      </c>
      <c r="D144" t="s">
        <v>19</v>
      </c>
      <c r="E144" s="237">
        <v>32</v>
      </c>
      <c r="G144" s="291">
        <f t="shared" ref="G144:G217" si="7">G143+E144-F144</f>
        <v>32.001100000000086</v>
      </c>
      <c r="H144" s="291"/>
    </row>
    <row r="145" spans="1:15">
      <c r="A145" s="236"/>
      <c r="B145" s="677"/>
      <c r="C145" s="677"/>
      <c r="D145" t="s">
        <v>401</v>
      </c>
      <c r="E145" s="237">
        <v>7</v>
      </c>
      <c r="G145" s="291">
        <f t="shared" si="7"/>
        <v>39.001100000000086</v>
      </c>
      <c r="H145" s="291"/>
    </row>
    <row r="146" spans="1:15">
      <c r="A146" s="236"/>
      <c r="B146" s="677"/>
      <c r="C146" s="677"/>
      <c r="D146" t="s">
        <v>400</v>
      </c>
      <c r="E146" s="237">
        <v>500</v>
      </c>
      <c r="G146" s="291">
        <f t="shared" si="7"/>
        <v>539.00110000000006</v>
      </c>
      <c r="H146" s="291"/>
    </row>
    <row r="147" spans="1:15" s="396" customFormat="1">
      <c r="A147" s="426">
        <v>45511</v>
      </c>
      <c r="B147" s="681" t="s">
        <v>2057</v>
      </c>
      <c r="C147" s="681" t="s">
        <v>427</v>
      </c>
      <c r="D147" s="396" t="s">
        <v>400</v>
      </c>
      <c r="E147" s="397"/>
      <c r="F147" s="397">
        <v>500</v>
      </c>
      <c r="G147" s="427">
        <f t="shared" si="7"/>
        <v>39.001100000000065</v>
      </c>
      <c r="H147" s="427"/>
      <c r="L147" s="427"/>
    </row>
    <row r="148" spans="1:15">
      <c r="A148" s="257">
        <v>45545</v>
      </c>
      <c r="B148" s="677" t="s">
        <v>2058</v>
      </c>
      <c r="C148" s="677" t="s">
        <v>427</v>
      </c>
      <c r="D148" t="s">
        <v>19</v>
      </c>
      <c r="F148" s="256">
        <v>32</v>
      </c>
      <c r="G148" s="291">
        <f t="shared" si="7"/>
        <v>7.0011000000000649</v>
      </c>
      <c r="H148" s="291"/>
    </row>
    <row r="149" spans="1:15">
      <c r="A149" s="257">
        <v>45545</v>
      </c>
      <c r="B149" s="677" t="s">
        <v>2058</v>
      </c>
      <c r="C149" s="677" t="s">
        <v>427</v>
      </c>
      <c r="D149" t="s">
        <v>401</v>
      </c>
      <c r="F149" s="256">
        <v>7</v>
      </c>
      <c r="G149" s="291">
        <f t="shared" si="7"/>
        <v>1.1000000000649379E-3</v>
      </c>
      <c r="H149" s="291"/>
    </row>
    <row r="150" spans="1:15">
      <c r="A150" s="243">
        <v>45535</v>
      </c>
      <c r="B150" s="676" t="s">
        <v>397</v>
      </c>
      <c r="C150" s="676" t="s">
        <v>429</v>
      </c>
      <c r="D150" t="s">
        <v>19</v>
      </c>
      <c r="E150" s="237">
        <v>32.1</v>
      </c>
      <c r="G150" s="291">
        <f t="shared" si="7"/>
        <v>32.101100000000066</v>
      </c>
      <c r="H150" s="291"/>
    </row>
    <row r="151" spans="1:15">
      <c r="A151" s="236"/>
      <c r="B151" s="677"/>
      <c r="C151" s="677"/>
      <c r="D151" t="s">
        <v>401</v>
      </c>
      <c r="E151" s="237">
        <v>7</v>
      </c>
      <c r="G151" s="291">
        <f t="shared" si="7"/>
        <v>39.101100000000066</v>
      </c>
      <c r="H151" s="291"/>
    </row>
    <row r="152" spans="1:15">
      <c r="A152" s="236"/>
      <c r="B152" s="677"/>
      <c r="C152" s="677"/>
      <c r="D152" t="s">
        <v>400</v>
      </c>
      <c r="E152" s="237">
        <v>500</v>
      </c>
      <c r="G152" s="291">
        <f t="shared" si="7"/>
        <v>539.10110000000009</v>
      </c>
      <c r="H152" s="291"/>
    </row>
    <row r="153" spans="1:15" s="396" customFormat="1">
      <c r="A153" s="426">
        <v>45545</v>
      </c>
      <c r="B153" s="681" t="s">
        <v>2059</v>
      </c>
      <c r="C153" s="681" t="s">
        <v>429</v>
      </c>
      <c r="D153" s="396" t="s">
        <v>400</v>
      </c>
      <c r="E153" s="397"/>
      <c r="F153" s="397">
        <v>500</v>
      </c>
      <c r="G153" s="427">
        <f t="shared" si="7"/>
        <v>39.101100000000088</v>
      </c>
      <c r="H153" s="427"/>
      <c r="L153" s="427"/>
    </row>
    <row r="154" spans="1:15">
      <c r="A154" s="257">
        <v>45609</v>
      </c>
      <c r="B154" s="677" t="s">
        <v>2060</v>
      </c>
      <c r="C154" s="677" t="s">
        <v>429</v>
      </c>
      <c r="D154" t="s">
        <v>19</v>
      </c>
      <c r="F154" s="237">
        <v>32.1</v>
      </c>
      <c r="G154" s="291">
        <f t="shared" si="7"/>
        <v>7.0011000000000863</v>
      </c>
      <c r="H154" s="291"/>
    </row>
    <row r="155" spans="1:15">
      <c r="A155" s="257">
        <v>45609</v>
      </c>
      <c r="B155" s="677" t="s">
        <v>2060</v>
      </c>
      <c r="C155" s="677" t="s">
        <v>429</v>
      </c>
      <c r="D155" t="s">
        <v>401</v>
      </c>
      <c r="F155" s="237">
        <v>7</v>
      </c>
      <c r="G155" s="291">
        <f t="shared" si="7"/>
        <v>1.1000000000862542E-3</v>
      </c>
      <c r="H155" s="291"/>
    </row>
    <row r="156" spans="1:15">
      <c r="A156" s="277">
        <v>45565</v>
      </c>
      <c r="B156" s="676" t="s">
        <v>397</v>
      </c>
      <c r="C156" s="676" t="s">
        <v>431</v>
      </c>
      <c r="D156" t="s">
        <v>19</v>
      </c>
      <c r="E156" s="237">
        <v>32.299999999999997</v>
      </c>
      <c r="G156" s="291">
        <f t="shared" si="7"/>
        <v>32.301100000000083</v>
      </c>
      <c r="H156" s="291"/>
    </row>
    <row r="157" spans="1:15">
      <c r="B157" s="677"/>
      <c r="C157" s="677"/>
      <c r="D157" t="s">
        <v>401</v>
      </c>
      <c r="E157" s="237">
        <v>5</v>
      </c>
      <c r="G157" s="291">
        <f t="shared" si="7"/>
        <v>37.301100000000083</v>
      </c>
      <c r="H157" s="291"/>
    </row>
    <row r="158" spans="1:15">
      <c r="B158" s="677"/>
      <c r="C158" s="677"/>
      <c r="D158" t="s">
        <v>400</v>
      </c>
      <c r="E158" s="237">
        <v>500</v>
      </c>
      <c r="G158" s="291">
        <f t="shared" si="7"/>
        <v>537.30110000000013</v>
      </c>
      <c r="H158" s="291"/>
    </row>
    <row r="159" spans="1:15" s="466" customFormat="1">
      <c r="A159" s="498">
        <v>45572</v>
      </c>
      <c r="B159" s="465" t="s">
        <v>2061</v>
      </c>
      <c r="C159" s="465" t="s">
        <v>431</v>
      </c>
      <c r="D159" s="466" t="s">
        <v>400</v>
      </c>
      <c r="E159" s="467"/>
      <c r="F159" s="467">
        <v>500</v>
      </c>
      <c r="G159" s="499">
        <f t="shared" si="7"/>
        <v>37.301100000000133</v>
      </c>
      <c r="H159" s="499"/>
      <c r="L159" s="499"/>
      <c r="M159" s="486" t="s">
        <v>405</v>
      </c>
      <c r="N159" s="466" t="s">
        <v>19</v>
      </c>
      <c r="O159" s="468">
        <v>11.8</v>
      </c>
    </row>
    <row r="160" spans="1:15">
      <c r="A160" s="257">
        <v>45609</v>
      </c>
      <c r="B160" s="677" t="s">
        <v>2060</v>
      </c>
      <c r="C160" s="677" t="s">
        <v>431</v>
      </c>
      <c r="D160" t="s">
        <v>19</v>
      </c>
      <c r="F160" s="237">
        <v>32.299999999999997</v>
      </c>
      <c r="G160" s="291">
        <f t="shared" si="7"/>
        <v>5.001100000000136</v>
      </c>
      <c r="H160" s="291"/>
      <c r="M160" s="677"/>
      <c r="N160" t="s">
        <v>401</v>
      </c>
      <c r="O160" s="237">
        <v>7</v>
      </c>
    </row>
    <row r="161" spans="1:18">
      <c r="A161" s="257">
        <v>45609</v>
      </c>
      <c r="B161" s="677" t="s">
        <v>2060</v>
      </c>
      <c r="C161" s="677" t="s">
        <v>431</v>
      </c>
      <c r="D161" t="s">
        <v>401</v>
      </c>
      <c r="F161" s="237">
        <v>5</v>
      </c>
      <c r="G161" s="291">
        <f t="shared" si="7"/>
        <v>1.1000000001359922E-3</v>
      </c>
      <c r="H161" s="291"/>
      <c r="M161" s="676" t="s">
        <v>409</v>
      </c>
      <c r="N161" t="s">
        <v>19</v>
      </c>
      <c r="O161" s="237">
        <v>14.5</v>
      </c>
      <c r="P161" s="256"/>
    </row>
    <row r="162" spans="1:18">
      <c r="A162" s="243">
        <v>45596</v>
      </c>
      <c r="B162" s="676" t="s">
        <v>397</v>
      </c>
      <c r="C162" s="676" t="s">
        <v>398</v>
      </c>
      <c r="D162" t="s">
        <v>19</v>
      </c>
      <c r="E162" s="237">
        <v>10.199999999999999</v>
      </c>
      <c r="G162" s="291">
        <f t="shared" si="7"/>
        <v>10.201100000000135</v>
      </c>
      <c r="H162" s="291"/>
      <c r="M162" s="677"/>
      <c r="N162" t="s">
        <v>401</v>
      </c>
      <c r="O162" s="237">
        <v>3</v>
      </c>
      <c r="P162" s="256"/>
    </row>
    <row r="163" spans="1:18">
      <c r="A163" s="236"/>
      <c r="B163" s="677"/>
      <c r="C163" s="677"/>
      <c r="D163" t="s">
        <v>401</v>
      </c>
      <c r="E163" s="237">
        <v>7</v>
      </c>
      <c r="G163" s="291">
        <f t="shared" si="7"/>
        <v>17.201100000000135</v>
      </c>
      <c r="H163" s="291"/>
      <c r="M163" s="677"/>
      <c r="O163" s="237">
        <f>SUM(O159:O162)</f>
        <v>36.299999999999997</v>
      </c>
      <c r="P163" s="256"/>
    </row>
    <row r="164" spans="1:18">
      <c r="A164" s="236"/>
      <c r="B164" s="677"/>
      <c r="C164" s="677"/>
      <c r="D164" t="s">
        <v>400</v>
      </c>
      <c r="E164" s="237">
        <v>500</v>
      </c>
      <c r="G164" s="291">
        <f t="shared" si="7"/>
        <v>517.20110000000011</v>
      </c>
      <c r="H164" s="291"/>
    </row>
    <row r="165" spans="1:18" s="404" customFormat="1">
      <c r="A165" s="424">
        <v>45609</v>
      </c>
      <c r="B165" s="684" t="s">
        <v>2062</v>
      </c>
      <c r="C165" s="404" t="s">
        <v>398</v>
      </c>
      <c r="D165" s="404" t="s">
        <v>400</v>
      </c>
      <c r="E165" s="407"/>
      <c r="F165" s="407">
        <v>500</v>
      </c>
      <c r="G165" s="425">
        <f t="shared" si="7"/>
        <v>17.20110000000011</v>
      </c>
      <c r="H165" s="425">
        <v>500</v>
      </c>
      <c r="I165" s="404" t="s">
        <v>621</v>
      </c>
      <c r="L165" s="425"/>
    </row>
    <row r="166" spans="1:18">
      <c r="A166" s="257">
        <v>45632</v>
      </c>
      <c r="B166" s="677" t="s">
        <v>2063</v>
      </c>
      <c r="C166" t="s">
        <v>398</v>
      </c>
      <c r="D166" t="s">
        <v>19</v>
      </c>
      <c r="F166" s="256">
        <v>10.199999999999999</v>
      </c>
      <c r="G166" s="291">
        <f t="shared" si="7"/>
        <v>7.0011000000001111</v>
      </c>
      <c r="H166" s="291"/>
    </row>
    <row r="167" spans="1:18">
      <c r="A167" s="257">
        <v>45632</v>
      </c>
      <c r="B167" s="677" t="s">
        <v>2063</v>
      </c>
      <c r="C167" t="s">
        <v>398</v>
      </c>
      <c r="D167" t="s">
        <v>401</v>
      </c>
      <c r="F167" s="256">
        <v>7</v>
      </c>
      <c r="G167" s="291">
        <f t="shared" si="7"/>
        <v>1.1000000001111232E-3</v>
      </c>
      <c r="H167" s="291"/>
    </row>
    <row r="168" spans="1:18">
      <c r="A168" s="243">
        <v>45626</v>
      </c>
      <c r="B168" s="676" t="s">
        <v>397</v>
      </c>
      <c r="C168" s="676" t="s">
        <v>405</v>
      </c>
      <c r="D168" t="s">
        <v>19</v>
      </c>
      <c r="E168" s="237">
        <v>11.8</v>
      </c>
      <c r="F168" s="355"/>
      <c r="G168" s="291">
        <f t="shared" si="7"/>
        <v>11.801100000000112</v>
      </c>
      <c r="H168" s="291"/>
    </row>
    <row r="169" spans="1:18">
      <c r="A169" s="236"/>
      <c r="B169" s="677"/>
      <c r="C169" s="677"/>
      <c r="D169" t="s">
        <v>401</v>
      </c>
      <c r="E169" s="237">
        <v>7</v>
      </c>
      <c r="F169" s="355"/>
      <c r="G169" s="291">
        <f t="shared" si="7"/>
        <v>18.801100000000112</v>
      </c>
      <c r="H169" s="291"/>
      <c r="R169">
        <f>70/11</f>
        <v>6.3636363636363633</v>
      </c>
    </row>
    <row r="170" spans="1:18">
      <c r="A170" s="236"/>
      <c r="B170" s="677"/>
      <c r="C170" s="677"/>
      <c r="D170" t="s">
        <v>400</v>
      </c>
      <c r="E170" s="237">
        <v>500</v>
      </c>
      <c r="F170" s="355"/>
      <c r="G170" s="291">
        <f t="shared" si="7"/>
        <v>518.80110000000013</v>
      </c>
      <c r="H170" s="291"/>
      <c r="I170" s="236"/>
    </row>
    <row r="171" spans="1:18" s="396" customFormat="1">
      <c r="A171" s="395">
        <v>45632</v>
      </c>
      <c r="B171" s="681" t="s">
        <v>2064</v>
      </c>
      <c r="C171" s="681" t="s">
        <v>405</v>
      </c>
      <c r="D171" s="396" t="s">
        <v>400</v>
      </c>
      <c r="E171" s="416"/>
      <c r="F171" s="417">
        <v>500</v>
      </c>
      <c r="G171" s="427">
        <f t="shared" si="7"/>
        <v>18.801100000000133</v>
      </c>
      <c r="H171" s="427"/>
      <c r="L171" s="427"/>
    </row>
    <row r="172" spans="1:18">
      <c r="A172" s="257">
        <v>45684</v>
      </c>
      <c r="B172" s="677" t="s">
        <v>2065</v>
      </c>
      <c r="C172" s="677" t="s">
        <v>405</v>
      </c>
      <c r="D172" t="s">
        <v>19</v>
      </c>
      <c r="E172" s="237"/>
      <c r="F172" s="237">
        <v>11.8</v>
      </c>
      <c r="G172" s="291">
        <f t="shared" si="7"/>
        <v>7.0011000000001324</v>
      </c>
      <c r="H172" s="291"/>
    </row>
    <row r="173" spans="1:18">
      <c r="A173" s="257">
        <v>45684</v>
      </c>
      <c r="B173" s="677" t="s">
        <v>2065</v>
      </c>
      <c r="C173" s="677" t="s">
        <v>405</v>
      </c>
      <c r="D173" t="s">
        <v>401</v>
      </c>
      <c r="E173" s="237"/>
      <c r="F173" s="237">
        <v>7</v>
      </c>
      <c r="G173" s="291">
        <f t="shared" si="7"/>
        <v>1.1000000001324395E-3</v>
      </c>
      <c r="H173" s="291"/>
    </row>
    <row r="174" spans="1:18">
      <c r="A174" s="243">
        <v>45657</v>
      </c>
      <c r="B174" s="676" t="s">
        <v>397</v>
      </c>
      <c r="C174" s="676" t="s">
        <v>409</v>
      </c>
      <c r="D174" t="s">
        <v>19</v>
      </c>
      <c r="E174" s="237">
        <v>14.5</v>
      </c>
      <c r="G174" s="291">
        <f t="shared" si="7"/>
        <v>14.501100000000132</v>
      </c>
      <c r="H174" s="291"/>
      <c r="O174" s="387"/>
    </row>
    <row r="175" spans="1:18">
      <c r="A175" s="236"/>
      <c r="B175" s="677"/>
      <c r="C175" s="677"/>
      <c r="D175" t="s">
        <v>401</v>
      </c>
      <c r="E175" s="237">
        <v>3</v>
      </c>
      <c r="G175" s="291">
        <f t="shared" si="7"/>
        <v>17.501100000000132</v>
      </c>
      <c r="H175" s="291"/>
      <c r="I175" s="256"/>
      <c r="J175" s="256"/>
      <c r="O175" s="387"/>
    </row>
    <row r="176" spans="1:18">
      <c r="A176" s="236"/>
      <c r="B176" s="677"/>
      <c r="C176" s="677"/>
      <c r="D176" t="s">
        <v>400</v>
      </c>
      <c r="E176" s="237">
        <v>500</v>
      </c>
      <c r="G176" s="291">
        <f t="shared" si="7"/>
        <v>517.50110000000018</v>
      </c>
      <c r="H176" s="291"/>
    </row>
    <row r="177" spans="1:19" s="404" customFormat="1">
      <c r="A177" s="424">
        <v>45660</v>
      </c>
      <c r="B177" s="684" t="s">
        <v>2066</v>
      </c>
      <c r="C177" s="684" t="s">
        <v>409</v>
      </c>
      <c r="D177" s="404" t="s">
        <v>400</v>
      </c>
      <c r="E177" s="407"/>
      <c r="F177" s="407">
        <v>500</v>
      </c>
      <c r="G177" s="425">
        <f t="shared" si="7"/>
        <v>17.501100000000179</v>
      </c>
      <c r="H177" s="425">
        <v>500</v>
      </c>
      <c r="I177" s="404" t="s">
        <v>621</v>
      </c>
      <c r="L177" s="425"/>
    </row>
    <row r="178" spans="1:19">
      <c r="A178" s="257">
        <v>45684</v>
      </c>
      <c r="B178" s="677" t="s">
        <v>2065</v>
      </c>
      <c r="C178" s="677" t="s">
        <v>409</v>
      </c>
      <c r="D178" t="s">
        <v>19</v>
      </c>
      <c r="F178" s="237">
        <v>14.5</v>
      </c>
      <c r="G178" s="291">
        <f t="shared" si="7"/>
        <v>3.0011000000001786</v>
      </c>
      <c r="H178" s="291"/>
      <c r="Q178">
        <f>70/11</f>
        <v>6.3636363636363633</v>
      </c>
      <c r="R178">
        <f>Q178*2</f>
        <v>12.727272727272727</v>
      </c>
      <c r="S178">
        <f>R178*2</f>
        <v>25.454545454545453</v>
      </c>
    </row>
    <row r="179" spans="1:19">
      <c r="A179" s="257">
        <v>45684</v>
      </c>
      <c r="B179" s="677" t="s">
        <v>2065</v>
      </c>
      <c r="C179" s="677" t="s">
        <v>409</v>
      </c>
      <c r="D179" t="s">
        <v>401</v>
      </c>
      <c r="F179" s="237">
        <v>3</v>
      </c>
      <c r="G179" s="291">
        <f t="shared" si="7"/>
        <v>1.1000000001786248E-3</v>
      </c>
      <c r="H179" s="291"/>
      <c r="Q179">
        <f>70/12</f>
        <v>5.833333333333333</v>
      </c>
    </row>
    <row r="180" spans="1:19">
      <c r="A180" s="249">
        <v>45688</v>
      </c>
      <c r="B180" s="676" t="s">
        <v>397</v>
      </c>
      <c r="C180" s="680" t="s">
        <v>444</v>
      </c>
      <c r="D180" t="s">
        <v>19</v>
      </c>
      <c r="E180" s="256">
        <v>9.3000000000000007</v>
      </c>
      <c r="G180" s="291">
        <f t="shared" si="7"/>
        <v>9.3011000000001793</v>
      </c>
      <c r="H180" s="291"/>
      <c r="L180" s="680"/>
      <c r="N180" s="256"/>
    </row>
    <row r="181" spans="1:19">
      <c r="A181" s="236"/>
      <c r="B181" s="677"/>
      <c r="C181" s="677"/>
      <c r="D181" t="s">
        <v>401</v>
      </c>
      <c r="E181" s="256">
        <v>3</v>
      </c>
      <c r="G181" s="291">
        <f t="shared" si="7"/>
        <v>12.301100000000179</v>
      </c>
      <c r="H181" s="291"/>
      <c r="L181" s="677"/>
      <c r="N181" s="256"/>
      <c r="R181">
        <f>12.7+12.7</f>
        <v>25.4</v>
      </c>
    </row>
    <row r="182" spans="1:19">
      <c r="A182" s="236"/>
      <c r="B182" s="677"/>
      <c r="C182" s="677"/>
      <c r="D182" t="s">
        <v>400</v>
      </c>
      <c r="E182" s="237">
        <v>500</v>
      </c>
      <c r="G182" s="291">
        <f t="shared" si="7"/>
        <v>512.30110000000013</v>
      </c>
      <c r="H182" s="291"/>
      <c r="L182" s="676"/>
      <c r="N182" s="256"/>
    </row>
    <row r="183" spans="1:19" s="404" customFormat="1">
      <c r="A183" s="424">
        <v>45667</v>
      </c>
      <c r="B183" s="684" t="s">
        <v>2067</v>
      </c>
      <c r="C183" s="684" t="s">
        <v>444</v>
      </c>
      <c r="D183" s="404" t="s">
        <v>400</v>
      </c>
      <c r="E183" s="407"/>
      <c r="F183" s="407">
        <v>500</v>
      </c>
      <c r="G183" s="425">
        <f t="shared" si="7"/>
        <v>12.301100000000133</v>
      </c>
      <c r="H183" s="425">
        <v>500</v>
      </c>
      <c r="I183" s="404" t="s">
        <v>621</v>
      </c>
      <c r="J183" s="407"/>
      <c r="L183" s="684"/>
      <c r="N183" s="407"/>
    </row>
    <row r="184" spans="1:19">
      <c r="A184" s="257">
        <v>45791</v>
      </c>
      <c r="B184" s="677" t="s">
        <v>2068</v>
      </c>
      <c r="C184" s="677" t="s">
        <v>444</v>
      </c>
      <c r="D184" t="s">
        <v>19</v>
      </c>
      <c r="F184" s="256">
        <v>9.3000000000000007</v>
      </c>
      <c r="G184" s="291">
        <f t="shared" si="7"/>
        <v>3.0011000000001324</v>
      </c>
      <c r="H184" s="291"/>
      <c r="J184" s="256"/>
      <c r="L184" s="677"/>
      <c r="N184" s="256"/>
    </row>
    <row r="185" spans="1:19">
      <c r="A185" s="257">
        <v>45791</v>
      </c>
      <c r="B185" s="677" t="s">
        <v>2068</v>
      </c>
      <c r="C185" s="677" t="s">
        <v>444</v>
      </c>
      <c r="D185" t="s">
        <v>401</v>
      </c>
      <c r="F185" s="256">
        <v>3</v>
      </c>
      <c r="G185" s="291">
        <f t="shared" si="7"/>
        <v>1.1000000001324395E-3</v>
      </c>
      <c r="H185" s="291"/>
      <c r="J185" s="256"/>
      <c r="L185" s="677"/>
      <c r="N185" s="256"/>
    </row>
    <row r="186" spans="1:19">
      <c r="A186" s="277">
        <v>45716</v>
      </c>
      <c r="B186" s="676" t="s">
        <v>397</v>
      </c>
      <c r="C186" s="676" t="s">
        <v>415</v>
      </c>
      <c r="D186" t="s">
        <v>19</v>
      </c>
      <c r="E186" s="256">
        <v>13.1</v>
      </c>
      <c r="G186" s="291">
        <f t="shared" si="7"/>
        <v>13.101100000000132</v>
      </c>
      <c r="H186" s="291"/>
      <c r="N186" s="256"/>
    </row>
    <row r="187" spans="1:19">
      <c r="B187" s="677"/>
      <c r="C187" s="677"/>
      <c r="D187" t="s">
        <v>401</v>
      </c>
      <c r="E187" s="256">
        <v>3</v>
      </c>
      <c r="G187" s="291">
        <f t="shared" si="7"/>
        <v>16.10110000000013</v>
      </c>
      <c r="H187" s="291"/>
    </row>
    <row r="188" spans="1:19">
      <c r="B188" s="677"/>
      <c r="C188" s="677"/>
      <c r="D188" t="s">
        <v>400</v>
      </c>
      <c r="E188" s="256">
        <v>500</v>
      </c>
      <c r="G188" s="291">
        <f t="shared" si="7"/>
        <v>516.10110000000009</v>
      </c>
      <c r="H188" s="291"/>
    </row>
    <row r="189" spans="1:19">
      <c r="B189" s="677"/>
      <c r="C189" s="677"/>
      <c r="D189" t="s">
        <v>399</v>
      </c>
      <c r="E189" s="256">
        <v>1000</v>
      </c>
      <c r="G189" s="291">
        <f t="shared" si="7"/>
        <v>1516.1011000000001</v>
      </c>
      <c r="H189" s="291"/>
    </row>
    <row r="190" spans="1:19">
      <c r="B190" s="677"/>
      <c r="C190" s="677"/>
      <c r="D190"/>
      <c r="G190" s="291">
        <f t="shared" si="7"/>
        <v>1516.1011000000001</v>
      </c>
      <c r="H190" s="291"/>
      <c r="K190" s="680"/>
      <c r="L190"/>
      <c r="M190" s="256"/>
    </row>
    <row r="191" spans="1:19">
      <c r="B191" s="677"/>
      <c r="C191" s="677"/>
      <c r="D191" t="s">
        <v>400</v>
      </c>
      <c r="E191" s="256">
        <v>1800</v>
      </c>
      <c r="G191" s="291">
        <f t="shared" si="7"/>
        <v>3316.1010999999999</v>
      </c>
      <c r="H191" s="291"/>
      <c r="K191" s="677"/>
      <c r="L191"/>
      <c r="M191" s="256"/>
    </row>
    <row r="192" spans="1:19" s="396" customFormat="1">
      <c r="A192" s="426">
        <v>45698</v>
      </c>
      <c r="B192" s="681" t="s">
        <v>2069</v>
      </c>
      <c r="C192" s="681" t="s">
        <v>415</v>
      </c>
      <c r="D192" s="396" t="s">
        <v>399</v>
      </c>
      <c r="E192" s="397"/>
      <c r="F192" s="397">
        <v>1000</v>
      </c>
      <c r="G192" s="427">
        <f t="shared" si="7"/>
        <v>2316.1010999999999</v>
      </c>
      <c r="H192" s="427"/>
      <c r="K192" s="682"/>
      <c r="M192" s="397"/>
    </row>
    <row r="193" spans="1:15">
      <c r="B193" s="677"/>
      <c r="C193" s="677"/>
      <c r="D193"/>
      <c r="G193" s="291">
        <f t="shared" si="7"/>
        <v>2316.1010999999999</v>
      </c>
      <c r="H193" s="291"/>
      <c r="K193" s="677"/>
      <c r="L193"/>
      <c r="M193" s="256"/>
    </row>
    <row r="194" spans="1:15" s="396" customFormat="1">
      <c r="A194" s="426">
        <v>45698</v>
      </c>
      <c r="B194" s="681" t="s">
        <v>2070</v>
      </c>
      <c r="C194" s="681" t="s">
        <v>415</v>
      </c>
      <c r="D194" s="396" t="s">
        <v>400</v>
      </c>
      <c r="E194" s="397"/>
      <c r="F194" s="397">
        <v>1800</v>
      </c>
      <c r="G194" s="427">
        <f t="shared" si="7"/>
        <v>516.10109999999986</v>
      </c>
      <c r="H194" s="427"/>
      <c r="K194" s="682"/>
      <c r="M194" s="397"/>
    </row>
    <row r="195" spans="1:15" s="396" customFormat="1">
      <c r="A195" s="426">
        <v>45723</v>
      </c>
      <c r="B195" s="681" t="s">
        <v>2071</v>
      </c>
      <c r="C195" s="681" t="s">
        <v>415</v>
      </c>
      <c r="D195" s="396" t="s">
        <v>400</v>
      </c>
      <c r="E195" s="397"/>
      <c r="F195" s="397">
        <v>500</v>
      </c>
      <c r="G195" s="427">
        <f t="shared" si="7"/>
        <v>16.10109999999986</v>
      </c>
      <c r="H195" s="427"/>
      <c r="K195" s="681"/>
      <c r="M195" s="397"/>
    </row>
    <row r="196" spans="1:15">
      <c r="A196" s="257">
        <v>45791</v>
      </c>
      <c r="B196" s="677" t="s">
        <v>2068</v>
      </c>
      <c r="C196" s="677" t="s">
        <v>415</v>
      </c>
      <c r="D196" t="s">
        <v>19</v>
      </c>
      <c r="F196" s="256">
        <v>13.1</v>
      </c>
      <c r="G196" s="291">
        <f t="shared" si="7"/>
        <v>3.0010999999998607</v>
      </c>
      <c r="H196" s="291"/>
      <c r="J196" s="257">
        <v>45698</v>
      </c>
      <c r="K196" s="677" t="s">
        <v>2072</v>
      </c>
      <c r="L196" s="677" t="s">
        <v>415</v>
      </c>
      <c r="M196" t="s">
        <v>400</v>
      </c>
      <c r="N196" s="256"/>
      <c r="O196" s="256">
        <v>400</v>
      </c>
    </row>
    <row r="197" spans="1:15">
      <c r="A197" s="257">
        <v>45791</v>
      </c>
      <c r="B197" s="677" t="s">
        <v>2068</v>
      </c>
      <c r="C197" s="677" t="s">
        <v>415</v>
      </c>
      <c r="D197" t="s">
        <v>401</v>
      </c>
      <c r="F197" s="256">
        <v>3</v>
      </c>
      <c r="G197" s="291">
        <f t="shared" si="7"/>
        <v>1.0999999998606569E-3</v>
      </c>
      <c r="H197" s="291"/>
      <c r="K197" s="677"/>
      <c r="L197"/>
      <c r="M197" s="256"/>
    </row>
    <row r="198" spans="1:15">
      <c r="A198" s="243">
        <v>45747</v>
      </c>
      <c r="B198" s="676" t="s">
        <v>397</v>
      </c>
      <c r="C198" s="676" t="s">
        <v>418</v>
      </c>
      <c r="D198" t="s">
        <v>19</v>
      </c>
      <c r="E198" s="256">
        <v>13.5</v>
      </c>
      <c r="G198" s="291">
        <f t="shared" si="7"/>
        <v>13.501099999999861</v>
      </c>
      <c r="H198" s="291"/>
      <c r="M198" s="256"/>
      <c r="O198" s="256"/>
    </row>
    <row r="199" spans="1:15">
      <c r="A199" s="236"/>
      <c r="B199" s="677"/>
      <c r="C199" s="677"/>
      <c r="D199" t="s">
        <v>401</v>
      </c>
      <c r="E199" s="256">
        <v>3</v>
      </c>
      <c r="G199" s="291">
        <f t="shared" si="7"/>
        <v>16.501099999999859</v>
      </c>
      <c r="H199" s="291"/>
    </row>
    <row r="200" spans="1:15">
      <c r="A200" s="236"/>
      <c r="B200" s="677" t="s">
        <v>1020</v>
      </c>
      <c r="C200" s="677"/>
      <c r="D200" t="s">
        <v>400</v>
      </c>
      <c r="E200" s="256">
        <v>500</v>
      </c>
      <c r="G200" s="291">
        <f t="shared" si="7"/>
        <v>516.50109999999984</v>
      </c>
      <c r="H200" s="291"/>
    </row>
    <row r="201" spans="1:15" s="404" customFormat="1">
      <c r="A201" s="424">
        <v>45761</v>
      </c>
      <c r="B201" s="684" t="s">
        <v>2073</v>
      </c>
      <c r="C201" s="684" t="s">
        <v>418</v>
      </c>
      <c r="D201" s="404" t="s">
        <v>400</v>
      </c>
      <c r="E201" s="407"/>
      <c r="F201" s="407">
        <v>500</v>
      </c>
      <c r="G201" s="425">
        <f t="shared" si="7"/>
        <v>16.501099999999838</v>
      </c>
      <c r="H201" s="425">
        <v>500</v>
      </c>
      <c r="I201" s="404" t="s">
        <v>1275</v>
      </c>
      <c r="L201" s="425"/>
    </row>
    <row r="202" spans="1:15">
      <c r="A202" s="257">
        <v>45791</v>
      </c>
      <c r="B202" s="677" t="s">
        <v>2068</v>
      </c>
      <c r="C202" s="677" t="s">
        <v>418</v>
      </c>
      <c r="D202" t="s">
        <v>19</v>
      </c>
      <c r="F202" s="256">
        <v>13.5</v>
      </c>
      <c r="G202" s="291">
        <f t="shared" si="7"/>
        <v>3.0010999999998376</v>
      </c>
      <c r="H202" s="291"/>
    </row>
    <row r="203" spans="1:15">
      <c r="A203" s="257">
        <v>45791</v>
      </c>
      <c r="B203" s="677" t="s">
        <v>2068</v>
      </c>
      <c r="C203" s="677" t="s">
        <v>418</v>
      </c>
      <c r="D203" t="s">
        <v>401</v>
      </c>
      <c r="F203" s="256">
        <v>3</v>
      </c>
      <c r="G203" s="291">
        <f t="shared" si="7"/>
        <v>1.0999999998375642E-3</v>
      </c>
      <c r="H203" s="291"/>
    </row>
    <row r="204" spans="1:15">
      <c r="A204" s="243">
        <v>45777</v>
      </c>
      <c r="B204" s="676" t="s">
        <v>397</v>
      </c>
      <c r="C204" s="676" t="s">
        <v>420</v>
      </c>
      <c r="D204" t="s">
        <v>19</v>
      </c>
      <c r="E204" s="256">
        <v>4</v>
      </c>
      <c r="G204" s="291">
        <f t="shared" si="7"/>
        <v>4.0010999999998376</v>
      </c>
      <c r="H204" s="291"/>
    </row>
    <row r="205" spans="1:15">
      <c r="A205" s="236"/>
      <c r="B205" s="677"/>
      <c r="C205" s="677"/>
      <c r="D205" t="s">
        <v>401</v>
      </c>
      <c r="E205" s="256">
        <v>3</v>
      </c>
      <c r="G205" s="291">
        <f t="shared" si="7"/>
        <v>7.0010999999998376</v>
      </c>
      <c r="H205" s="291"/>
      <c r="K205" s="676" t="s">
        <v>420</v>
      </c>
      <c r="L205" t="s">
        <v>19</v>
      </c>
      <c r="M205" s="256">
        <v>4</v>
      </c>
    </row>
    <row r="206" spans="1:15">
      <c r="A206" s="236"/>
      <c r="B206" s="677"/>
      <c r="C206" s="677"/>
      <c r="D206" t="s">
        <v>400</v>
      </c>
      <c r="E206" s="256">
        <v>600</v>
      </c>
      <c r="G206" s="291">
        <f t="shared" si="7"/>
        <v>607.00109999999984</v>
      </c>
      <c r="H206" s="291"/>
      <c r="K206" s="677"/>
      <c r="L206" t="s">
        <v>401</v>
      </c>
      <c r="M206" s="256">
        <v>3</v>
      </c>
    </row>
    <row r="207" spans="1:15" s="396" customFormat="1">
      <c r="A207" s="426">
        <v>45698</v>
      </c>
      <c r="B207" s="681" t="s">
        <v>2072</v>
      </c>
      <c r="C207" s="681" t="s">
        <v>420</v>
      </c>
      <c r="D207" s="396" t="s">
        <v>400</v>
      </c>
      <c r="E207" s="397"/>
      <c r="F207" s="397">
        <v>600</v>
      </c>
      <c r="G207" s="427">
        <f t="shared" si="7"/>
        <v>7.0010999999998376</v>
      </c>
      <c r="H207" s="427"/>
      <c r="K207" s="682" t="s">
        <v>422</v>
      </c>
      <c r="L207" s="396" t="s">
        <v>19</v>
      </c>
      <c r="M207" s="397">
        <v>14</v>
      </c>
    </row>
    <row r="208" spans="1:15">
      <c r="A208" s="257">
        <v>45863</v>
      </c>
      <c r="B208" s="677" t="s">
        <v>2074</v>
      </c>
      <c r="C208" s="677" t="s">
        <v>420</v>
      </c>
      <c r="D208" t="s">
        <v>19</v>
      </c>
      <c r="F208" s="256">
        <v>4</v>
      </c>
      <c r="G208" s="291">
        <f t="shared" si="7"/>
        <v>3.0010999999998376</v>
      </c>
      <c r="H208" s="291"/>
      <c r="K208" s="676"/>
      <c r="L208"/>
      <c r="M208" s="256"/>
    </row>
    <row r="209" spans="1:13">
      <c r="A209" s="257">
        <v>45863</v>
      </c>
      <c r="B209" s="677" t="s">
        <v>2074</v>
      </c>
      <c r="C209" s="677" t="s">
        <v>420</v>
      </c>
      <c r="D209" t="s">
        <v>401</v>
      </c>
      <c r="F209" s="256">
        <v>3</v>
      </c>
      <c r="G209" s="291">
        <f t="shared" si="7"/>
        <v>1.0999999998375642E-3</v>
      </c>
      <c r="H209" s="291"/>
      <c r="K209" s="676"/>
      <c r="L209"/>
      <c r="M209" s="256"/>
    </row>
    <row r="210" spans="1:13">
      <c r="A210" s="243">
        <v>45808</v>
      </c>
      <c r="B210" s="676" t="s">
        <v>397</v>
      </c>
      <c r="C210" s="676" t="s">
        <v>422</v>
      </c>
      <c r="D210" t="s">
        <v>19</v>
      </c>
      <c r="E210" s="256">
        <v>14</v>
      </c>
      <c r="G210" s="291">
        <f t="shared" si="7"/>
        <v>14.001099999999838</v>
      </c>
      <c r="H210" s="291"/>
      <c r="K210" s="677"/>
      <c r="L210" t="s">
        <v>401</v>
      </c>
      <c r="M210" s="256">
        <v>5</v>
      </c>
    </row>
    <row r="211" spans="1:13">
      <c r="A211" s="236"/>
      <c r="B211" s="677"/>
      <c r="C211" s="677"/>
      <c r="D211" t="s">
        <v>401</v>
      </c>
      <c r="E211" s="256">
        <v>5</v>
      </c>
      <c r="G211" s="291">
        <f t="shared" si="7"/>
        <v>19.001099999999838</v>
      </c>
      <c r="H211" s="291"/>
      <c r="K211" s="676" t="s">
        <v>425</v>
      </c>
      <c r="L211" t="s">
        <v>19</v>
      </c>
      <c r="M211" s="256">
        <v>11.5</v>
      </c>
    </row>
    <row r="212" spans="1:13">
      <c r="A212" s="236"/>
      <c r="B212" s="677"/>
      <c r="C212" s="677"/>
      <c r="D212" t="s">
        <v>400</v>
      </c>
      <c r="E212" s="256">
        <v>600</v>
      </c>
      <c r="G212" s="291">
        <f t="shared" si="7"/>
        <v>619.00109999999984</v>
      </c>
      <c r="H212" s="291"/>
      <c r="K212" s="677"/>
      <c r="L212" t="s">
        <v>401</v>
      </c>
      <c r="M212" s="256">
        <v>4</v>
      </c>
    </row>
    <row r="213" spans="1:13" s="396" customFormat="1" ht="14.25" customHeight="1">
      <c r="A213" s="426">
        <v>45698</v>
      </c>
      <c r="B213" s="681" t="s">
        <v>2072</v>
      </c>
      <c r="C213" s="681" t="s">
        <v>422</v>
      </c>
      <c r="D213" s="396" t="s">
        <v>400</v>
      </c>
      <c r="E213" s="397"/>
      <c r="F213" s="256">
        <v>600</v>
      </c>
      <c r="G213" s="427">
        <f t="shared" si="7"/>
        <v>19.001099999999838</v>
      </c>
      <c r="H213" s="427"/>
      <c r="L213" s="427"/>
      <c r="M213" s="397">
        <f>SUM(M205:M212)</f>
        <v>41.5</v>
      </c>
    </row>
    <row r="214" spans="1:13">
      <c r="A214" s="257">
        <v>45863</v>
      </c>
      <c r="B214" s="677" t="s">
        <v>2074</v>
      </c>
      <c r="C214" s="677" t="s">
        <v>422</v>
      </c>
      <c r="D214" t="s">
        <v>19</v>
      </c>
      <c r="F214" s="256">
        <v>14</v>
      </c>
      <c r="G214" s="291">
        <f t="shared" si="7"/>
        <v>5.0010999999998376</v>
      </c>
      <c r="H214" s="291"/>
      <c r="M214" s="256"/>
    </row>
    <row r="215" spans="1:13">
      <c r="A215" s="257">
        <v>45863</v>
      </c>
      <c r="B215" s="677" t="s">
        <v>2074</v>
      </c>
      <c r="C215" s="677" t="s">
        <v>422</v>
      </c>
      <c r="D215" t="s">
        <v>401</v>
      </c>
      <c r="F215" s="256">
        <v>5</v>
      </c>
      <c r="G215" s="291">
        <f t="shared" si="7"/>
        <v>1.0999999998375642E-3</v>
      </c>
      <c r="H215" s="291"/>
      <c r="M215" s="256"/>
    </row>
    <row r="216" spans="1:13">
      <c r="A216" s="243">
        <v>45869</v>
      </c>
      <c r="B216" s="676" t="s">
        <v>397</v>
      </c>
      <c r="C216" s="676" t="s">
        <v>425</v>
      </c>
      <c r="D216" t="s">
        <v>19</v>
      </c>
      <c r="E216" s="256">
        <v>11.5</v>
      </c>
      <c r="G216" s="291">
        <f t="shared" si="7"/>
        <v>11.501099999999838</v>
      </c>
      <c r="H216" s="291"/>
    </row>
    <row r="217" spans="1:13">
      <c r="A217" s="236"/>
      <c r="B217" s="677"/>
      <c r="C217" s="677"/>
      <c r="D217" t="s">
        <v>401</v>
      </c>
      <c r="E217" s="256">
        <v>4</v>
      </c>
      <c r="G217" s="291">
        <f t="shared" si="7"/>
        <v>15.501099999999838</v>
      </c>
      <c r="H217" s="291"/>
    </row>
    <row r="218" spans="1:13">
      <c r="A218" s="236"/>
      <c r="B218" s="677"/>
      <c r="C218" s="677"/>
      <c r="D218" t="s">
        <v>400</v>
      </c>
      <c r="E218" s="256">
        <v>600</v>
      </c>
      <c r="G218" s="291">
        <f>G217+E218-F218</f>
        <v>615.50109999999984</v>
      </c>
      <c r="H218" s="291"/>
    </row>
    <row r="219" spans="1:13" s="396" customFormat="1">
      <c r="A219" s="426">
        <v>45698</v>
      </c>
      <c r="B219" s="681" t="s">
        <v>2072</v>
      </c>
      <c r="C219" s="681" t="s">
        <v>425</v>
      </c>
      <c r="D219" s="396" t="s">
        <v>400</v>
      </c>
      <c r="E219" s="397"/>
      <c r="F219" s="256">
        <v>600</v>
      </c>
      <c r="G219" s="427">
        <f>G218+E219-F219</f>
        <v>15.501099999999838</v>
      </c>
      <c r="H219" s="427"/>
      <c r="I219" s="396" t="s">
        <v>2075</v>
      </c>
      <c r="L219" s="427"/>
    </row>
    <row r="220" spans="1:13">
      <c r="A220" s="257">
        <v>45863</v>
      </c>
      <c r="B220" s="677" t="s">
        <v>2074</v>
      </c>
      <c r="C220" s="677" t="s">
        <v>425</v>
      </c>
      <c r="D220" t="s">
        <v>19</v>
      </c>
      <c r="F220" s="256">
        <v>11.5</v>
      </c>
      <c r="G220" s="291">
        <f>G219+E220-F220</f>
        <v>4.0010999999998376</v>
      </c>
      <c r="H220" s="291"/>
    </row>
    <row r="221" spans="1:13">
      <c r="A221" s="257">
        <v>45863</v>
      </c>
      <c r="B221" s="677" t="s">
        <v>2074</v>
      </c>
      <c r="C221" s="677" t="s">
        <v>425</v>
      </c>
      <c r="D221" t="s">
        <v>401</v>
      </c>
      <c r="F221" s="256">
        <v>4</v>
      </c>
      <c r="G221" s="291">
        <f>G220+E221-F221</f>
        <v>1.0999999998375642E-3</v>
      </c>
      <c r="H221" s="291"/>
    </row>
    <row r="222" spans="1:13">
      <c r="A222" s="243">
        <v>45869</v>
      </c>
      <c r="B222" s="676" t="s">
        <v>397</v>
      </c>
      <c r="C222" s="676" t="s">
        <v>427</v>
      </c>
      <c r="D222" t="s">
        <v>19</v>
      </c>
      <c r="E222" s="256">
        <v>10</v>
      </c>
      <c r="G222" s="291">
        <f t="shared" ref="G222:G277" si="8">G221+E222-F222</f>
        <v>10.001099999999838</v>
      </c>
      <c r="H222" s="291"/>
    </row>
    <row r="223" spans="1:13">
      <c r="A223" s="236"/>
      <c r="B223" s="677"/>
      <c r="C223" s="677"/>
      <c r="D223" t="s">
        <v>401</v>
      </c>
      <c r="E223" s="256">
        <v>4</v>
      </c>
      <c r="G223" s="291">
        <f t="shared" si="8"/>
        <v>14.001099999999838</v>
      </c>
      <c r="H223" s="291"/>
      <c r="I223" s="232">
        <v>2025</v>
      </c>
      <c r="J223" s="676" t="s">
        <v>431</v>
      </c>
      <c r="K223" t="s">
        <v>400</v>
      </c>
      <c r="L223" s="256">
        <v>300</v>
      </c>
    </row>
    <row r="224" spans="1:13">
      <c r="A224" s="236"/>
      <c r="B224" s="677"/>
      <c r="C224" s="677"/>
      <c r="D224" t="s">
        <v>400</v>
      </c>
      <c r="E224" s="256">
        <v>600</v>
      </c>
      <c r="G224" s="291">
        <f t="shared" si="8"/>
        <v>614.00109999999984</v>
      </c>
      <c r="H224" s="291"/>
      <c r="J224" s="676"/>
      <c r="L224" s="256"/>
    </row>
    <row r="225" spans="1:13">
      <c r="A225" s="257">
        <v>45698</v>
      </c>
      <c r="B225" s="677" t="s">
        <v>2072</v>
      </c>
      <c r="C225" s="677" t="s">
        <v>427</v>
      </c>
      <c r="D225" t="s">
        <v>400</v>
      </c>
      <c r="F225" s="256">
        <v>600</v>
      </c>
      <c r="G225" s="291">
        <f t="shared" si="8"/>
        <v>14.001099999999838</v>
      </c>
      <c r="H225" s="291"/>
      <c r="J225" s="676"/>
      <c r="L225" s="256"/>
    </row>
    <row r="226" spans="1:13">
      <c r="A226" s="257">
        <v>45945</v>
      </c>
      <c r="B226" s="677" t="s">
        <v>2076</v>
      </c>
      <c r="C226" s="677" t="s">
        <v>427</v>
      </c>
      <c r="D226" t="s">
        <v>19</v>
      </c>
      <c r="F226" s="256">
        <v>10</v>
      </c>
      <c r="G226" s="291">
        <f t="shared" si="8"/>
        <v>4.0010999999998376</v>
      </c>
      <c r="H226" s="291"/>
      <c r="J226" s="676"/>
      <c r="L226" s="256"/>
    </row>
    <row r="227" spans="1:13">
      <c r="A227" s="257">
        <v>45945</v>
      </c>
      <c r="B227" s="677" t="s">
        <v>2076</v>
      </c>
      <c r="C227" s="677" t="s">
        <v>427</v>
      </c>
      <c r="D227" t="s">
        <v>401</v>
      </c>
      <c r="F227" s="256">
        <v>4</v>
      </c>
      <c r="G227" s="291">
        <f t="shared" si="8"/>
        <v>1.0999999998375642E-3</v>
      </c>
      <c r="H227" s="291"/>
      <c r="J227" s="676"/>
      <c r="L227" s="256"/>
    </row>
    <row r="228" spans="1:13">
      <c r="A228" s="243">
        <v>45900</v>
      </c>
      <c r="B228" s="676" t="s">
        <v>397</v>
      </c>
      <c r="C228" s="676" t="s">
        <v>429</v>
      </c>
      <c r="D228" t="s">
        <v>19</v>
      </c>
      <c r="E228" s="256">
        <v>10</v>
      </c>
      <c r="G228" s="291">
        <f t="shared" si="8"/>
        <v>10.001099999999838</v>
      </c>
      <c r="H228" s="291"/>
      <c r="J228" s="676"/>
      <c r="L228" s="256"/>
    </row>
    <row r="229" spans="1:13">
      <c r="A229" s="236"/>
      <c r="B229" s="677"/>
      <c r="C229" s="677"/>
      <c r="D229" t="s">
        <v>401</v>
      </c>
      <c r="E229" s="256">
        <v>6</v>
      </c>
      <c r="G229" s="291">
        <f t="shared" si="8"/>
        <v>16.001099999999838</v>
      </c>
      <c r="H229" s="291"/>
      <c r="J229" s="677"/>
      <c r="L229" s="256"/>
    </row>
    <row r="230" spans="1:13">
      <c r="A230" s="236"/>
      <c r="B230" s="677"/>
      <c r="C230" s="677"/>
      <c r="D230" t="s">
        <v>400</v>
      </c>
      <c r="E230" s="256">
        <v>600</v>
      </c>
      <c r="G230" s="291">
        <f t="shared" si="8"/>
        <v>616.00109999999984</v>
      </c>
      <c r="H230" s="291"/>
      <c r="J230" s="676"/>
      <c r="L230" s="256"/>
    </row>
    <row r="231" spans="1:13">
      <c r="A231" s="257">
        <v>45698</v>
      </c>
      <c r="B231" s="677" t="s">
        <v>2072</v>
      </c>
      <c r="C231" s="677" t="s">
        <v>429</v>
      </c>
      <c r="D231" t="s">
        <v>400</v>
      </c>
      <c r="F231" s="256">
        <v>600</v>
      </c>
      <c r="G231" s="291">
        <f t="shared" si="8"/>
        <v>16.001099999999838</v>
      </c>
      <c r="H231" s="291"/>
      <c r="J231" s="676"/>
      <c r="L231" s="256"/>
    </row>
    <row r="232" spans="1:13">
      <c r="A232" s="257">
        <v>45945</v>
      </c>
      <c r="B232" s="677" t="s">
        <v>2076</v>
      </c>
      <c r="C232" s="677" t="s">
        <v>429</v>
      </c>
      <c r="D232" t="s">
        <v>19</v>
      </c>
      <c r="F232" s="256">
        <v>10</v>
      </c>
      <c r="G232" s="291">
        <f t="shared" si="8"/>
        <v>6.0010999999998376</v>
      </c>
      <c r="H232" s="291"/>
      <c r="J232" s="676"/>
      <c r="L232" s="256"/>
    </row>
    <row r="233" spans="1:13">
      <c r="A233" s="257">
        <v>45945</v>
      </c>
      <c r="B233" s="677" t="s">
        <v>2076</v>
      </c>
      <c r="C233" s="677" t="s">
        <v>429</v>
      </c>
      <c r="D233" t="s">
        <v>401</v>
      </c>
      <c r="F233" s="256">
        <v>6</v>
      </c>
      <c r="G233" s="291">
        <f t="shared" si="8"/>
        <v>1.0999999998375642E-3</v>
      </c>
      <c r="H233" s="291"/>
      <c r="J233" s="676"/>
      <c r="L233" s="256"/>
    </row>
    <row r="234" spans="1:13">
      <c r="A234" s="277">
        <v>45930</v>
      </c>
      <c r="B234" s="676" t="s">
        <v>397</v>
      </c>
      <c r="C234" s="676" t="s">
        <v>431</v>
      </c>
      <c r="D234" t="s">
        <v>19</v>
      </c>
      <c r="E234" s="256">
        <v>10</v>
      </c>
      <c r="G234" s="291">
        <f t="shared" si="8"/>
        <v>10.001099999999838</v>
      </c>
      <c r="H234" s="291"/>
      <c r="J234" s="677"/>
      <c r="L234" s="256"/>
    </row>
    <row r="235" spans="1:13">
      <c r="B235" s="677"/>
      <c r="C235" s="677"/>
      <c r="D235" t="s">
        <v>401</v>
      </c>
      <c r="E235" s="256">
        <v>4</v>
      </c>
      <c r="G235" s="291">
        <f t="shared" si="8"/>
        <v>14.001099999999838</v>
      </c>
      <c r="H235" s="291"/>
      <c r="J235" s="677"/>
      <c r="L235" s="256"/>
    </row>
    <row r="236" spans="1:13">
      <c r="B236" s="677"/>
      <c r="C236" s="677"/>
      <c r="D236" t="s">
        <v>400</v>
      </c>
      <c r="E236" s="256">
        <v>600</v>
      </c>
      <c r="G236" s="291">
        <f t="shared" si="8"/>
        <v>614.00109999999984</v>
      </c>
      <c r="H236" s="291"/>
      <c r="J236" s="676"/>
      <c r="L236" s="256"/>
    </row>
    <row r="237" spans="1:13">
      <c r="A237" s="257">
        <v>45698</v>
      </c>
      <c r="B237" s="677" t="s">
        <v>2072</v>
      </c>
      <c r="C237" s="677" t="s">
        <v>427</v>
      </c>
      <c r="D237" t="s">
        <v>400</v>
      </c>
      <c r="F237" s="256">
        <v>600</v>
      </c>
      <c r="G237" s="291">
        <f t="shared" si="8"/>
        <v>14.001099999999838</v>
      </c>
      <c r="H237" s="512">
        <f>SUM(H5:H236)</f>
        <v>2000</v>
      </c>
      <c r="I237" s="511" t="s">
        <v>643</v>
      </c>
      <c r="J237" s="232">
        <v>2025</v>
      </c>
      <c r="K237" s="676" t="s">
        <v>427</v>
      </c>
      <c r="L237" t="s">
        <v>19</v>
      </c>
      <c r="M237" s="256">
        <v>10</v>
      </c>
    </row>
    <row r="238" spans="1:13">
      <c r="A238" s="257">
        <v>45968</v>
      </c>
      <c r="B238" s="677" t="s">
        <v>2077</v>
      </c>
      <c r="C238" s="677" t="s">
        <v>427</v>
      </c>
      <c r="D238" t="s">
        <v>19</v>
      </c>
      <c r="F238" s="256">
        <v>10</v>
      </c>
      <c r="G238" s="291">
        <f t="shared" si="8"/>
        <v>4.0010999999998376</v>
      </c>
      <c r="H238" s="512"/>
      <c r="I238" s="511"/>
      <c r="J238" s="232"/>
      <c r="K238" s="676"/>
      <c r="L238"/>
      <c r="M238" s="256"/>
    </row>
    <row r="239" spans="1:13">
      <c r="A239" s="257">
        <v>45968</v>
      </c>
      <c r="B239" s="677" t="s">
        <v>2077</v>
      </c>
      <c r="C239" s="677" t="s">
        <v>427</v>
      </c>
      <c r="D239" t="s">
        <v>401</v>
      </c>
      <c r="F239" s="256">
        <v>4</v>
      </c>
      <c r="G239" s="291">
        <f t="shared" si="8"/>
        <v>1.0999999998375642E-3</v>
      </c>
      <c r="H239" s="512"/>
      <c r="I239" s="511"/>
      <c r="J239" s="232"/>
      <c r="K239" s="676"/>
      <c r="L239"/>
      <c r="M239" s="256"/>
    </row>
    <row r="240" spans="1:13">
      <c r="A240" s="243">
        <v>45961</v>
      </c>
      <c r="B240" s="676" t="s">
        <v>1454</v>
      </c>
      <c r="C240" s="676" t="s">
        <v>398</v>
      </c>
      <c r="D240" t="s">
        <v>19</v>
      </c>
      <c r="E240" s="256">
        <v>10</v>
      </c>
      <c r="G240" s="291">
        <f t="shared" si="8"/>
        <v>10.001099999999838</v>
      </c>
      <c r="K240" s="676"/>
      <c r="L240" t="s">
        <v>401</v>
      </c>
      <c r="M240" s="256">
        <v>4</v>
      </c>
    </row>
    <row r="241" spans="1:13">
      <c r="A241" s="236"/>
      <c r="B241" s="677"/>
      <c r="C241" s="677"/>
      <c r="D241" t="s">
        <v>401</v>
      </c>
      <c r="E241" s="256">
        <v>6</v>
      </c>
      <c r="G241" s="291">
        <f t="shared" si="8"/>
        <v>16.001099999999838</v>
      </c>
      <c r="K241" s="676" t="s">
        <v>429</v>
      </c>
      <c r="L241" t="s">
        <v>19</v>
      </c>
      <c r="M241" s="256">
        <v>10</v>
      </c>
    </row>
    <row r="242" spans="1:13">
      <c r="A242" s="236"/>
      <c r="B242" s="677"/>
      <c r="C242" s="677"/>
      <c r="D242" t="s">
        <v>1115</v>
      </c>
      <c r="E242" s="256">
        <v>700</v>
      </c>
      <c r="G242" s="291">
        <f t="shared" si="8"/>
        <v>716.00109999999984</v>
      </c>
      <c r="K242" s="677"/>
      <c r="L242" t="s">
        <v>401</v>
      </c>
      <c r="M242" s="256">
        <v>6</v>
      </c>
    </row>
    <row r="243" spans="1:13">
      <c r="A243" s="257">
        <v>45968</v>
      </c>
      <c r="B243" s="677" t="s">
        <v>2078</v>
      </c>
      <c r="C243" s="677" t="s">
        <v>398</v>
      </c>
      <c r="D243" t="s">
        <v>1115</v>
      </c>
      <c r="F243" s="256">
        <v>700</v>
      </c>
      <c r="G243" s="291">
        <f t="shared" si="8"/>
        <v>16.001099999999838</v>
      </c>
      <c r="M243" s="256">
        <f>SUM(M237:M242)</f>
        <v>30</v>
      </c>
    </row>
    <row r="244" spans="1:13">
      <c r="A244" s="257">
        <v>46003</v>
      </c>
      <c r="B244" s="677" t="s">
        <v>2079</v>
      </c>
      <c r="C244" s="677" t="s">
        <v>398</v>
      </c>
      <c r="D244" t="s">
        <v>19</v>
      </c>
      <c r="F244" s="256">
        <v>10</v>
      </c>
      <c r="G244" s="291">
        <f t="shared" si="8"/>
        <v>6.0010999999998376</v>
      </c>
      <c r="M244" s="256"/>
    </row>
    <row r="245" spans="1:13">
      <c r="A245" s="257">
        <v>46003</v>
      </c>
      <c r="B245" s="677" t="s">
        <v>2079</v>
      </c>
      <c r="C245" s="677" t="s">
        <v>398</v>
      </c>
      <c r="D245" t="s">
        <v>401</v>
      </c>
      <c r="F245" s="256">
        <v>6</v>
      </c>
      <c r="G245" s="291">
        <f t="shared" si="8"/>
        <v>1.0999999998375642E-3</v>
      </c>
      <c r="M245" s="256"/>
    </row>
    <row r="246" spans="1:13">
      <c r="A246" s="243">
        <v>45991</v>
      </c>
      <c r="B246" s="676" t="s">
        <v>397</v>
      </c>
      <c r="C246" s="676" t="s">
        <v>405</v>
      </c>
      <c r="D246" t="s">
        <v>19</v>
      </c>
      <c r="E246" s="256">
        <v>10</v>
      </c>
      <c r="G246" s="291">
        <f t="shared" si="8"/>
        <v>10.001099999999838</v>
      </c>
    </row>
    <row r="247" spans="1:13">
      <c r="A247" s="236"/>
      <c r="B247" s="677"/>
      <c r="C247" s="677"/>
      <c r="D247" t="s">
        <v>401</v>
      </c>
      <c r="E247" s="256">
        <v>5</v>
      </c>
      <c r="G247" s="291">
        <f t="shared" si="8"/>
        <v>15.001099999999838</v>
      </c>
    </row>
    <row r="248" spans="1:13">
      <c r="A248" s="236"/>
      <c r="B248" s="677"/>
      <c r="C248" s="677"/>
      <c r="D248" t="s">
        <v>400</v>
      </c>
      <c r="E248" s="256">
        <v>700</v>
      </c>
      <c r="G248" s="291">
        <f t="shared" si="8"/>
        <v>715.00109999999984</v>
      </c>
    </row>
    <row r="249" spans="1:13">
      <c r="A249" s="257">
        <v>46001</v>
      </c>
      <c r="B249" s="677" t="s">
        <v>2080</v>
      </c>
      <c r="C249" s="677" t="s">
        <v>405</v>
      </c>
      <c r="D249" s="287" t="s">
        <v>400</v>
      </c>
      <c r="F249" s="256">
        <v>700</v>
      </c>
      <c r="G249" s="291">
        <f t="shared" si="8"/>
        <v>15.001099999999838</v>
      </c>
    </row>
    <row r="250" spans="1:13">
      <c r="A250" s="257">
        <v>46028</v>
      </c>
      <c r="B250" s="677" t="s">
        <v>2081</v>
      </c>
      <c r="C250" s="677" t="s">
        <v>405</v>
      </c>
      <c r="D250" s="287" t="s">
        <v>19</v>
      </c>
      <c r="F250" s="256">
        <v>10</v>
      </c>
      <c r="G250" s="291">
        <f t="shared" si="8"/>
        <v>5.0010999999998376</v>
      </c>
    </row>
    <row r="251" spans="1:13">
      <c r="A251" s="257">
        <v>46028</v>
      </c>
      <c r="B251" s="677" t="s">
        <v>2081</v>
      </c>
      <c r="C251" s="677" t="s">
        <v>405</v>
      </c>
      <c r="D251" s="287" t="s">
        <v>401</v>
      </c>
      <c r="F251" s="256">
        <v>5</v>
      </c>
      <c r="G251" s="291">
        <f t="shared" si="8"/>
        <v>1.0999999998375642E-3</v>
      </c>
    </row>
    <row r="252" spans="1:13">
      <c r="A252" s="243">
        <v>46022</v>
      </c>
      <c r="B252" s="676" t="s">
        <v>397</v>
      </c>
      <c r="C252" s="676" t="s">
        <v>409</v>
      </c>
      <c r="D252" t="s">
        <v>19</v>
      </c>
      <c r="E252" s="237">
        <v>10</v>
      </c>
      <c r="G252" s="291">
        <f t="shared" si="8"/>
        <v>10.001099999999838</v>
      </c>
      <c r="I252" s="625" t="s">
        <v>597</v>
      </c>
      <c r="J252" s="630">
        <v>41747705</v>
      </c>
    </row>
    <row r="253" spans="1:13">
      <c r="A253" s="236"/>
      <c r="B253" s="677"/>
      <c r="C253" s="677"/>
      <c r="D253" t="s">
        <v>401</v>
      </c>
      <c r="E253" s="237">
        <v>5</v>
      </c>
      <c r="G253" s="291">
        <f t="shared" si="8"/>
        <v>15.001099999999838</v>
      </c>
    </row>
    <row r="254" spans="1:13">
      <c r="A254" s="236"/>
      <c r="B254" s="677"/>
      <c r="C254" s="677"/>
      <c r="D254" t="s">
        <v>400</v>
      </c>
      <c r="E254" s="237">
        <v>700</v>
      </c>
      <c r="G254" s="291">
        <f t="shared" si="8"/>
        <v>715.00109999999984</v>
      </c>
      <c r="J254" s="676"/>
      <c r="L254" s="256"/>
    </row>
    <row r="255" spans="1:13">
      <c r="A255" s="257">
        <v>46028</v>
      </c>
      <c r="B255" s="677" t="s">
        <v>2082</v>
      </c>
      <c r="C255" s="677" t="s">
        <v>409</v>
      </c>
      <c r="D255" s="287" t="s">
        <v>400</v>
      </c>
      <c r="F255" s="256">
        <v>700</v>
      </c>
      <c r="G255" s="291">
        <f t="shared" si="8"/>
        <v>15.001099999999838</v>
      </c>
      <c r="J255" s="677"/>
    </row>
    <row r="256" spans="1:13">
      <c r="A256" s="257">
        <v>46063</v>
      </c>
      <c r="B256" s="677" t="s">
        <v>2083</v>
      </c>
      <c r="C256" s="677" t="s">
        <v>409</v>
      </c>
      <c r="D256" s="287" t="s">
        <v>19</v>
      </c>
      <c r="F256" s="256">
        <v>10</v>
      </c>
      <c r="G256" s="291">
        <f t="shared" si="8"/>
        <v>5.0010999999998376</v>
      </c>
    </row>
    <row r="257" spans="1:12">
      <c r="A257" s="257">
        <v>46063</v>
      </c>
      <c r="B257" s="677" t="s">
        <v>2083</v>
      </c>
      <c r="C257" s="677" t="s">
        <v>409</v>
      </c>
      <c r="D257" s="287" t="s">
        <v>401</v>
      </c>
      <c r="F257" s="256">
        <v>5</v>
      </c>
      <c r="G257" s="291">
        <f t="shared" si="8"/>
        <v>1.0999999998375642E-3</v>
      </c>
    </row>
    <row r="258" spans="1:12">
      <c r="A258" s="243">
        <v>46053</v>
      </c>
      <c r="B258" s="676" t="s">
        <v>397</v>
      </c>
      <c r="C258" s="676" t="s">
        <v>444</v>
      </c>
      <c r="D258" t="s">
        <v>19</v>
      </c>
      <c r="E258" s="218">
        <v>15</v>
      </c>
      <c r="G258" s="291">
        <f t="shared" si="8"/>
        <v>15.001099999999838</v>
      </c>
    </row>
    <row r="259" spans="1:12">
      <c r="A259" s="236"/>
      <c r="B259" s="677"/>
      <c r="C259" s="677"/>
      <c r="D259" t="s">
        <v>401</v>
      </c>
      <c r="E259" s="218">
        <v>3</v>
      </c>
      <c r="G259" s="291">
        <f t="shared" si="8"/>
        <v>18.001099999999838</v>
      </c>
    </row>
    <row r="260" spans="1:12">
      <c r="A260" s="236"/>
      <c r="B260" s="677"/>
      <c r="C260" s="677"/>
      <c r="D260" t="s">
        <v>400</v>
      </c>
      <c r="E260" s="237">
        <v>700</v>
      </c>
      <c r="G260" s="291">
        <f t="shared" si="8"/>
        <v>718.00109999999984</v>
      </c>
    </row>
    <row r="261" spans="1:12">
      <c r="A261" s="257">
        <v>46063</v>
      </c>
      <c r="B261" s="569" t="s">
        <v>2084</v>
      </c>
      <c r="C261" s="677" t="s">
        <v>444</v>
      </c>
      <c r="D261" s="287" t="s">
        <v>400</v>
      </c>
      <c r="F261" s="256">
        <v>300</v>
      </c>
      <c r="G261" s="291">
        <f t="shared" si="8"/>
        <v>418.00109999999984</v>
      </c>
    </row>
    <row r="262" spans="1:12">
      <c r="A262" s="257">
        <v>46063</v>
      </c>
      <c r="B262" s="569" t="s">
        <v>2085</v>
      </c>
      <c r="C262" s="677" t="s">
        <v>444</v>
      </c>
      <c r="D262" s="287" t="s">
        <v>400</v>
      </c>
      <c r="F262" s="256">
        <v>400</v>
      </c>
      <c r="G262" s="291">
        <f t="shared" si="8"/>
        <v>18.001099999999838</v>
      </c>
    </row>
    <row r="263" spans="1:12">
      <c r="A263" s="257">
        <v>46090</v>
      </c>
      <c r="B263" s="569" t="s">
        <v>2086</v>
      </c>
      <c r="C263" s="677" t="s">
        <v>444</v>
      </c>
      <c r="D263" s="287" t="s">
        <v>19</v>
      </c>
      <c r="F263" s="256">
        <v>15</v>
      </c>
      <c r="G263" s="291">
        <f>G262+E263-F263</f>
        <v>3.0010999999998376</v>
      </c>
    </row>
    <row r="264" spans="1:12">
      <c r="A264" s="257">
        <v>46090</v>
      </c>
      <c r="B264" s="569" t="s">
        <v>2086</v>
      </c>
      <c r="C264" s="677" t="s">
        <v>444</v>
      </c>
      <c r="D264" s="287" t="s">
        <v>401</v>
      </c>
      <c r="F264" s="256">
        <v>3</v>
      </c>
      <c r="G264" s="291">
        <f>G263+E264-F264</f>
        <v>1.0999999998375642E-3</v>
      </c>
    </row>
    <row r="265" spans="1:12">
      <c r="A265" s="243">
        <v>46081</v>
      </c>
      <c r="B265" s="676" t="s">
        <v>397</v>
      </c>
      <c r="C265" s="676" t="s">
        <v>415</v>
      </c>
      <c r="D265" t="s">
        <v>19</v>
      </c>
      <c r="E265" s="256">
        <v>14.4</v>
      </c>
      <c r="G265" s="291">
        <f>G264+E265-F265</f>
        <v>14.401099999999838</v>
      </c>
    </row>
    <row r="266" spans="1:12">
      <c r="A266" s="236"/>
      <c r="B266" s="677"/>
      <c r="C266" s="677"/>
      <c r="D266" t="s">
        <v>401</v>
      </c>
      <c r="E266" s="256">
        <v>6</v>
      </c>
      <c r="G266" s="291">
        <f t="shared" si="8"/>
        <v>20.401099999999836</v>
      </c>
      <c r="J266" s="690" t="s">
        <v>2042</v>
      </c>
      <c r="K266" s="690"/>
      <c r="L266" s="690"/>
    </row>
    <row r="267" spans="1:12">
      <c r="A267" s="236"/>
      <c r="B267" s="677"/>
      <c r="C267" s="677"/>
      <c r="D267" t="s">
        <v>400</v>
      </c>
      <c r="E267" s="256">
        <v>700</v>
      </c>
      <c r="G267" s="291">
        <f t="shared" si="8"/>
        <v>720.40109999999981</v>
      </c>
      <c r="I267" s="232">
        <v>2026</v>
      </c>
      <c r="J267" s="676" t="s">
        <v>415</v>
      </c>
      <c r="K267" t="s">
        <v>19</v>
      </c>
      <c r="L267" s="256">
        <v>14.4</v>
      </c>
    </row>
    <row r="268" spans="1:12">
      <c r="A268" s="257">
        <v>46090</v>
      </c>
      <c r="B268" s="677" t="s">
        <v>2087</v>
      </c>
      <c r="C268" s="677" t="s">
        <v>415</v>
      </c>
      <c r="D268" s="287" t="s">
        <v>400</v>
      </c>
      <c r="F268" s="256">
        <v>700</v>
      </c>
      <c r="G268" s="291">
        <f t="shared" si="8"/>
        <v>20.401099999999815</v>
      </c>
      <c r="J268" s="677"/>
      <c r="K268" t="s">
        <v>401</v>
      </c>
      <c r="L268" s="256">
        <v>6</v>
      </c>
    </row>
    <row r="269" spans="1:12">
      <c r="A269" s="257">
        <v>46134</v>
      </c>
      <c r="B269" s="677" t="s">
        <v>2088</v>
      </c>
      <c r="C269" s="677" t="s">
        <v>415</v>
      </c>
      <c r="D269" s="287" t="s">
        <v>19</v>
      </c>
      <c r="F269" s="256">
        <v>14.4</v>
      </c>
      <c r="G269" s="291">
        <f t="shared" si="8"/>
        <v>6.0010999999998145</v>
      </c>
      <c r="J269" s="677"/>
      <c r="L269" s="256"/>
    </row>
    <row r="270" spans="1:12">
      <c r="A270" s="257">
        <v>46134</v>
      </c>
      <c r="B270" s="677" t="s">
        <v>2088</v>
      </c>
      <c r="C270" s="677" t="s">
        <v>415</v>
      </c>
      <c r="D270" s="287" t="s">
        <v>401</v>
      </c>
      <c r="F270" s="256">
        <v>6</v>
      </c>
      <c r="G270" s="291">
        <f t="shared" si="8"/>
        <v>1.0999999998144716E-3</v>
      </c>
      <c r="J270" s="677"/>
      <c r="L270" s="256"/>
    </row>
    <row r="271" spans="1:12">
      <c r="A271" s="243">
        <v>46112</v>
      </c>
      <c r="B271" s="676" t="s">
        <v>1454</v>
      </c>
      <c r="C271" s="676" t="s">
        <v>418</v>
      </c>
      <c r="D271" t="s">
        <v>19</v>
      </c>
      <c r="E271" s="256">
        <v>5.6</v>
      </c>
      <c r="G271" s="291">
        <f t="shared" si="8"/>
        <v>5.6010999999998141</v>
      </c>
      <c r="J271" s="676" t="s">
        <v>418</v>
      </c>
      <c r="K271" t="s">
        <v>19</v>
      </c>
      <c r="L271" s="256">
        <v>5.6</v>
      </c>
    </row>
    <row r="272" spans="1:12">
      <c r="A272" s="236"/>
      <c r="B272" s="677"/>
      <c r="C272" s="677"/>
      <c r="D272" t="s">
        <v>401</v>
      </c>
      <c r="E272" s="256">
        <v>6</v>
      </c>
      <c r="G272" s="291">
        <f t="shared" si="8"/>
        <v>11.601099999999814</v>
      </c>
      <c r="J272" s="677"/>
      <c r="K272" t="s">
        <v>401</v>
      </c>
      <c r="L272" s="256">
        <v>6</v>
      </c>
    </row>
    <row r="273" spans="1:12">
      <c r="A273" s="236"/>
      <c r="B273" s="677"/>
      <c r="C273" s="677"/>
      <c r="D273" t="s">
        <v>1115</v>
      </c>
      <c r="E273" s="256">
        <v>700</v>
      </c>
      <c r="G273" s="291">
        <f t="shared" si="8"/>
        <v>711.60109999999986</v>
      </c>
      <c r="L273" s="292">
        <f>SUM(L267:L272)</f>
        <v>32</v>
      </c>
    </row>
    <row r="274" spans="1:12">
      <c r="A274" s="257">
        <v>46118</v>
      </c>
      <c r="B274" s="677" t="s">
        <v>2089</v>
      </c>
      <c r="C274" s="677" t="s">
        <v>418</v>
      </c>
      <c r="D274" s="287" t="s">
        <v>400</v>
      </c>
      <c r="F274" s="256">
        <v>700</v>
      </c>
      <c r="G274" s="291">
        <f t="shared" si="8"/>
        <v>11.60109999999986</v>
      </c>
    </row>
    <row r="275" spans="1:12">
      <c r="A275" s="257">
        <v>46134</v>
      </c>
      <c r="B275" s="677" t="s">
        <v>2088</v>
      </c>
      <c r="C275" s="677" t="s">
        <v>418</v>
      </c>
      <c r="D275" s="287" t="s">
        <v>19</v>
      </c>
      <c r="F275" s="256">
        <v>5.6</v>
      </c>
      <c r="G275" s="291">
        <f t="shared" si="8"/>
        <v>6.0010999999998607</v>
      </c>
    </row>
    <row r="276" spans="1:12">
      <c r="A276" s="257">
        <v>46134</v>
      </c>
      <c r="B276" s="677" t="s">
        <v>2088</v>
      </c>
      <c r="C276" s="677" t="s">
        <v>418</v>
      </c>
      <c r="D276" s="287" t="s">
        <v>401</v>
      </c>
      <c r="F276" s="256">
        <v>6</v>
      </c>
      <c r="G276" s="291">
        <f t="shared" si="8"/>
        <v>1.0999999998606569E-3</v>
      </c>
    </row>
    <row r="277" spans="1:12">
      <c r="A277" s="243">
        <v>46142</v>
      </c>
      <c r="B277" s="676" t="s">
        <v>397</v>
      </c>
      <c r="C277" s="676" t="s">
        <v>473</v>
      </c>
      <c r="D277" t="s">
        <v>19</v>
      </c>
      <c r="G277" s="291">
        <f t="shared" si="8"/>
        <v>1.0999999998606569E-3</v>
      </c>
    </row>
    <row r="278" spans="1:12">
      <c r="A278" s="236"/>
      <c r="B278" s="677"/>
      <c r="C278" s="677"/>
      <c r="D278" t="s">
        <v>401</v>
      </c>
      <c r="G278" s="291">
        <f t="shared" ref="G278:G341" si="9">G277+E278-F278</f>
        <v>1.0999999998606569E-3</v>
      </c>
    </row>
    <row r="279" spans="1:12">
      <c r="A279" s="236"/>
      <c r="B279" s="677"/>
      <c r="C279" s="677"/>
      <c r="D279" t="s">
        <v>400</v>
      </c>
      <c r="E279" s="256">
        <v>700</v>
      </c>
      <c r="G279" s="291">
        <f t="shared" si="9"/>
        <v>700.00109999999984</v>
      </c>
    </row>
    <row r="280" spans="1:12">
      <c r="B280" s="677"/>
      <c r="C280" s="677"/>
      <c r="G280" s="291">
        <f t="shared" si="9"/>
        <v>700.00109999999984</v>
      </c>
    </row>
    <row r="281" spans="1:12">
      <c r="B281" s="677"/>
      <c r="C281" s="677"/>
      <c r="G281" s="291">
        <f t="shared" si="9"/>
        <v>700.00109999999984</v>
      </c>
    </row>
    <row r="282" spans="1:12">
      <c r="B282" s="677"/>
      <c r="C282" s="677"/>
      <c r="G282" s="291">
        <f t="shared" si="9"/>
        <v>700.00109999999984</v>
      </c>
    </row>
    <row r="283" spans="1:12">
      <c r="B283" s="677"/>
      <c r="C283" s="677"/>
      <c r="G283" s="291">
        <f t="shared" si="9"/>
        <v>700.00109999999984</v>
      </c>
    </row>
    <row r="284" spans="1:12">
      <c r="B284" s="677"/>
      <c r="C284" s="677"/>
      <c r="G284" s="291">
        <f t="shared" si="9"/>
        <v>700.00109999999984</v>
      </c>
    </row>
    <row r="285" spans="1:12">
      <c r="B285" s="677"/>
      <c r="C285" s="677"/>
      <c r="G285" s="291">
        <f t="shared" si="9"/>
        <v>700.00109999999984</v>
      </c>
    </row>
    <row r="286" spans="1:12">
      <c r="B286" s="677"/>
      <c r="C286" s="677"/>
      <c r="G286" s="291">
        <f t="shared" si="9"/>
        <v>700.00109999999984</v>
      </c>
    </row>
    <row r="287" spans="1:12">
      <c r="B287" s="677"/>
      <c r="C287" s="677"/>
      <c r="G287" s="291">
        <f t="shared" si="9"/>
        <v>700.00109999999984</v>
      </c>
    </row>
    <row r="288" spans="1:12">
      <c r="B288" s="677"/>
      <c r="C288" s="677"/>
      <c r="G288" s="291">
        <f t="shared" si="9"/>
        <v>700.00109999999984</v>
      </c>
    </row>
    <row r="289" spans="2:7">
      <c r="B289" s="677"/>
      <c r="C289" s="677"/>
      <c r="G289" s="291">
        <f t="shared" si="9"/>
        <v>700.00109999999984</v>
      </c>
    </row>
    <row r="290" spans="2:7">
      <c r="B290" s="677"/>
      <c r="C290" s="677"/>
      <c r="G290" s="291">
        <f t="shared" si="9"/>
        <v>700.00109999999984</v>
      </c>
    </row>
    <row r="291" spans="2:7">
      <c r="B291" s="677"/>
      <c r="C291" s="677"/>
      <c r="G291" s="291">
        <f t="shared" si="9"/>
        <v>700.00109999999984</v>
      </c>
    </row>
    <row r="292" spans="2:7">
      <c r="B292" s="677"/>
      <c r="C292" s="677"/>
      <c r="G292" s="291">
        <f t="shared" si="9"/>
        <v>700.00109999999984</v>
      </c>
    </row>
    <row r="293" spans="2:7">
      <c r="B293" s="677"/>
      <c r="C293" s="677"/>
      <c r="G293" s="291">
        <f t="shared" si="9"/>
        <v>700.00109999999984</v>
      </c>
    </row>
    <row r="294" spans="2:7">
      <c r="B294" s="677"/>
      <c r="C294" s="677"/>
      <c r="G294" s="291">
        <f t="shared" si="9"/>
        <v>700.00109999999984</v>
      </c>
    </row>
    <row r="295" spans="2:7">
      <c r="B295" s="677"/>
      <c r="C295" s="677"/>
      <c r="G295" s="291">
        <f t="shared" si="9"/>
        <v>700.00109999999984</v>
      </c>
    </row>
    <row r="296" spans="2:7">
      <c r="B296" s="677"/>
      <c r="C296" s="677"/>
      <c r="G296" s="291">
        <f t="shared" si="9"/>
        <v>700.00109999999984</v>
      </c>
    </row>
    <row r="297" spans="2:7">
      <c r="B297" s="677"/>
      <c r="C297" s="677"/>
      <c r="G297" s="291">
        <f t="shared" si="9"/>
        <v>700.00109999999984</v>
      </c>
    </row>
    <row r="298" spans="2:7">
      <c r="B298" s="677"/>
      <c r="C298" s="677"/>
      <c r="G298" s="291">
        <f t="shared" si="9"/>
        <v>700.00109999999984</v>
      </c>
    </row>
    <row r="299" spans="2:7">
      <c r="B299" s="677"/>
      <c r="C299" s="677"/>
      <c r="G299" s="291">
        <f t="shared" si="9"/>
        <v>700.00109999999984</v>
      </c>
    </row>
    <row r="300" spans="2:7">
      <c r="B300" s="677"/>
      <c r="C300" s="677"/>
      <c r="G300" s="291">
        <f t="shared" si="9"/>
        <v>700.00109999999984</v>
      </c>
    </row>
    <row r="301" spans="2:7">
      <c r="B301" s="677"/>
      <c r="C301" s="677"/>
      <c r="G301" s="291">
        <f t="shared" si="9"/>
        <v>700.00109999999984</v>
      </c>
    </row>
    <row r="302" spans="2:7">
      <c r="B302" s="677"/>
      <c r="C302" s="677"/>
      <c r="G302" s="291">
        <f t="shared" si="9"/>
        <v>700.00109999999984</v>
      </c>
    </row>
    <row r="303" spans="2:7">
      <c r="B303" s="677"/>
      <c r="C303" s="677"/>
      <c r="G303" s="291">
        <f t="shared" si="9"/>
        <v>700.00109999999984</v>
      </c>
    </row>
    <row r="304" spans="2:7">
      <c r="B304" s="677"/>
      <c r="C304" s="677"/>
      <c r="G304" s="291">
        <f t="shared" si="9"/>
        <v>700.00109999999984</v>
      </c>
    </row>
    <row r="305" spans="2:7">
      <c r="B305" s="677"/>
      <c r="C305" s="677"/>
      <c r="G305" s="291">
        <f t="shared" si="9"/>
        <v>700.00109999999984</v>
      </c>
    </row>
    <row r="306" spans="2:7">
      <c r="B306" s="677"/>
      <c r="C306" s="677"/>
      <c r="G306" s="291">
        <f t="shared" si="9"/>
        <v>700.00109999999984</v>
      </c>
    </row>
    <row r="307" spans="2:7">
      <c r="B307" s="677"/>
      <c r="C307" s="677"/>
      <c r="G307" s="291">
        <f t="shared" si="9"/>
        <v>700.00109999999984</v>
      </c>
    </row>
    <row r="308" spans="2:7">
      <c r="B308" s="677"/>
      <c r="C308" s="677"/>
      <c r="G308" s="291">
        <f t="shared" si="9"/>
        <v>700.00109999999984</v>
      </c>
    </row>
    <row r="309" spans="2:7">
      <c r="B309" s="677"/>
      <c r="C309" s="677"/>
      <c r="G309" s="291">
        <f t="shared" si="9"/>
        <v>700.00109999999984</v>
      </c>
    </row>
    <row r="310" spans="2:7">
      <c r="B310" s="677"/>
      <c r="C310" s="677"/>
      <c r="G310" s="291">
        <f t="shared" si="9"/>
        <v>700.00109999999984</v>
      </c>
    </row>
    <row r="311" spans="2:7">
      <c r="B311" s="677"/>
      <c r="C311" s="677"/>
      <c r="G311" s="291">
        <f t="shared" si="9"/>
        <v>700.00109999999984</v>
      </c>
    </row>
    <row r="312" spans="2:7">
      <c r="B312" s="677"/>
      <c r="C312" s="677"/>
      <c r="G312" s="291">
        <f t="shared" si="9"/>
        <v>700.00109999999984</v>
      </c>
    </row>
    <row r="313" spans="2:7">
      <c r="B313" s="677"/>
      <c r="C313" s="677"/>
      <c r="G313" s="291">
        <f t="shared" si="9"/>
        <v>700.00109999999984</v>
      </c>
    </row>
    <row r="314" spans="2:7">
      <c r="B314" s="677"/>
      <c r="C314" s="677"/>
      <c r="G314" s="291">
        <f t="shared" si="9"/>
        <v>700.00109999999984</v>
      </c>
    </row>
    <row r="315" spans="2:7">
      <c r="B315" s="677"/>
      <c r="C315" s="677"/>
      <c r="G315" s="291">
        <f t="shared" si="9"/>
        <v>700.00109999999984</v>
      </c>
    </row>
    <row r="316" spans="2:7">
      <c r="B316" s="677"/>
      <c r="C316" s="677"/>
      <c r="G316" s="291">
        <f t="shared" si="9"/>
        <v>700.00109999999984</v>
      </c>
    </row>
    <row r="317" spans="2:7">
      <c r="B317" s="677"/>
      <c r="C317" s="677"/>
      <c r="G317" s="291">
        <f t="shared" si="9"/>
        <v>700.00109999999984</v>
      </c>
    </row>
    <row r="318" spans="2:7">
      <c r="B318" s="677"/>
      <c r="C318" s="677"/>
      <c r="G318" s="291">
        <f t="shared" si="9"/>
        <v>700.00109999999984</v>
      </c>
    </row>
    <row r="319" spans="2:7">
      <c r="B319" s="677"/>
      <c r="C319" s="677"/>
      <c r="G319" s="291">
        <f t="shared" si="9"/>
        <v>700.00109999999984</v>
      </c>
    </row>
    <row r="320" spans="2:7">
      <c r="B320" s="677"/>
      <c r="C320" s="677"/>
      <c r="G320" s="291">
        <f t="shared" si="9"/>
        <v>700.00109999999984</v>
      </c>
    </row>
    <row r="321" spans="2:7">
      <c r="B321" s="677"/>
      <c r="C321" s="677"/>
      <c r="G321" s="291">
        <f t="shared" si="9"/>
        <v>700.00109999999984</v>
      </c>
    </row>
    <row r="322" spans="2:7">
      <c r="B322" s="677"/>
      <c r="C322" s="677"/>
      <c r="G322" s="291">
        <f t="shared" si="9"/>
        <v>700.00109999999984</v>
      </c>
    </row>
    <row r="323" spans="2:7">
      <c r="B323" s="677"/>
      <c r="C323" s="677"/>
      <c r="G323" s="291">
        <f t="shared" si="9"/>
        <v>700.00109999999984</v>
      </c>
    </row>
    <row r="324" spans="2:7">
      <c r="B324" s="677"/>
      <c r="C324" s="677"/>
      <c r="G324" s="291">
        <f t="shared" si="9"/>
        <v>700.00109999999984</v>
      </c>
    </row>
    <row r="325" spans="2:7">
      <c r="B325" s="677"/>
      <c r="C325" s="677"/>
      <c r="G325" s="291">
        <f t="shared" si="9"/>
        <v>700.00109999999984</v>
      </c>
    </row>
    <row r="326" spans="2:7">
      <c r="B326" s="677"/>
      <c r="C326" s="677"/>
      <c r="G326" s="291">
        <f t="shared" si="9"/>
        <v>700.00109999999984</v>
      </c>
    </row>
    <row r="327" spans="2:7">
      <c r="B327" s="677"/>
      <c r="C327" s="677"/>
      <c r="G327" s="291">
        <f t="shared" si="9"/>
        <v>700.00109999999984</v>
      </c>
    </row>
    <row r="328" spans="2:7">
      <c r="B328" s="677"/>
      <c r="C328" s="677"/>
      <c r="G328" s="291">
        <f t="shared" si="9"/>
        <v>700.00109999999984</v>
      </c>
    </row>
    <row r="329" spans="2:7">
      <c r="B329" s="677"/>
      <c r="C329" s="677"/>
      <c r="G329" s="291">
        <f t="shared" si="9"/>
        <v>700.00109999999984</v>
      </c>
    </row>
    <row r="330" spans="2:7">
      <c r="B330" s="677"/>
      <c r="C330" s="677"/>
      <c r="G330" s="291">
        <f t="shared" si="9"/>
        <v>700.00109999999984</v>
      </c>
    </row>
    <row r="331" spans="2:7">
      <c r="B331" s="677"/>
      <c r="C331" s="677"/>
      <c r="G331" s="291">
        <f t="shared" si="9"/>
        <v>700.00109999999984</v>
      </c>
    </row>
    <row r="332" spans="2:7">
      <c r="B332" s="677"/>
      <c r="C332" s="677"/>
      <c r="G332" s="291">
        <f t="shared" si="9"/>
        <v>700.00109999999984</v>
      </c>
    </row>
    <row r="333" spans="2:7">
      <c r="B333" s="677"/>
      <c r="C333" s="677"/>
      <c r="G333" s="291">
        <f t="shared" si="9"/>
        <v>700.00109999999984</v>
      </c>
    </row>
    <row r="334" spans="2:7">
      <c r="B334" s="677"/>
      <c r="C334" s="677"/>
      <c r="G334" s="291">
        <f t="shared" si="9"/>
        <v>700.00109999999984</v>
      </c>
    </row>
    <row r="335" spans="2:7">
      <c r="B335" s="677"/>
      <c r="C335" s="677"/>
      <c r="G335" s="291">
        <f t="shared" si="9"/>
        <v>700.00109999999984</v>
      </c>
    </row>
    <row r="336" spans="2:7">
      <c r="B336" s="677"/>
      <c r="C336" s="677"/>
      <c r="G336" s="291">
        <f t="shared" si="9"/>
        <v>700.00109999999984</v>
      </c>
    </row>
    <row r="337" spans="2:7">
      <c r="B337" s="677"/>
      <c r="C337" s="677"/>
      <c r="G337" s="291">
        <f t="shared" si="9"/>
        <v>700.00109999999984</v>
      </c>
    </row>
    <row r="338" spans="2:7">
      <c r="B338" s="677"/>
      <c r="C338" s="677"/>
      <c r="G338" s="291">
        <f t="shared" si="9"/>
        <v>700.00109999999984</v>
      </c>
    </row>
    <row r="339" spans="2:7">
      <c r="B339" s="677"/>
      <c r="C339" s="677"/>
      <c r="G339" s="291">
        <f t="shared" si="9"/>
        <v>700.00109999999984</v>
      </c>
    </row>
    <row r="340" spans="2:7">
      <c r="B340" s="677"/>
      <c r="C340" s="677"/>
      <c r="G340" s="291">
        <f t="shared" si="9"/>
        <v>700.00109999999984</v>
      </c>
    </row>
    <row r="341" spans="2:7">
      <c r="B341" s="677"/>
      <c r="C341" s="677"/>
      <c r="G341" s="291">
        <f t="shared" si="9"/>
        <v>700.00109999999984</v>
      </c>
    </row>
    <row r="342" spans="2:7">
      <c r="B342" s="677"/>
      <c r="C342" s="677"/>
      <c r="G342" s="291">
        <f t="shared" ref="G342:G405" si="10">G341+E342-F342</f>
        <v>700.00109999999984</v>
      </c>
    </row>
    <row r="343" spans="2:7">
      <c r="B343" s="677"/>
      <c r="C343" s="677"/>
      <c r="G343" s="291">
        <f t="shared" si="10"/>
        <v>700.00109999999984</v>
      </c>
    </row>
    <row r="344" spans="2:7">
      <c r="B344" s="677"/>
      <c r="C344" s="677"/>
      <c r="G344" s="291">
        <f t="shared" si="10"/>
        <v>700.00109999999984</v>
      </c>
    </row>
    <row r="345" spans="2:7">
      <c r="B345" s="677"/>
      <c r="C345" s="677"/>
      <c r="G345" s="291">
        <f t="shared" si="10"/>
        <v>700.00109999999984</v>
      </c>
    </row>
    <row r="346" spans="2:7">
      <c r="B346" s="677"/>
      <c r="C346" s="677"/>
      <c r="G346" s="291">
        <f t="shared" si="10"/>
        <v>700.00109999999984</v>
      </c>
    </row>
    <row r="347" spans="2:7">
      <c r="B347" s="677"/>
      <c r="C347" s="677"/>
      <c r="G347" s="291">
        <f t="shared" si="10"/>
        <v>700.00109999999984</v>
      </c>
    </row>
    <row r="348" spans="2:7">
      <c r="B348" s="677"/>
      <c r="C348" s="677"/>
      <c r="G348" s="291">
        <f t="shared" si="10"/>
        <v>700.00109999999984</v>
      </c>
    </row>
    <row r="349" spans="2:7">
      <c r="B349" s="677"/>
      <c r="C349" s="677"/>
      <c r="G349" s="291">
        <f t="shared" si="10"/>
        <v>700.00109999999984</v>
      </c>
    </row>
    <row r="350" spans="2:7">
      <c r="B350" s="677"/>
      <c r="C350" s="677"/>
      <c r="G350" s="291">
        <f t="shared" si="10"/>
        <v>700.00109999999984</v>
      </c>
    </row>
    <row r="351" spans="2:7">
      <c r="B351" s="677"/>
      <c r="C351" s="677"/>
      <c r="G351" s="291">
        <f t="shared" si="10"/>
        <v>700.00109999999984</v>
      </c>
    </row>
    <row r="352" spans="2:7">
      <c r="B352" s="677"/>
      <c r="C352" s="677"/>
      <c r="G352" s="291">
        <f t="shared" si="10"/>
        <v>700.00109999999984</v>
      </c>
    </row>
    <row r="353" spans="2:7">
      <c r="B353" s="677"/>
      <c r="C353" s="677"/>
      <c r="G353" s="291">
        <f t="shared" si="10"/>
        <v>700.00109999999984</v>
      </c>
    </row>
    <row r="354" spans="2:7">
      <c r="B354" s="677"/>
      <c r="C354" s="677"/>
      <c r="G354" s="291">
        <f t="shared" si="10"/>
        <v>700.00109999999984</v>
      </c>
    </row>
    <row r="355" spans="2:7">
      <c r="B355" s="677"/>
      <c r="C355" s="677"/>
      <c r="G355" s="291">
        <f t="shared" si="10"/>
        <v>700.00109999999984</v>
      </c>
    </row>
    <row r="356" spans="2:7">
      <c r="B356" s="677"/>
      <c r="C356" s="677"/>
      <c r="G356" s="291">
        <f t="shared" si="10"/>
        <v>700.00109999999984</v>
      </c>
    </row>
    <row r="357" spans="2:7">
      <c r="B357" s="677"/>
      <c r="C357" s="677"/>
      <c r="G357" s="291">
        <f t="shared" si="10"/>
        <v>700.00109999999984</v>
      </c>
    </row>
    <row r="358" spans="2:7">
      <c r="B358" s="677"/>
      <c r="C358" s="677"/>
      <c r="G358" s="291">
        <f t="shared" si="10"/>
        <v>700.00109999999984</v>
      </c>
    </row>
    <row r="359" spans="2:7">
      <c r="B359" s="677"/>
      <c r="C359" s="677"/>
      <c r="G359" s="291">
        <f t="shared" si="10"/>
        <v>700.00109999999984</v>
      </c>
    </row>
    <row r="360" spans="2:7">
      <c r="B360" s="677"/>
      <c r="C360" s="677"/>
      <c r="G360" s="291">
        <f t="shared" si="10"/>
        <v>700.00109999999984</v>
      </c>
    </row>
    <row r="361" spans="2:7">
      <c r="B361" s="677"/>
      <c r="C361" s="677"/>
      <c r="G361" s="291">
        <f t="shared" si="10"/>
        <v>700.00109999999984</v>
      </c>
    </row>
    <row r="362" spans="2:7">
      <c r="B362" s="677"/>
      <c r="C362" s="677"/>
      <c r="G362" s="291">
        <f t="shared" si="10"/>
        <v>700.00109999999984</v>
      </c>
    </row>
    <row r="363" spans="2:7">
      <c r="B363" s="677"/>
      <c r="C363" s="677"/>
      <c r="G363" s="291">
        <f t="shared" si="10"/>
        <v>700.00109999999984</v>
      </c>
    </row>
    <row r="364" spans="2:7">
      <c r="B364" s="677"/>
      <c r="C364" s="677"/>
      <c r="G364" s="291">
        <f t="shared" si="10"/>
        <v>700.00109999999984</v>
      </c>
    </row>
    <row r="365" spans="2:7">
      <c r="B365" s="677"/>
      <c r="C365" s="677"/>
      <c r="G365" s="291">
        <f t="shared" si="10"/>
        <v>700.00109999999984</v>
      </c>
    </row>
    <row r="366" spans="2:7">
      <c r="B366" s="677"/>
      <c r="C366" s="677"/>
      <c r="G366" s="291">
        <f t="shared" si="10"/>
        <v>700.00109999999984</v>
      </c>
    </row>
    <row r="367" spans="2:7">
      <c r="B367" s="677"/>
      <c r="C367" s="677"/>
      <c r="G367" s="291">
        <f t="shared" si="10"/>
        <v>700.00109999999984</v>
      </c>
    </row>
    <row r="368" spans="2:7">
      <c r="B368" s="677"/>
      <c r="C368" s="677"/>
      <c r="G368" s="291">
        <f t="shared" si="10"/>
        <v>700.00109999999984</v>
      </c>
    </row>
    <row r="369" spans="2:7">
      <c r="B369" s="677"/>
      <c r="C369" s="677"/>
      <c r="G369" s="291">
        <f t="shared" si="10"/>
        <v>700.00109999999984</v>
      </c>
    </row>
    <row r="370" spans="2:7">
      <c r="B370" s="677"/>
      <c r="C370" s="677"/>
      <c r="G370" s="291">
        <f t="shared" si="10"/>
        <v>700.00109999999984</v>
      </c>
    </row>
    <row r="371" spans="2:7">
      <c r="B371" s="677"/>
      <c r="C371" s="677"/>
      <c r="G371" s="291">
        <f t="shared" si="10"/>
        <v>700.00109999999984</v>
      </c>
    </row>
    <row r="372" spans="2:7">
      <c r="B372" s="677"/>
      <c r="C372" s="677"/>
      <c r="G372" s="291">
        <f t="shared" si="10"/>
        <v>700.00109999999984</v>
      </c>
    </row>
    <row r="373" spans="2:7">
      <c r="B373" s="677"/>
      <c r="C373" s="677"/>
      <c r="G373" s="291">
        <f t="shared" si="10"/>
        <v>700.00109999999984</v>
      </c>
    </row>
    <row r="374" spans="2:7">
      <c r="B374" s="677"/>
      <c r="C374" s="677"/>
      <c r="G374" s="291">
        <f t="shared" si="10"/>
        <v>700.00109999999984</v>
      </c>
    </row>
    <row r="375" spans="2:7">
      <c r="B375" s="677"/>
      <c r="C375" s="677"/>
      <c r="G375" s="291">
        <f t="shared" si="10"/>
        <v>700.00109999999984</v>
      </c>
    </row>
    <row r="376" spans="2:7">
      <c r="B376" s="677"/>
      <c r="C376" s="677"/>
      <c r="G376" s="291">
        <f t="shared" si="10"/>
        <v>700.00109999999984</v>
      </c>
    </row>
    <row r="377" spans="2:7">
      <c r="B377" s="677"/>
      <c r="C377" s="677"/>
      <c r="G377" s="291">
        <f t="shared" si="10"/>
        <v>700.00109999999984</v>
      </c>
    </row>
    <row r="378" spans="2:7">
      <c r="B378" s="677"/>
      <c r="C378" s="677"/>
      <c r="G378" s="291">
        <f t="shared" si="10"/>
        <v>700.00109999999984</v>
      </c>
    </row>
    <row r="379" spans="2:7">
      <c r="B379" s="677"/>
      <c r="C379" s="677"/>
      <c r="G379" s="291">
        <f t="shared" si="10"/>
        <v>700.00109999999984</v>
      </c>
    </row>
    <row r="380" spans="2:7">
      <c r="B380" s="677"/>
      <c r="C380" s="677"/>
      <c r="G380" s="291">
        <f t="shared" si="10"/>
        <v>700.00109999999984</v>
      </c>
    </row>
    <row r="381" spans="2:7">
      <c r="B381" s="677"/>
      <c r="C381" s="677"/>
      <c r="G381" s="291">
        <f t="shared" si="10"/>
        <v>700.00109999999984</v>
      </c>
    </row>
    <row r="382" spans="2:7">
      <c r="B382" s="677"/>
      <c r="C382" s="677"/>
      <c r="G382" s="291">
        <f t="shared" si="10"/>
        <v>700.00109999999984</v>
      </c>
    </row>
    <row r="383" spans="2:7">
      <c r="B383" s="677"/>
      <c r="C383" s="677"/>
      <c r="G383" s="291">
        <f t="shared" si="10"/>
        <v>700.00109999999984</v>
      </c>
    </row>
    <row r="384" spans="2:7">
      <c r="B384" s="677"/>
      <c r="C384" s="677"/>
      <c r="G384" s="291">
        <f t="shared" si="10"/>
        <v>700.00109999999984</v>
      </c>
    </row>
    <row r="385" spans="2:7">
      <c r="B385" s="677"/>
      <c r="C385" s="677"/>
      <c r="G385" s="291">
        <f t="shared" si="10"/>
        <v>700.00109999999984</v>
      </c>
    </row>
    <row r="386" spans="2:7">
      <c r="B386" s="677"/>
      <c r="C386" s="677"/>
      <c r="G386" s="291">
        <f t="shared" si="10"/>
        <v>700.00109999999984</v>
      </c>
    </row>
    <row r="387" spans="2:7">
      <c r="B387" s="677"/>
      <c r="C387" s="677"/>
      <c r="G387" s="291">
        <f t="shared" si="10"/>
        <v>700.00109999999984</v>
      </c>
    </row>
    <row r="388" spans="2:7">
      <c r="B388" s="677"/>
      <c r="C388" s="677"/>
      <c r="G388" s="291">
        <f t="shared" si="10"/>
        <v>700.00109999999984</v>
      </c>
    </row>
    <row r="389" spans="2:7">
      <c r="B389" s="677"/>
      <c r="C389" s="677"/>
      <c r="G389" s="291">
        <f t="shared" si="10"/>
        <v>700.00109999999984</v>
      </c>
    </row>
    <row r="390" spans="2:7">
      <c r="B390" s="677"/>
      <c r="C390" s="677"/>
      <c r="G390" s="291">
        <f t="shared" si="10"/>
        <v>700.00109999999984</v>
      </c>
    </row>
    <row r="391" spans="2:7">
      <c r="B391" s="677"/>
      <c r="C391" s="677"/>
      <c r="G391" s="291">
        <f t="shared" si="10"/>
        <v>700.00109999999984</v>
      </c>
    </row>
    <row r="392" spans="2:7">
      <c r="B392" s="677"/>
      <c r="C392" s="677"/>
      <c r="G392" s="291">
        <f t="shared" si="10"/>
        <v>700.00109999999984</v>
      </c>
    </row>
    <row r="393" spans="2:7">
      <c r="B393" s="677"/>
      <c r="C393" s="677"/>
      <c r="G393" s="291">
        <f t="shared" si="10"/>
        <v>700.00109999999984</v>
      </c>
    </row>
    <row r="394" spans="2:7">
      <c r="B394" s="677"/>
      <c r="C394" s="677"/>
      <c r="G394" s="291">
        <f t="shared" si="10"/>
        <v>700.00109999999984</v>
      </c>
    </row>
    <row r="395" spans="2:7">
      <c r="B395" s="677"/>
      <c r="C395" s="677"/>
      <c r="G395" s="291">
        <f t="shared" si="10"/>
        <v>700.00109999999984</v>
      </c>
    </row>
    <row r="396" spans="2:7">
      <c r="B396" s="677"/>
      <c r="C396" s="677"/>
      <c r="G396" s="291">
        <f t="shared" si="10"/>
        <v>700.00109999999984</v>
      </c>
    </row>
    <row r="397" spans="2:7">
      <c r="B397" s="677"/>
      <c r="C397" s="677"/>
      <c r="G397" s="291">
        <f t="shared" si="10"/>
        <v>700.00109999999984</v>
      </c>
    </row>
    <row r="398" spans="2:7">
      <c r="B398" s="677"/>
      <c r="C398" s="677"/>
      <c r="G398" s="291">
        <f t="shared" si="10"/>
        <v>700.00109999999984</v>
      </c>
    </row>
    <row r="399" spans="2:7">
      <c r="B399" s="677"/>
      <c r="C399" s="677"/>
      <c r="G399" s="291">
        <f t="shared" si="10"/>
        <v>700.00109999999984</v>
      </c>
    </row>
    <row r="400" spans="2:7">
      <c r="B400" s="677"/>
      <c r="C400" s="677"/>
      <c r="G400" s="291">
        <f t="shared" si="10"/>
        <v>700.00109999999984</v>
      </c>
    </row>
    <row r="401" spans="2:7">
      <c r="B401" s="677"/>
      <c r="C401" s="677"/>
      <c r="G401" s="291">
        <f t="shared" si="10"/>
        <v>700.00109999999984</v>
      </c>
    </row>
    <row r="402" spans="2:7">
      <c r="B402" s="677"/>
      <c r="C402" s="677"/>
      <c r="G402" s="291">
        <f t="shared" si="10"/>
        <v>700.00109999999984</v>
      </c>
    </row>
    <row r="403" spans="2:7">
      <c r="B403" s="677"/>
      <c r="C403" s="677"/>
      <c r="G403" s="291">
        <f t="shared" si="10"/>
        <v>700.00109999999984</v>
      </c>
    </row>
    <row r="404" spans="2:7">
      <c r="B404" s="677"/>
      <c r="C404" s="677"/>
      <c r="G404" s="291">
        <f t="shared" si="10"/>
        <v>700.00109999999984</v>
      </c>
    </row>
    <row r="405" spans="2:7">
      <c r="B405" s="677"/>
      <c r="C405" s="677"/>
      <c r="G405" s="291">
        <f t="shared" si="10"/>
        <v>700.00109999999984</v>
      </c>
    </row>
    <row r="406" spans="2:7">
      <c r="B406" s="677"/>
      <c r="C406" s="677"/>
      <c r="G406" s="291">
        <f t="shared" ref="G406:G469" si="11">G405+E406-F406</f>
        <v>700.00109999999984</v>
      </c>
    </row>
    <row r="407" spans="2:7">
      <c r="B407" s="677"/>
      <c r="C407" s="677"/>
      <c r="G407" s="291">
        <f t="shared" si="11"/>
        <v>700.00109999999984</v>
      </c>
    </row>
    <row r="408" spans="2:7">
      <c r="B408" s="677"/>
      <c r="C408" s="677"/>
      <c r="G408" s="291">
        <f t="shared" si="11"/>
        <v>700.00109999999984</v>
      </c>
    </row>
    <row r="409" spans="2:7">
      <c r="B409" s="677"/>
      <c r="C409" s="677"/>
      <c r="G409" s="291">
        <f t="shared" si="11"/>
        <v>700.00109999999984</v>
      </c>
    </row>
    <row r="410" spans="2:7">
      <c r="B410" s="677"/>
      <c r="C410" s="677"/>
      <c r="G410" s="291">
        <f t="shared" si="11"/>
        <v>700.00109999999984</v>
      </c>
    </row>
    <row r="411" spans="2:7">
      <c r="B411" s="677"/>
      <c r="C411" s="677"/>
      <c r="G411" s="291">
        <f t="shared" si="11"/>
        <v>700.00109999999984</v>
      </c>
    </row>
    <row r="412" spans="2:7">
      <c r="B412" s="677"/>
      <c r="C412" s="677"/>
      <c r="G412" s="291">
        <f t="shared" si="11"/>
        <v>700.00109999999984</v>
      </c>
    </row>
    <row r="413" spans="2:7">
      <c r="B413" s="677"/>
      <c r="C413" s="677"/>
      <c r="G413" s="291">
        <f t="shared" si="11"/>
        <v>700.00109999999984</v>
      </c>
    </row>
    <row r="414" spans="2:7">
      <c r="B414" s="677"/>
      <c r="C414" s="677"/>
      <c r="G414" s="291">
        <f t="shared" si="11"/>
        <v>700.00109999999984</v>
      </c>
    </row>
    <row r="415" spans="2:7">
      <c r="B415" s="677"/>
      <c r="C415" s="677"/>
      <c r="G415" s="291">
        <f t="shared" si="11"/>
        <v>700.00109999999984</v>
      </c>
    </row>
    <row r="416" spans="2:7">
      <c r="B416" s="677"/>
      <c r="C416" s="677"/>
      <c r="G416" s="291">
        <f t="shared" si="11"/>
        <v>700.00109999999984</v>
      </c>
    </row>
    <row r="417" spans="2:7">
      <c r="B417" s="677"/>
      <c r="C417" s="677"/>
      <c r="G417" s="291">
        <f t="shared" si="11"/>
        <v>700.00109999999984</v>
      </c>
    </row>
    <row r="418" spans="2:7">
      <c r="B418" s="677"/>
      <c r="C418" s="677"/>
      <c r="G418" s="291">
        <f t="shared" si="11"/>
        <v>700.00109999999984</v>
      </c>
    </row>
    <row r="419" spans="2:7">
      <c r="B419" s="677"/>
      <c r="C419" s="677"/>
      <c r="G419" s="291">
        <f t="shared" si="11"/>
        <v>700.00109999999984</v>
      </c>
    </row>
    <row r="420" spans="2:7">
      <c r="B420" s="677"/>
      <c r="C420" s="677"/>
      <c r="G420" s="291">
        <f t="shared" si="11"/>
        <v>700.00109999999984</v>
      </c>
    </row>
    <row r="421" spans="2:7">
      <c r="B421" s="677"/>
      <c r="C421" s="677"/>
      <c r="G421" s="291">
        <f t="shared" si="11"/>
        <v>700.00109999999984</v>
      </c>
    </row>
    <row r="422" spans="2:7">
      <c r="B422" s="677"/>
      <c r="C422" s="677"/>
      <c r="G422" s="291">
        <f t="shared" si="11"/>
        <v>700.00109999999984</v>
      </c>
    </row>
    <row r="423" spans="2:7">
      <c r="B423" s="677"/>
      <c r="C423" s="677"/>
      <c r="G423" s="291">
        <f t="shared" si="11"/>
        <v>700.00109999999984</v>
      </c>
    </row>
    <row r="424" spans="2:7">
      <c r="B424" s="677"/>
      <c r="C424" s="677"/>
      <c r="G424" s="291">
        <f t="shared" si="11"/>
        <v>700.00109999999984</v>
      </c>
    </row>
    <row r="425" spans="2:7">
      <c r="B425" s="677"/>
      <c r="C425" s="677"/>
      <c r="G425" s="291">
        <f t="shared" si="11"/>
        <v>700.00109999999984</v>
      </c>
    </row>
    <row r="426" spans="2:7">
      <c r="B426" s="677"/>
      <c r="C426" s="677"/>
      <c r="G426" s="291">
        <f t="shared" si="11"/>
        <v>700.00109999999984</v>
      </c>
    </row>
    <row r="427" spans="2:7">
      <c r="B427" s="677"/>
      <c r="C427" s="677"/>
      <c r="G427" s="291">
        <f t="shared" si="11"/>
        <v>700.00109999999984</v>
      </c>
    </row>
    <row r="428" spans="2:7">
      <c r="B428" s="677"/>
      <c r="C428" s="677"/>
      <c r="G428" s="291">
        <f t="shared" si="11"/>
        <v>700.00109999999984</v>
      </c>
    </row>
    <row r="429" spans="2:7">
      <c r="B429" s="677"/>
      <c r="C429" s="677"/>
      <c r="G429" s="291">
        <f t="shared" si="11"/>
        <v>700.00109999999984</v>
      </c>
    </row>
    <row r="430" spans="2:7">
      <c r="B430" s="677"/>
      <c r="C430" s="677"/>
      <c r="G430" s="291">
        <f t="shared" si="11"/>
        <v>700.00109999999984</v>
      </c>
    </row>
    <row r="431" spans="2:7">
      <c r="B431" s="677"/>
      <c r="C431" s="677"/>
      <c r="G431" s="291">
        <f t="shared" si="11"/>
        <v>700.00109999999984</v>
      </c>
    </row>
    <row r="432" spans="2:7">
      <c r="B432" s="677"/>
      <c r="C432" s="677"/>
      <c r="G432" s="291">
        <f t="shared" si="11"/>
        <v>700.00109999999984</v>
      </c>
    </row>
    <row r="433" spans="2:7">
      <c r="B433" s="677"/>
      <c r="C433" s="677"/>
      <c r="G433" s="291">
        <f t="shared" si="11"/>
        <v>700.00109999999984</v>
      </c>
    </row>
    <row r="434" spans="2:7">
      <c r="B434" s="677"/>
      <c r="C434" s="677"/>
      <c r="G434" s="291">
        <f t="shared" si="11"/>
        <v>700.00109999999984</v>
      </c>
    </row>
    <row r="435" spans="2:7">
      <c r="B435" s="677"/>
      <c r="C435" s="677"/>
      <c r="G435" s="291">
        <f t="shared" si="11"/>
        <v>700.00109999999984</v>
      </c>
    </row>
    <row r="436" spans="2:7">
      <c r="B436" s="677"/>
      <c r="C436" s="677"/>
      <c r="G436" s="291">
        <f t="shared" si="11"/>
        <v>700.00109999999984</v>
      </c>
    </row>
    <row r="437" spans="2:7">
      <c r="B437" s="677"/>
      <c r="C437" s="677"/>
      <c r="G437" s="291">
        <f t="shared" si="11"/>
        <v>700.00109999999984</v>
      </c>
    </row>
    <row r="438" spans="2:7">
      <c r="B438" s="677"/>
      <c r="C438" s="677"/>
      <c r="G438" s="291">
        <f t="shared" si="11"/>
        <v>700.00109999999984</v>
      </c>
    </row>
    <row r="439" spans="2:7">
      <c r="B439" s="677"/>
      <c r="C439" s="677"/>
      <c r="G439" s="291">
        <f t="shared" si="11"/>
        <v>700.00109999999984</v>
      </c>
    </row>
    <row r="440" spans="2:7">
      <c r="B440" s="677"/>
      <c r="C440" s="677"/>
      <c r="G440" s="291">
        <f t="shared" si="11"/>
        <v>700.00109999999984</v>
      </c>
    </row>
    <row r="441" spans="2:7">
      <c r="B441" s="677"/>
      <c r="C441" s="677"/>
      <c r="G441" s="291">
        <f t="shared" si="11"/>
        <v>700.00109999999984</v>
      </c>
    </row>
    <row r="442" spans="2:7">
      <c r="B442" s="677"/>
      <c r="C442" s="677"/>
      <c r="G442" s="291">
        <f t="shared" si="11"/>
        <v>700.00109999999984</v>
      </c>
    </row>
    <row r="443" spans="2:7">
      <c r="B443" s="677"/>
      <c r="C443" s="677"/>
      <c r="G443" s="291">
        <f t="shared" si="11"/>
        <v>700.00109999999984</v>
      </c>
    </row>
    <row r="444" spans="2:7">
      <c r="B444" s="677"/>
      <c r="C444" s="677"/>
      <c r="G444" s="291">
        <f t="shared" si="11"/>
        <v>700.00109999999984</v>
      </c>
    </row>
    <row r="445" spans="2:7">
      <c r="B445" s="677"/>
      <c r="C445" s="677"/>
      <c r="G445" s="291">
        <f t="shared" si="11"/>
        <v>700.00109999999984</v>
      </c>
    </row>
    <row r="446" spans="2:7">
      <c r="B446" s="677"/>
      <c r="C446" s="677"/>
      <c r="G446" s="291">
        <f t="shared" si="11"/>
        <v>700.00109999999984</v>
      </c>
    </row>
    <row r="447" spans="2:7">
      <c r="B447" s="677"/>
      <c r="C447" s="677"/>
      <c r="G447" s="291">
        <f t="shared" si="11"/>
        <v>700.00109999999984</v>
      </c>
    </row>
    <row r="448" spans="2:7">
      <c r="B448" s="677"/>
      <c r="C448" s="677"/>
      <c r="G448" s="291">
        <f t="shared" si="11"/>
        <v>700.00109999999984</v>
      </c>
    </row>
    <row r="449" spans="2:7">
      <c r="B449" s="677"/>
      <c r="C449" s="677"/>
      <c r="G449" s="291">
        <f t="shared" si="11"/>
        <v>700.00109999999984</v>
      </c>
    </row>
    <row r="450" spans="2:7">
      <c r="B450" s="677"/>
      <c r="C450" s="677"/>
      <c r="G450" s="291">
        <f t="shared" si="11"/>
        <v>700.00109999999984</v>
      </c>
    </row>
    <row r="451" spans="2:7">
      <c r="B451" s="677"/>
      <c r="C451" s="677"/>
      <c r="G451" s="291">
        <f t="shared" si="11"/>
        <v>700.00109999999984</v>
      </c>
    </row>
    <row r="452" spans="2:7">
      <c r="B452" s="677"/>
      <c r="C452" s="677"/>
      <c r="G452" s="291">
        <f t="shared" si="11"/>
        <v>700.00109999999984</v>
      </c>
    </row>
    <row r="453" spans="2:7">
      <c r="B453" s="677"/>
      <c r="C453" s="677"/>
      <c r="G453" s="291">
        <f t="shared" si="11"/>
        <v>700.00109999999984</v>
      </c>
    </row>
    <row r="454" spans="2:7">
      <c r="B454" s="677"/>
      <c r="C454" s="677"/>
      <c r="G454" s="291">
        <f t="shared" si="11"/>
        <v>700.00109999999984</v>
      </c>
    </row>
    <row r="455" spans="2:7">
      <c r="B455" s="677"/>
      <c r="C455" s="677"/>
      <c r="G455" s="291">
        <f t="shared" si="11"/>
        <v>700.00109999999984</v>
      </c>
    </row>
    <row r="456" spans="2:7">
      <c r="B456" s="677"/>
      <c r="C456" s="677"/>
      <c r="G456" s="291">
        <f t="shared" si="11"/>
        <v>700.00109999999984</v>
      </c>
    </row>
    <row r="457" spans="2:7">
      <c r="B457" s="677"/>
      <c r="C457" s="677"/>
      <c r="G457" s="291">
        <f t="shared" si="11"/>
        <v>700.00109999999984</v>
      </c>
    </row>
    <row r="458" spans="2:7">
      <c r="B458" s="677"/>
      <c r="C458" s="677"/>
      <c r="G458" s="291">
        <f t="shared" si="11"/>
        <v>700.00109999999984</v>
      </c>
    </row>
    <row r="459" spans="2:7">
      <c r="B459" s="677"/>
      <c r="C459" s="677"/>
      <c r="G459" s="291">
        <f t="shared" si="11"/>
        <v>700.00109999999984</v>
      </c>
    </row>
    <row r="460" spans="2:7">
      <c r="B460" s="677"/>
      <c r="C460" s="677"/>
      <c r="G460" s="291">
        <f t="shared" si="11"/>
        <v>700.00109999999984</v>
      </c>
    </row>
    <row r="461" spans="2:7">
      <c r="B461" s="677"/>
      <c r="C461" s="677"/>
      <c r="G461" s="291">
        <f t="shared" si="11"/>
        <v>700.00109999999984</v>
      </c>
    </row>
    <row r="462" spans="2:7">
      <c r="B462" s="677"/>
      <c r="C462" s="677"/>
      <c r="G462" s="291">
        <f t="shared" si="11"/>
        <v>700.00109999999984</v>
      </c>
    </row>
    <row r="463" spans="2:7">
      <c r="B463" s="677"/>
      <c r="C463" s="677"/>
      <c r="G463" s="291">
        <f t="shared" si="11"/>
        <v>700.00109999999984</v>
      </c>
    </row>
    <row r="464" spans="2:7">
      <c r="B464" s="677"/>
      <c r="C464" s="677"/>
      <c r="G464" s="291">
        <f t="shared" si="11"/>
        <v>700.00109999999984</v>
      </c>
    </row>
    <row r="465" spans="2:7">
      <c r="B465" s="677"/>
      <c r="C465" s="677"/>
      <c r="G465" s="291">
        <f t="shared" si="11"/>
        <v>700.00109999999984</v>
      </c>
    </row>
    <row r="466" spans="2:7">
      <c r="B466" s="677"/>
      <c r="C466" s="677"/>
      <c r="G466" s="291">
        <f t="shared" si="11"/>
        <v>700.00109999999984</v>
      </c>
    </row>
    <row r="467" spans="2:7">
      <c r="B467" s="677"/>
      <c r="C467" s="677"/>
      <c r="G467" s="291">
        <f t="shared" si="11"/>
        <v>700.00109999999984</v>
      </c>
    </row>
    <row r="468" spans="2:7">
      <c r="B468" s="677"/>
      <c r="C468" s="677"/>
      <c r="G468" s="291">
        <f t="shared" si="11"/>
        <v>700.00109999999984</v>
      </c>
    </row>
    <row r="469" spans="2:7">
      <c r="B469" s="677"/>
      <c r="C469" s="677"/>
      <c r="G469" s="291">
        <f t="shared" si="11"/>
        <v>700.00109999999984</v>
      </c>
    </row>
    <row r="470" spans="2:7">
      <c r="B470" s="677"/>
      <c r="C470" s="677"/>
      <c r="G470" s="291">
        <f t="shared" ref="G470:G512" si="12">G469+E470-F470</f>
        <v>700.00109999999984</v>
      </c>
    </row>
    <row r="471" spans="2:7">
      <c r="B471" s="677"/>
      <c r="C471" s="677"/>
      <c r="G471" s="291">
        <f t="shared" si="12"/>
        <v>700.00109999999984</v>
      </c>
    </row>
    <row r="472" spans="2:7">
      <c r="B472" s="677"/>
      <c r="C472" s="677"/>
      <c r="G472" s="291">
        <f t="shared" si="12"/>
        <v>700.00109999999984</v>
      </c>
    </row>
    <row r="473" spans="2:7">
      <c r="B473" s="677"/>
      <c r="C473" s="677"/>
      <c r="G473" s="291">
        <f t="shared" si="12"/>
        <v>700.00109999999984</v>
      </c>
    </row>
    <row r="474" spans="2:7">
      <c r="B474" s="677"/>
      <c r="C474" s="677"/>
      <c r="G474" s="291">
        <f t="shared" si="12"/>
        <v>700.00109999999984</v>
      </c>
    </row>
    <row r="475" spans="2:7">
      <c r="B475" s="677"/>
      <c r="C475" s="677"/>
      <c r="G475" s="291">
        <f t="shared" si="12"/>
        <v>700.00109999999984</v>
      </c>
    </row>
    <row r="476" spans="2:7">
      <c r="B476" s="677"/>
      <c r="C476" s="677"/>
      <c r="G476" s="291">
        <f t="shared" si="12"/>
        <v>700.00109999999984</v>
      </c>
    </row>
    <row r="477" spans="2:7">
      <c r="B477" s="677"/>
      <c r="C477" s="677"/>
      <c r="G477" s="291">
        <f t="shared" si="12"/>
        <v>700.00109999999984</v>
      </c>
    </row>
    <row r="478" spans="2:7">
      <c r="B478" s="677"/>
      <c r="C478" s="677"/>
      <c r="G478" s="291">
        <f t="shared" si="12"/>
        <v>700.00109999999984</v>
      </c>
    </row>
    <row r="479" spans="2:7">
      <c r="B479" s="677"/>
      <c r="C479" s="677"/>
      <c r="G479" s="291">
        <f t="shared" si="12"/>
        <v>700.00109999999984</v>
      </c>
    </row>
    <row r="480" spans="2:7">
      <c r="B480" s="677"/>
      <c r="C480" s="677"/>
      <c r="G480" s="291">
        <f t="shared" si="12"/>
        <v>700.00109999999984</v>
      </c>
    </row>
    <row r="481" spans="2:7">
      <c r="B481" s="677"/>
      <c r="C481" s="677"/>
      <c r="G481" s="291">
        <f t="shared" si="12"/>
        <v>700.00109999999984</v>
      </c>
    </row>
    <row r="482" spans="2:7">
      <c r="B482" s="677"/>
      <c r="C482" s="677"/>
      <c r="G482" s="291">
        <f t="shared" si="12"/>
        <v>700.00109999999984</v>
      </c>
    </row>
    <row r="483" spans="2:7">
      <c r="B483" s="677"/>
      <c r="C483" s="677"/>
      <c r="G483" s="291">
        <f t="shared" si="12"/>
        <v>700.00109999999984</v>
      </c>
    </row>
    <row r="484" spans="2:7">
      <c r="B484" s="677"/>
      <c r="C484" s="677"/>
      <c r="G484" s="291">
        <f t="shared" si="12"/>
        <v>700.00109999999984</v>
      </c>
    </row>
    <row r="485" spans="2:7">
      <c r="B485" s="677"/>
      <c r="C485" s="677"/>
      <c r="G485" s="291">
        <f t="shared" si="12"/>
        <v>700.00109999999984</v>
      </c>
    </row>
    <row r="486" spans="2:7">
      <c r="B486" s="677"/>
      <c r="C486" s="677"/>
      <c r="G486" s="291">
        <f t="shared" si="12"/>
        <v>700.00109999999984</v>
      </c>
    </row>
    <row r="487" spans="2:7">
      <c r="B487" s="677"/>
      <c r="C487" s="677"/>
      <c r="G487" s="291">
        <f t="shared" si="12"/>
        <v>700.00109999999984</v>
      </c>
    </row>
    <row r="488" spans="2:7">
      <c r="B488" s="677"/>
      <c r="C488" s="677"/>
      <c r="G488" s="291">
        <f t="shared" si="12"/>
        <v>700.00109999999984</v>
      </c>
    </row>
    <row r="489" spans="2:7">
      <c r="B489" s="677"/>
      <c r="C489" s="677"/>
      <c r="G489" s="291">
        <f t="shared" si="12"/>
        <v>700.00109999999984</v>
      </c>
    </row>
    <row r="490" spans="2:7">
      <c r="B490" s="677"/>
      <c r="C490" s="677"/>
      <c r="G490" s="291">
        <f t="shared" si="12"/>
        <v>700.00109999999984</v>
      </c>
    </row>
    <row r="491" spans="2:7">
      <c r="B491" s="677"/>
      <c r="C491" s="677"/>
      <c r="G491" s="291">
        <f t="shared" si="12"/>
        <v>700.00109999999984</v>
      </c>
    </row>
    <row r="492" spans="2:7">
      <c r="B492" s="677"/>
      <c r="C492" s="677"/>
      <c r="G492" s="291">
        <f t="shared" si="12"/>
        <v>700.00109999999984</v>
      </c>
    </row>
    <row r="493" spans="2:7">
      <c r="B493" s="677"/>
      <c r="C493" s="677"/>
      <c r="G493" s="291">
        <f t="shared" si="12"/>
        <v>700.00109999999984</v>
      </c>
    </row>
    <row r="494" spans="2:7">
      <c r="B494" s="677"/>
      <c r="C494" s="677"/>
      <c r="G494" s="291">
        <f t="shared" si="12"/>
        <v>700.00109999999984</v>
      </c>
    </row>
    <row r="495" spans="2:7">
      <c r="B495" s="677"/>
      <c r="C495" s="677"/>
      <c r="G495" s="291">
        <f t="shared" si="12"/>
        <v>700.00109999999984</v>
      </c>
    </row>
    <row r="496" spans="2:7">
      <c r="B496" s="677"/>
      <c r="C496" s="677"/>
      <c r="G496" s="291">
        <f t="shared" si="12"/>
        <v>700.00109999999984</v>
      </c>
    </row>
    <row r="497" spans="2:7">
      <c r="B497" s="677"/>
      <c r="C497" s="677"/>
      <c r="G497" s="291">
        <f t="shared" si="12"/>
        <v>700.00109999999984</v>
      </c>
    </row>
    <row r="498" spans="2:7">
      <c r="B498" s="677"/>
      <c r="C498" s="677"/>
      <c r="G498" s="291">
        <f t="shared" si="12"/>
        <v>700.00109999999984</v>
      </c>
    </row>
    <row r="499" spans="2:7">
      <c r="B499" s="677"/>
      <c r="C499" s="677"/>
      <c r="G499" s="291">
        <f t="shared" si="12"/>
        <v>700.00109999999984</v>
      </c>
    </row>
    <row r="500" spans="2:7">
      <c r="B500" s="677"/>
      <c r="C500" s="677"/>
      <c r="G500" s="291">
        <f t="shared" si="12"/>
        <v>700.00109999999984</v>
      </c>
    </row>
    <row r="501" spans="2:7">
      <c r="B501" s="677"/>
      <c r="C501" s="677"/>
      <c r="G501" s="291">
        <f t="shared" si="12"/>
        <v>700.00109999999984</v>
      </c>
    </row>
    <row r="502" spans="2:7">
      <c r="B502" s="677"/>
      <c r="C502" s="677"/>
      <c r="G502" s="291">
        <f t="shared" si="12"/>
        <v>700.00109999999984</v>
      </c>
    </row>
    <row r="503" spans="2:7">
      <c r="B503" s="677"/>
      <c r="C503" s="677"/>
      <c r="G503" s="291">
        <f t="shared" si="12"/>
        <v>700.00109999999984</v>
      </c>
    </row>
    <row r="504" spans="2:7">
      <c r="B504" s="677"/>
      <c r="C504" s="677"/>
      <c r="G504" s="291">
        <f t="shared" si="12"/>
        <v>700.00109999999984</v>
      </c>
    </row>
    <row r="505" spans="2:7">
      <c r="B505" s="677"/>
      <c r="C505" s="677"/>
      <c r="G505" s="291">
        <f t="shared" si="12"/>
        <v>700.00109999999984</v>
      </c>
    </row>
    <row r="506" spans="2:7">
      <c r="B506" s="677"/>
      <c r="C506" s="677"/>
      <c r="G506" s="291">
        <f t="shared" si="12"/>
        <v>700.00109999999984</v>
      </c>
    </row>
    <row r="507" spans="2:7">
      <c r="B507" s="677"/>
      <c r="C507" s="677"/>
      <c r="G507" s="291">
        <f t="shared" si="12"/>
        <v>700.00109999999984</v>
      </c>
    </row>
    <row r="508" spans="2:7">
      <c r="B508" s="677"/>
      <c r="C508" s="677"/>
      <c r="G508" s="291">
        <f t="shared" si="12"/>
        <v>700.00109999999984</v>
      </c>
    </row>
    <row r="509" spans="2:7">
      <c r="B509" s="677"/>
      <c r="C509" s="677"/>
      <c r="G509" s="291">
        <f t="shared" si="12"/>
        <v>700.00109999999984</v>
      </c>
    </row>
    <row r="510" spans="2:7">
      <c r="B510" s="677"/>
      <c r="C510" s="677"/>
      <c r="G510" s="291">
        <f t="shared" si="12"/>
        <v>700.00109999999984</v>
      </c>
    </row>
    <row r="511" spans="2:7">
      <c r="B511" s="677"/>
      <c r="C511" s="677"/>
      <c r="G511" s="291">
        <f t="shared" si="12"/>
        <v>700.00109999999984</v>
      </c>
    </row>
    <row r="512" spans="2:7">
      <c r="B512" s="677"/>
      <c r="C512" s="677"/>
      <c r="G512" s="291">
        <f t="shared" si="12"/>
        <v>700.00109999999984</v>
      </c>
    </row>
  </sheetData>
  <autoFilter ref="A4:S237" xr:uid="{9E5F58B0-5B62-49E3-B3D1-FED0F329DEB1}"/>
  <mergeCells count="6">
    <mergeCell ref="J266:L266"/>
    <mergeCell ref="B2:F2"/>
    <mergeCell ref="J43:L43"/>
    <mergeCell ref="K50:M50"/>
    <mergeCell ref="J98:L98"/>
    <mergeCell ref="J99:L99"/>
  </mergeCells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A911-E7C4-4583-89F9-EFE4F74F7D06}">
  <sheetPr codeName="Hoja14">
    <tabColor rgb="FF00B0F0"/>
  </sheetPr>
  <dimension ref="A1:P563"/>
  <sheetViews>
    <sheetView topLeftCell="A348" zoomScaleNormal="100" workbookViewId="0">
      <selection activeCell="E371" sqref="E371"/>
    </sheetView>
  </sheetViews>
  <sheetFormatPr defaultColWidth="11.42578125" defaultRowHeight="15"/>
  <cols>
    <col min="1" max="1" width="14.85546875" style="339" customWidth="1"/>
    <col min="2" max="2" width="14.7109375" style="217" customWidth="1"/>
    <col min="3" max="3" width="11.42578125" style="217" customWidth="1"/>
    <col min="4" max="4" width="22.7109375" bestFit="1" customWidth="1"/>
    <col min="5" max="5" width="11.42578125" style="237"/>
    <col min="6" max="6" width="12.42578125" style="218" bestFit="1" customWidth="1"/>
    <col min="9" max="9" width="17.140625" customWidth="1"/>
    <col min="10" max="10" width="19.85546875" customWidth="1"/>
    <col min="11" max="11" width="18.85546875" customWidth="1"/>
  </cols>
  <sheetData>
    <row r="1" spans="1:8">
      <c r="B1" s="677"/>
      <c r="C1" s="677"/>
      <c r="F1" s="241"/>
    </row>
    <row r="2" spans="1:8">
      <c r="B2" s="677"/>
      <c r="C2" s="677"/>
      <c r="F2" s="241"/>
    </row>
    <row r="3" spans="1:8">
      <c r="B3" s="690" t="s">
        <v>2090</v>
      </c>
      <c r="C3" s="690"/>
      <c r="D3" s="690"/>
      <c r="E3" s="690"/>
      <c r="F3" s="690"/>
      <c r="G3" s="690"/>
      <c r="H3" s="676"/>
    </row>
    <row r="4" spans="1:8">
      <c r="B4" s="677"/>
      <c r="C4" s="677"/>
      <c r="F4"/>
    </row>
    <row r="5" spans="1:8" s="217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34" t="s">
        <v>394</v>
      </c>
      <c r="F5" s="234" t="s">
        <v>395</v>
      </c>
      <c r="G5" s="235" t="s">
        <v>396</v>
      </c>
      <c r="H5" s="235"/>
    </row>
    <row r="6" spans="1:8" s="217" customFormat="1">
      <c r="A6" s="339">
        <v>42736</v>
      </c>
      <c r="B6" s="677" t="s">
        <v>476</v>
      </c>
      <c r="C6" s="677"/>
      <c r="D6"/>
      <c r="E6" s="218"/>
      <c r="F6" s="218"/>
      <c r="G6" s="218">
        <v>500</v>
      </c>
      <c r="H6" s="218"/>
    </row>
    <row r="7" spans="1:8">
      <c r="A7" s="339">
        <v>42739</v>
      </c>
      <c r="B7" s="677">
        <v>12023</v>
      </c>
      <c r="C7" s="677" t="s">
        <v>477</v>
      </c>
      <c r="E7" s="218"/>
      <c r="F7" s="218">
        <v>210</v>
      </c>
      <c r="G7" s="218">
        <f>+G6+E7-F7</f>
        <v>290</v>
      </c>
      <c r="H7" s="218"/>
    </row>
    <row r="8" spans="1:8">
      <c r="A8" s="339">
        <v>42741</v>
      </c>
      <c r="B8" s="677">
        <v>12034</v>
      </c>
      <c r="C8" s="677" t="s">
        <v>477</v>
      </c>
      <c r="E8" s="218"/>
      <c r="F8" s="218">
        <v>210</v>
      </c>
      <c r="G8" s="218">
        <f t="shared" ref="G8:G69" si="0">+G7+E8-F8</f>
        <v>80</v>
      </c>
      <c r="H8" s="218"/>
    </row>
    <row r="9" spans="1:8">
      <c r="A9" s="339">
        <v>42783</v>
      </c>
      <c r="B9" s="677">
        <v>12269</v>
      </c>
      <c r="C9" s="677" t="s">
        <v>477</v>
      </c>
      <c r="E9" s="218"/>
      <c r="F9" s="218">
        <v>20</v>
      </c>
      <c r="G9" s="218">
        <f t="shared" si="0"/>
        <v>60</v>
      </c>
      <c r="H9" s="218"/>
    </row>
    <row r="10" spans="1:8">
      <c r="A10" s="339">
        <v>42836</v>
      </c>
      <c r="B10" s="677">
        <v>12529</v>
      </c>
      <c r="C10" s="677" t="s">
        <v>477</v>
      </c>
      <c r="E10" s="218"/>
      <c r="F10" s="218">
        <v>12</v>
      </c>
      <c r="G10" s="218">
        <f t="shared" si="0"/>
        <v>48</v>
      </c>
      <c r="H10" s="218"/>
    </row>
    <row r="11" spans="1:8">
      <c r="A11" s="339">
        <v>43206</v>
      </c>
      <c r="B11" s="677">
        <v>14480</v>
      </c>
      <c r="C11" s="677" t="s">
        <v>477</v>
      </c>
      <c r="E11" s="218"/>
      <c r="F11" s="218">
        <v>48</v>
      </c>
      <c r="G11" s="218">
        <f t="shared" si="0"/>
        <v>0</v>
      </c>
      <c r="H11" s="218"/>
    </row>
    <row r="12" spans="1:8">
      <c r="A12" s="339">
        <v>42766</v>
      </c>
      <c r="B12" s="677" t="s">
        <v>397</v>
      </c>
      <c r="C12" s="677" t="s">
        <v>444</v>
      </c>
      <c r="D12" t="s">
        <v>400</v>
      </c>
      <c r="E12" s="218">
        <v>210</v>
      </c>
      <c r="G12" s="218">
        <f t="shared" si="0"/>
        <v>210</v>
      </c>
      <c r="H12" s="218"/>
    </row>
    <row r="13" spans="1:8">
      <c r="B13" s="677"/>
      <c r="C13" s="677"/>
      <c r="D13" t="s">
        <v>2091</v>
      </c>
      <c r="E13" s="218">
        <v>5</v>
      </c>
      <c r="G13" s="218">
        <f t="shared" si="0"/>
        <v>215</v>
      </c>
      <c r="H13" s="218"/>
    </row>
    <row r="14" spans="1:8">
      <c r="A14" s="339">
        <v>42770</v>
      </c>
      <c r="B14" s="677">
        <v>12216</v>
      </c>
      <c r="C14" s="677" t="s">
        <v>444</v>
      </c>
      <c r="D14" t="s">
        <v>2091</v>
      </c>
      <c r="E14" s="218"/>
      <c r="F14" s="218">
        <v>5</v>
      </c>
      <c r="G14" s="218">
        <f t="shared" si="0"/>
        <v>210</v>
      </c>
      <c r="H14" s="218"/>
    </row>
    <row r="15" spans="1:8">
      <c r="A15" s="339">
        <v>42774</v>
      </c>
      <c r="B15" s="677">
        <v>12230</v>
      </c>
      <c r="C15" s="677" t="s">
        <v>444</v>
      </c>
      <c r="D15" t="s">
        <v>400</v>
      </c>
      <c r="E15" s="218"/>
      <c r="F15" s="218">
        <v>210</v>
      </c>
      <c r="G15" s="218">
        <f t="shared" si="0"/>
        <v>0</v>
      </c>
      <c r="H15" s="218"/>
    </row>
    <row r="16" spans="1:8">
      <c r="A16" s="339">
        <v>42794</v>
      </c>
      <c r="B16" s="677" t="s">
        <v>397</v>
      </c>
      <c r="C16" s="677" t="s">
        <v>415</v>
      </c>
      <c r="D16" t="s">
        <v>19</v>
      </c>
      <c r="E16" s="218"/>
      <c r="G16" s="218">
        <f t="shared" si="0"/>
        <v>0</v>
      </c>
      <c r="H16" s="218"/>
    </row>
    <row r="17" spans="1:8">
      <c r="B17" s="677"/>
      <c r="C17" s="677"/>
      <c r="D17" t="s">
        <v>401</v>
      </c>
      <c r="E17" s="218"/>
      <c r="G17" s="218">
        <f t="shared" si="0"/>
        <v>0</v>
      </c>
      <c r="H17" s="218"/>
    </row>
    <row r="18" spans="1:8">
      <c r="B18" s="677"/>
      <c r="C18" s="677"/>
      <c r="D18" t="s">
        <v>400</v>
      </c>
      <c r="E18" s="218">
        <v>210</v>
      </c>
      <c r="G18" s="218">
        <f t="shared" si="0"/>
        <v>210</v>
      </c>
      <c r="H18" s="218"/>
    </row>
    <row r="19" spans="1:8">
      <c r="A19" s="339">
        <v>42802</v>
      </c>
      <c r="B19" s="677">
        <v>12362</v>
      </c>
      <c r="C19" s="677" t="s">
        <v>415</v>
      </c>
      <c r="D19" t="s">
        <v>400</v>
      </c>
      <c r="E19" s="218"/>
      <c r="F19" s="218">
        <v>210</v>
      </c>
      <c r="G19" s="218">
        <f t="shared" si="0"/>
        <v>0</v>
      </c>
      <c r="H19" s="218"/>
    </row>
    <row r="20" spans="1:8">
      <c r="A20" s="339">
        <v>42825</v>
      </c>
      <c r="B20" s="677" t="s">
        <v>397</v>
      </c>
      <c r="C20" s="677" t="s">
        <v>418</v>
      </c>
      <c r="D20" t="s">
        <v>19</v>
      </c>
      <c r="E20" s="218"/>
      <c r="G20" s="218">
        <f t="shared" si="0"/>
        <v>0</v>
      </c>
      <c r="H20" s="218"/>
    </row>
    <row r="21" spans="1:8">
      <c r="B21" s="677"/>
      <c r="C21" s="677"/>
      <c r="D21" t="s">
        <v>401</v>
      </c>
      <c r="E21" s="218"/>
      <c r="G21" s="218">
        <f t="shared" si="0"/>
        <v>0</v>
      </c>
      <c r="H21" s="218"/>
    </row>
    <row r="22" spans="1:8">
      <c r="B22" s="677"/>
      <c r="C22" s="677"/>
      <c r="D22" t="s">
        <v>400</v>
      </c>
      <c r="E22" s="218">
        <v>210</v>
      </c>
      <c r="G22" s="218">
        <f t="shared" si="0"/>
        <v>210</v>
      </c>
      <c r="H22" s="218"/>
    </row>
    <row r="23" spans="1:8">
      <c r="A23" s="339">
        <v>42836</v>
      </c>
      <c r="B23" s="677">
        <v>12529</v>
      </c>
      <c r="C23" s="677" t="s">
        <v>418</v>
      </c>
      <c r="D23" t="s">
        <v>400</v>
      </c>
      <c r="E23" s="218"/>
      <c r="F23" s="218">
        <v>210</v>
      </c>
      <c r="G23" s="218">
        <f t="shared" si="0"/>
        <v>0</v>
      </c>
      <c r="H23" s="218"/>
    </row>
    <row r="24" spans="1:8">
      <c r="A24" s="339">
        <v>42855</v>
      </c>
      <c r="B24" s="677" t="s">
        <v>397</v>
      </c>
      <c r="C24" s="677" t="s">
        <v>420</v>
      </c>
      <c r="D24" t="s">
        <v>19</v>
      </c>
      <c r="E24" s="218"/>
      <c r="G24" s="218">
        <f t="shared" si="0"/>
        <v>0</v>
      </c>
      <c r="H24" s="218"/>
    </row>
    <row r="25" spans="1:8">
      <c r="B25" s="677"/>
      <c r="C25" s="677"/>
      <c r="D25" t="s">
        <v>401</v>
      </c>
      <c r="E25" s="218"/>
      <c r="G25" s="218">
        <f t="shared" si="0"/>
        <v>0</v>
      </c>
      <c r="H25" s="218"/>
    </row>
    <row r="26" spans="1:8">
      <c r="B26" s="677"/>
      <c r="C26" s="677"/>
      <c r="D26" t="s">
        <v>400</v>
      </c>
      <c r="E26" s="218">
        <v>210</v>
      </c>
      <c r="G26" s="218">
        <f t="shared" si="0"/>
        <v>210</v>
      </c>
      <c r="H26" s="218"/>
    </row>
    <row r="27" spans="1:8">
      <c r="A27" s="339">
        <v>42866</v>
      </c>
      <c r="B27" s="677">
        <v>12674</v>
      </c>
      <c r="C27" s="677" t="s">
        <v>420</v>
      </c>
      <c r="D27" t="s">
        <v>400</v>
      </c>
      <c r="E27" s="218"/>
      <c r="F27" s="218">
        <v>210</v>
      </c>
      <c r="G27" s="218">
        <f t="shared" si="0"/>
        <v>0</v>
      </c>
      <c r="H27" s="218"/>
    </row>
    <row r="28" spans="1:8">
      <c r="A28" s="339">
        <v>42886</v>
      </c>
      <c r="B28" s="677" t="s">
        <v>397</v>
      </c>
      <c r="C28" s="677" t="s">
        <v>422</v>
      </c>
      <c r="D28" t="s">
        <v>19</v>
      </c>
      <c r="E28" s="218"/>
      <c r="G28" s="218">
        <f t="shared" si="0"/>
        <v>0</v>
      </c>
      <c r="H28" s="218"/>
    </row>
    <row r="29" spans="1:8">
      <c r="B29" s="677"/>
      <c r="C29" s="677"/>
      <c r="D29" t="s">
        <v>401</v>
      </c>
      <c r="E29" s="218"/>
      <c r="G29" s="218">
        <f t="shared" si="0"/>
        <v>0</v>
      </c>
      <c r="H29" s="218"/>
    </row>
    <row r="30" spans="1:8">
      <c r="B30" s="677"/>
      <c r="C30" s="677"/>
      <c r="D30" t="s">
        <v>400</v>
      </c>
      <c r="E30" s="218">
        <v>210</v>
      </c>
      <c r="G30" s="218">
        <f t="shared" si="0"/>
        <v>210</v>
      </c>
      <c r="H30" s="218"/>
    </row>
    <row r="31" spans="1:8">
      <c r="A31" s="339">
        <v>42913</v>
      </c>
      <c r="B31" s="677">
        <v>12879</v>
      </c>
      <c r="C31" s="677" t="s">
        <v>422</v>
      </c>
      <c r="D31" t="s">
        <v>400</v>
      </c>
      <c r="E31" s="218"/>
      <c r="F31" s="218">
        <v>210</v>
      </c>
      <c r="G31" s="218">
        <f t="shared" si="0"/>
        <v>0</v>
      </c>
      <c r="H31" s="218"/>
    </row>
    <row r="32" spans="1:8">
      <c r="A32" s="339">
        <v>42916</v>
      </c>
      <c r="B32" s="677" t="s">
        <v>397</v>
      </c>
      <c r="C32" s="677" t="s">
        <v>425</v>
      </c>
      <c r="D32" t="s">
        <v>19</v>
      </c>
      <c r="E32" s="218"/>
      <c r="G32" s="218">
        <f t="shared" si="0"/>
        <v>0</v>
      </c>
      <c r="H32" s="218"/>
    </row>
    <row r="33" spans="1:8" ht="13.5" customHeight="1">
      <c r="B33" s="677"/>
      <c r="C33" s="677"/>
      <c r="D33" t="s">
        <v>401</v>
      </c>
      <c r="E33" s="218"/>
      <c r="G33" s="218">
        <f t="shared" si="0"/>
        <v>0</v>
      </c>
      <c r="H33" s="218"/>
    </row>
    <row r="34" spans="1:8" ht="13.5" customHeight="1">
      <c r="B34" s="677"/>
      <c r="C34" s="677"/>
      <c r="D34" t="s">
        <v>400</v>
      </c>
      <c r="E34" s="218">
        <v>210</v>
      </c>
      <c r="G34" s="218">
        <f t="shared" si="0"/>
        <v>210</v>
      </c>
      <c r="H34" s="218"/>
    </row>
    <row r="35" spans="1:8" ht="13.5" customHeight="1">
      <c r="A35" s="339">
        <v>42941</v>
      </c>
      <c r="B35" s="677">
        <v>13058</v>
      </c>
      <c r="C35" s="677" t="s">
        <v>425</v>
      </c>
      <c r="D35" t="s">
        <v>400</v>
      </c>
      <c r="E35" s="218"/>
      <c r="F35" s="218">
        <v>210</v>
      </c>
      <c r="G35" s="218">
        <f t="shared" si="0"/>
        <v>0</v>
      </c>
      <c r="H35" s="218"/>
    </row>
    <row r="36" spans="1:8" ht="13.5" customHeight="1">
      <c r="A36" s="339">
        <v>42947</v>
      </c>
      <c r="B36" s="677" t="s">
        <v>397</v>
      </c>
      <c r="C36" s="677" t="s">
        <v>427</v>
      </c>
      <c r="D36" t="s">
        <v>19</v>
      </c>
      <c r="E36" s="218"/>
      <c r="G36" s="218">
        <f t="shared" si="0"/>
        <v>0</v>
      </c>
      <c r="H36" s="218"/>
    </row>
    <row r="37" spans="1:8">
      <c r="B37" s="677"/>
      <c r="C37" s="677"/>
      <c r="D37" t="s">
        <v>401</v>
      </c>
      <c r="E37" s="218"/>
      <c r="G37" s="218">
        <f t="shared" si="0"/>
        <v>0</v>
      </c>
      <c r="H37" s="218"/>
    </row>
    <row r="38" spans="1:8">
      <c r="B38" s="677"/>
      <c r="C38" s="677"/>
      <c r="D38" t="s">
        <v>400</v>
      </c>
      <c r="E38" s="218">
        <v>210</v>
      </c>
      <c r="G38" s="218">
        <f t="shared" si="0"/>
        <v>210</v>
      </c>
      <c r="H38" s="218"/>
    </row>
    <row r="39" spans="1:8" ht="15.75" customHeight="1">
      <c r="A39" s="339">
        <v>42948</v>
      </c>
      <c r="B39" s="677">
        <v>13098</v>
      </c>
      <c r="C39" s="677" t="s">
        <v>427</v>
      </c>
      <c r="D39" t="s">
        <v>400</v>
      </c>
      <c r="E39" s="218"/>
      <c r="F39" s="218">
        <v>210</v>
      </c>
      <c r="G39" s="218">
        <f t="shared" si="0"/>
        <v>0</v>
      </c>
      <c r="H39" s="218"/>
    </row>
    <row r="40" spans="1:8" ht="15.75" customHeight="1">
      <c r="A40" s="339">
        <v>42978</v>
      </c>
      <c r="B40" s="677" t="s">
        <v>397</v>
      </c>
      <c r="C40" s="677" t="s">
        <v>429</v>
      </c>
      <c r="D40" t="s">
        <v>19</v>
      </c>
      <c r="E40" s="218"/>
      <c r="G40" s="218">
        <f t="shared" si="0"/>
        <v>0</v>
      </c>
      <c r="H40" s="218"/>
    </row>
    <row r="41" spans="1:8" ht="15.75" customHeight="1">
      <c r="B41" s="677"/>
      <c r="C41" s="677"/>
      <c r="D41" t="s">
        <v>401</v>
      </c>
      <c r="E41" s="218"/>
      <c r="G41" s="218">
        <f t="shared" si="0"/>
        <v>0</v>
      </c>
      <c r="H41" s="218"/>
    </row>
    <row r="42" spans="1:8" ht="15.75" customHeight="1">
      <c r="B42" s="677"/>
      <c r="C42" s="677"/>
      <c r="D42" t="s">
        <v>400</v>
      </c>
      <c r="E42" s="218">
        <v>210</v>
      </c>
      <c r="G42" s="218">
        <f t="shared" si="0"/>
        <v>210</v>
      </c>
      <c r="H42" s="218"/>
    </row>
    <row r="43" spans="1:8" ht="15.75" customHeight="1">
      <c r="A43" s="339">
        <v>43025</v>
      </c>
      <c r="B43" s="677">
        <v>13638</v>
      </c>
      <c r="C43" s="677" t="s">
        <v>429</v>
      </c>
      <c r="D43" t="s">
        <v>400</v>
      </c>
      <c r="E43" s="218"/>
      <c r="F43" s="218">
        <v>210</v>
      </c>
      <c r="G43" s="218">
        <f t="shared" si="0"/>
        <v>0</v>
      </c>
      <c r="H43" s="218"/>
    </row>
    <row r="44" spans="1:8" ht="15.75" customHeight="1">
      <c r="A44" s="339">
        <v>43008</v>
      </c>
      <c r="B44" s="677" t="s">
        <v>397</v>
      </c>
      <c r="C44" s="677" t="s">
        <v>478</v>
      </c>
      <c r="D44" t="s">
        <v>19</v>
      </c>
      <c r="E44" s="218"/>
      <c r="G44" s="218">
        <f t="shared" si="0"/>
        <v>0</v>
      </c>
      <c r="H44" s="218"/>
    </row>
    <row r="45" spans="1:8">
      <c r="B45" s="677"/>
      <c r="C45" s="677"/>
      <c r="D45" t="s">
        <v>401</v>
      </c>
      <c r="E45" s="218"/>
      <c r="G45" s="218">
        <f t="shared" si="0"/>
        <v>0</v>
      </c>
      <c r="H45" s="218"/>
    </row>
    <row r="46" spans="1:8">
      <c r="B46" s="677"/>
      <c r="C46" s="677"/>
      <c r="D46" t="s">
        <v>400</v>
      </c>
      <c r="E46" s="218">
        <v>210</v>
      </c>
      <c r="G46" s="218">
        <f t="shared" si="0"/>
        <v>210</v>
      </c>
      <c r="H46" s="218"/>
    </row>
    <row r="47" spans="1:8">
      <c r="A47" s="339">
        <v>43091</v>
      </c>
      <c r="B47" s="677">
        <v>13973</v>
      </c>
      <c r="C47" s="677" t="s">
        <v>478</v>
      </c>
      <c r="D47" t="s">
        <v>400</v>
      </c>
      <c r="E47" s="218"/>
      <c r="F47" s="218">
        <v>210</v>
      </c>
      <c r="G47" s="218">
        <f t="shared" si="0"/>
        <v>0</v>
      </c>
      <c r="H47" s="218"/>
    </row>
    <row r="48" spans="1:8">
      <c r="A48" s="339">
        <v>43039</v>
      </c>
      <c r="B48" s="677" t="s">
        <v>397</v>
      </c>
      <c r="C48" s="677" t="s">
        <v>398</v>
      </c>
      <c r="D48" t="s">
        <v>19</v>
      </c>
      <c r="E48" s="218"/>
      <c r="G48" s="218">
        <f t="shared" si="0"/>
        <v>0</v>
      </c>
      <c r="H48" s="218"/>
    </row>
    <row r="49" spans="1:8">
      <c r="B49" s="677"/>
      <c r="C49" s="677"/>
      <c r="D49" t="s">
        <v>401</v>
      </c>
      <c r="E49" s="218"/>
      <c r="G49" s="218">
        <f t="shared" si="0"/>
        <v>0</v>
      </c>
      <c r="H49" s="218"/>
    </row>
    <row r="50" spans="1:8">
      <c r="B50" s="677"/>
      <c r="C50" s="677"/>
      <c r="D50" t="s">
        <v>400</v>
      </c>
      <c r="E50" s="218">
        <v>210</v>
      </c>
      <c r="G50" s="218">
        <f t="shared" si="0"/>
        <v>210</v>
      </c>
      <c r="H50" s="218"/>
    </row>
    <row r="51" spans="1:8">
      <c r="A51" s="339">
        <v>43091</v>
      </c>
      <c r="B51" s="677">
        <v>13973</v>
      </c>
      <c r="C51" s="677" t="s">
        <v>398</v>
      </c>
      <c r="D51" t="s">
        <v>400</v>
      </c>
      <c r="E51" s="218"/>
      <c r="F51" s="218">
        <v>210</v>
      </c>
      <c r="G51" s="218">
        <f t="shared" si="0"/>
        <v>0</v>
      </c>
      <c r="H51" s="218"/>
    </row>
    <row r="52" spans="1:8">
      <c r="A52" s="339">
        <v>43069</v>
      </c>
      <c r="B52" s="677" t="s">
        <v>397</v>
      </c>
      <c r="C52" s="677" t="s">
        <v>405</v>
      </c>
      <c r="D52" t="s">
        <v>19</v>
      </c>
      <c r="E52" s="218"/>
      <c r="G52" s="218">
        <f t="shared" si="0"/>
        <v>0</v>
      </c>
      <c r="H52" s="218"/>
    </row>
    <row r="53" spans="1:8">
      <c r="B53" s="677"/>
      <c r="C53" s="677"/>
      <c r="D53" t="s">
        <v>401</v>
      </c>
      <c r="E53" s="218"/>
      <c r="G53" s="218">
        <f t="shared" si="0"/>
        <v>0</v>
      </c>
      <c r="H53" s="218"/>
    </row>
    <row r="54" spans="1:8">
      <c r="B54" s="677"/>
      <c r="C54" s="677"/>
      <c r="D54" t="s">
        <v>400</v>
      </c>
      <c r="E54" s="218">
        <v>210</v>
      </c>
      <c r="G54" s="218">
        <f t="shared" si="0"/>
        <v>210</v>
      </c>
      <c r="H54" s="218"/>
    </row>
    <row r="55" spans="1:8">
      <c r="B55" s="677"/>
      <c r="C55" s="677"/>
      <c r="D55" t="s">
        <v>479</v>
      </c>
      <c r="E55" s="218">
        <v>5</v>
      </c>
      <c r="G55" s="218">
        <f t="shared" si="0"/>
        <v>215</v>
      </c>
      <c r="H55" s="218"/>
    </row>
    <row r="56" spans="1:8">
      <c r="A56" s="339">
        <v>43206</v>
      </c>
      <c r="B56" s="677">
        <v>14480</v>
      </c>
      <c r="C56" s="677" t="s">
        <v>405</v>
      </c>
      <c r="D56" t="s">
        <v>479</v>
      </c>
      <c r="E56" s="218"/>
      <c r="F56" s="218">
        <v>5</v>
      </c>
      <c r="G56" s="218">
        <f t="shared" si="0"/>
        <v>210</v>
      </c>
      <c r="H56" s="218"/>
    </row>
    <row r="57" spans="1:8">
      <c r="A57" s="339">
        <v>43099</v>
      </c>
      <c r="B57" s="677">
        <v>14001</v>
      </c>
      <c r="C57" s="677" t="s">
        <v>405</v>
      </c>
      <c r="D57" t="s">
        <v>400</v>
      </c>
      <c r="E57" s="218"/>
      <c r="F57" s="218">
        <v>210</v>
      </c>
      <c r="G57" s="218">
        <f t="shared" si="0"/>
        <v>0</v>
      </c>
      <c r="H57" s="218"/>
    </row>
    <row r="58" spans="1:8">
      <c r="A58" s="339">
        <v>43100</v>
      </c>
      <c r="B58" s="677" t="s">
        <v>397</v>
      </c>
      <c r="C58" s="677" t="s">
        <v>409</v>
      </c>
      <c r="D58" t="s">
        <v>19</v>
      </c>
      <c r="E58" s="218"/>
      <c r="G58" s="218">
        <f t="shared" si="0"/>
        <v>0</v>
      </c>
      <c r="H58" s="218"/>
    </row>
    <row r="59" spans="1:8">
      <c r="B59" s="677"/>
      <c r="C59" s="677"/>
      <c r="D59" t="s">
        <v>401</v>
      </c>
      <c r="E59" s="218"/>
      <c r="G59" s="218">
        <f t="shared" si="0"/>
        <v>0</v>
      </c>
      <c r="H59" s="218"/>
    </row>
    <row r="60" spans="1:8">
      <c r="B60" s="677"/>
      <c r="C60" s="677"/>
      <c r="D60" t="s">
        <v>400</v>
      </c>
      <c r="E60" s="218">
        <v>210</v>
      </c>
      <c r="G60" s="218">
        <f t="shared" si="0"/>
        <v>210</v>
      </c>
      <c r="H60" s="218"/>
    </row>
    <row r="61" spans="1:8">
      <c r="A61" s="339">
        <v>43143</v>
      </c>
      <c r="B61" s="677">
        <v>14206</v>
      </c>
      <c r="C61" s="677" t="s">
        <v>409</v>
      </c>
      <c r="D61" t="s">
        <v>400</v>
      </c>
      <c r="E61" s="218"/>
      <c r="F61" s="218">
        <v>210</v>
      </c>
      <c r="G61" s="218">
        <f t="shared" si="0"/>
        <v>0</v>
      </c>
      <c r="H61" s="218"/>
    </row>
    <row r="62" spans="1:8">
      <c r="A62" s="340">
        <v>43131</v>
      </c>
      <c r="B62" s="676" t="s">
        <v>397</v>
      </c>
      <c r="C62" s="676" t="s">
        <v>444</v>
      </c>
      <c r="D62" t="s">
        <v>19</v>
      </c>
      <c r="E62" s="218"/>
      <c r="G62" s="218">
        <f t="shared" si="0"/>
        <v>0</v>
      </c>
      <c r="H62" s="218"/>
    </row>
    <row r="63" spans="1:8">
      <c r="A63" s="340"/>
      <c r="B63" s="676"/>
      <c r="C63" s="676"/>
      <c r="D63" t="s">
        <v>401</v>
      </c>
      <c r="E63" s="218"/>
      <c r="G63" s="218">
        <f t="shared" si="0"/>
        <v>0</v>
      </c>
      <c r="H63" s="218"/>
    </row>
    <row r="64" spans="1:8">
      <c r="B64" s="677"/>
      <c r="C64" s="677"/>
      <c r="D64" t="s">
        <v>400</v>
      </c>
      <c r="E64" s="218">
        <v>300</v>
      </c>
      <c r="G64" s="218">
        <f t="shared" si="0"/>
        <v>300</v>
      </c>
      <c r="H64" s="218"/>
    </row>
    <row r="65" spans="1:8">
      <c r="A65" s="339">
        <v>43236</v>
      </c>
      <c r="B65" s="677">
        <v>14602</v>
      </c>
      <c r="C65" s="677" t="s">
        <v>444</v>
      </c>
      <c r="D65" t="s">
        <v>400</v>
      </c>
      <c r="E65" s="218"/>
      <c r="F65" s="218">
        <v>300</v>
      </c>
      <c r="G65" s="218">
        <f t="shared" si="0"/>
        <v>0</v>
      </c>
      <c r="H65" s="218"/>
    </row>
    <row r="66" spans="1:8" ht="14.25" customHeight="1">
      <c r="A66" s="340">
        <v>43159</v>
      </c>
      <c r="B66" s="676" t="s">
        <v>397</v>
      </c>
      <c r="C66" s="676" t="s">
        <v>415</v>
      </c>
      <c r="D66" t="s">
        <v>19</v>
      </c>
      <c r="E66" s="218"/>
      <c r="G66" s="218">
        <f t="shared" si="0"/>
        <v>0</v>
      </c>
      <c r="H66" s="218"/>
    </row>
    <row r="67" spans="1:8">
      <c r="B67" s="677"/>
      <c r="C67" s="677"/>
      <c r="D67" t="s">
        <v>401</v>
      </c>
      <c r="E67" s="218"/>
      <c r="G67" s="218">
        <f t="shared" si="0"/>
        <v>0</v>
      </c>
      <c r="H67" s="218"/>
    </row>
    <row r="68" spans="1:8">
      <c r="B68" s="677"/>
      <c r="C68" s="677"/>
      <c r="D68" t="s">
        <v>400</v>
      </c>
      <c r="E68" s="218">
        <v>300</v>
      </c>
      <c r="G68" s="218">
        <f t="shared" si="0"/>
        <v>300</v>
      </c>
      <c r="H68" s="218"/>
    </row>
    <row r="69" spans="1:8">
      <c r="B69" s="677"/>
      <c r="C69" s="677"/>
      <c r="D69" t="s">
        <v>2091</v>
      </c>
      <c r="E69" s="218">
        <v>6</v>
      </c>
      <c r="G69" s="218">
        <f t="shared" si="0"/>
        <v>306</v>
      </c>
      <c r="H69" s="218"/>
    </row>
    <row r="70" spans="1:8">
      <c r="A70" s="339">
        <v>43206</v>
      </c>
      <c r="B70" s="677">
        <v>14480</v>
      </c>
      <c r="C70" s="677" t="s">
        <v>415</v>
      </c>
      <c r="D70" t="s">
        <v>2091</v>
      </c>
      <c r="E70" s="218"/>
      <c r="F70" s="218">
        <v>6</v>
      </c>
      <c r="G70" s="218">
        <f t="shared" ref="G70:G133" si="1">+G69+E70-F70</f>
        <v>300</v>
      </c>
      <c r="H70" s="218"/>
    </row>
    <row r="71" spans="1:8">
      <c r="A71" s="339">
        <v>43237</v>
      </c>
      <c r="B71" s="677">
        <v>14614</v>
      </c>
      <c r="C71" s="677" t="s">
        <v>415</v>
      </c>
      <c r="D71" t="s">
        <v>400</v>
      </c>
      <c r="E71" s="218"/>
      <c r="F71" s="218">
        <v>150</v>
      </c>
      <c r="G71" s="218">
        <f t="shared" si="1"/>
        <v>150</v>
      </c>
      <c r="H71" s="218"/>
    </row>
    <row r="72" spans="1:8">
      <c r="A72" s="339">
        <v>18</v>
      </c>
      <c r="B72" s="677">
        <v>14621</v>
      </c>
      <c r="C72" s="677" t="s">
        <v>415</v>
      </c>
      <c r="D72" t="s">
        <v>400</v>
      </c>
      <c r="E72" s="218"/>
      <c r="F72" s="218">
        <v>150</v>
      </c>
      <c r="G72" s="218">
        <f t="shared" si="1"/>
        <v>0</v>
      </c>
      <c r="H72" s="218"/>
    </row>
    <row r="73" spans="1:8">
      <c r="A73" s="340">
        <v>43190</v>
      </c>
      <c r="B73" s="676" t="s">
        <v>397</v>
      </c>
      <c r="C73" s="676" t="s">
        <v>418</v>
      </c>
      <c r="D73" t="s">
        <v>19</v>
      </c>
      <c r="E73" s="218"/>
      <c r="G73" s="218">
        <f t="shared" si="1"/>
        <v>0</v>
      </c>
      <c r="H73" s="218"/>
    </row>
    <row r="74" spans="1:8">
      <c r="B74" s="677"/>
      <c r="C74" s="677"/>
      <c r="D74" t="s">
        <v>401</v>
      </c>
      <c r="E74" s="218"/>
      <c r="G74" s="218">
        <f t="shared" si="1"/>
        <v>0</v>
      </c>
      <c r="H74" s="218"/>
    </row>
    <row r="75" spans="1:8">
      <c r="B75" s="677"/>
      <c r="C75" s="677"/>
      <c r="D75" t="s">
        <v>400</v>
      </c>
      <c r="E75" s="218">
        <v>300</v>
      </c>
      <c r="G75" s="218">
        <f t="shared" si="1"/>
        <v>300</v>
      </c>
      <c r="H75" s="218"/>
    </row>
    <row r="76" spans="1:8">
      <c r="A76" s="339">
        <v>43251</v>
      </c>
      <c r="B76" s="677">
        <v>14706</v>
      </c>
      <c r="C76" s="677" t="s">
        <v>418</v>
      </c>
      <c r="D76" t="s">
        <v>400</v>
      </c>
      <c r="E76" s="218"/>
      <c r="F76" s="218">
        <v>150</v>
      </c>
      <c r="G76" s="218">
        <f t="shared" si="1"/>
        <v>150</v>
      </c>
      <c r="H76" s="218"/>
    </row>
    <row r="77" spans="1:8">
      <c r="A77" s="339">
        <v>43252</v>
      </c>
      <c r="B77" s="677">
        <v>14737</v>
      </c>
      <c r="C77" s="677" t="s">
        <v>418</v>
      </c>
      <c r="D77" t="s">
        <v>400</v>
      </c>
      <c r="E77" s="218"/>
      <c r="F77" s="218">
        <v>150</v>
      </c>
      <c r="G77" s="218">
        <f t="shared" si="1"/>
        <v>0</v>
      </c>
      <c r="H77" s="218"/>
    </row>
    <row r="78" spans="1:8">
      <c r="A78" s="340">
        <v>43220</v>
      </c>
      <c r="B78" s="676" t="s">
        <v>397</v>
      </c>
      <c r="C78" s="676" t="s">
        <v>420</v>
      </c>
      <c r="D78" t="s">
        <v>19</v>
      </c>
      <c r="E78" s="218"/>
      <c r="G78" s="218">
        <f t="shared" si="1"/>
        <v>0</v>
      </c>
      <c r="H78" s="218"/>
    </row>
    <row r="79" spans="1:8">
      <c r="B79" s="677"/>
      <c r="C79" s="677"/>
      <c r="D79" t="s">
        <v>401</v>
      </c>
      <c r="E79" s="218"/>
      <c r="G79" s="218">
        <f t="shared" si="1"/>
        <v>0</v>
      </c>
      <c r="H79" s="218"/>
    </row>
    <row r="80" spans="1:8">
      <c r="B80" s="677"/>
      <c r="C80" s="677"/>
      <c r="D80" t="s">
        <v>400</v>
      </c>
      <c r="E80" s="218">
        <v>300</v>
      </c>
      <c r="G80" s="218">
        <f t="shared" si="1"/>
        <v>300</v>
      </c>
      <c r="H80" s="218"/>
    </row>
    <row r="81" spans="1:8">
      <c r="A81" s="339">
        <v>43257</v>
      </c>
      <c r="B81" s="677">
        <v>14759</v>
      </c>
      <c r="C81" s="677" t="s">
        <v>420</v>
      </c>
      <c r="D81" t="s">
        <v>400</v>
      </c>
      <c r="E81" s="218"/>
      <c r="F81" s="218">
        <v>200</v>
      </c>
      <c r="G81" s="218">
        <f t="shared" si="1"/>
        <v>100</v>
      </c>
      <c r="H81" s="218"/>
    </row>
    <row r="82" spans="1:8">
      <c r="A82" s="339">
        <v>43264</v>
      </c>
      <c r="B82" s="677">
        <v>14786</v>
      </c>
      <c r="C82" s="677" t="s">
        <v>420</v>
      </c>
      <c r="D82" t="s">
        <v>400</v>
      </c>
      <c r="E82" s="218"/>
      <c r="F82" s="218">
        <v>100</v>
      </c>
      <c r="G82" s="218">
        <f t="shared" si="1"/>
        <v>0</v>
      </c>
      <c r="H82" s="218"/>
    </row>
    <row r="83" spans="1:8">
      <c r="A83" s="340">
        <v>43251</v>
      </c>
      <c r="B83" s="676" t="s">
        <v>397</v>
      </c>
      <c r="C83" s="676" t="s">
        <v>422</v>
      </c>
      <c r="D83" t="s">
        <v>19</v>
      </c>
      <c r="E83" s="218"/>
      <c r="G83" s="218">
        <f t="shared" si="1"/>
        <v>0</v>
      </c>
      <c r="H83" s="218"/>
    </row>
    <row r="84" spans="1:8">
      <c r="B84" s="677"/>
      <c r="C84" s="677"/>
      <c r="D84" t="s">
        <v>401</v>
      </c>
      <c r="E84" s="218"/>
      <c r="G84" s="218">
        <f t="shared" si="1"/>
        <v>0</v>
      </c>
      <c r="H84" s="218"/>
    </row>
    <row r="85" spans="1:8">
      <c r="B85" s="677"/>
      <c r="C85" s="677"/>
      <c r="D85" t="s">
        <v>400</v>
      </c>
      <c r="E85" s="218">
        <v>300</v>
      </c>
      <c r="G85" s="218">
        <f t="shared" si="1"/>
        <v>300</v>
      </c>
      <c r="H85" s="218"/>
    </row>
    <row r="86" spans="1:8">
      <c r="A86" s="339">
        <v>43264</v>
      </c>
      <c r="B86" s="677">
        <v>14786</v>
      </c>
      <c r="C86" s="677" t="s">
        <v>422</v>
      </c>
      <c r="D86" t="s">
        <v>400</v>
      </c>
      <c r="E86" s="218"/>
      <c r="F86" s="218">
        <v>100</v>
      </c>
      <c r="G86" s="218">
        <f t="shared" si="1"/>
        <v>200</v>
      </c>
      <c r="H86" s="218"/>
    </row>
    <row r="87" spans="1:8">
      <c r="A87" s="339">
        <v>43267</v>
      </c>
      <c r="B87" s="677">
        <v>14797</v>
      </c>
      <c r="C87" s="677" t="s">
        <v>422</v>
      </c>
      <c r="D87" t="s">
        <v>400</v>
      </c>
      <c r="E87" s="218"/>
      <c r="F87" s="218">
        <v>150</v>
      </c>
      <c r="G87" s="218">
        <f t="shared" si="1"/>
        <v>50</v>
      </c>
      <c r="H87" s="218"/>
    </row>
    <row r="88" spans="1:8">
      <c r="A88" s="339">
        <v>43290</v>
      </c>
      <c r="B88" s="677">
        <v>14908</v>
      </c>
      <c r="C88" s="677" t="s">
        <v>422</v>
      </c>
      <c r="D88" t="s">
        <v>400</v>
      </c>
      <c r="E88" s="218"/>
      <c r="F88" s="218">
        <v>50</v>
      </c>
      <c r="G88" s="218">
        <f t="shared" si="1"/>
        <v>0</v>
      </c>
      <c r="H88" s="218"/>
    </row>
    <row r="89" spans="1:8">
      <c r="A89" s="340">
        <v>43281</v>
      </c>
      <c r="B89" s="676" t="s">
        <v>397</v>
      </c>
      <c r="C89" s="676" t="s">
        <v>425</v>
      </c>
      <c r="D89" t="s">
        <v>19</v>
      </c>
      <c r="E89" s="218"/>
      <c r="G89" s="218">
        <f t="shared" si="1"/>
        <v>0</v>
      </c>
      <c r="H89" s="218"/>
    </row>
    <row r="90" spans="1:8">
      <c r="B90" s="677"/>
      <c r="C90" s="677"/>
      <c r="D90" t="s">
        <v>401</v>
      </c>
      <c r="E90" s="218"/>
      <c r="G90" s="218">
        <f t="shared" si="1"/>
        <v>0</v>
      </c>
      <c r="H90" s="218"/>
    </row>
    <row r="91" spans="1:8">
      <c r="B91" s="677"/>
      <c r="C91" s="677"/>
      <c r="D91" t="s">
        <v>400</v>
      </c>
      <c r="E91" s="218">
        <v>300</v>
      </c>
      <c r="G91" s="218">
        <f t="shared" si="1"/>
        <v>300</v>
      </c>
      <c r="H91" s="218"/>
    </row>
    <row r="92" spans="1:8">
      <c r="A92" s="339">
        <v>43305</v>
      </c>
      <c r="B92" s="677">
        <v>14957</v>
      </c>
      <c r="C92" s="677" t="s">
        <v>425</v>
      </c>
      <c r="D92" t="s">
        <v>400</v>
      </c>
      <c r="E92" s="218"/>
      <c r="F92" s="218">
        <v>150</v>
      </c>
      <c r="G92" s="218">
        <f t="shared" si="1"/>
        <v>150</v>
      </c>
      <c r="H92" s="218"/>
    </row>
    <row r="93" spans="1:8">
      <c r="A93" s="339">
        <v>43308</v>
      </c>
      <c r="B93" s="677">
        <v>14965</v>
      </c>
      <c r="C93" s="677" t="s">
        <v>427</v>
      </c>
      <c r="D93" t="s">
        <v>400</v>
      </c>
      <c r="E93" s="218"/>
      <c r="F93" s="218">
        <v>150</v>
      </c>
      <c r="G93" s="218">
        <f t="shared" si="1"/>
        <v>0</v>
      </c>
      <c r="H93" s="218"/>
    </row>
    <row r="94" spans="1:8">
      <c r="A94" s="340">
        <v>43312</v>
      </c>
      <c r="B94" s="676" t="s">
        <v>397</v>
      </c>
      <c r="C94" s="676" t="s">
        <v>427</v>
      </c>
      <c r="D94" t="s">
        <v>19</v>
      </c>
      <c r="E94" s="218"/>
      <c r="G94" s="218">
        <f t="shared" si="1"/>
        <v>0</v>
      </c>
      <c r="H94" s="218"/>
    </row>
    <row r="95" spans="1:8">
      <c r="B95" s="677"/>
      <c r="C95" s="677"/>
      <c r="D95" t="s">
        <v>401</v>
      </c>
      <c r="E95" s="218"/>
      <c r="G95" s="218">
        <f t="shared" si="1"/>
        <v>0</v>
      </c>
      <c r="H95" s="218"/>
    </row>
    <row r="96" spans="1:8">
      <c r="B96" s="677"/>
      <c r="C96" s="677"/>
      <c r="D96" t="s">
        <v>400</v>
      </c>
      <c r="E96" s="218">
        <v>300</v>
      </c>
      <c r="G96" s="218">
        <f t="shared" si="1"/>
        <v>300</v>
      </c>
      <c r="H96" s="218"/>
    </row>
    <row r="97" spans="1:8">
      <c r="A97" s="339">
        <v>43353</v>
      </c>
      <c r="B97" s="677">
        <v>15176</v>
      </c>
      <c r="C97" s="677" t="s">
        <v>427</v>
      </c>
      <c r="D97" t="s">
        <v>400</v>
      </c>
      <c r="E97" s="218"/>
      <c r="F97" s="218">
        <v>150</v>
      </c>
      <c r="G97" s="218">
        <f t="shared" si="1"/>
        <v>150</v>
      </c>
      <c r="H97" s="218"/>
    </row>
    <row r="98" spans="1:8">
      <c r="A98" s="339">
        <v>43361</v>
      </c>
      <c r="B98" s="677">
        <v>15197</v>
      </c>
      <c r="C98" s="677" t="s">
        <v>427</v>
      </c>
      <c r="D98" t="s">
        <v>400</v>
      </c>
      <c r="E98" s="218"/>
      <c r="F98" s="218">
        <v>150</v>
      </c>
      <c r="G98" s="218">
        <f t="shared" si="1"/>
        <v>0</v>
      </c>
      <c r="H98" s="218"/>
    </row>
    <row r="99" spans="1:8">
      <c r="A99" s="340">
        <v>43343</v>
      </c>
      <c r="B99" s="676" t="s">
        <v>397</v>
      </c>
      <c r="C99" s="676" t="s">
        <v>429</v>
      </c>
      <c r="D99" t="s">
        <v>19</v>
      </c>
      <c r="E99" s="218"/>
      <c r="G99" s="218">
        <f t="shared" si="1"/>
        <v>0</v>
      </c>
      <c r="H99" s="218"/>
    </row>
    <row r="100" spans="1:8">
      <c r="B100" s="677"/>
      <c r="C100" s="677"/>
      <c r="D100" t="s">
        <v>401</v>
      </c>
      <c r="E100" s="218"/>
      <c r="G100" s="218">
        <f t="shared" si="1"/>
        <v>0</v>
      </c>
      <c r="H100" s="218"/>
    </row>
    <row r="101" spans="1:8">
      <c r="B101" s="677"/>
      <c r="C101" s="677"/>
      <c r="D101" t="s">
        <v>400</v>
      </c>
      <c r="E101" s="218">
        <v>300</v>
      </c>
      <c r="G101" s="218">
        <f t="shared" si="1"/>
        <v>300</v>
      </c>
      <c r="H101" s="218"/>
    </row>
    <row r="102" spans="1:8">
      <c r="A102" s="339">
        <v>43374</v>
      </c>
      <c r="B102" s="677">
        <v>15294</v>
      </c>
      <c r="C102" s="677" t="s">
        <v>429</v>
      </c>
      <c r="D102" t="s">
        <v>400</v>
      </c>
      <c r="E102" s="218"/>
      <c r="F102" s="218">
        <v>60</v>
      </c>
      <c r="G102" s="218">
        <f t="shared" si="1"/>
        <v>240</v>
      </c>
      <c r="H102" s="218"/>
    </row>
    <row r="103" spans="1:8">
      <c r="A103" s="339">
        <v>43392</v>
      </c>
      <c r="B103" s="677">
        <v>15358</v>
      </c>
      <c r="C103" s="677" t="s">
        <v>429</v>
      </c>
      <c r="D103" t="s">
        <v>400</v>
      </c>
      <c r="E103" s="218"/>
      <c r="F103" s="218">
        <v>150</v>
      </c>
      <c r="G103" s="218">
        <f t="shared" si="1"/>
        <v>90</v>
      </c>
      <c r="H103" s="218"/>
    </row>
    <row r="104" spans="1:8">
      <c r="A104" s="339">
        <v>43404</v>
      </c>
      <c r="B104" s="677">
        <v>15429</v>
      </c>
      <c r="C104" s="677" t="s">
        <v>429</v>
      </c>
      <c r="D104" t="s">
        <v>400</v>
      </c>
      <c r="E104" s="218"/>
      <c r="F104" s="218">
        <v>90</v>
      </c>
      <c r="G104" s="218">
        <f t="shared" si="1"/>
        <v>0</v>
      </c>
      <c r="H104" s="218"/>
    </row>
    <row r="105" spans="1:8">
      <c r="A105" s="340">
        <v>43373</v>
      </c>
      <c r="B105" s="676" t="s">
        <v>397</v>
      </c>
      <c r="C105" s="676" t="s">
        <v>478</v>
      </c>
      <c r="D105" t="s">
        <v>19</v>
      </c>
      <c r="E105" s="218"/>
      <c r="G105" s="218">
        <f t="shared" si="1"/>
        <v>0</v>
      </c>
      <c r="H105" s="218"/>
    </row>
    <row r="106" spans="1:8">
      <c r="B106" s="677"/>
      <c r="C106" s="677"/>
      <c r="D106" t="s">
        <v>401</v>
      </c>
      <c r="E106" s="218"/>
      <c r="G106" s="218">
        <f t="shared" si="1"/>
        <v>0</v>
      </c>
      <c r="H106" s="218"/>
    </row>
    <row r="107" spans="1:8">
      <c r="B107" s="677"/>
      <c r="C107" s="677"/>
      <c r="D107" t="s">
        <v>400</v>
      </c>
      <c r="E107" s="218">
        <v>300</v>
      </c>
      <c r="G107" s="218">
        <f t="shared" si="1"/>
        <v>300</v>
      </c>
      <c r="H107" s="218"/>
    </row>
    <row r="108" spans="1:8">
      <c r="A108" s="339">
        <v>43404</v>
      </c>
      <c r="B108" s="677">
        <v>15429</v>
      </c>
      <c r="C108" s="677" t="s">
        <v>478</v>
      </c>
      <c r="D108" t="s">
        <v>400</v>
      </c>
      <c r="E108" s="218"/>
      <c r="F108" s="218">
        <v>70</v>
      </c>
      <c r="G108" s="218">
        <f t="shared" si="1"/>
        <v>230</v>
      </c>
      <c r="H108" s="218"/>
    </row>
    <row r="109" spans="1:8">
      <c r="A109" s="339">
        <v>43434</v>
      </c>
      <c r="B109" s="677">
        <v>15564</v>
      </c>
      <c r="C109" s="677" t="s">
        <v>478</v>
      </c>
      <c r="D109" t="s">
        <v>400</v>
      </c>
      <c r="E109" s="218"/>
      <c r="F109" s="218">
        <v>140</v>
      </c>
      <c r="G109" s="218">
        <f t="shared" si="1"/>
        <v>90</v>
      </c>
      <c r="H109" s="218"/>
    </row>
    <row r="110" spans="1:8">
      <c r="A110" s="339">
        <v>43453</v>
      </c>
      <c r="B110" s="677">
        <v>15629</v>
      </c>
      <c r="C110" s="677" t="s">
        <v>478</v>
      </c>
      <c r="D110" t="s">
        <v>400</v>
      </c>
      <c r="E110" s="218"/>
      <c r="F110" s="218">
        <v>90</v>
      </c>
      <c r="G110" s="218">
        <f t="shared" si="1"/>
        <v>0</v>
      </c>
      <c r="H110" s="218"/>
    </row>
    <row r="111" spans="1:8">
      <c r="A111" s="340">
        <v>43404</v>
      </c>
      <c r="B111" s="676" t="s">
        <v>397</v>
      </c>
      <c r="C111" s="676" t="s">
        <v>398</v>
      </c>
      <c r="D111" t="s">
        <v>19</v>
      </c>
      <c r="E111" s="218"/>
      <c r="G111" s="218">
        <f t="shared" si="1"/>
        <v>0</v>
      </c>
      <c r="H111" s="218"/>
    </row>
    <row r="112" spans="1:8">
      <c r="B112" s="677"/>
      <c r="C112" s="677"/>
      <c r="D112" t="s">
        <v>401</v>
      </c>
      <c r="E112" s="218"/>
      <c r="G112" s="218">
        <f t="shared" si="1"/>
        <v>0</v>
      </c>
      <c r="H112" s="218"/>
    </row>
    <row r="113" spans="1:9">
      <c r="B113" s="677"/>
      <c r="C113" s="677"/>
      <c r="D113" t="s">
        <v>400</v>
      </c>
      <c r="E113" s="218">
        <v>300</v>
      </c>
      <c r="G113" s="218">
        <f t="shared" si="1"/>
        <v>300</v>
      </c>
      <c r="H113" s="218"/>
    </row>
    <row r="114" spans="1:9">
      <c r="A114" s="339">
        <v>43472</v>
      </c>
      <c r="B114" s="677">
        <v>15747</v>
      </c>
      <c r="C114" s="677" t="s">
        <v>398</v>
      </c>
      <c r="D114" t="s">
        <v>400</v>
      </c>
      <c r="E114" s="218"/>
      <c r="F114" s="218">
        <v>300</v>
      </c>
      <c r="G114" s="218">
        <f t="shared" si="1"/>
        <v>0</v>
      </c>
      <c r="H114" s="218"/>
    </row>
    <row r="115" spans="1:9">
      <c r="A115" s="340">
        <v>43434</v>
      </c>
      <c r="B115" s="676" t="s">
        <v>397</v>
      </c>
      <c r="C115" s="676" t="s">
        <v>405</v>
      </c>
      <c r="D115" t="s">
        <v>19</v>
      </c>
      <c r="E115" s="218"/>
      <c r="G115" s="218">
        <f t="shared" si="1"/>
        <v>0</v>
      </c>
      <c r="H115" s="218"/>
    </row>
    <row r="116" spans="1:9">
      <c r="B116" s="677"/>
      <c r="C116" s="677"/>
      <c r="D116" t="s">
        <v>401</v>
      </c>
      <c r="E116" s="218"/>
      <c r="G116" s="218">
        <f t="shared" si="1"/>
        <v>0</v>
      </c>
      <c r="H116" s="218"/>
    </row>
    <row r="117" spans="1:9">
      <c r="B117" s="677"/>
      <c r="C117" s="677"/>
      <c r="D117" t="s">
        <v>400</v>
      </c>
      <c r="E117" s="218">
        <v>300</v>
      </c>
      <c r="G117" s="218">
        <f t="shared" si="1"/>
        <v>300</v>
      </c>
      <c r="H117" s="218"/>
    </row>
    <row r="118" spans="1:9">
      <c r="A118" s="339">
        <v>43472</v>
      </c>
      <c r="B118" s="677">
        <v>15747</v>
      </c>
      <c r="C118" s="677" t="s">
        <v>405</v>
      </c>
      <c r="D118" t="s">
        <v>400</v>
      </c>
      <c r="E118" s="218"/>
      <c r="F118" s="218">
        <v>200</v>
      </c>
      <c r="G118" s="218">
        <f t="shared" si="1"/>
        <v>100</v>
      </c>
      <c r="H118" s="218"/>
    </row>
    <row r="119" spans="1:9">
      <c r="A119" s="339">
        <v>43476</v>
      </c>
      <c r="B119" s="677">
        <v>15767</v>
      </c>
      <c r="C119" s="677" t="s">
        <v>405</v>
      </c>
      <c r="D119" t="s">
        <v>400</v>
      </c>
      <c r="E119" s="218"/>
      <c r="F119" s="218">
        <v>100</v>
      </c>
      <c r="G119" s="218">
        <f t="shared" si="1"/>
        <v>0</v>
      </c>
      <c r="H119" s="218"/>
      <c r="I119" s="251"/>
    </row>
    <row r="120" spans="1:9">
      <c r="A120" s="340">
        <v>43465</v>
      </c>
      <c r="B120" s="676" t="s">
        <v>397</v>
      </c>
      <c r="C120" s="676" t="s">
        <v>409</v>
      </c>
      <c r="D120" t="s">
        <v>19</v>
      </c>
      <c r="E120" s="218"/>
      <c r="G120" s="218">
        <f t="shared" si="1"/>
        <v>0</v>
      </c>
      <c r="H120" s="218"/>
      <c r="I120" s="251"/>
    </row>
    <row r="121" spans="1:9">
      <c r="B121" s="677"/>
      <c r="C121" s="677"/>
      <c r="D121" t="s">
        <v>401</v>
      </c>
      <c r="E121" s="218"/>
      <c r="G121" s="218">
        <f t="shared" si="1"/>
        <v>0</v>
      </c>
      <c r="H121" s="218"/>
      <c r="I121" s="251"/>
    </row>
    <row r="122" spans="1:9">
      <c r="B122" s="677"/>
      <c r="C122" s="677"/>
      <c r="D122" t="s">
        <v>400</v>
      </c>
      <c r="E122" s="218">
        <v>300</v>
      </c>
      <c r="G122" s="218">
        <f t="shared" si="1"/>
        <v>300</v>
      </c>
      <c r="H122" s="218"/>
    </row>
    <row r="123" spans="1:9">
      <c r="A123" s="339">
        <v>43830</v>
      </c>
      <c r="B123" s="677">
        <v>15710</v>
      </c>
      <c r="C123" s="677" t="s">
        <v>409</v>
      </c>
      <c r="D123" t="s">
        <v>400</v>
      </c>
      <c r="E123" s="218"/>
      <c r="F123" s="218">
        <v>10</v>
      </c>
      <c r="G123" s="218">
        <f t="shared" si="1"/>
        <v>290</v>
      </c>
      <c r="H123" s="218"/>
    </row>
    <row r="124" spans="1:9">
      <c r="A124" s="339">
        <v>43480</v>
      </c>
      <c r="B124" s="677">
        <v>15777</v>
      </c>
      <c r="C124" s="677" t="s">
        <v>409</v>
      </c>
      <c r="D124" t="s">
        <v>400</v>
      </c>
      <c r="E124" s="218"/>
      <c r="F124" s="218">
        <v>290</v>
      </c>
      <c r="G124" s="218">
        <f t="shared" si="1"/>
        <v>0</v>
      </c>
      <c r="H124" s="218"/>
    </row>
    <row r="125" spans="1:9">
      <c r="A125" s="340">
        <v>43496</v>
      </c>
      <c r="B125" s="676" t="s">
        <v>397</v>
      </c>
      <c r="C125" s="676" t="s">
        <v>444</v>
      </c>
      <c r="D125" t="s">
        <v>19</v>
      </c>
      <c r="E125" s="218"/>
      <c r="G125" s="218">
        <f t="shared" si="1"/>
        <v>0</v>
      </c>
      <c r="H125" s="218"/>
    </row>
    <row r="126" spans="1:9">
      <c r="B126" s="677"/>
      <c r="C126" s="677"/>
      <c r="D126" t="s">
        <v>401</v>
      </c>
      <c r="E126" s="218"/>
      <c r="G126" s="218">
        <f t="shared" si="1"/>
        <v>0</v>
      </c>
      <c r="H126" s="218"/>
    </row>
    <row r="127" spans="1:9">
      <c r="B127" s="677"/>
      <c r="C127" s="677"/>
      <c r="D127" t="s">
        <v>400</v>
      </c>
      <c r="E127" s="218">
        <v>300</v>
      </c>
      <c r="G127" s="218">
        <f t="shared" si="1"/>
        <v>300</v>
      </c>
      <c r="H127" s="218"/>
    </row>
    <row r="128" spans="1:9">
      <c r="A128" s="339">
        <v>43519</v>
      </c>
      <c r="B128" s="677">
        <v>15946</v>
      </c>
      <c r="C128" s="677" t="s">
        <v>444</v>
      </c>
      <c r="D128" t="s">
        <v>400</v>
      </c>
      <c r="E128" s="218"/>
      <c r="F128" s="218">
        <v>100</v>
      </c>
      <c r="G128" s="218">
        <f t="shared" si="1"/>
        <v>200</v>
      </c>
      <c r="H128" s="218"/>
    </row>
    <row r="129" spans="1:8">
      <c r="A129" s="339">
        <v>43545</v>
      </c>
      <c r="B129" s="677">
        <v>17943</v>
      </c>
      <c r="C129" s="677" t="s">
        <v>444</v>
      </c>
      <c r="D129" t="s">
        <v>400</v>
      </c>
      <c r="E129" s="218"/>
      <c r="F129" s="218">
        <v>100</v>
      </c>
      <c r="G129" s="218">
        <f t="shared" si="1"/>
        <v>100</v>
      </c>
      <c r="H129" s="218"/>
    </row>
    <row r="130" spans="1:8">
      <c r="A130" s="339">
        <v>43565</v>
      </c>
      <c r="B130" s="677" t="s">
        <v>2092</v>
      </c>
      <c r="C130" s="677" t="s">
        <v>444</v>
      </c>
      <c r="D130" t="s">
        <v>400</v>
      </c>
      <c r="E130" s="218"/>
      <c r="F130" s="218">
        <v>100</v>
      </c>
      <c r="G130" s="218">
        <f t="shared" si="1"/>
        <v>0</v>
      </c>
      <c r="H130" s="218"/>
    </row>
    <row r="131" spans="1:8">
      <c r="A131" s="340">
        <v>43524</v>
      </c>
      <c r="B131" s="676" t="s">
        <v>397</v>
      </c>
      <c r="C131" s="676" t="s">
        <v>415</v>
      </c>
      <c r="D131" t="s">
        <v>19</v>
      </c>
      <c r="E131" s="218"/>
      <c r="G131" s="218">
        <f t="shared" si="1"/>
        <v>0</v>
      </c>
      <c r="H131" s="218"/>
    </row>
    <row r="132" spans="1:8">
      <c r="B132" s="677"/>
      <c r="C132" s="677"/>
      <c r="D132" t="s">
        <v>401</v>
      </c>
      <c r="E132" s="218"/>
      <c r="G132" s="218">
        <f t="shared" si="1"/>
        <v>0</v>
      </c>
      <c r="H132" s="218"/>
    </row>
    <row r="133" spans="1:8">
      <c r="B133" s="677"/>
      <c r="C133" s="677"/>
      <c r="D133" t="s">
        <v>400</v>
      </c>
      <c r="E133" s="218">
        <v>300</v>
      </c>
      <c r="G133" s="218">
        <f t="shared" si="1"/>
        <v>300</v>
      </c>
      <c r="H133" s="218"/>
    </row>
    <row r="134" spans="1:8">
      <c r="A134" s="339">
        <v>43585</v>
      </c>
      <c r="B134" s="677" t="s">
        <v>2093</v>
      </c>
      <c r="C134" s="677" t="s">
        <v>415</v>
      </c>
      <c r="D134" t="s">
        <v>400</v>
      </c>
      <c r="E134" s="218"/>
      <c r="F134" s="218">
        <v>140</v>
      </c>
      <c r="G134" s="218">
        <f t="shared" ref="G134:G204" si="2">+G133+E134-F134</f>
        <v>160</v>
      </c>
      <c r="H134" s="218"/>
    </row>
    <row r="135" spans="1:8">
      <c r="A135" s="339">
        <v>43608</v>
      </c>
      <c r="B135" s="677" t="s">
        <v>2094</v>
      </c>
      <c r="C135" s="677" t="s">
        <v>415</v>
      </c>
      <c r="D135" t="s">
        <v>400</v>
      </c>
      <c r="E135" s="218"/>
      <c r="F135" s="218">
        <v>60</v>
      </c>
      <c r="G135" s="218">
        <f t="shared" si="2"/>
        <v>100</v>
      </c>
      <c r="H135" s="218"/>
    </row>
    <row r="136" spans="1:8">
      <c r="A136" s="339">
        <v>43609</v>
      </c>
      <c r="B136" s="677" t="s">
        <v>2095</v>
      </c>
      <c r="C136" s="677" t="s">
        <v>415</v>
      </c>
      <c r="D136" t="s">
        <v>400</v>
      </c>
      <c r="E136" s="218"/>
      <c r="F136" s="218">
        <v>40</v>
      </c>
      <c r="G136" s="218">
        <f t="shared" si="2"/>
        <v>60</v>
      </c>
      <c r="H136" s="218"/>
    </row>
    <row r="137" spans="1:8">
      <c r="A137" s="339">
        <v>43616</v>
      </c>
      <c r="B137" s="677" t="s">
        <v>2096</v>
      </c>
      <c r="C137" s="677" t="s">
        <v>415</v>
      </c>
      <c r="D137" t="s">
        <v>400</v>
      </c>
      <c r="E137" s="218"/>
      <c r="F137" s="218">
        <v>60</v>
      </c>
      <c r="G137" s="218">
        <f t="shared" si="2"/>
        <v>0</v>
      </c>
      <c r="H137" s="218"/>
    </row>
    <row r="138" spans="1:8">
      <c r="A138" s="340">
        <v>43555</v>
      </c>
      <c r="B138" s="676" t="s">
        <v>397</v>
      </c>
      <c r="C138" s="676" t="s">
        <v>418</v>
      </c>
      <c r="D138" t="s">
        <v>19</v>
      </c>
      <c r="E138" s="218"/>
      <c r="G138" s="218">
        <f t="shared" si="2"/>
        <v>0</v>
      </c>
      <c r="H138" s="218"/>
    </row>
    <row r="139" spans="1:8">
      <c r="B139" s="677"/>
      <c r="C139" s="677"/>
      <c r="D139" t="s">
        <v>401</v>
      </c>
      <c r="E139" s="218"/>
      <c r="G139" s="218">
        <f t="shared" si="2"/>
        <v>0</v>
      </c>
      <c r="H139" s="218"/>
    </row>
    <row r="140" spans="1:8">
      <c r="B140" s="677"/>
      <c r="C140" s="677"/>
      <c r="D140" t="s">
        <v>400</v>
      </c>
      <c r="E140" s="218">
        <v>300</v>
      </c>
      <c r="G140" s="218">
        <f t="shared" si="2"/>
        <v>300</v>
      </c>
      <c r="H140" s="218"/>
    </row>
    <row r="141" spans="1:8">
      <c r="A141" s="339">
        <v>43616</v>
      </c>
      <c r="B141" s="677" t="s">
        <v>2096</v>
      </c>
      <c r="C141" s="677" t="s">
        <v>418</v>
      </c>
      <c r="D141" t="s">
        <v>400</v>
      </c>
      <c r="E141" s="218"/>
      <c r="F141" s="218">
        <v>160</v>
      </c>
      <c r="G141" s="218">
        <f t="shared" si="2"/>
        <v>140</v>
      </c>
      <c r="H141" s="218"/>
    </row>
    <row r="142" spans="1:8">
      <c r="A142" s="339">
        <v>43827</v>
      </c>
      <c r="B142" s="677" t="s">
        <v>2097</v>
      </c>
      <c r="C142" s="677" t="s">
        <v>418</v>
      </c>
      <c r="D142" t="s">
        <v>400</v>
      </c>
      <c r="E142" s="218"/>
      <c r="F142" s="218">
        <v>100</v>
      </c>
      <c r="G142" s="218">
        <f t="shared" si="2"/>
        <v>40</v>
      </c>
      <c r="H142" s="218"/>
    </row>
    <row r="143" spans="1:8">
      <c r="A143" s="339">
        <v>43830</v>
      </c>
      <c r="B143" s="677" t="s">
        <v>2098</v>
      </c>
      <c r="C143" s="677" t="s">
        <v>418</v>
      </c>
      <c r="D143" t="s">
        <v>400</v>
      </c>
      <c r="E143" s="218"/>
      <c r="F143" s="218">
        <v>40</v>
      </c>
      <c r="G143" s="218">
        <f t="shared" si="2"/>
        <v>0</v>
      </c>
      <c r="H143" s="218"/>
    </row>
    <row r="144" spans="1:8">
      <c r="A144" s="340">
        <v>43585</v>
      </c>
      <c r="B144" s="676" t="s">
        <v>397</v>
      </c>
      <c r="C144" s="676" t="s">
        <v>420</v>
      </c>
      <c r="D144" t="s">
        <v>19</v>
      </c>
      <c r="E144" s="218"/>
      <c r="G144" s="218">
        <f t="shared" si="2"/>
        <v>0</v>
      </c>
      <c r="H144" s="218"/>
    </row>
    <row r="145" spans="1:8">
      <c r="B145" s="677"/>
      <c r="C145" s="677"/>
      <c r="D145" t="s">
        <v>401</v>
      </c>
      <c r="E145" s="218"/>
      <c r="G145" s="218">
        <f t="shared" si="2"/>
        <v>0</v>
      </c>
      <c r="H145" s="218"/>
    </row>
    <row r="146" spans="1:8">
      <c r="B146" s="677"/>
      <c r="C146" s="677"/>
      <c r="D146" t="s">
        <v>400</v>
      </c>
      <c r="E146" s="218">
        <v>300</v>
      </c>
      <c r="G146" s="218">
        <f t="shared" si="2"/>
        <v>300</v>
      </c>
      <c r="H146" s="218"/>
    </row>
    <row r="147" spans="1:8">
      <c r="A147" s="339">
        <v>43830</v>
      </c>
      <c r="B147" s="677" t="s">
        <v>2098</v>
      </c>
      <c r="C147" s="677" t="s">
        <v>420</v>
      </c>
      <c r="D147" t="s">
        <v>400</v>
      </c>
      <c r="E147" s="218"/>
      <c r="F147" s="218">
        <v>300</v>
      </c>
      <c r="G147" s="218">
        <f t="shared" si="2"/>
        <v>0</v>
      </c>
      <c r="H147" s="218"/>
    </row>
    <row r="148" spans="1:8">
      <c r="A148" s="340">
        <v>43616</v>
      </c>
      <c r="B148" s="676" t="s">
        <v>397</v>
      </c>
      <c r="C148" s="676" t="s">
        <v>422</v>
      </c>
      <c r="D148" t="s">
        <v>19</v>
      </c>
      <c r="E148" s="218"/>
      <c r="G148" s="218">
        <f t="shared" si="2"/>
        <v>0</v>
      </c>
      <c r="H148" s="218"/>
    </row>
    <row r="149" spans="1:8">
      <c r="B149" s="677"/>
      <c r="C149" s="677"/>
      <c r="D149" t="s">
        <v>401</v>
      </c>
      <c r="E149" s="218"/>
      <c r="G149" s="218">
        <f t="shared" si="2"/>
        <v>0</v>
      </c>
      <c r="H149" s="218"/>
    </row>
    <row r="150" spans="1:8">
      <c r="B150" s="677"/>
      <c r="C150" s="677"/>
      <c r="D150" t="s">
        <v>400</v>
      </c>
      <c r="E150" s="218">
        <v>300</v>
      </c>
      <c r="G150" s="218">
        <f t="shared" si="2"/>
        <v>300</v>
      </c>
      <c r="H150" s="218"/>
    </row>
    <row r="151" spans="1:8">
      <c r="A151" s="339">
        <v>43830</v>
      </c>
      <c r="B151" s="677" t="s">
        <v>2098</v>
      </c>
      <c r="C151" s="677" t="s">
        <v>422</v>
      </c>
      <c r="D151" t="s">
        <v>400</v>
      </c>
      <c r="E151" s="218"/>
      <c r="F151" s="218">
        <v>160</v>
      </c>
      <c r="G151" s="218">
        <f t="shared" si="2"/>
        <v>140</v>
      </c>
      <c r="H151" s="218"/>
    </row>
    <row r="152" spans="1:8">
      <c r="A152" s="339">
        <v>44047</v>
      </c>
      <c r="B152" s="677" t="s">
        <v>2099</v>
      </c>
      <c r="C152" s="677" t="s">
        <v>422</v>
      </c>
      <c r="D152" t="s">
        <v>400</v>
      </c>
      <c r="E152" s="218"/>
      <c r="F152" s="218">
        <v>140</v>
      </c>
      <c r="G152" s="218">
        <f t="shared" si="2"/>
        <v>0</v>
      </c>
      <c r="H152" s="218"/>
    </row>
    <row r="153" spans="1:8">
      <c r="A153" s="340">
        <v>43646</v>
      </c>
      <c r="B153" s="676" t="s">
        <v>397</v>
      </c>
      <c r="C153" s="676" t="s">
        <v>425</v>
      </c>
      <c r="D153" t="s">
        <v>19</v>
      </c>
      <c r="E153" s="218"/>
      <c r="G153" s="218">
        <f t="shared" si="2"/>
        <v>0</v>
      </c>
      <c r="H153" s="218"/>
    </row>
    <row r="154" spans="1:8">
      <c r="B154" s="677"/>
      <c r="C154" s="677"/>
      <c r="D154" t="s">
        <v>401</v>
      </c>
      <c r="E154" s="218"/>
      <c r="G154" s="218">
        <f t="shared" si="2"/>
        <v>0</v>
      </c>
      <c r="H154" s="218"/>
    </row>
    <row r="155" spans="1:8">
      <c r="B155" s="677"/>
      <c r="C155" s="677"/>
      <c r="D155" t="s">
        <v>400</v>
      </c>
      <c r="E155" s="218">
        <v>300</v>
      </c>
      <c r="G155" s="218">
        <f t="shared" si="2"/>
        <v>300</v>
      </c>
      <c r="H155" s="218"/>
    </row>
    <row r="156" spans="1:8">
      <c r="A156" s="339">
        <v>43644</v>
      </c>
      <c r="B156" s="677" t="s">
        <v>2100</v>
      </c>
      <c r="C156" s="677" t="s">
        <v>425</v>
      </c>
      <c r="D156" t="s">
        <v>400</v>
      </c>
      <c r="E156" s="218"/>
      <c r="F156" s="218">
        <v>260</v>
      </c>
      <c r="G156" s="218">
        <f t="shared" si="2"/>
        <v>40</v>
      </c>
      <c r="H156" s="218"/>
    </row>
    <row r="157" spans="1:8">
      <c r="A157" s="339">
        <v>43648</v>
      </c>
      <c r="B157" s="677" t="s">
        <v>2101</v>
      </c>
      <c r="C157" s="677" t="s">
        <v>425</v>
      </c>
      <c r="D157" t="s">
        <v>400</v>
      </c>
      <c r="E157" s="218"/>
      <c r="F157" s="218">
        <v>40</v>
      </c>
      <c r="G157" s="218">
        <f t="shared" si="2"/>
        <v>0</v>
      </c>
      <c r="H157" s="218"/>
    </row>
    <row r="158" spans="1:8">
      <c r="A158" s="340">
        <v>43677</v>
      </c>
      <c r="B158" s="676" t="s">
        <v>397</v>
      </c>
      <c r="C158" s="676" t="s">
        <v>427</v>
      </c>
      <c r="D158" t="s">
        <v>19</v>
      </c>
      <c r="E158" s="218"/>
      <c r="G158" s="218">
        <f t="shared" si="2"/>
        <v>0</v>
      </c>
      <c r="H158" s="218"/>
    </row>
    <row r="159" spans="1:8">
      <c r="B159" s="677"/>
      <c r="C159" s="677"/>
      <c r="D159" t="s">
        <v>401</v>
      </c>
      <c r="E159" s="218"/>
      <c r="G159" s="218">
        <f t="shared" si="2"/>
        <v>0</v>
      </c>
      <c r="H159" s="218"/>
    </row>
    <row r="160" spans="1:8">
      <c r="B160" s="677"/>
      <c r="C160" s="677"/>
      <c r="D160" t="s">
        <v>400</v>
      </c>
      <c r="E160" s="218">
        <v>300</v>
      </c>
      <c r="G160" s="218">
        <f t="shared" si="2"/>
        <v>300</v>
      </c>
      <c r="H160" s="218"/>
    </row>
    <row r="161" spans="1:8">
      <c r="A161" s="339">
        <v>43677</v>
      </c>
      <c r="B161" s="677" t="s">
        <v>2102</v>
      </c>
      <c r="C161" s="677" t="s">
        <v>427</v>
      </c>
      <c r="D161" t="s">
        <v>400</v>
      </c>
      <c r="E161" s="218"/>
      <c r="F161" s="218">
        <v>260</v>
      </c>
      <c r="G161" s="218">
        <f t="shared" si="2"/>
        <v>40</v>
      </c>
      <c r="H161" s="218"/>
    </row>
    <row r="162" spans="1:8">
      <c r="A162" s="339">
        <v>43721</v>
      </c>
      <c r="B162" s="677" t="s">
        <v>2103</v>
      </c>
      <c r="C162" s="677" t="s">
        <v>427</v>
      </c>
      <c r="D162" t="s">
        <v>400</v>
      </c>
      <c r="E162" s="218"/>
      <c r="F162" s="218">
        <v>40</v>
      </c>
      <c r="G162" s="218">
        <f t="shared" si="2"/>
        <v>0</v>
      </c>
      <c r="H162" s="218"/>
    </row>
    <row r="163" spans="1:8">
      <c r="A163" s="340">
        <v>43708</v>
      </c>
      <c r="B163" s="676" t="s">
        <v>397</v>
      </c>
      <c r="C163" s="676" t="s">
        <v>429</v>
      </c>
      <c r="D163" t="s">
        <v>19</v>
      </c>
      <c r="E163" s="218"/>
      <c r="G163" s="218">
        <f t="shared" si="2"/>
        <v>0</v>
      </c>
      <c r="H163" s="218"/>
    </row>
    <row r="164" spans="1:8">
      <c r="B164" s="677"/>
      <c r="C164" s="677"/>
      <c r="D164" t="s">
        <v>401</v>
      </c>
      <c r="E164" s="218"/>
      <c r="G164" s="218">
        <f t="shared" si="2"/>
        <v>0</v>
      </c>
      <c r="H164" s="218"/>
    </row>
    <row r="165" spans="1:8">
      <c r="B165" s="677"/>
      <c r="C165" s="677"/>
      <c r="D165" t="s">
        <v>400</v>
      </c>
      <c r="E165" s="218">
        <v>300</v>
      </c>
      <c r="G165" s="218">
        <f t="shared" si="2"/>
        <v>300</v>
      </c>
      <c r="H165" s="218"/>
    </row>
    <row r="166" spans="1:8">
      <c r="A166" s="339">
        <v>43708</v>
      </c>
      <c r="B166" s="677" t="s">
        <v>2104</v>
      </c>
      <c r="C166" s="677" t="s">
        <v>429</v>
      </c>
      <c r="D166" t="s">
        <v>400</v>
      </c>
      <c r="E166" s="218"/>
      <c r="F166" s="218">
        <v>260</v>
      </c>
      <c r="G166" s="218">
        <f t="shared" si="2"/>
        <v>40</v>
      </c>
      <c r="H166" s="218"/>
    </row>
    <row r="167" spans="1:8">
      <c r="A167" s="339">
        <v>43738</v>
      </c>
      <c r="B167" s="677" t="s">
        <v>2105</v>
      </c>
      <c r="C167" s="677" t="s">
        <v>429</v>
      </c>
      <c r="D167" t="s">
        <v>400</v>
      </c>
      <c r="E167" s="218"/>
      <c r="F167" s="218">
        <v>40</v>
      </c>
      <c r="G167" s="218">
        <f t="shared" si="2"/>
        <v>0</v>
      </c>
      <c r="H167" s="218"/>
    </row>
    <row r="168" spans="1:8">
      <c r="A168" s="340">
        <v>43738</v>
      </c>
      <c r="B168" s="676" t="s">
        <v>397</v>
      </c>
      <c r="C168" s="676" t="s">
        <v>478</v>
      </c>
      <c r="D168" t="s">
        <v>19</v>
      </c>
      <c r="E168" s="218"/>
      <c r="G168" s="218">
        <f t="shared" si="2"/>
        <v>0</v>
      </c>
      <c r="H168" s="218"/>
    </row>
    <row r="169" spans="1:8">
      <c r="B169" s="677"/>
      <c r="C169" s="677"/>
      <c r="D169" t="s">
        <v>401</v>
      </c>
      <c r="E169" s="218"/>
      <c r="G169" s="218">
        <f t="shared" si="2"/>
        <v>0</v>
      </c>
      <c r="H169" s="218"/>
    </row>
    <row r="170" spans="1:8">
      <c r="B170" s="677"/>
      <c r="C170" s="677"/>
      <c r="D170" t="s">
        <v>400</v>
      </c>
      <c r="E170" s="218">
        <v>300</v>
      </c>
      <c r="G170" s="218">
        <f t="shared" si="2"/>
        <v>300</v>
      </c>
      <c r="H170" s="218"/>
    </row>
    <row r="171" spans="1:8">
      <c r="A171" s="339">
        <v>43738</v>
      </c>
      <c r="B171" s="677" t="s">
        <v>2106</v>
      </c>
      <c r="C171" s="677" t="s">
        <v>478</v>
      </c>
      <c r="D171" t="s">
        <v>400</v>
      </c>
      <c r="E171" s="218"/>
      <c r="F171" s="218">
        <v>220</v>
      </c>
      <c r="G171" s="218">
        <f t="shared" si="2"/>
        <v>80</v>
      </c>
      <c r="H171" s="218"/>
    </row>
    <row r="172" spans="1:8">
      <c r="A172" s="339">
        <v>44047</v>
      </c>
      <c r="B172" s="677" t="s">
        <v>2099</v>
      </c>
      <c r="C172" s="677" t="s">
        <v>478</v>
      </c>
      <c r="D172" t="s">
        <v>400</v>
      </c>
      <c r="E172" s="218"/>
      <c r="F172" s="218">
        <v>80</v>
      </c>
      <c r="G172" s="218">
        <f t="shared" si="2"/>
        <v>0</v>
      </c>
      <c r="H172" s="218"/>
    </row>
    <row r="173" spans="1:8">
      <c r="A173" s="340">
        <v>43769</v>
      </c>
      <c r="B173" s="676" t="s">
        <v>397</v>
      </c>
      <c r="C173" s="676" t="s">
        <v>398</v>
      </c>
      <c r="D173" t="s">
        <v>19</v>
      </c>
      <c r="E173" s="218"/>
      <c r="G173" s="218">
        <f t="shared" si="2"/>
        <v>0</v>
      </c>
      <c r="H173" s="218"/>
    </row>
    <row r="174" spans="1:8">
      <c r="B174" s="677"/>
      <c r="C174" s="677"/>
      <c r="D174" t="s">
        <v>401</v>
      </c>
      <c r="E174" s="218"/>
      <c r="G174" s="218">
        <f t="shared" si="2"/>
        <v>0</v>
      </c>
      <c r="H174" s="218"/>
    </row>
    <row r="175" spans="1:8">
      <c r="B175" s="677"/>
      <c r="C175" s="677"/>
      <c r="D175" t="s">
        <v>400</v>
      </c>
      <c r="E175" s="218">
        <v>300</v>
      </c>
      <c r="G175" s="218">
        <f t="shared" si="2"/>
        <v>300</v>
      </c>
      <c r="H175" s="218"/>
    </row>
    <row r="176" spans="1:8">
      <c r="A176" s="339">
        <v>43769</v>
      </c>
      <c r="B176" s="677" t="s">
        <v>2107</v>
      </c>
      <c r="C176" s="677" t="s">
        <v>398</v>
      </c>
      <c r="D176" t="s">
        <v>400</v>
      </c>
      <c r="E176" s="218"/>
      <c r="F176" s="218">
        <v>245</v>
      </c>
      <c r="G176" s="218">
        <f t="shared" si="2"/>
        <v>55</v>
      </c>
      <c r="H176" s="218"/>
    </row>
    <row r="177" spans="1:8">
      <c r="A177" s="339">
        <v>43782</v>
      </c>
      <c r="B177" s="677" t="s">
        <v>2108</v>
      </c>
      <c r="C177" s="677" t="s">
        <v>398</v>
      </c>
      <c r="D177" t="s">
        <v>400</v>
      </c>
      <c r="E177" s="218"/>
      <c r="F177" s="218">
        <v>55</v>
      </c>
      <c r="G177" s="218">
        <f t="shared" si="2"/>
        <v>0</v>
      </c>
      <c r="H177" s="218"/>
    </row>
    <row r="178" spans="1:8">
      <c r="A178" s="340">
        <v>43799</v>
      </c>
      <c r="B178" s="676" t="s">
        <v>397</v>
      </c>
      <c r="C178" s="676" t="s">
        <v>405</v>
      </c>
      <c r="D178" t="s">
        <v>19</v>
      </c>
      <c r="E178" s="218"/>
      <c r="G178" s="218">
        <f t="shared" si="2"/>
        <v>0</v>
      </c>
      <c r="H178" s="218"/>
    </row>
    <row r="179" spans="1:8">
      <c r="B179" s="677"/>
      <c r="C179" s="677"/>
      <c r="D179" t="s">
        <v>401</v>
      </c>
      <c r="E179" s="218"/>
      <c r="G179" s="218">
        <f t="shared" si="2"/>
        <v>0</v>
      </c>
      <c r="H179" s="218"/>
    </row>
    <row r="180" spans="1:8">
      <c r="B180" s="677"/>
      <c r="C180" s="677"/>
      <c r="D180" t="s">
        <v>400</v>
      </c>
      <c r="E180" s="218">
        <v>300</v>
      </c>
      <c r="G180" s="218">
        <f t="shared" si="2"/>
        <v>300</v>
      </c>
      <c r="H180" s="218"/>
    </row>
    <row r="181" spans="1:8">
      <c r="A181" s="339">
        <v>43799</v>
      </c>
      <c r="B181" s="677" t="s">
        <v>2109</v>
      </c>
      <c r="C181" s="677" t="s">
        <v>405</v>
      </c>
      <c r="D181" t="s">
        <v>400</v>
      </c>
      <c r="E181" s="218"/>
      <c r="F181" s="218">
        <v>250</v>
      </c>
      <c r="G181" s="218">
        <f t="shared" si="2"/>
        <v>50</v>
      </c>
      <c r="H181" s="218"/>
    </row>
    <row r="182" spans="1:8">
      <c r="A182" s="339">
        <v>44047</v>
      </c>
      <c r="B182" s="677" t="s">
        <v>2099</v>
      </c>
      <c r="C182" s="677" t="s">
        <v>405</v>
      </c>
      <c r="D182" t="s">
        <v>400</v>
      </c>
      <c r="E182" s="218"/>
      <c r="F182" s="218">
        <v>50</v>
      </c>
      <c r="G182" s="218">
        <f t="shared" si="2"/>
        <v>0</v>
      </c>
      <c r="H182" s="218"/>
    </row>
    <row r="183" spans="1:8">
      <c r="A183" s="531">
        <v>43830</v>
      </c>
      <c r="B183" s="248" t="s">
        <v>397</v>
      </c>
      <c r="C183" s="248" t="s">
        <v>409</v>
      </c>
      <c r="D183" t="s">
        <v>19</v>
      </c>
      <c r="E183" s="218"/>
      <c r="G183" s="218">
        <f t="shared" si="2"/>
        <v>0</v>
      </c>
      <c r="H183" s="218"/>
    </row>
    <row r="184" spans="1:8">
      <c r="B184" s="677"/>
      <c r="C184" s="677"/>
      <c r="D184" t="s">
        <v>401</v>
      </c>
      <c r="E184" s="218"/>
      <c r="G184" s="218">
        <f t="shared" si="2"/>
        <v>0</v>
      </c>
      <c r="H184" s="218"/>
    </row>
    <row r="185" spans="1:8">
      <c r="B185" s="677"/>
      <c r="C185" s="677"/>
      <c r="D185" t="s">
        <v>400</v>
      </c>
      <c r="E185" s="218">
        <v>300</v>
      </c>
      <c r="G185" s="218">
        <f t="shared" si="2"/>
        <v>300</v>
      </c>
      <c r="H185" s="218"/>
    </row>
    <row r="186" spans="1:8">
      <c r="A186" s="339">
        <v>43830</v>
      </c>
      <c r="B186" s="677" t="s">
        <v>2110</v>
      </c>
      <c r="C186" s="677" t="s">
        <v>409</v>
      </c>
      <c r="D186" t="s">
        <v>400</v>
      </c>
      <c r="E186" s="218"/>
      <c r="F186" s="218">
        <v>230</v>
      </c>
      <c r="G186" s="218">
        <f t="shared" si="2"/>
        <v>70</v>
      </c>
      <c r="H186" s="218"/>
    </row>
    <row r="187" spans="1:8">
      <c r="A187" s="339">
        <v>44047</v>
      </c>
      <c r="B187" s="677" t="s">
        <v>2099</v>
      </c>
      <c r="C187" s="677" t="s">
        <v>409</v>
      </c>
      <c r="D187" t="s">
        <v>400</v>
      </c>
      <c r="E187" s="218"/>
      <c r="F187" s="218">
        <v>70</v>
      </c>
      <c r="G187" s="218">
        <f t="shared" si="2"/>
        <v>0</v>
      </c>
      <c r="H187" s="218"/>
    </row>
    <row r="188" spans="1:8">
      <c r="A188" s="531">
        <v>43861</v>
      </c>
      <c r="B188" s="248" t="s">
        <v>397</v>
      </c>
      <c r="C188" s="248" t="s">
        <v>444</v>
      </c>
      <c r="D188" t="s">
        <v>19</v>
      </c>
      <c r="E188" s="218"/>
      <c r="G188" s="218">
        <f t="shared" si="2"/>
        <v>0</v>
      </c>
      <c r="H188" s="218"/>
    </row>
    <row r="189" spans="1:8">
      <c r="B189" s="677"/>
      <c r="C189" s="677"/>
      <c r="D189" t="s">
        <v>401</v>
      </c>
      <c r="E189" s="218"/>
      <c r="G189" s="218">
        <f t="shared" si="2"/>
        <v>0</v>
      </c>
      <c r="H189" s="218"/>
    </row>
    <row r="190" spans="1:8">
      <c r="B190" s="677"/>
      <c r="C190" s="677"/>
      <c r="D190" t="s">
        <v>400</v>
      </c>
      <c r="E190" s="218">
        <v>300</v>
      </c>
      <c r="G190" s="218">
        <f t="shared" si="2"/>
        <v>300</v>
      </c>
      <c r="H190" s="218"/>
    </row>
    <row r="191" spans="1:8">
      <c r="A191" s="339">
        <v>43861</v>
      </c>
      <c r="B191" s="677" t="s">
        <v>2111</v>
      </c>
      <c r="C191" s="677" t="s">
        <v>444</v>
      </c>
      <c r="D191" t="s">
        <v>400</v>
      </c>
      <c r="E191" s="218"/>
      <c r="F191" s="218">
        <v>230</v>
      </c>
      <c r="G191" s="218">
        <f t="shared" si="2"/>
        <v>70</v>
      </c>
      <c r="H191" s="218"/>
    </row>
    <row r="192" spans="1:8">
      <c r="A192" s="339">
        <v>44047</v>
      </c>
      <c r="B192" s="677" t="s">
        <v>2099</v>
      </c>
      <c r="C192" s="677" t="s">
        <v>444</v>
      </c>
      <c r="D192" t="s">
        <v>400</v>
      </c>
      <c r="E192" s="218"/>
      <c r="F192" s="218">
        <v>70</v>
      </c>
      <c r="G192" s="218">
        <f t="shared" si="2"/>
        <v>0</v>
      </c>
      <c r="H192" s="218"/>
    </row>
    <row r="193" spans="1:8">
      <c r="A193" s="340">
        <v>43890</v>
      </c>
      <c r="B193" s="676" t="s">
        <v>397</v>
      </c>
      <c r="C193" s="676" t="s">
        <v>415</v>
      </c>
      <c r="D193" t="s">
        <v>19</v>
      </c>
      <c r="E193" s="218"/>
      <c r="G193" s="218">
        <f t="shared" si="2"/>
        <v>0</v>
      </c>
      <c r="H193" s="218"/>
    </row>
    <row r="194" spans="1:8">
      <c r="B194" s="677"/>
      <c r="C194" s="677"/>
      <c r="D194" t="s">
        <v>401</v>
      </c>
      <c r="G194" s="218">
        <f t="shared" si="2"/>
        <v>0</v>
      </c>
      <c r="H194" s="218"/>
    </row>
    <row r="195" spans="1:8">
      <c r="B195" s="677"/>
      <c r="C195" s="677"/>
      <c r="D195" t="s">
        <v>400</v>
      </c>
      <c r="E195" s="218">
        <v>300</v>
      </c>
      <c r="G195" s="218">
        <f t="shared" si="2"/>
        <v>300</v>
      </c>
      <c r="H195" s="218"/>
    </row>
    <row r="196" spans="1:8">
      <c r="A196" s="339">
        <v>43890</v>
      </c>
      <c r="B196" s="677" t="s">
        <v>2112</v>
      </c>
      <c r="C196" s="677" t="s">
        <v>415</v>
      </c>
      <c r="D196" t="s">
        <v>400</v>
      </c>
      <c r="E196" s="218"/>
      <c r="F196" s="218">
        <v>200</v>
      </c>
      <c r="G196" s="218">
        <f t="shared" si="2"/>
        <v>100</v>
      </c>
      <c r="H196" s="218"/>
    </row>
    <row r="197" spans="1:8">
      <c r="A197" s="339">
        <v>44047</v>
      </c>
      <c r="B197" s="677" t="s">
        <v>2099</v>
      </c>
      <c r="C197" s="677" t="s">
        <v>415</v>
      </c>
      <c r="D197" t="s">
        <v>400</v>
      </c>
      <c r="E197" s="218"/>
      <c r="F197" s="218">
        <v>100</v>
      </c>
      <c r="G197" s="218">
        <f t="shared" si="2"/>
        <v>0</v>
      </c>
      <c r="H197" s="218"/>
    </row>
    <row r="198" spans="1:8">
      <c r="A198" s="340">
        <v>43921</v>
      </c>
      <c r="B198" s="676" t="s">
        <v>397</v>
      </c>
      <c r="C198" s="676" t="s">
        <v>418</v>
      </c>
      <c r="D198" t="s">
        <v>19</v>
      </c>
      <c r="E198" s="218"/>
      <c r="G198" s="218">
        <f t="shared" si="2"/>
        <v>0</v>
      </c>
      <c r="H198" s="218"/>
    </row>
    <row r="199" spans="1:8">
      <c r="B199" s="677"/>
      <c r="C199" s="677"/>
      <c r="D199" t="s">
        <v>401</v>
      </c>
      <c r="E199" s="218"/>
      <c r="G199" s="218">
        <f t="shared" si="2"/>
        <v>0</v>
      </c>
      <c r="H199" s="218"/>
    </row>
    <row r="200" spans="1:8">
      <c r="B200" s="677"/>
      <c r="C200" s="677"/>
      <c r="D200" t="s">
        <v>400</v>
      </c>
      <c r="E200" s="218">
        <v>300</v>
      </c>
      <c r="G200" s="218">
        <f t="shared" si="2"/>
        <v>300</v>
      </c>
      <c r="H200" s="218"/>
    </row>
    <row r="201" spans="1:8">
      <c r="A201" s="339">
        <v>43969</v>
      </c>
      <c r="B201" s="677" t="s">
        <v>2113</v>
      </c>
      <c r="C201" s="677" t="s">
        <v>418</v>
      </c>
      <c r="D201" t="s">
        <v>400</v>
      </c>
      <c r="E201" s="218"/>
      <c r="F201" s="218">
        <v>100</v>
      </c>
      <c r="G201" s="218">
        <f t="shared" si="2"/>
        <v>200</v>
      </c>
      <c r="H201" s="218"/>
    </row>
    <row r="202" spans="1:8">
      <c r="A202" s="339">
        <v>44047</v>
      </c>
      <c r="B202" s="677" t="s">
        <v>2099</v>
      </c>
      <c r="C202" s="677" t="s">
        <v>418</v>
      </c>
      <c r="D202" t="s">
        <v>400</v>
      </c>
      <c r="E202" s="218"/>
      <c r="F202" s="218">
        <v>200</v>
      </c>
      <c r="G202" s="218">
        <f t="shared" si="2"/>
        <v>0</v>
      </c>
      <c r="H202" s="218"/>
    </row>
    <row r="203" spans="1:8">
      <c r="A203" s="340">
        <v>44012</v>
      </c>
      <c r="B203" s="676" t="s">
        <v>397</v>
      </c>
      <c r="C203" s="676" t="s">
        <v>425</v>
      </c>
      <c r="D203" t="s">
        <v>19</v>
      </c>
      <c r="E203" s="218"/>
      <c r="G203" s="218">
        <f t="shared" si="2"/>
        <v>0</v>
      </c>
      <c r="H203" s="218"/>
    </row>
    <row r="204" spans="1:8">
      <c r="A204" s="340"/>
      <c r="B204" s="676"/>
      <c r="C204" s="676"/>
      <c r="D204" t="s">
        <v>401</v>
      </c>
      <c r="E204" s="218"/>
      <c r="G204" s="218">
        <f t="shared" si="2"/>
        <v>0</v>
      </c>
      <c r="H204" s="218"/>
    </row>
    <row r="205" spans="1:8">
      <c r="A205" s="340"/>
      <c r="B205" s="676"/>
      <c r="C205" s="676"/>
      <c r="D205" t="s">
        <v>400</v>
      </c>
      <c r="E205" s="218">
        <v>0</v>
      </c>
      <c r="G205" s="218">
        <f t="shared" ref="G205:G295" si="3">+G204+E205-F205</f>
        <v>0</v>
      </c>
      <c r="H205" s="218"/>
    </row>
    <row r="206" spans="1:8">
      <c r="A206" s="340">
        <v>44043</v>
      </c>
      <c r="B206" s="676" t="s">
        <v>397</v>
      </c>
      <c r="C206" s="676" t="s">
        <v>427</v>
      </c>
      <c r="D206" t="s">
        <v>19</v>
      </c>
      <c r="E206" s="218"/>
      <c r="G206" s="218">
        <f t="shared" si="3"/>
        <v>0</v>
      </c>
      <c r="H206" s="218"/>
    </row>
    <row r="207" spans="1:8">
      <c r="A207" s="340"/>
      <c r="B207" s="676"/>
      <c r="C207" s="676"/>
      <c r="D207" t="s">
        <v>401</v>
      </c>
      <c r="E207" s="218"/>
      <c r="G207" s="218">
        <f t="shared" si="3"/>
        <v>0</v>
      </c>
      <c r="H207" s="218"/>
    </row>
    <row r="208" spans="1:8">
      <c r="A208" s="340"/>
      <c r="B208" s="676"/>
      <c r="C208" s="676"/>
      <c r="D208" t="s">
        <v>400</v>
      </c>
      <c r="E208" s="218">
        <v>0</v>
      </c>
      <c r="G208" s="218">
        <f t="shared" si="3"/>
        <v>0</v>
      </c>
      <c r="H208" s="218"/>
    </row>
    <row r="209" spans="1:8">
      <c r="A209" s="340">
        <v>44074</v>
      </c>
      <c r="B209" s="676" t="s">
        <v>397</v>
      </c>
      <c r="C209" s="676" t="s">
        <v>429</v>
      </c>
      <c r="D209" t="s">
        <v>19</v>
      </c>
      <c r="E209" s="218"/>
      <c r="G209" s="218">
        <f t="shared" si="3"/>
        <v>0</v>
      </c>
      <c r="H209" s="218"/>
    </row>
    <row r="210" spans="1:8">
      <c r="A210" s="340"/>
      <c r="B210" s="676"/>
      <c r="C210" s="676"/>
      <c r="D210" t="s">
        <v>401</v>
      </c>
      <c r="E210" s="218"/>
      <c r="G210" s="218">
        <f t="shared" si="3"/>
        <v>0</v>
      </c>
      <c r="H210" s="218"/>
    </row>
    <row r="211" spans="1:8">
      <c r="A211" s="340"/>
      <c r="B211" s="676"/>
      <c r="C211" s="676"/>
      <c r="D211" t="s">
        <v>400</v>
      </c>
      <c r="E211" s="218">
        <v>270</v>
      </c>
      <c r="G211" s="218">
        <f t="shared" si="3"/>
        <v>270</v>
      </c>
      <c r="H211" s="218"/>
    </row>
    <row r="212" spans="1:8">
      <c r="A212" s="339">
        <v>44152</v>
      </c>
      <c r="B212" s="677" t="s">
        <v>2114</v>
      </c>
      <c r="C212" s="677" t="s">
        <v>429</v>
      </c>
      <c r="D212" t="s">
        <v>400</v>
      </c>
      <c r="E212" s="218"/>
      <c r="F212" s="218">
        <v>270</v>
      </c>
      <c r="G212" s="218">
        <f t="shared" si="3"/>
        <v>0</v>
      </c>
      <c r="H212" s="218"/>
    </row>
    <row r="213" spans="1:8">
      <c r="A213" s="340">
        <v>44104</v>
      </c>
      <c r="B213" s="676" t="s">
        <v>397</v>
      </c>
      <c r="C213" s="676" t="s">
        <v>478</v>
      </c>
      <c r="D213" t="s">
        <v>19</v>
      </c>
      <c r="E213" s="218"/>
      <c r="G213" s="218">
        <f t="shared" si="3"/>
        <v>0</v>
      </c>
      <c r="H213" s="218"/>
    </row>
    <row r="214" spans="1:8">
      <c r="A214" s="340"/>
      <c r="B214" s="676"/>
      <c r="C214" s="676"/>
      <c r="D214" t="s">
        <v>401</v>
      </c>
      <c r="E214" s="218"/>
      <c r="G214" s="218">
        <f t="shared" si="3"/>
        <v>0</v>
      </c>
      <c r="H214" s="218"/>
    </row>
    <row r="215" spans="1:8">
      <c r="A215" s="340"/>
      <c r="B215" s="676"/>
      <c r="C215" s="676"/>
      <c r="D215" t="s">
        <v>400</v>
      </c>
      <c r="E215" s="218">
        <v>300</v>
      </c>
      <c r="G215" s="218">
        <f t="shared" si="3"/>
        <v>300</v>
      </c>
      <c r="H215" s="218"/>
    </row>
    <row r="216" spans="1:8">
      <c r="A216" s="339">
        <v>44179</v>
      </c>
      <c r="B216" s="677" t="s">
        <v>2115</v>
      </c>
      <c r="C216" s="677" t="s">
        <v>478</v>
      </c>
      <c r="D216" t="s">
        <v>400</v>
      </c>
      <c r="E216" s="218"/>
      <c r="F216" s="218">
        <v>300</v>
      </c>
      <c r="G216" s="218">
        <f t="shared" si="3"/>
        <v>0</v>
      </c>
      <c r="H216" s="218"/>
    </row>
    <row r="217" spans="1:8">
      <c r="A217" s="340">
        <v>44135</v>
      </c>
      <c r="B217" s="676" t="s">
        <v>397</v>
      </c>
      <c r="C217" s="676" t="s">
        <v>398</v>
      </c>
      <c r="D217" t="s">
        <v>19</v>
      </c>
      <c r="E217" s="218"/>
      <c r="G217" s="218">
        <f t="shared" si="3"/>
        <v>0</v>
      </c>
      <c r="H217" s="218"/>
    </row>
    <row r="218" spans="1:8">
      <c r="A218" s="340"/>
      <c r="B218" s="676"/>
      <c r="C218" s="676"/>
      <c r="D218" t="s">
        <v>401</v>
      </c>
      <c r="E218" s="218"/>
      <c r="G218" s="218">
        <f t="shared" si="3"/>
        <v>0</v>
      </c>
      <c r="H218" s="218"/>
    </row>
    <row r="219" spans="1:8">
      <c r="A219" s="340"/>
      <c r="B219" s="676"/>
      <c r="C219" s="676"/>
      <c r="D219" t="s">
        <v>400</v>
      </c>
      <c r="E219" s="218">
        <v>300</v>
      </c>
      <c r="G219" s="218">
        <f t="shared" si="3"/>
        <v>300</v>
      </c>
      <c r="H219" s="218"/>
    </row>
    <row r="220" spans="1:8">
      <c r="A220" s="339">
        <v>44135</v>
      </c>
      <c r="B220" s="677" t="s">
        <v>2116</v>
      </c>
      <c r="C220" s="677" t="s">
        <v>398</v>
      </c>
      <c r="D220" t="s">
        <v>400</v>
      </c>
      <c r="E220" s="218"/>
      <c r="F220" s="218">
        <v>20</v>
      </c>
      <c r="G220" s="218">
        <f t="shared" si="3"/>
        <v>280</v>
      </c>
      <c r="H220" s="218"/>
    </row>
    <row r="221" spans="1:8">
      <c r="A221" s="339">
        <v>44179</v>
      </c>
      <c r="B221" s="677" t="s">
        <v>2115</v>
      </c>
      <c r="C221" s="677" t="s">
        <v>398</v>
      </c>
      <c r="D221" t="s">
        <v>400</v>
      </c>
      <c r="E221" s="218"/>
      <c r="F221" s="218">
        <v>280</v>
      </c>
      <c r="G221" s="218">
        <f t="shared" si="3"/>
        <v>0</v>
      </c>
      <c r="H221" s="218"/>
    </row>
    <row r="222" spans="1:8">
      <c r="A222" s="340">
        <v>44165</v>
      </c>
      <c r="B222" s="676" t="s">
        <v>397</v>
      </c>
      <c r="C222" s="676" t="s">
        <v>405</v>
      </c>
      <c r="D222" t="s">
        <v>19</v>
      </c>
      <c r="E222" s="218"/>
      <c r="G222" s="218">
        <f t="shared" si="3"/>
        <v>0</v>
      </c>
      <c r="H222" s="218"/>
    </row>
    <row r="223" spans="1:8">
      <c r="A223" s="340"/>
      <c r="B223" s="676"/>
      <c r="C223" s="676"/>
      <c r="D223" t="s">
        <v>401</v>
      </c>
      <c r="E223" s="218"/>
      <c r="G223" s="218">
        <f t="shared" si="3"/>
        <v>0</v>
      </c>
      <c r="H223" s="218"/>
    </row>
    <row r="224" spans="1:8">
      <c r="A224" s="340"/>
      <c r="B224" s="676"/>
      <c r="C224" s="676"/>
      <c r="D224" t="s">
        <v>400</v>
      </c>
      <c r="E224" s="218">
        <v>300</v>
      </c>
      <c r="G224" s="218">
        <f t="shared" si="3"/>
        <v>300</v>
      </c>
      <c r="H224" s="218"/>
    </row>
    <row r="225" spans="1:8">
      <c r="A225" s="339">
        <v>44165</v>
      </c>
      <c r="B225" s="677" t="s">
        <v>2117</v>
      </c>
      <c r="C225" s="677" t="s">
        <v>405</v>
      </c>
      <c r="D225" t="s">
        <v>400</v>
      </c>
      <c r="E225" s="218"/>
      <c r="F225" s="218">
        <v>230</v>
      </c>
      <c r="G225" s="218">
        <f t="shared" si="3"/>
        <v>70</v>
      </c>
      <c r="H225" s="218"/>
    </row>
    <row r="226" spans="1:8">
      <c r="A226" s="339">
        <v>44181</v>
      </c>
      <c r="B226" s="677" t="s">
        <v>2118</v>
      </c>
      <c r="C226" s="677" t="s">
        <v>405</v>
      </c>
      <c r="D226" t="s">
        <v>400</v>
      </c>
      <c r="E226" s="218"/>
      <c r="F226" s="218">
        <v>70</v>
      </c>
      <c r="G226" s="218">
        <f t="shared" si="3"/>
        <v>0</v>
      </c>
      <c r="H226" s="218"/>
    </row>
    <row r="227" spans="1:8">
      <c r="A227" s="340">
        <v>44196</v>
      </c>
      <c r="B227" s="676" t="s">
        <v>397</v>
      </c>
      <c r="C227" s="676" t="s">
        <v>409</v>
      </c>
      <c r="D227" t="s">
        <v>19</v>
      </c>
      <c r="E227" s="218"/>
      <c r="G227" s="218">
        <f t="shared" si="3"/>
        <v>0</v>
      </c>
      <c r="H227" s="218"/>
    </row>
    <row r="228" spans="1:8">
      <c r="A228" s="340"/>
      <c r="B228" s="676"/>
      <c r="C228" s="676"/>
      <c r="D228" t="s">
        <v>401</v>
      </c>
      <c r="E228" s="218"/>
      <c r="G228" s="218">
        <f t="shared" si="3"/>
        <v>0</v>
      </c>
      <c r="H228" s="218"/>
    </row>
    <row r="229" spans="1:8">
      <c r="A229" s="340"/>
      <c r="B229" s="676"/>
      <c r="C229" s="676"/>
      <c r="D229" t="s">
        <v>400</v>
      </c>
      <c r="E229" s="218">
        <v>250</v>
      </c>
      <c r="G229" s="218">
        <f t="shared" si="3"/>
        <v>250</v>
      </c>
      <c r="H229" s="218"/>
    </row>
    <row r="230" spans="1:8">
      <c r="A230" s="339">
        <v>44196</v>
      </c>
      <c r="B230" s="677" t="s">
        <v>2119</v>
      </c>
      <c r="C230" s="677" t="s">
        <v>409</v>
      </c>
      <c r="D230" t="s">
        <v>400</v>
      </c>
      <c r="E230" s="255"/>
      <c r="F230" s="255">
        <v>220</v>
      </c>
      <c r="G230" s="218">
        <f t="shared" si="3"/>
        <v>30</v>
      </c>
      <c r="H230" s="218"/>
    </row>
    <row r="231" spans="1:8">
      <c r="A231" s="339">
        <v>44196</v>
      </c>
      <c r="B231" s="677" t="s">
        <v>2120</v>
      </c>
      <c r="C231" s="677" t="s">
        <v>409</v>
      </c>
      <c r="D231" t="s">
        <v>400</v>
      </c>
      <c r="E231" s="255"/>
      <c r="F231" s="255">
        <v>30</v>
      </c>
      <c r="G231" s="218">
        <f t="shared" si="3"/>
        <v>0</v>
      </c>
      <c r="H231" s="218"/>
    </row>
    <row r="232" spans="1:8">
      <c r="A232" s="340">
        <v>44227</v>
      </c>
      <c r="B232" s="676" t="s">
        <v>397</v>
      </c>
      <c r="C232" s="676" t="s">
        <v>444</v>
      </c>
      <c r="D232" t="s">
        <v>400</v>
      </c>
      <c r="E232" s="255">
        <v>250</v>
      </c>
      <c r="F232" s="255"/>
      <c r="G232" s="218">
        <f t="shared" si="3"/>
        <v>250</v>
      </c>
      <c r="H232" s="218"/>
    </row>
    <row r="233" spans="1:8">
      <c r="A233" s="339">
        <v>44226</v>
      </c>
      <c r="B233" s="677" t="s">
        <v>2121</v>
      </c>
      <c r="C233" s="677" t="s">
        <v>444</v>
      </c>
      <c r="D233" t="s">
        <v>400</v>
      </c>
      <c r="E233" s="255"/>
      <c r="F233" s="255">
        <v>100</v>
      </c>
      <c r="G233" s="218">
        <f t="shared" si="3"/>
        <v>150</v>
      </c>
      <c r="H233" s="218"/>
    </row>
    <row r="234" spans="1:8">
      <c r="A234" s="339">
        <v>44239</v>
      </c>
      <c r="B234" s="677" t="s">
        <v>2122</v>
      </c>
      <c r="C234" s="677" t="s">
        <v>444</v>
      </c>
      <c r="D234" t="s">
        <v>400</v>
      </c>
      <c r="E234" s="255"/>
      <c r="F234" s="255">
        <v>150</v>
      </c>
      <c r="G234" s="218">
        <f t="shared" si="3"/>
        <v>0</v>
      </c>
      <c r="H234" s="218"/>
    </row>
    <row r="235" spans="1:8">
      <c r="A235" s="340">
        <v>44255</v>
      </c>
      <c r="B235" s="676" t="s">
        <v>397</v>
      </c>
      <c r="C235" s="676" t="s">
        <v>415</v>
      </c>
      <c r="D235" t="s">
        <v>400</v>
      </c>
      <c r="E235" s="255">
        <v>250</v>
      </c>
      <c r="F235" s="255"/>
      <c r="G235" s="218">
        <f t="shared" si="3"/>
        <v>250</v>
      </c>
      <c r="H235" s="218"/>
    </row>
    <row r="236" spans="1:8">
      <c r="A236" s="339">
        <v>44265</v>
      </c>
      <c r="B236" s="677" t="s">
        <v>2123</v>
      </c>
      <c r="C236" s="677" t="s">
        <v>415</v>
      </c>
      <c r="D236" t="s">
        <v>400</v>
      </c>
      <c r="E236" s="255"/>
      <c r="F236" s="255">
        <v>200</v>
      </c>
      <c r="G236" s="218">
        <f t="shared" si="3"/>
        <v>50</v>
      </c>
      <c r="H236" s="218"/>
    </row>
    <row r="237" spans="1:8">
      <c r="A237" s="339">
        <v>44284</v>
      </c>
      <c r="B237" s="677" t="s">
        <v>2124</v>
      </c>
      <c r="C237" s="677" t="s">
        <v>415</v>
      </c>
      <c r="D237" t="s">
        <v>400</v>
      </c>
      <c r="E237" s="255"/>
      <c r="F237" s="255">
        <v>50</v>
      </c>
      <c r="G237" s="218">
        <f t="shared" si="3"/>
        <v>0</v>
      </c>
      <c r="H237" s="218"/>
    </row>
    <row r="238" spans="1:8">
      <c r="A238" s="340">
        <v>44286</v>
      </c>
      <c r="B238" s="676" t="s">
        <v>397</v>
      </c>
      <c r="C238" s="676" t="s">
        <v>418</v>
      </c>
      <c r="D238" t="s">
        <v>400</v>
      </c>
      <c r="E238" s="255">
        <v>250</v>
      </c>
      <c r="F238" s="255"/>
      <c r="G238" s="218">
        <f t="shared" si="3"/>
        <v>250</v>
      </c>
      <c r="H238" s="218"/>
    </row>
    <row r="239" spans="1:8">
      <c r="A239" s="339">
        <v>44303</v>
      </c>
      <c r="B239" s="677" t="s">
        <v>2125</v>
      </c>
      <c r="C239" s="677" t="s">
        <v>418</v>
      </c>
      <c r="D239" t="s">
        <v>400</v>
      </c>
      <c r="E239" s="255"/>
      <c r="F239" s="255">
        <v>200</v>
      </c>
      <c r="G239" s="218">
        <f t="shared" si="3"/>
        <v>50</v>
      </c>
      <c r="H239" s="218"/>
    </row>
    <row r="240" spans="1:8">
      <c r="A240" s="339">
        <v>44321</v>
      </c>
      <c r="B240" s="677" t="s">
        <v>2126</v>
      </c>
      <c r="C240" s="677" t="s">
        <v>418</v>
      </c>
      <c r="D240" t="s">
        <v>400</v>
      </c>
      <c r="E240" s="255"/>
      <c r="F240" s="255">
        <v>50</v>
      </c>
      <c r="G240" s="218">
        <f t="shared" si="3"/>
        <v>0</v>
      </c>
      <c r="H240" s="218"/>
    </row>
    <row r="241" spans="1:9">
      <c r="A241" s="340">
        <v>44316</v>
      </c>
      <c r="B241" s="676" t="s">
        <v>397</v>
      </c>
      <c r="C241" s="676" t="s">
        <v>420</v>
      </c>
      <c r="D241" t="s">
        <v>400</v>
      </c>
      <c r="E241" s="255">
        <v>250</v>
      </c>
      <c r="F241" s="255"/>
      <c r="G241" s="218">
        <f t="shared" si="3"/>
        <v>250</v>
      </c>
      <c r="H241" s="218"/>
    </row>
    <row r="242" spans="1:9">
      <c r="A242" s="339">
        <v>44335</v>
      </c>
      <c r="B242" s="677" t="s">
        <v>2127</v>
      </c>
      <c r="C242" s="677" t="s">
        <v>420</v>
      </c>
      <c r="D242" t="s">
        <v>400</v>
      </c>
      <c r="E242" s="255"/>
      <c r="F242" s="255">
        <v>150</v>
      </c>
      <c r="G242" s="218">
        <f t="shared" si="3"/>
        <v>100</v>
      </c>
      <c r="H242" s="218"/>
    </row>
    <row r="243" spans="1:9">
      <c r="A243" s="339">
        <v>44348</v>
      </c>
      <c r="B243" s="677" t="s">
        <v>2128</v>
      </c>
      <c r="C243" s="677" t="s">
        <v>420</v>
      </c>
      <c r="D243" t="s">
        <v>400</v>
      </c>
      <c r="E243" s="255"/>
      <c r="F243" s="255">
        <v>100</v>
      </c>
      <c r="G243" s="218">
        <f t="shared" si="3"/>
        <v>0</v>
      </c>
      <c r="H243" s="218"/>
    </row>
    <row r="244" spans="1:9">
      <c r="A244" s="340">
        <v>44347</v>
      </c>
      <c r="B244" s="676" t="s">
        <v>397</v>
      </c>
      <c r="C244" s="676" t="s">
        <v>422</v>
      </c>
      <c r="D244" t="s">
        <v>400</v>
      </c>
      <c r="E244" s="255">
        <v>250</v>
      </c>
      <c r="F244" s="255"/>
      <c r="G244" s="218">
        <f t="shared" si="3"/>
        <v>250</v>
      </c>
      <c r="H244" s="218"/>
    </row>
    <row r="245" spans="1:9">
      <c r="A245" s="339">
        <v>44362</v>
      </c>
      <c r="B245" s="677" t="s">
        <v>2129</v>
      </c>
      <c r="C245" s="677" t="s">
        <v>422</v>
      </c>
      <c r="D245" t="s">
        <v>400</v>
      </c>
      <c r="E245" s="255"/>
      <c r="F245" s="255">
        <v>150</v>
      </c>
      <c r="G245" s="218">
        <f t="shared" si="3"/>
        <v>100</v>
      </c>
      <c r="H245" s="218"/>
    </row>
    <row r="246" spans="1:9">
      <c r="A246" s="339">
        <v>44377</v>
      </c>
      <c r="B246" s="677" t="s">
        <v>2130</v>
      </c>
      <c r="C246" s="677" t="s">
        <v>422</v>
      </c>
      <c r="D246" t="s">
        <v>400</v>
      </c>
      <c r="E246" s="255"/>
      <c r="F246" s="255">
        <v>100</v>
      </c>
      <c r="G246" s="218">
        <f t="shared" si="3"/>
        <v>0</v>
      </c>
      <c r="H246" s="218"/>
    </row>
    <row r="247" spans="1:9">
      <c r="A247" s="340">
        <v>44377</v>
      </c>
      <c r="B247" s="676" t="s">
        <v>397</v>
      </c>
      <c r="C247" s="676" t="s">
        <v>425</v>
      </c>
      <c r="D247" t="s">
        <v>400</v>
      </c>
      <c r="E247" s="255">
        <v>250</v>
      </c>
      <c r="F247" s="255"/>
      <c r="G247" s="218">
        <f t="shared" si="3"/>
        <v>250</v>
      </c>
      <c r="H247" s="218"/>
    </row>
    <row r="248" spans="1:9">
      <c r="A248" s="339">
        <v>44398</v>
      </c>
      <c r="B248" s="677" t="s">
        <v>2131</v>
      </c>
      <c r="C248" s="677" t="s">
        <v>425</v>
      </c>
      <c r="D248" t="s">
        <v>400</v>
      </c>
      <c r="E248" s="255"/>
      <c r="F248" s="255">
        <v>150</v>
      </c>
      <c r="G248" s="218">
        <f t="shared" si="3"/>
        <v>100</v>
      </c>
      <c r="H248" s="218"/>
    </row>
    <row r="249" spans="1:9">
      <c r="A249" s="339">
        <v>44411</v>
      </c>
      <c r="B249" s="677" t="s">
        <v>2132</v>
      </c>
      <c r="C249" s="677" t="s">
        <v>425</v>
      </c>
      <c r="D249" t="s">
        <v>400</v>
      </c>
      <c r="E249" s="255"/>
      <c r="F249" s="255">
        <v>100</v>
      </c>
      <c r="G249" s="218">
        <f t="shared" si="3"/>
        <v>0</v>
      </c>
      <c r="H249" s="218"/>
    </row>
    <row r="250" spans="1:9">
      <c r="A250" s="340">
        <v>44408</v>
      </c>
      <c r="B250" s="676" t="s">
        <v>397</v>
      </c>
      <c r="C250" s="676" t="s">
        <v>427</v>
      </c>
      <c r="D250" t="s">
        <v>400</v>
      </c>
      <c r="E250" s="255">
        <v>250</v>
      </c>
      <c r="F250" s="255"/>
      <c r="G250" s="218">
        <f t="shared" si="3"/>
        <v>250</v>
      </c>
      <c r="H250" s="218"/>
      <c r="I250" s="237"/>
    </row>
    <row r="251" spans="1:9">
      <c r="A251" s="339">
        <v>44442</v>
      </c>
      <c r="B251" s="677" t="s">
        <v>2133</v>
      </c>
      <c r="C251" s="677" t="s">
        <v>427</v>
      </c>
      <c r="D251" t="s">
        <v>400</v>
      </c>
      <c r="E251" s="255"/>
      <c r="F251" s="255">
        <v>250</v>
      </c>
      <c r="G251" s="218">
        <f t="shared" si="3"/>
        <v>0</v>
      </c>
      <c r="H251" s="218"/>
      <c r="I251" s="237"/>
    </row>
    <row r="252" spans="1:9">
      <c r="A252" s="340">
        <v>44439</v>
      </c>
      <c r="B252" s="676" t="s">
        <v>397</v>
      </c>
      <c r="C252" s="676" t="s">
        <v>429</v>
      </c>
      <c r="D252" t="s">
        <v>400</v>
      </c>
      <c r="E252" s="255">
        <v>250</v>
      </c>
      <c r="F252" s="255"/>
      <c r="G252" s="218">
        <f t="shared" si="3"/>
        <v>250</v>
      </c>
      <c r="H252" s="218"/>
      <c r="I252" s="237"/>
    </row>
    <row r="253" spans="1:9">
      <c r="A253" s="339">
        <v>44469</v>
      </c>
      <c r="B253" s="676" t="s">
        <v>2134</v>
      </c>
      <c r="C253" s="677" t="s">
        <v>429</v>
      </c>
      <c r="D253" t="s">
        <v>400</v>
      </c>
      <c r="E253" s="255"/>
      <c r="F253" s="255">
        <v>200</v>
      </c>
      <c r="G253" s="218">
        <f t="shared" si="3"/>
        <v>50</v>
      </c>
      <c r="H253" s="218"/>
      <c r="I253" s="237"/>
    </row>
    <row r="254" spans="1:9">
      <c r="A254" s="339">
        <v>44502</v>
      </c>
      <c r="B254" s="677" t="s">
        <v>2135</v>
      </c>
      <c r="C254" s="677" t="s">
        <v>429</v>
      </c>
      <c r="D254" t="s">
        <v>400</v>
      </c>
      <c r="E254" s="255"/>
      <c r="F254" s="255">
        <v>50</v>
      </c>
      <c r="G254" s="218">
        <f t="shared" si="3"/>
        <v>0</v>
      </c>
      <c r="H254" s="218"/>
      <c r="I254" s="237"/>
    </row>
    <row r="255" spans="1:9">
      <c r="A255" s="340">
        <v>44469</v>
      </c>
      <c r="B255" s="676" t="s">
        <v>397</v>
      </c>
      <c r="C255" s="676" t="s">
        <v>478</v>
      </c>
      <c r="D255" t="s">
        <v>400</v>
      </c>
      <c r="E255" s="255">
        <v>250</v>
      </c>
      <c r="G255" s="218">
        <f t="shared" si="3"/>
        <v>250</v>
      </c>
      <c r="H255" s="218"/>
    </row>
    <row r="256" spans="1:9">
      <c r="A256" s="339">
        <v>44502</v>
      </c>
      <c r="B256" s="677" t="s">
        <v>2135</v>
      </c>
      <c r="C256" s="677" t="s">
        <v>478</v>
      </c>
      <c r="D256" t="s">
        <v>400</v>
      </c>
      <c r="F256" s="218">
        <v>150</v>
      </c>
      <c r="G256" s="218">
        <f t="shared" si="3"/>
        <v>100</v>
      </c>
      <c r="H256" s="218"/>
    </row>
    <row r="257" spans="1:8">
      <c r="A257" s="339">
        <v>44651</v>
      </c>
      <c r="B257" s="677" t="s">
        <v>2136</v>
      </c>
      <c r="C257" s="677" t="s">
        <v>478</v>
      </c>
      <c r="D257" t="s">
        <v>400</v>
      </c>
      <c r="F257" s="218">
        <v>100</v>
      </c>
      <c r="G257" s="218">
        <f t="shared" si="3"/>
        <v>0</v>
      </c>
      <c r="H257" s="218"/>
    </row>
    <row r="258" spans="1:8">
      <c r="A258" s="340">
        <v>44500</v>
      </c>
      <c r="B258" s="676" t="s">
        <v>397</v>
      </c>
      <c r="C258" s="676" t="s">
        <v>398</v>
      </c>
      <c r="D258" t="s">
        <v>400</v>
      </c>
      <c r="E258" s="255">
        <v>250</v>
      </c>
      <c r="G258" s="218">
        <f t="shared" si="3"/>
        <v>250</v>
      </c>
      <c r="H258" s="218"/>
    </row>
    <row r="259" spans="1:8">
      <c r="A259" s="339">
        <v>44595</v>
      </c>
      <c r="B259" s="677" t="s">
        <v>2137</v>
      </c>
      <c r="C259" s="677" t="s">
        <v>398</v>
      </c>
      <c r="D259" t="s">
        <v>400</v>
      </c>
      <c r="E259" s="255"/>
      <c r="F259" s="218">
        <v>250</v>
      </c>
      <c r="G259" s="218">
        <f t="shared" si="3"/>
        <v>0</v>
      </c>
      <c r="H259" s="218"/>
    </row>
    <row r="260" spans="1:8">
      <c r="A260" s="340">
        <v>44530</v>
      </c>
      <c r="B260" s="676" t="s">
        <v>397</v>
      </c>
      <c r="C260" s="676" t="s">
        <v>405</v>
      </c>
      <c r="D260" t="s">
        <v>400</v>
      </c>
      <c r="E260" s="237">
        <v>250</v>
      </c>
      <c r="G260" s="218">
        <f t="shared" si="3"/>
        <v>250</v>
      </c>
      <c r="H260" s="218"/>
    </row>
    <row r="261" spans="1:8">
      <c r="A261" s="339">
        <v>44636</v>
      </c>
      <c r="B261" s="677" t="s">
        <v>2138</v>
      </c>
      <c r="C261" s="677" t="s">
        <v>405</v>
      </c>
      <c r="D261" t="s">
        <v>400</v>
      </c>
      <c r="F261" s="237">
        <v>250</v>
      </c>
      <c r="G261" s="218">
        <f t="shared" si="3"/>
        <v>0</v>
      </c>
      <c r="H261" s="218"/>
    </row>
    <row r="262" spans="1:8">
      <c r="A262" s="340">
        <v>44561</v>
      </c>
      <c r="B262" s="676" t="s">
        <v>397</v>
      </c>
      <c r="C262" s="676" t="s">
        <v>409</v>
      </c>
      <c r="D262" t="s">
        <v>400</v>
      </c>
      <c r="E262" s="255">
        <v>250</v>
      </c>
      <c r="G262" s="218">
        <f t="shared" si="3"/>
        <v>250</v>
      </c>
      <c r="H262" s="218"/>
    </row>
    <row r="263" spans="1:8">
      <c r="A263" s="339">
        <v>44651</v>
      </c>
      <c r="B263" s="677" t="s">
        <v>2139</v>
      </c>
      <c r="C263" s="677" t="s">
        <v>409</v>
      </c>
      <c r="D263" t="s">
        <v>400</v>
      </c>
      <c r="E263" s="255"/>
      <c r="F263" s="218">
        <v>250</v>
      </c>
      <c r="G263" s="218">
        <f t="shared" si="3"/>
        <v>0</v>
      </c>
      <c r="H263" s="218"/>
    </row>
    <row r="264" spans="1:8">
      <c r="A264" s="340">
        <v>44592</v>
      </c>
      <c r="B264" s="676" t="s">
        <v>397</v>
      </c>
      <c r="C264" s="676" t="s">
        <v>444</v>
      </c>
      <c r="D264" t="s">
        <v>400</v>
      </c>
      <c r="E264" s="255">
        <v>250</v>
      </c>
      <c r="G264" s="218">
        <f t="shared" si="3"/>
        <v>250</v>
      </c>
      <c r="H264" s="218"/>
    </row>
    <row r="265" spans="1:8">
      <c r="A265" s="339">
        <v>44712</v>
      </c>
      <c r="B265" s="677" t="s">
        <v>2140</v>
      </c>
      <c r="C265" s="677" t="s">
        <v>444</v>
      </c>
      <c r="D265" t="s">
        <v>400</v>
      </c>
      <c r="E265" s="255"/>
      <c r="F265" s="255">
        <v>250</v>
      </c>
      <c r="G265" s="218">
        <f t="shared" si="3"/>
        <v>0</v>
      </c>
      <c r="H265" s="218"/>
    </row>
    <row r="266" spans="1:8">
      <c r="A266" s="340">
        <v>44620</v>
      </c>
      <c r="B266" s="676" t="s">
        <v>397</v>
      </c>
      <c r="C266" s="676" t="s">
        <v>415</v>
      </c>
      <c r="D266" t="s">
        <v>400</v>
      </c>
      <c r="E266" s="255">
        <v>250</v>
      </c>
      <c r="G266" s="218">
        <f t="shared" si="3"/>
        <v>250</v>
      </c>
      <c r="H266" s="218"/>
    </row>
    <row r="267" spans="1:8">
      <c r="A267" s="339">
        <v>44712</v>
      </c>
      <c r="B267" s="677" t="s">
        <v>2140</v>
      </c>
      <c r="C267" s="677" t="s">
        <v>415</v>
      </c>
      <c r="D267" t="s">
        <v>400</v>
      </c>
      <c r="E267" s="255"/>
      <c r="F267" s="218">
        <v>250</v>
      </c>
      <c r="G267" s="218">
        <f t="shared" si="3"/>
        <v>0</v>
      </c>
      <c r="H267" s="218"/>
    </row>
    <row r="268" spans="1:8">
      <c r="A268" s="340">
        <v>44651</v>
      </c>
      <c r="B268" s="676" t="s">
        <v>397</v>
      </c>
      <c r="C268" s="676" t="s">
        <v>418</v>
      </c>
      <c r="D268" t="s">
        <v>400</v>
      </c>
      <c r="E268" s="255">
        <v>250</v>
      </c>
      <c r="G268" s="218">
        <f t="shared" si="3"/>
        <v>250</v>
      </c>
      <c r="H268" s="218"/>
    </row>
    <row r="269" spans="1:8">
      <c r="A269" s="339">
        <v>44775</v>
      </c>
      <c r="B269" s="677" t="s">
        <v>2141</v>
      </c>
      <c r="C269" s="677" t="s">
        <v>418</v>
      </c>
      <c r="D269" t="s">
        <v>400</v>
      </c>
      <c r="E269" s="255"/>
      <c r="F269" s="218">
        <v>250</v>
      </c>
      <c r="G269" s="218">
        <f t="shared" si="3"/>
        <v>0</v>
      </c>
      <c r="H269" s="218"/>
    </row>
    <row r="270" spans="1:8">
      <c r="A270" s="340">
        <v>44681</v>
      </c>
      <c r="B270" s="676" t="s">
        <v>397</v>
      </c>
      <c r="C270" s="676" t="s">
        <v>420</v>
      </c>
      <c r="D270" t="s">
        <v>400</v>
      </c>
      <c r="E270" s="255">
        <v>250</v>
      </c>
      <c r="G270" s="218">
        <f t="shared" si="3"/>
        <v>250</v>
      </c>
      <c r="H270" s="218"/>
    </row>
    <row r="271" spans="1:8">
      <c r="A271" s="339">
        <v>44775</v>
      </c>
      <c r="B271" s="677" t="s">
        <v>2141</v>
      </c>
      <c r="C271" s="677" t="s">
        <v>420</v>
      </c>
      <c r="D271" t="s">
        <v>400</v>
      </c>
      <c r="E271" s="255"/>
      <c r="F271" s="218">
        <v>250</v>
      </c>
      <c r="G271" s="218">
        <f t="shared" si="3"/>
        <v>0</v>
      </c>
      <c r="H271" s="218"/>
    </row>
    <row r="272" spans="1:8">
      <c r="A272" s="340">
        <v>44712</v>
      </c>
      <c r="B272" s="676" t="s">
        <v>397</v>
      </c>
      <c r="C272" s="676" t="s">
        <v>422</v>
      </c>
      <c r="D272" t="s">
        <v>400</v>
      </c>
      <c r="E272" s="255">
        <v>250</v>
      </c>
      <c r="G272" s="218">
        <f t="shared" si="3"/>
        <v>250</v>
      </c>
      <c r="H272" s="218"/>
    </row>
    <row r="273" spans="1:16">
      <c r="A273" s="339">
        <v>44839</v>
      </c>
      <c r="B273" s="677" t="s">
        <v>2142</v>
      </c>
      <c r="C273" s="677" t="s">
        <v>422</v>
      </c>
      <c r="D273" t="s">
        <v>400</v>
      </c>
      <c r="E273" s="255"/>
      <c r="F273" s="218">
        <v>250</v>
      </c>
      <c r="G273" s="218">
        <f t="shared" si="3"/>
        <v>0</v>
      </c>
      <c r="H273" s="218"/>
    </row>
    <row r="274" spans="1:16">
      <c r="A274" s="340">
        <v>44742</v>
      </c>
      <c r="B274" s="676" t="s">
        <v>397</v>
      </c>
      <c r="C274" s="676" t="s">
        <v>425</v>
      </c>
      <c r="D274" t="s">
        <v>400</v>
      </c>
      <c r="E274" s="255">
        <v>250</v>
      </c>
      <c r="G274" s="218">
        <f t="shared" si="3"/>
        <v>250</v>
      </c>
      <c r="H274" s="218"/>
      <c r="P274" s="237"/>
    </row>
    <row r="275" spans="1:16">
      <c r="A275" s="339">
        <v>44839</v>
      </c>
      <c r="B275" s="677" t="s">
        <v>2142</v>
      </c>
      <c r="C275" s="677" t="s">
        <v>425</v>
      </c>
      <c r="D275" t="s">
        <v>400</v>
      </c>
      <c r="E275" s="255"/>
      <c r="F275" s="218">
        <v>250</v>
      </c>
      <c r="G275" s="218">
        <f t="shared" si="3"/>
        <v>0</v>
      </c>
      <c r="H275" s="218"/>
      <c r="P275" s="237"/>
    </row>
    <row r="276" spans="1:16">
      <c r="A276" s="340">
        <v>44773</v>
      </c>
      <c r="B276" s="676" t="s">
        <v>397</v>
      </c>
      <c r="C276" s="676" t="s">
        <v>427</v>
      </c>
      <c r="D276" t="s">
        <v>400</v>
      </c>
      <c r="E276" s="255">
        <v>250</v>
      </c>
      <c r="G276" s="218">
        <f t="shared" si="3"/>
        <v>250</v>
      </c>
      <c r="H276" s="218"/>
      <c r="P276" s="237"/>
    </row>
    <row r="277" spans="1:16">
      <c r="A277" s="339">
        <v>45054</v>
      </c>
      <c r="B277" s="677" t="s">
        <v>2143</v>
      </c>
      <c r="C277" s="677" t="s">
        <v>427</v>
      </c>
      <c r="D277" t="s">
        <v>400</v>
      </c>
      <c r="E277" s="255"/>
      <c r="F277" s="255">
        <v>250</v>
      </c>
      <c r="G277" s="218">
        <f t="shared" si="3"/>
        <v>0</v>
      </c>
      <c r="H277" s="218"/>
      <c r="P277" s="237"/>
    </row>
    <row r="278" spans="1:16">
      <c r="A278" s="340">
        <v>44804</v>
      </c>
      <c r="B278" s="676" t="s">
        <v>397</v>
      </c>
      <c r="C278" s="676" t="s">
        <v>429</v>
      </c>
      <c r="D278" t="s">
        <v>400</v>
      </c>
      <c r="E278" s="255">
        <v>250</v>
      </c>
      <c r="G278" s="218">
        <f t="shared" si="3"/>
        <v>250</v>
      </c>
      <c r="H278" s="218"/>
      <c r="J278" s="255"/>
    </row>
    <row r="279" spans="1:16">
      <c r="A279" s="340"/>
      <c r="B279" s="676"/>
      <c r="C279" s="676"/>
      <c r="D279" t="s">
        <v>2144</v>
      </c>
      <c r="E279" s="255">
        <v>10</v>
      </c>
      <c r="G279" s="218">
        <f t="shared" si="3"/>
        <v>260</v>
      </c>
      <c r="H279" s="218"/>
      <c r="J279" s="255"/>
    </row>
    <row r="280" spans="1:16">
      <c r="A280" s="339">
        <v>45054</v>
      </c>
      <c r="B280" s="677" t="s">
        <v>2143</v>
      </c>
      <c r="C280" s="677" t="s">
        <v>429</v>
      </c>
      <c r="D280" t="s">
        <v>400</v>
      </c>
      <c r="E280" s="255"/>
      <c r="F280" s="255">
        <v>250</v>
      </c>
      <c r="G280" s="218">
        <f>+G279+E280-F280</f>
        <v>10</v>
      </c>
      <c r="H280" s="218"/>
      <c r="J280" s="255"/>
    </row>
    <row r="281" spans="1:16">
      <c r="A281" s="340">
        <v>44834</v>
      </c>
      <c r="B281" s="676" t="s">
        <v>397</v>
      </c>
      <c r="C281" s="676" t="s">
        <v>478</v>
      </c>
      <c r="D281" t="s">
        <v>400</v>
      </c>
      <c r="E281" s="255">
        <v>300</v>
      </c>
      <c r="G281" s="218">
        <f t="shared" si="3"/>
        <v>310</v>
      </c>
      <c r="H281" s="218"/>
      <c r="J281" s="255"/>
    </row>
    <row r="282" spans="1:16">
      <c r="A282" s="339">
        <v>44895</v>
      </c>
      <c r="B282" s="677" t="s">
        <v>2145</v>
      </c>
      <c r="C282" s="677" t="s">
        <v>478</v>
      </c>
      <c r="D282" t="s">
        <v>400</v>
      </c>
      <c r="E282" s="255"/>
      <c r="F282" s="218">
        <v>300</v>
      </c>
      <c r="G282" s="218">
        <f t="shared" si="3"/>
        <v>10</v>
      </c>
      <c r="H282" s="218"/>
      <c r="J282" s="255"/>
    </row>
    <row r="283" spans="1:16">
      <c r="A283" s="340">
        <v>44865</v>
      </c>
      <c r="B283" s="676" t="s">
        <v>397</v>
      </c>
      <c r="C283" s="676" t="s">
        <v>398</v>
      </c>
      <c r="D283" t="s">
        <v>400</v>
      </c>
      <c r="E283" s="255">
        <v>300</v>
      </c>
      <c r="G283" s="218">
        <f t="shared" si="3"/>
        <v>310</v>
      </c>
      <c r="H283" s="218"/>
      <c r="J283" s="255"/>
    </row>
    <row r="284" spans="1:16">
      <c r="A284" s="339">
        <v>44895</v>
      </c>
      <c r="B284" s="677" t="s">
        <v>2145</v>
      </c>
      <c r="C284" s="677" t="s">
        <v>398</v>
      </c>
      <c r="D284" t="s">
        <v>400</v>
      </c>
      <c r="E284" s="255"/>
      <c r="F284" s="218">
        <v>200</v>
      </c>
      <c r="G284" s="218">
        <f t="shared" si="3"/>
        <v>110</v>
      </c>
      <c r="H284" s="218"/>
    </row>
    <row r="285" spans="1:16">
      <c r="A285" s="339">
        <v>44944</v>
      </c>
      <c r="B285" s="677" t="s">
        <v>2146</v>
      </c>
      <c r="C285" s="677" t="s">
        <v>398</v>
      </c>
      <c r="D285" t="s">
        <v>400</v>
      </c>
      <c r="E285" s="255"/>
      <c r="F285" s="218">
        <v>100</v>
      </c>
      <c r="G285" s="218">
        <f t="shared" si="3"/>
        <v>10</v>
      </c>
      <c r="H285" s="218"/>
    </row>
    <row r="286" spans="1:16">
      <c r="A286" s="340">
        <v>44895</v>
      </c>
      <c r="B286" s="676" t="s">
        <v>397</v>
      </c>
      <c r="C286" s="676" t="s">
        <v>405</v>
      </c>
      <c r="D286" t="s">
        <v>400</v>
      </c>
      <c r="E286" s="255">
        <v>300</v>
      </c>
      <c r="G286" s="218">
        <f t="shared" si="3"/>
        <v>310</v>
      </c>
      <c r="H286" s="218"/>
      <c r="J286" s="237"/>
    </row>
    <row r="287" spans="1:16">
      <c r="A287" s="339">
        <v>44991</v>
      </c>
      <c r="B287" s="677" t="s">
        <v>2147</v>
      </c>
      <c r="C287" s="677" t="s">
        <v>405</v>
      </c>
      <c r="D287" t="s">
        <v>400</v>
      </c>
      <c r="E287" s="255"/>
      <c r="F287" s="218">
        <v>300</v>
      </c>
      <c r="G287" s="218">
        <f t="shared" si="3"/>
        <v>10</v>
      </c>
      <c r="H287" s="218"/>
      <c r="J287" s="237"/>
    </row>
    <row r="288" spans="1:16">
      <c r="A288" s="340">
        <v>44926</v>
      </c>
      <c r="B288" s="676" t="s">
        <v>397</v>
      </c>
      <c r="C288" s="676" t="s">
        <v>409</v>
      </c>
      <c r="D288" t="s">
        <v>400</v>
      </c>
      <c r="E288" s="255">
        <v>300</v>
      </c>
      <c r="G288" s="218">
        <f t="shared" si="3"/>
        <v>310</v>
      </c>
      <c r="H288" s="218"/>
    </row>
    <row r="289" spans="1:12">
      <c r="A289" s="339">
        <v>44991</v>
      </c>
      <c r="B289" s="677" t="s">
        <v>2147</v>
      </c>
      <c r="C289" s="677" t="s">
        <v>409</v>
      </c>
      <c r="D289" t="s">
        <v>400</v>
      </c>
      <c r="E289" s="255"/>
      <c r="F289" s="218">
        <v>300</v>
      </c>
      <c r="G289" s="218">
        <f t="shared" si="3"/>
        <v>10</v>
      </c>
      <c r="H289" s="218"/>
    </row>
    <row r="290" spans="1:12">
      <c r="A290" s="340">
        <v>44926</v>
      </c>
      <c r="B290" s="676" t="s">
        <v>397</v>
      </c>
      <c r="C290" s="676" t="s">
        <v>444</v>
      </c>
      <c r="D290" t="s">
        <v>400</v>
      </c>
      <c r="E290" s="255">
        <v>300</v>
      </c>
      <c r="G290" s="218">
        <f t="shared" si="3"/>
        <v>310</v>
      </c>
      <c r="H290" s="218"/>
    </row>
    <row r="291" spans="1:12">
      <c r="A291" s="339">
        <v>45028</v>
      </c>
      <c r="B291" s="677" t="s">
        <v>2148</v>
      </c>
      <c r="C291" s="677" t="s">
        <v>444</v>
      </c>
      <c r="D291" t="s">
        <v>400</v>
      </c>
      <c r="E291" s="218"/>
      <c r="F291" s="255">
        <v>300</v>
      </c>
      <c r="G291" s="218">
        <f t="shared" si="3"/>
        <v>10</v>
      </c>
      <c r="H291" s="218"/>
    </row>
    <row r="292" spans="1:12">
      <c r="A292" s="340">
        <v>44985</v>
      </c>
      <c r="B292" s="676" t="s">
        <v>397</v>
      </c>
      <c r="C292" s="676" t="s">
        <v>415</v>
      </c>
      <c r="D292" t="s">
        <v>400</v>
      </c>
      <c r="E292" s="255">
        <v>300</v>
      </c>
      <c r="G292" s="218">
        <f t="shared" si="3"/>
        <v>310</v>
      </c>
      <c r="H292" s="218"/>
    </row>
    <row r="293" spans="1:12">
      <c r="A293" s="339">
        <v>45028</v>
      </c>
      <c r="B293" s="677" t="s">
        <v>2148</v>
      </c>
      <c r="C293" s="677" t="s">
        <v>415</v>
      </c>
      <c r="D293" t="s">
        <v>400</v>
      </c>
      <c r="E293" s="218"/>
      <c r="F293" s="255">
        <v>300</v>
      </c>
      <c r="G293" s="218">
        <f t="shared" si="3"/>
        <v>10</v>
      </c>
      <c r="H293" s="218"/>
    </row>
    <row r="294" spans="1:12">
      <c r="A294" s="340">
        <v>45016</v>
      </c>
      <c r="B294" s="676" t="s">
        <v>397</v>
      </c>
      <c r="C294" s="676" t="s">
        <v>418</v>
      </c>
      <c r="D294" t="s">
        <v>400</v>
      </c>
      <c r="E294" s="255">
        <v>300</v>
      </c>
      <c r="G294" s="218">
        <f t="shared" si="3"/>
        <v>310</v>
      </c>
      <c r="H294" s="218"/>
    </row>
    <row r="295" spans="1:12">
      <c r="A295" s="339">
        <v>45076</v>
      </c>
      <c r="B295" s="677" t="s">
        <v>2149</v>
      </c>
      <c r="C295" s="677" t="s">
        <v>418</v>
      </c>
      <c r="D295" t="s">
        <v>400</v>
      </c>
      <c r="E295" s="255"/>
      <c r="F295" s="218">
        <v>300</v>
      </c>
      <c r="G295" s="218">
        <f t="shared" si="3"/>
        <v>10</v>
      </c>
      <c r="H295" s="218"/>
    </row>
    <row r="296" spans="1:12">
      <c r="A296" s="340">
        <v>45046</v>
      </c>
      <c r="B296" s="676" t="s">
        <v>397</v>
      </c>
      <c r="C296" s="676" t="s">
        <v>420</v>
      </c>
      <c r="D296" t="s">
        <v>400</v>
      </c>
      <c r="E296" s="255">
        <v>300</v>
      </c>
      <c r="G296" s="218">
        <f t="shared" ref="G296:G367" si="4">+G295+E296-F296</f>
        <v>310</v>
      </c>
      <c r="H296" s="218"/>
    </row>
    <row r="297" spans="1:12">
      <c r="A297" s="339">
        <v>45076</v>
      </c>
      <c r="B297" s="677" t="s">
        <v>2149</v>
      </c>
      <c r="C297" s="677" t="s">
        <v>420</v>
      </c>
      <c r="D297" t="s">
        <v>400</v>
      </c>
      <c r="F297" s="218">
        <v>300</v>
      </c>
      <c r="G297" s="218">
        <f t="shared" si="4"/>
        <v>10</v>
      </c>
      <c r="H297" s="218"/>
      <c r="J297" s="255"/>
    </row>
    <row r="298" spans="1:12">
      <c r="A298" s="340">
        <v>45077</v>
      </c>
      <c r="B298" s="676" t="s">
        <v>397</v>
      </c>
      <c r="C298" s="676" t="s">
        <v>422</v>
      </c>
      <c r="D298" t="s">
        <v>400</v>
      </c>
      <c r="E298" s="255">
        <v>300</v>
      </c>
      <c r="G298" s="218">
        <f t="shared" si="4"/>
        <v>310</v>
      </c>
      <c r="H298" s="218"/>
      <c r="J298" s="255"/>
    </row>
    <row r="299" spans="1:12">
      <c r="A299" s="339">
        <v>45127</v>
      </c>
      <c r="B299" s="677" t="s">
        <v>2150</v>
      </c>
      <c r="C299" s="677" t="s">
        <v>422</v>
      </c>
      <c r="D299" t="s">
        <v>400</v>
      </c>
      <c r="E299" s="255"/>
      <c r="F299" s="218">
        <v>300</v>
      </c>
      <c r="G299" s="218">
        <f t="shared" si="4"/>
        <v>10</v>
      </c>
      <c r="H299" s="218"/>
      <c r="J299" s="255"/>
    </row>
    <row r="300" spans="1:12">
      <c r="A300" s="340">
        <v>45107</v>
      </c>
      <c r="B300" s="676" t="s">
        <v>397</v>
      </c>
      <c r="C300" s="676" t="s">
        <v>425</v>
      </c>
      <c r="D300" t="s">
        <v>400</v>
      </c>
      <c r="E300" s="255">
        <v>300</v>
      </c>
      <c r="G300" s="218">
        <f t="shared" si="4"/>
        <v>310</v>
      </c>
      <c r="H300" s="218"/>
      <c r="J300" s="255"/>
    </row>
    <row r="301" spans="1:12">
      <c r="A301" s="339">
        <v>45140</v>
      </c>
      <c r="B301" s="677" t="s">
        <v>2151</v>
      </c>
      <c r="C301" s="677" t="s">
        <v>425</v>
      </c>
      <c r="D301" t="s">
        <v>400</v>
      </c>
      <c r="F301" s="218">
        <v>300</v>
      </c>
      <c r="G301" s="218">
        <f t="shared" si="4"/>
        <v>10</v>
      </c>
      <c r="H301" s="218"/>
    </row>
    <row r="302" spans="1:12">
      <c r="A302" s="340">
        <v>45138</v>
      </c>
      <c r="B302" s="676" t="s">
        <v>397</v>
      </c>
      <c r="C302" s="676" t="s">
        <v>427</v>
      </c>
      <c r="D302" t="s">
        <v>400</v>
      </c>
      <c r="E302" s="255">
        <v>300</v>
      </c>
      <c r="G302" s="218">
        <f t="shared" si="4"/>
        <v>310</v>
      </c>
      <c r="H302" s="218"/>
      <c r="J302" s="390"/>
      <c r="K302" s="390"/>
      <c r="L302" s="390"/>
    </row>
    <row r="303" spans="1:12">
      <c r="A303" s="339">
        <v>45177</v>
      </c>
      <c r="B303" s="677" t="s">
        <v>2152</v>
      </c>
      <c r="C303" s="677" t="s">
        <v>427</v>
      </c>
      <c r="D303" t="s">
        <v>400</v>
      </c>
      <c r="F303" s="218">
        <v>300</v>
      </c>
      <c r="G303" s="218">
        <f t="shared" si="4"/>
        <v>10</v>
      </c>
      <c r="H303" s="218"/>
      <c r="J303" s="676"/>
      <c r="L303" s="256"/>
    </row>
    <row r="304" spans="1:12">
      <c r="A304" s="340">
        <v>45169</v>
      </c>
      <c r="B304" s="676" t="s">
        <v>397</v>
      </c>
      <c r="C304" s="676" t="s">
        <v>429</v>
      </c>
      <c r="D304" t="s">
        <v>400</v>
      </c>
      <c r="E304" s="255">
        <v>300</v>
      </c>
      <c r="G304" s="218">
        <f t="shared" si="4"/>
        <v>310</v>
      </c>
      <c r="H304" s="218"/>
      <c r="J304" s="676"/>
      <c r="L304" s="237"/>
    </row>
    <row r="305" spans="1:12">
      <c r="A305" s="339">
        <v>45222</v>
      </c>
      <c r="B305" s="677" t="s">
        <v>2153</v>
      </c>
      <c r="C305" s="676" t="s">
        <v>429</v>
      </c>
      <c r="D305" t="s">
        <v>400</v>
      </c>
      <c r="E305" s="255"/>
      <c r="F305" s="218">
        <v>300</v>
      </c>
      <c r="G305" s="218">
        <f t="shared" si="4"/>
        <v>10</v>
      </c>
      <c r="H305" s="218"/>
      <c r="J305" s="676"/>
      <c r="L305" s="237"/>
    </row>
    <row r="306" spans="1:12">
      <c r="A306" s="340">
        <v>45199</v>
      </c>
      <c r="B306" s="676" t="s">
        <v>397</v>
      </c>
      <c r="C306" s="676" t="s">
        <v>431</v>
      </c>
      <c r="D306" t="s">
        <v>400</v>
      </c>
      <c r="E306" s="255">
        <v>300</v>
      </c>
      <c r="G306" s="218">
        <f t="shared" si="4"/>
        <v>310</v>
      </c>
      <c r="H306" s="218"/>
      <c r="J306" s="676"/>
      <c r="L306" s="237"/>
    </row>
    <row r="307" spans="1:12">
      <c r="A307" s="339">
        <v>45246</v>
      </c>
      <c r="B307" s="677" t="s">
        <v>2154</v>
      </c>
      <c r="C307" s="677" t="s">
        <v>431</v>
      </c>
      <c r="D307" t="s">
        <v>400</v>
      </c>
      <c r="E307" s="255"/>
      <c r="F307" s="218">
        <v>300</v>
      </c>
      <c r="G307" s="218">
        <f t="shared" si="4"/>
        <v>10</v>
      </c>
      <c r="H307" s="218"/>
      <c r="J307" s="676"/>
      <c r="L307" s="237"/>
    </row>
    <row r="308" spans="1:12">
      <c r="A308" s="340">
        <v>45230</v>
      </c>
      <c r="B308" s="676" t="s">
        <v>397</v>
      </c>
      <c r="C308" s="676" t="s">
        <v>398</v>
      </c>
      <c r="D308" t="s">
        <v>400</v>
      </c>
      <c r="E308" s="255">
        <v>300</v>
      </c>
      <c r="G308" s="218">
        <f t="shared" si="4"/>
        <v>310</v>
      </c>
      <c r="H308" s="218"/>
      <c r="L308" s="256"/>
    </row>
    <row r="309" spans="1:12" s="396" customFormat="1">
      <c r="A309" s="532">
        <v>45300</v>
      </c>
      <c r="B309" s="681" t="s">
        <v>2155</v>
      </c>
      <c r="C309" s="681" t="s">
        <v>398</v>
      </c>
      <c r="D309" s="396" t="s">
        <v>400</v>
      </c>
      <c r="E309" s="453"/>
      <c r="F309" s="399">
        <v>300</v>
      </c>
      <c r="G309" s="399">
        <f t="shared" si="4"/>
        <v>10</v>
      </c>
      <c r="H309" s="399"/>
    </row>
    <row r="310" spans="1:12">
      <c r="A310" s="340">
        <v>45260</v>
      </c>
      <c r="B310" s="676" t="s">
        <v>397</v>
      </c>
      <c r="C310" s="676" t="s">
        <v>405</v>
      </c>
      <c r="D310" t="s">
        <v>400</v>
      </c>
      <c r="E310" s="255">
        <v>300</v>
      </c>
      <c r="G310" s="218">
        <f t="shared" si="4"/>
        <v>310</v>
      </c>
      <c r="H310" s="218"/>
    </row>
    <row r="311" spans="1:12" s="396" customFormat="1" ht="15" customHeight="1">
      <c r="A311" s="532">
        <v>45300</v>
      </c>
      <c r="B311" s="681" t="s">
        <v>2155</v>
      </c>
      <c r="C311" s="439" t="s">
        <v>405</v>
      </c>
      <c r="D311" s="396" t="s">
        <v>400</v>
      </c>
      <c r="E311" s="453"/>
      <c r="F311" s="399">
        <v>300</v>
      </c>
      <c r="G311" s="399">
        <f t="shared" si="4"/>
        <v>10</v>
      </c>
      <c r="H311" s="399"/>
    </row>
    <row r="312" spans="1:12">
      <c r="A312" s="340">
        <v>45291</v>
      </c>
      <c r="B312" s="676" t="s">
        <v>397</v>
      </c>
      <c r="C312" s="676" t="s">
        <v>409</v>
      </c>
      <c r="D312" t="s">
        <v>400</v>
      </c>
      <c r="E312" s="255">
        <v>300</v>
      </c>
      <c r="G312" s="218">
        <f t="shared" si="4"/>
        <v>310</v>
      </c>
      <c r="H312" s="218"/>
    </row>
    <row r="313" spans="1:12" s="396" customFormat="1">
      <c r="A313" s="532">
        <v>45346</v>
      </c>
      <c r="B313" s="681" t="s">
        <v>2156</v>
      </c>
      <c r="C313" s="681" t="s">
        <v>409</v>
      </c>
      <c r="D313" s="396" t="s">
        <v>400</v>
      </c>
      <c r="E313" s="453"/>
      <c r="F313" s="399">
        <v>300</v>
      </c>
      <c r="G313" s="399">
        <f t="shared" si="4"/>
        <v>10</v>
      </c>
      <c r="H313" s="399"/>
    </row>
    <row r="314" spans="1:12">
      <c r="A314" s="340">
        <v>45322</v>
      </c>
      <c r="B314" s="676" t="s">
        <v>397</v>
      </c>
      <c r="C314" s="676" t="s">
        <v>412</v>
      </c>
      <c r="D314" t="s">
        <v>400</v>
      </c>
      <c r="E314" s="237">
        <v>300</v>
      </c>
      <c r="G314" s="218">
        <f t="shared" si="4"/>
        <v>310</v>
      </c>
      <c r="H314" s="218"/>
    </row>
    <row r="315" spans="1:12" s="396" customFormat="1">
      <c r="A315" s="532">
        <v>45367</v>
      </c>
      <c r="B315" s="681" t="s">
        <v>2157</v>
      </c>
      <c r="C315" s="681" t="s">
        <v>412</v>
      </c>
      <c r="D315" s="396" t="s">
        <v>400</v>
      </c>
      <c r="E315" s="416"/>
      <c r="F315" s="399">
        <v>300</v>
      </c>
      <c r="G315" s="399">
        <f t="shared" si="4"/>
        <v>10</v>
      </c>
      <c r="H315" s="399"/>
    </row>
    <row r="316" spans="1:12">
      <c r="A316" s="340">
        <v>45351</v>
      </c>
      <c r="B316" s="676" t="s">
        <v>397</v>
      </c>
      <c r="C316" s="676" t="s">
        <v>415</v>
      </c>
      <c r="D316" t="s">
        <v>400</v>
      </c>
      <c r="E316" s="218">
        <v>300</v>
      </c>
      <c r="G316" s="218">
        <f t="shared" si="4"/>
        <v>310</v>
      </c>
      <c r="H316" s="218"/>
    </row>
    <row r="317" spans="1:12" s="396" customFormat="1">
      <c r="A317" s="532">
        <v>45408</v>
      </c>
      <c r="B317" s="681" t="s">
        <v>2158</v>
      </c>
      <c r="C317" s="681" t="s">
        <v>415</v>
      </c>
      <c r="D317" s="396" t="s">
        <v>400</v>
      </c>
      <c r="E317" s="399"/>
      <c r="F317" s="399">
        <v>300</v>
      </c>
      <c r="G317" s="399">
        <f t="shared" si="4"/>
        <v>10</v>
      </c>
      <c r="H317" s="399"/>
    </row>
    <row r="318" spans="1:12">
      <c r="A318" s="340">
        <v>45382</v>
      </c>
      <c r="B318" s="676" t="s">
        <v>397</v>
      </c>
      <c r="C318" s="676" t="s">
        <v>418</v>
      </c>
      <c r="D318" t="s">
        <v>400</v>
      </c>
      <c r="E318" s="218">
        <v>300</v>
      </c>
      <c r="G318" s="218">
        <f t="shared" si="4"/>
        <v>310</v>
      </c>
      <c r="H318" s="218"/>
    </row>
    <row r="319" spans="1:12" s="396" customFormat="1">
      <c r="A319" s="532">
        <v>45449</v>
      </c>
      <c r="B319" s="681" t="s">
        <v>2159</v>
      </c>
      <c r="C319" s="681" t="s">
        <v>418</v>
      </c>
      <c r="D319" s="396" t="s">
        <v>400</v>
      </c>
      <c r="E319" s="399"/>
      <c r="F319" s="399">
        <v>300</v>
      </c>
      <c r="G319" s="399">
        <f t="shared" si="4"/>
        <v>10</v>
      </c>
      <c r="H319" s="399"/>
    </row>
    <row r="320" spans="1:12">
      <c r="A320" s="340">
        <v>45412</v>
      </c>
      <c r="B320" s="676" t="s">
        <v>397</v>
      </c>
      <c r="C320" s="676" t="s">
        <v>473</v>
      </c>
      <c r="D320" t="s">
        <v>400</v>
      </c>
      <c r="E320" s="218">
        <v>300</v>
      </c>
      <c r="G320" s="218">
        <f t="shared" si="4"/>
        <v>310</v>
      </c>
      <c r="H320" s="218"/>
    </row>
    <row r="321" spans="1:12" s="396" customFormat="1">
      <c r="A321" s="532">
        <v>45449</v>
      </c>
      <c r="B321" s="681" t="s">
        <v>2159</v>
      </c>
      <c r="C321" s="681" t="s">
        <v>473</v>
      </c>
      <c r="D321" s="396" t="s">
        <v>400</v>
      </c>
      <c r="E321" s="416"/>
      <c r="F321" s="399">
        <v>100</v>
      </c>
      <c r="G321" s="399">
        <f t="shared" si="4"/>
        <v>210</v>
      </c>
      <c r="H321" s="399"/>
    </row>
    <row r="322" spans="1:12" s="404" customFormat="1">
      <c r="A322" s="533">
        <v>45549</v>
      </c>
      <c r="B322" s="684" t="s">
        <v>2160</v>
      </c>
      <c r="C322" s="684" t="s">
        <v>473</v>
      </c>
      <c r="D322" s="404" t="s">
        <v>400</v>
      </c>
      <c r="E322" s="428"/>
      <c r="F322" s="405">
        <v>200</v>
      </c>
      <c r="G322" s="405">
        <f t="shared" si="4"/>
        <v>10</v>
      </c>
      <c r="H322" s="405">
        <v>200</v>
      </c>
      <c r="I322" s="404" t="s">
        <v>621</v>
      </c>
    </row>
    <row r="323" spans="1:12">
      <c r="A323" s="340">
        <v>45443</v>
      </c>
      <c r="B323" s="676" t="s">
        <v>397</v>
      </c>
      <c r="C323" s="676" t="s">
        <v>2161</v>
      </c>
      <c r="D323" t="s">
        <v>1115</v>
      </c>
      <c r="E323" s="237">
        <v>300</v>
      </c>
      <c r="G323" s="218">
        <f t="shared" si="4"/>
        <v>310</v>
      </c>
      <c r="H323" s="218"/>
    </row>
    <row r="324" spans="1:12">
      <c r="B324" s="677"/>
      <c r="C324" s="677"/>
      <c r="D324" t="s">
        <v>580</v>
      </c>
      <c r="E324" s="237">
        <v>10</v>
      </c>
      <c r="G324" s="218">
        <f t="shared" si="4"/>
        <v>320</v>
      </c>
      <c r="H324" s="218"/>
    </row>
    <row r="325" spans="1:12" s="404" customFormat="1">
      <c r="A325" s="533">
        <v>45512</v>
      </c>
      <c r="B325" s="684" t="s">
        <v>2162</v>
      </c>
      <c r="C325" s="684" t="s">
        <v>2161</v>
      </c>
      <c r="D325" s="404" t="s">
        <v>400</v>
      </c>
      <c r="E325" s="428"/>
      <c r="F325" s="405">
        <v>300</v>
      </c>
      <c r="G325" s="405">
        <f t="shared" si="4"/>
        <v>20</v>
      </c>
      <c r="H325" s="405">
        <v>300</v>
      </c>
      <c r="I325" s="404" t="s">
        <v>621</v>
      </c>
    </row>
    <row r="326" spans="1:12">
      <c r="A326" s="340">
        <v>45473</v>
      </c>
      <c r="B326" s="676" t="s">
        <v>397</v>
      </c>
      <c r="C326" s="676" t="s">
        <v>425</v>
      </c>
      <c r="D326" t="s">
        <v>400</v>
      </c>
      <c r="E326" s="237">
        <v>300</v>
      </c>
      <c r="G326" s="218">
        <f t="shared" si="4"/>
        <v>320</v>
      </c>
      <c r="H326" s="218"/>
    </row>
    <row r="327" spans="1:12" s="404" customFormat="1">
      <c r="A327" s="533">
        <v>45512</v>
      </c>
      <c r="B327" s="684" t="s">
        <v>2162</v>
      </c>
      <c r="C327" s="418" t="s">
        <v>425</v>
      </c>
      <c r="D327" s="404" t="s">
        <v>400</v>
      </c>
      <c r="E327" s="428"/>
      <c r="F327" s="405">
        <v>300</v>
      </c>
      <c r="G327" s="405">
        <f t="shared" si="4"/>
        <v>20</v>
      </c>
      <c r="H327" s="405">
        <v>300</v>
      </c>
      <c r="I327" s="404" t="s">
        <v>2163</v>
      </c>
      <c r="J327" s="502">
        <v>48462586</v>
      </c>
    </row>
    <row r="328" spans="1:12">
      <c r="A328" s="340">
        <v>45504</v>
      </c>
      <c r="B328" s="676" t="s">
        <v>397</v>
      </c>
      <c r="C328" s="676" t="s">
        <v>427</v>
      </c>
      <c r="D328" t="s">
        <v>400</v>
      </c>
      <c r="E328" s="237">
        <v>300</v>
      </c>
      <c r="G328" s="218">
        <f t="shared" si="4"/>
        <v>320</v>
      </c>
      <c r="H328" s="218"/>
    </row>
    <row r="329" spans="1:12" s="396" customFormat="1">
      <c r="A329" s="532">
        <v>45582</v>
      </c>
      <c r="B329" s="681" t="s">
        <v>2164</v>
      </c>
      <c r="C329" s="681" t="s">
        <v>427</v>
      </c>
      <c r="D329" s="396" t="s">
        <v>400</v>
      </c>
      <c r="E329" s="416"/>
      <c r="F329" s="399">
        <v>300</v>
      </c>
      <c r="G329" s="399">
        <f t="shared" si="4"/>
        <v>20</v>
      </c>
      <c r="H329" s="399"/>
    </row>
    <row r="330" spans="1:12">
      <c r="A330" s="340">
        <v>45535</v>
      </c>
      <c r="B330" s="676" t="s">
        <v>397</v>
      </c>
      <c r="C330" s="676" t="s">
        <v>429</v>
      </c>
      <c r="D330" t="s">
        <v>1115</v>
      </c>
      <c r="E330" s="237">
        <v>300</v>
      </c>
      <c r="G330" s="218">
        <f t="shared" si="4"/>
        <v>320</v>
      </c>
      <c r="H330" s="218"/>
    </row>
    <row r="331" spans="1:12" s="396" customFormat="1">
      <c r="A331" s="532">
        <v>45582</v>
      </c>
      <c r="B331" s="681" t="s">
        <v>2164</v>
      </c>
      <c r="C331" s="681" t="s">
        <v>429</v>
      </c>
      <c r="D331" s="396" t="s">
        <v>400</v>
      </c>
      <c r="E331" s="416"/>
      <c r="F331" s="399">
        <v>300</v>
      </c>
      <c r="G331" s="399">
        <f t="shared" si="4"/>
        <v>20</v>
      </c>
      <c r="H331" s="399"/>
    </row>
    <row r="332" spans="1:12">
      <c r="A332" s="340">
        <v>45565</v>
      </c>
      <c r="B332" s="676" t="s">
        <v>397</v>
      </c>
      <c r="C332" s="676" t="s">
        <v>431</v>
      </c>
      <c r="D332" t="s">
        <v>400</v>
      </c>
      <c r="E332" s="237">
        <v>300</v>
      </c>
      <c r="G332" s="218">
        <f t="shared" si="4"/>
        <v>320</v>
      </c>
      <c r="H332" s="218"/>
    </row>
    <row r="333" spans="1:12" s="396" customFormat="1">
      <c r="A333" s="532">
        <v>45647</v>
      </c>
      <c r="B333" s="681" t="s">
        <v>2165</v>
      </c>
      <c r="C333" s="681" t="s">
        <v>431</v>
      </c>
      <c r="D333" s="396" t="s">
        <v>400</v>
      </c>
      <c r="E333" s="416"/>
      <c r="F333" s="399">
        <v>300</v>
      </c>
      <c r="G333" s="399">
        <f t="shared" si="4"/>
        <v>20</v>
      </c>
      <c r="H333" s="399"/>
    </row>
    <row r="334" spans="1:12">
      <c r="A334" s="340">
        <v>45596</v>
      </c>
      <c r="B334" s="676" t="s">
        <v>397</v>
      </c>
      <c r="C334" s="676" t="s">
        <v>398</v>
      </c>
      <c r="D334" t="s">
        <v>400</v>
      </c>
      <c r="E334" s="237">
        <v>300</v>
      </c>
      <c r="G334" s="218">
        <f t="shared" si="4"/>
        <v>320</v>
      </c>
      <c r="H334" s="218"/>
    </row>
    <row r="335" spans="1:12" s="396" customFormat="1">
      <c r="A335" s="532">
        <v>45677</v>
      </c>
      <c r="B335" s="681" t="s">
        <v>2166</v>
      </c>
      <c r="C335" s="681" t="s">
        <v>398</v>
      </c>
      <c r="D335" s="396" t="s">
        <v>400</v>
      </c>
      <c r="E335" s="416"/>
      <c r="F335" s="399">
        <v>300</v>
      </c>
      <c r="G335" s="399">
        <f t="shared" si="4"/>
        <v>20</v>
      </c>
      <c r="H335" s="399"/>
      <c r="J335" s="682"/>
      <c r="L335" s="416"/>
    </row>
    <row r="336" spans="1:12">
      <c r="A336" s="340">
        <v>45626</v>
      </c>
      <c r="B336" s="676" t="s">
        <v>397</v>
      </c>
      <c r="C336" s="676" t="s">
        <v>405</v>
      </c>
      <c r="D336" t="s">
        <v>400</v>
      </c>
      <c r="E336" s="237">
        <v>300</v>
      </c>
      <c r="G336" s="218">
        <f t="shared" si="4"/>
        <v>320</v>
      </c>
      <c r="H336" s="218"/>
      <c r="J336" s="676"/>
      <c r="L336" s="237"/>
    </row>
    <row r="337" spans="1:12" s="396" customFormat="1">
      <c r="A337" s="532">
        <v>45677</v>
      </c>
      <c r="B337" s="681" t="s">
        <v>2166</v>
      </c>
      <c r="C337" s="681" t="s">
        <v>405</v>
      </c>
      <c r="D337" s="396" t="s">
        <v>400</v>
      </c>
      <c r="E337" s="416"/>
      <c r="F337" s="399">
        <v>300</v>
      </c>
      <c r="G337" s="399">
        <f t="shared" si="4"/>
        <v>20</v>
      </c>
      <c r="H337" s="399"/>
      <c r="J337" s="682"/>
      <c r="L337" s="416"/>
    </row>
    <row r="338" spans="1:12">
      <c r="A338" s="340">
        <v>45657</v>
      </c>
      <c r="B338" s="676" t="s">
        <v>397</v>
      </c>
      <c r="C338" s="676" t="s">
        <v>409</v>
      </c>
      <c r="D338" t="s">
        <v>400</v>
      </c>
      <c r="E338" s="237">
        <v>300</v>
      </c>
      <c r="G338" s="218">
        <f t="shared" si="4"/>
        <v>320</v>
      </c>
      <c r="H338" s="218"/>
      <c r="J338" s="676"/>
      <c r="L338" s="237"/>
    </row>
    <row r="339" spans="1:12" s="396" customFormat="1">
      <c r="A339" s="532">
        <v>45707</v>
      </c>
      <c r="B339" s="681" t="s">
        <v>2167</v>
      </c>
      <c r="C339" s="681" t="s">
        <v>409</v>
      </c>
      <c r="D339" s="396" t="s">
        <v>400</v>
      </c>
      <c r="E339" s="416"/>
      <c r="F339" s="399">
        <v>300</v>
      </c>
      <c r="G339" s="399">
        <f t="shared" si="4"/>
        <v>20</v>
      </c>
      <c r="H339" s="399"/>
      <c r="J339" s="682"/>
      <c r="L339" s="416"/>
    </row>
    <row r="340" spans="1:12">
      <c r="A340" s="340">
        <v>45688</v>
      </c>
      <c r="B340" s="371" t="s">
        <v>397</v>
      </c>
      <c r="C340" s="680" t="s">
        <v>444</v>
      </c>
      <c r="D340" t="s">
        <v>400</v>
      </c>
      <c r="E340" s="237">
        <v>300</v>
      </c>
      <c r="G340" s="218">
        <f t="shared" si="4"/>
        <v>320</v>
      </c>
      <c r="H340" s="218"/>
      <c r="J340" s="676"/>
      <c r="L340" s="237"/>
    </row>
    <row r="341" spans="1:12" s="396" customFormat="1">
      <c r="A341" s="532">
        <v>45756</v>
      </c>
      <c r="B341" s="409" t="s">
        <v>2168</v>
      </c>
      <c r="C341" s="402" t="s">
        <v>412</v>
      </c>
      <c r="D341" s="396" t="s">
        <v>400</v>
      </c>
      <c r="E341" s="416"/>
      <c r="F341" s="399">
        <v>300</v>
      </c>
      <c r="G341" s="399">
        <f t="shared" si="4"/>
        <v>20</v>
      </c>
      <c r="H341" s="399"/>
      <c r="J341" s="682"/>
      <c r="L341" s="416"/>
    </row>
    <row r="342" spans="1:12">
      <c r="A342" s="340">
        <v>45716</v>
      </c>
      <c r="B342" s="676" t="s">
        <v>397</v>
      </c>
      <c r="C342" s="676" t="s">
        <v>415</v>
      </c>
      <c r="D342" t="s">
        <v>400</v>
      </c>
      <c r="E342" s="237">
        <v>300</v>
      </c>
      <c r="G342" s="218">
        <f t="shared" si="4"/>
        <v>320</v>
      </c>
      <c r="H342" s="218"/>
    </row>
    <row r="343" spans="1:12" s="404" customFormat="1">
      <c r="A343" s="533">
        <v>45782</v>
      </c>
      <c r="B343" s="684" t="s">
        <v>2169</v>
      </c>
      <c r="C343" s="684" t="s">
        <v>415</v>
      </c>
      <c r="D343" s="404" t="s">
        <v>400</v>
      </c>
      <c r="E343" s="428"/>
      <c r="F343" s="405">
        <v>300</v>
      </c>
      <c r="G343" s="405">
        <f t="shared" si="4"/>
        <v>20</v>
      </c>
      <c r="H343" s="405">
        <v>300</v>
      </c>
      <c r="I343" s="404" t="s">
        <v>621</v>
      </c>
    </row>
    <row r="344" spans="1:12">
      <c r="A344" s="340">
        <v>45747</v>
      </c>
      <c r="B344" s="676" t="s">
        <v>397</v>
      </c>
      <c r="C344" s="676" t="s">
        <v>418</v>
      </c>
      <c r="D344" t="s">
        <v>400</v>
      </c>
      <c r="E344" s="237">
        <v>300</v>
      </c>
      <c r="G344" s="218">
        <f t="shared" si="4"/>
        <v>320</v>
      </c>
      <c r="H344" s="218"/>
    </row>
    <row r="345" spans="1:12" s="404" customFormat="1">
      <c r="A345" s="533">
        <v>45782</v>
      </c>
      <c r="B345" s="684" t="s">
        <v>2169</v>
      </c>
      <c r="C345" s="684" t="s">
        <v>418</v>
      </c>
      <c r="D345" s="404" t="s">
        <v>400</v>
      </c>
      <c r="E345" s="428"/>
      <c r="F345" s="405">
        <v>100</v>
      </c>
      <c r="G345" s="405">
        <f t="shared" si="4"/>
        <v>220</v>
      </c>
      <c r="H345" s="405">
        <v>100</v>
      </c>
      <c r="I345" s="404" t="s">
        <v>621</v>
      </c>
    </row>
    <row r="346" spans="1:12" s="404" customFormat="1">
      <c r="A346" s="533">
        <v>45818</v>
      </c>
      <c r="B346" s="684" t="s">
        <v>2170</v>
      </c>
      <c r="C346" s="684" t="s">
        <v>418</v>
      </c>
      <c r="D346" s="404" t="s">
        <v>400</v>
      </c>
      <c r="E346" s="428"/>
      <c r="F346" s="405">
        <v>200</v>
      </c>
      <c r="G346" s="405">
        <f t="shared" si="4"/>
        <v>20</v>
      </c>
      <c r="H346" s="405">
        <v>200</v>
      </c>
      <c r="I346" s="404" t="s">
        <v>621</v>
      </c>
      <c r="J346" s="743" t="s">
        <v>2171</v>
      </c>
      <c r="K346" s="743"/>
      <c r="L346" s="743"/>
    </row>
    <row r="347" spans="1:12">
      <c r="A347" s="340">
        <v>45777</v>
      </c>
      <c r="B347" s="676" t="s">
        <v>397</v>
      </c>
      <c r="C347" s="676" t="s">
        <v>420</v>
      </c>
      <c r="D347" t="s">
        <v>400</v>
      </c>
      <c r="E347" s="237">
        <v>300</v>
      </c>
      <c r="G347" s="218">
        <f t="shared" si="4"/>
        <v>320</v>
      </c>
      <c r="H347" s="218"/>
      <c r="I347">
        <v>2022</v>
      </c>
      <c r="J347" s="676" t="s">
        <v>429</v>
      </c>
      <c r="K347" t="s">
        <v>2144</v>
      </c>
      <c r="L347" s="255">
        <v>10</v>
      </c>
    </row>
    <row r="348" spans="1:12" s="404" customFormat="1">
      <c r="A348" s="533">
        <v>45863</v>
      </c>
      <c r="B348" s="684" t="s">
        <v>2172</v>
      </c>
      <c r="C348" s="684" t="s">
        <v>473</v>
      </c>
      <c r="D348" s="404" t="s">
        <v>400</v>
      </c>
      <c r="E348" s="428"/>
      <c r="F348" s="405">
        <v>300</v>
      </c>
      <c r="G348" s="405">
        <f t="shared" si="4"/>
        <v>20</v>
      </c>
      <c r="H348" s="405">
        <v>300</v>
      </c>
      <c r="I348" s="404" t="s">
        <v>621</v>
      </c>
      <c r="J348" s="418"/>
      <c r="L348" s="429"/>
    </row>
    <row r="349" spans="1:12">
      <c r="A349" s="340">
        <v>45808</v>
      </c>
      <c r="B349" s="676" t="s">
        <v>397</v>
      </c>
      <c r="C349" s="676" t="s">
        <v>422</v>
      </c>
      <c r="D349" t="s">
        <v>400</v>
      </c>
      <c r="E349" s="237">
        <v>300</v>
      </c>
      <c r="G349" s="218">
        <f t="shared" si="4"/>
        <v>320</v>
      </c>
      <c r="H349" s="218"/>
    </row>
    <row r="350" spans="1:12" s="404" customFormat="1">
      <c r="A350" s="533">
        <v>45881</v>
      </c>
      <c r="B350" s="684" t="s">
        <v>2173</v>
      </c>
      <c r="C350" s="684" t="s">
        <v>2161</v>
      </c>
      <c r="D350" s="404" t="s">
        <v>400</v>
      </c>
      <c r="E350" s="428"/>
      <c r="F350" s="405">
        <v>300</v>
      </c>
      <c r="G350" s="405">
        <f t="shared" si="4"/>
        <v>20</v>
      </c>
      <c r="H350" s="405">
        <v>300</v>
      </c>
      <c r="I350" s="404" t="s">
        <v>2174</v>
      </c>
    </row>
    <row r="351" spans="1:12">
      <c r="A351" s="340">
        <v>45838</v>
      </c>
      <c r="B351" s="676" t="s">
        <v>397</v>
      </c>
      <c r="C351" s="676" t="s">
        <v>425</v>
      </c>
      <c r="D351" t="s">
        <v>400</v>
      </c>
      <c r="E351" s="237">
        <v>300</v>
      </c>
      <c r="G351" s="218">
        <f t="shared" si="4"/>
        <v>320</v>
      </c>
      <c r="H351" s="218"/>
    </row>
    <row r="352" spans="1:12" s="404" customFormat="1">
      <c r="A352" s="533">
        <v>45881</v>
      </c>
      <c r="B352" s="684" t="s">
        <v>2173</v>
      </c>
      <c r="C352" s="684" t="s">
        <v>425</v>
      </c>
      <c r="D352" s="404" t="s">
        <v>400</v>
      </c>
      <c r="E352" s="428"/>
      <c r="F352" s="405">
        <v>300</v>
      </c>
      <c r="G352" s="405">
        <f t="shared" si="4"/>
        <v>20</v>
      </c>
      <c r="H352" s="405">
        <v>300</v>
      </c>
      <c r="I352" s="404" t="s">
        <v>2174</v>
      </c>
      <c r="L352" s="404">
        <f>50*20</f>
        <v>1000</v>
      </c>
    </row>
    <row r="353" spans="1:13">
      <c r="A353" s="340">
        <v>45869</v>
      </c>
      <c r="B353" s="676" t="s">
        <v>397</v>
      </c>
      <c r="C353" s="676" t="s">
        <v>427</v>
      </c>
      <c r="D353" t="s">
        <v>400</v>
      </c>
      <c r="E353" s="237">
        <v>300</v>
      </c>
      <c r="G353" s="218">
        <f t="shared" si="4"/>
        <v>320</v>
      </c>
      <c r="H353" s="218"/>
    </row>
    <row r="354" spans="1:13">
      <c r="A354" s="340">
        <v>45900</v>
      </c>
      <c r="B354" s="676" t="s">
        <v>397</v>
      </c>
      <c r="C354" s="676" t="s">
        <v>429</v>
      </c>
      <c r="D354" t="s">
        <v>400</v>
      </c>
      <c r="E354" s="237">
        <v>300</v>
      </c>
      <c r="G354" s="218">
        <f t="shared" si="4"/>
        <v>620</v>
      </c>
      <c r="H354" s="218"/>
    </row>
    <row r="355" spans="1:13">
      <c r="A355" s="339">
        <v>45947</v>
      </c>
      <c r="B355" s="677" t="s">
        <v>2175</v>
      </c>
      <c r="C355" s="677" t="s">
        <v>429</v>
      </c>
      <c r="D355" t="s">
        <v>400</v>
      </c>
      <c r="F355" s="218">
        <v>300</v>
      </c>
      <c r="G355" s="218">
        <f t="shared" si="4"/>
        <v>320</v>
      </c>
      <c r="H355" s="218"/>
    </row>
    <row r="356" spans="1:13">
      <c r="A356" s="340">
        <v>45930</v>
      </c>
      <c r="B356" s="676" t="s">
        <v>397</v>
      </c>
      <c r="C356" s="676" t="s">
        <v>431</v>
      </c>
      <c r="D356" t="s">
        <v>400</v>
      </c>
      <c r="E356" s="237">
        <v>300</v>
      </c>
      <c r="G356" s="218">
        <f t="shared" si="4"/>
        <v>620</v>
      </c>
      <c r="H356" s="218"/>
      <c r="J356" s="690" t="s">
        <v>2171</v>
      </c>
      <c r="K356" s="690"/>
      <c r="L356" s="690"/>
    </row>
    <row r="357" spans="1:13">
      <c r="A357" s="339">
        <v>45947</v>
      </c>
      <c r="B357" s="677" t="s">
        <v>2175</v>
      </c>
      <c r="C357" s="677" t="s">
        <v>431</v>
      </c>
      <c r="D357" t="s">
        <v>400</v>
      </c>
      <c r="F357" s="218">
        <v>300</v>
      </c>
      <c r="G357" s="218">
        <f t="shared" si="4"/>
        <v>320</v>
      </c>
      <c r="H357" s="218"/>
      <c r="I357" s="638">
        <v>2022</v>
      </c>
      <c r="J357" s="486" t="s">
        <v>429</v>
      </c>
      <c r="K357" s="466" t="s">
        <v>2144</v>
      </c>
      <c r="L357" s="639">
        <v>10</v>
      </c>
      <c r="M357" s="744" t="s">
        <v>1295</v>
      </c>
    </row>
    <row r="358" spans="1:13">
      <c r="A358" s="277">
        <v>45961</v>
      </c>
      <c r="B358" s="676" t="s">
        <v>1454</v>
      </c>
      <c r="C358" s="676" t="s">
        <v>398</v>
      </c>
      <c r="D358" t="s">
        <v>400</v>
      </c>
      <c r="E358" s="237">
        <v>300</v>
      </c>
      <c r="G358" s="218">
        <f t="shared" si="4"/>
        <v>620</v>
      </c>
      <c r="H358" s="218"/>
      <c r="I358" s="638">
        <v>2024</v>
      </c>
      <c r="J358" s="486" t="s">
        <v>2161</v>
      </c>
      <c r="K358" s="466" t="s">
        <v>580</v>
      </c>
      <c r="L358" s="468">
        <v>10</v>
      </c>
      <c r="M358" s="744"/>
    </row>
    <row r="359" spans="1:13">
      <c r="A359" s="623">
        <v>46036</v>
      </c>
      <c r="B359" s="561" t="s">
        <v>2176</v>
      </c>
      <c r="C359" s="561" t="s">
        <v>398</v>
      </c>
      <c r="D359" s="583" t="s">
        <v>400</v>
      </c>
      <c r="F359" s="218">
        <v>300</v>
      </c>
      <c r="G359" s="218">
        <f t="shared" si="4"/>
        <v>320</v>
      </c>
      <c r="H359" s="218"/>
      <c r="I359" s="638">
        <v>2025</v>
      </c>
      <c r="J359" s="486" t="s">
        <v>427</v>
      </c>
      <c r="K359" s="466" t="s">
        <v>400</v>
      </c>
      <c r="L359" s="468">
        <v>300</v>
      </c>
      <c r="M359" s="744"/>
    </row>
    <row r="360" spans="1:13">
      <c r="A360" s="243">
        <v>45991</v>
      </c>
      <c r="B360" s="676" t="s">
        <v>397</v>
      </c>
      <c r="C360" s="676" t="s">
        <v>405</v>
      </c>
      <c r="D360" t="s">
        <v>400</v>
      </c>
      <c r="E360" s="237">
        <v>300</v>
      </c>
      <c r="G360" s="218">
        <f t="shared" si="4"/>
        <v>620</v>
      </c>
      <c r="H360" s="218"/>
      <c r="I360" s="232">
        <v>2026</v>
      </c>
      <c r="J360" s="676" t="s">
        <v>415</v>
      </c>
      <c r="K360" t="s">
        <v>400</v>
      </c>
      <c r="L360" s="237">
        <v>300</v>
      </c>
    </row>
    <row r="361" spans="1:13">
      <c r="A361" s="560">
        <v>46036</v>
      </c>
      <c r="B361" s="561" t="s">
        <v>2176</v>
      </c>
      <c r="C361" s="561" t="s">
        <v>405</v>
      </c>
      <c r="D361" s="583" t="s">
        <v>400</v>
      </c>
      <c r="F361" s="218">
        <v>300</v>
      </c>
      <c r="G361" s="218">
        <f t="shared" si="4"/>
        <v>320</v>
      </c>
      <c r="H361" s="218"/>
      <c r="J361" s="676" t="s">
        <v>418</v>
      </c>
      <c r="K361" t="s">
        <v>400</v>
      </c>
      <c r="L361" s="237">
        <v>300</v>
      </c>
    </row>
    <row r="362" spans="1:13">
      <c r="A362" s="243">
        <v>46022</v>
      </c>
      <c r="B362" s="676" t="s">
        <v>397</v>
      </c>
      <c r="C362" s="676" t="s">
        <v>409</v>
      </c>
      <c r="D362" t="s">
        <v>400</v>
      </c>
      <c r="E362" s="237">
        <v>300</v>
      </c>
      <c r="G362" s="218">
        <f t="shared" si="4"/>
        <v>620</v>
      </c>
      <c r="H362" s="218"/>
      <c r="L362" s="536">
        <f>SUM(L357:L361)</f>
        <v>920</v>
      </c>
    </row>
    <row r="363" spans="1:13">
      <c r="A363" s="560">
        <v>46067</v>
      </c>
      <c r="B363" s="569" t="s">
        <v>2177</v>
      </c>
      <c r="C363" s="561" t="s">
        <v>409</v>
      </c>
      <c r="D363" t="s">
        <v>400</v>
      </c>
      <c r="F363" s="218">
        <v>300</v>
      </c>
      <c r="G363" s="218">
        <f t="shared" si="4"/>
        <v>320</v>
      </c>
      <c r="H363" s="218"/>
    </row>
    <row r="364" spans="1:13">
      <c r="A364" s="243">
        <v>46053</v>
      </c>
      <c r="B364" s="676" t="s">
        <v>397</v>
      </c>
      <c r="C364" s="676" t="s">
        <v>444</v>
      </c>
      <c r="D364" t="s">
        <v>400</v>
      </c>
      <c r="E364" s="237">
        <v>300</v>
      </c>
      <c r="G364" s="218">
        <f t="shared" si="4"/>
        <v>620</v>
      </c>
      <c r="H364" s="218"/>
    </row>
    <row r="365" spans="1:13">
      <c r="A365" s="560">
        <v>46120</v>
      </c>
      <c r="B365" s="561" t="s">
        <v>2178</v>
      </c>
      <c r="C365" s="561" t="s">
        <v>444</v>
      </c>
      <c r="D365" t="s">
        <v>400</v>
      </c>
      <c r="F365" s="218">
        <v>300</v>
      </c>
      <c r="G365" s="218">
        <f t="shared" si="4"/>
        <v>320</v>
      </c>
      <c r="H365" s="218"/>
    </row>
    <row r="366" spans="1:13">
      <c r="A366" s="243">
        <v>46081</v>
      </c>
      <c r="B366" s="676" t="s">
        <v>1454</v>
      </c>
      <c r="C366" s="676" t="s">
        <v>415</v>
      </c>
      <c r="D366" t="s">
        <v>400</v>
      </c>
      <c r="E366" s="237">
        <v>300</v>
      </c>
      <c r="G366" s="218">
        <f t="shared" si="4"/>
        <v>620</v>
      </c>
      <c r="H366" s="218"/>
    </row>
    <row r="367" spans="1:13">
      <c r="A367" s="560">
        <v>46128</v>
      </c>
      <c r="B367" s="561" t="s">
        <v>2179</v>
      </c>
      <c r="C367" s="561" t="s">
        <v>415</v>
      </c>
      <c r="D367" t="s">
        <v>400</v>
      </c>
      <c r="F367" s="218">
        <v>300</v>
      </c>
      <c r="G367" s="218">
        <f t="shared" si="4"/>
        <v>320</v>
      </c>
      <c r="H367" s="218"/>
    </row>
    <row r="368" spans="1:13">
      <c r="A368" s="243">
        <v>46112</v>
      </c>
      <c r="B368" s="676" t="s">
        <v>1454</v>
      </c>
      <c r="C368" s="676" t="s">
        <v>418</v>
      </c>
      <c r="D368" t="s">
        <v>400</v>
      </c>
      <c r="E368" s="237">
        <v>300</v>
      </c>
      <c r="G368" s="218">
        <f t="shared" ref="G368:G370" si="5">+G367+E368-F368</f>
        <v>620</v>
      </c>
      <c r="H368" s="510">
        <f>SUM(H6:H366)</f>
        <v>2300</v>
      </c>
      <c r="I368" s="511" t="s">
        <v>643</v>
      </c>
    </row>
    <row r="369" spans="1:15">
      <c r="A369" s="339">
        <v>46136</v>
      </c>
      <c r="B369" s="677" t="s">
        <v>2180</v>
      </c>
      <c r="C369" s="677" t="s">
        <v>418</v>
      </c>
      <c r="D369" t="s">
        <v>400</v>
      </c>
      <c r="F369" s="218">
        <v>300</v>
      </c>
      <c r="G369" s="218">
        <f t="shared" si="5"/>
        <v>320</v>
      </c>
    </row>
    <row r="370" spans="1:15">
      <c r="A370" s="243">
        <v>46142</v>
      </c>
      <c r="B370" s="676" t="s">
        <v>1454</v>
      </c>
      <c r="C370" s="676" t="s">
        <v>420</v>
      </c>
      <c r="D370" t="s">
        <v>400</v>
      </c>
      <c r="E370" s="237">
        <v>300</v>
      </c>
      <c r="G370" s="218">
        <f t="shared" si="5"/>
        <v>620</v>
      </c>
    </row>
    <row r="371" spans="1:15">
      <c r="B371" s="677"/>
      <c r="C371" s="677"/>
      <c r="G371" s="218">
        <f t="shared" ref="G369:G372" si="6">+G370+E371-F371</f>
        <v>620</v>
      </c>
      <c r="K371" s="690" t="s">
        <v>2171</v>
      </c>
      <c r="L371" s="690"/>
      <c r="M371" s="690"/>
    </row>
    <row r="372" spans="1:15">
      <c r="B372" s="677"/>
      <c r="C372" s="677"/>
      <c r="G372" s="218">
        <f t="shared" si="6"/>
        <v>620</v>
      </c>
      <c r="J372" s="232">
        <v>2025</v>
      </c>
      <c r="K372" s="676" t="s">
        <v>409</v>
      </c>
      <c r="L372" t="s">
        <v>400</v>
      </c>
      <c r="M372" s="237">
        <v>300</v>
      </c>
    </row>
    <row r="373" spans="1:15">
      <c r="B373" s="677"/>
      <c r="C373" s="677"/>
      <c r="G373" s="218">
        <f t="shared" ref="G369:G432" si="7">+G372+E373-F373</f>
        <v>620</v>
      </c>
      <c r="H373" s="625" t="s">
        <v>597</v>
      </c>
      <c r="I373" s="626">
        <v>48462586</v>
      </c>
      <c r="J373" s="232">
        <v>2026</v>
      </c>
      <c r="K373" s="676" t="s">
        <v>444</v>
      </c>
      <c r="L373" t="s">
        <v>400</v>
      </c>
      <c r="M373" s="237">
        <v>300</v>
      </c>
    </row>
    <row r="374" spans="1:15">
      <c r="B374" s="677"/>
      <c r="C374" s="677"/>
      <c r="G374" s="218">
        <f t="shared" si="7"/>
        <v>620</v>
      </c>
      <c r="M374" s="536">
        <f>SUM(M372:M373)</f>
        <v>600</v>
      </c>
    </row>
    <row r="375" spans="1:15">
      <c r="B375" s="677"/>
      <c r="C375" s="677"/>
      <c r="G375" s="218">
        <f t="shared" si="7"/>
        <v>620</v>
      </c>
    </row>
    <row r="376" spans="1:15">
      <c r="B376" s="677"/>
      <c r="C376" s="677"/>
      <c r="G376" s="218">
        <f t="shared" si="7"/>
        <v>620</v>
      </c>
    </row>
    <row r="377" spans="1:15">
      <c r="B377" s="677"/>
      <c r="C377" s="677"/>
      <c r="G377" s="218">
        <f t="shared" si="7"/>
        <v>620</v>
      </c>
    </row>
    <row r="378" spans="1:15">
      <c r="B378" s="677"/>
      <c r="C378" s="677"/>
      <c r="G378" s="218">
        <f t="shared" si="7"/>
        <v>620</v>
      </c>
      <c r="J378" s="689" t="s">
        <v>2171</v>
      </c>
      <c r="K378" s="689"/>
      <c r="L378" s="689"/>
    </row>
    <row r="379" spans="1:15">
      <c r="B379" s="677"/>
      <c r="C379" s="677"/>
      <c r="G379" s="218">
        <f t="shared" si="7"/>
        <v>620</v>
      </c>
      <c r="I379" s="243">
        <v>46022</v>
      </c>
      <c r="J379" s="676" t="s">
        <v>397</v>
      </c>
      <c r="K379" s="676" t="s">
        <v>409</v>
      </c>
      <c r="L379" t="s">
        <v>400</v>
      </c>
      <c r="M379" s="237">
        <v>300</v>
      </c>
      <c r="N379" s="218"/>
      <c r="O379" s="218">
        <f>+O378+M379-N379</f>
        <v>300</v>
      </c>
    </row>
    <row r="380" spans="1:15">
      <c r="B380" s="677"/>
      <c r="C380" s="677"/>
      <c r="G380" s="218">
        <f t="shared" si="7"/>
        <v>620</v>
      </c>
      <c r="I380" s="236">
        <v>46067</v>
      </c>
      <c r="J380" s="664" t="s">
        <v>2177</v>
      </c>
      <c r="K380" s="677" t="s">
        <v>409</v>
      </c>
      <c r="L380" t="s">
        <v>400</v>
      </c>
      <c r="M380" s="237"/>
      <c r="N380" s="218">
        <v>300</v>
      </c>
      <c r="O380" s="218">
        <f>+O379+M380-N380</f>
        <v>0</v>
      </c>
    </row>
    <row r="381" spans="1:15">
      <c r="B381" s="677"/>
      <c r="C381" s="677"/>
      <c r="G381" s="218">
        <f t="shared" si="7"/>
        <v>620</v>
      </c>
      <c r="I381" s="243">
        <v>46053</v>
      </c>
      <c r="J381" s="676" t="s">
        <v>397</v>
      </c>
      <c r="K381" s="676" t="s">
        <v>444</v>
      </c>
      <c r="L381" t="s">
        <v>400</v>
      </c>
      <c r="M381" s="237">
        <v>300</v>
      </c>
      <c r="N381" s="218"/>
      <c r="O381" s="218">
        <f>+O380+M381-N381</f>
        <v>300</v>
      </c>
    </row>
    <row r="382" spans="1:15">
      <c r="B382" s="677"/>
      <c r="C382" s="677"/>
      <c r="G382" s="218">
        <f t="shared" si="7"/>
        <v>620</v>
      </c>
      <c r="I382" s="243">
        <v>46081</v>
      </c>
      <c r="J382" s="676" t="s">
        <v>1454</v>
      </c>
      <c r="K382" s="676" t="s">
        <v>415</v>
      </c>
      <c r="L382" t="s">
        <v>400</v>
      </c>
      <c r="M382" s="237">
        <v>300</v>
      </c>
      <c r="N382" s="218"/>
      <c r="O382" s="218">
        <f>+O381+M382-N382</f>
        <v>600</v>
      </c>
    </row>
    <row r="383" spans="1:15">
      <c r="B383" s="677"/>
      <c r="C383" s="677"/>
      <c r="G383" s="218">
        <f t="shared" si="7"/>
        <v>620</v>
      </c>
      <c r="I383" s="243">
        <v>46112</v>
      </c>
      <c r="J383" s="676" t="s">
        <v>1454</v>
      </c>
      <c r="K383" s="676" t="s">
        <v>418</v>
      </c>
      <c r="L383" t="s">
        <v>400</v>
      </c>
      <c r="M383" s="237">
        <v>300</v>
      </c>
      <c r="N383" s="218"/>
      <c r="O383" s="218">
        <f>+O382+M383-N383</f>
        <v>900</v>
      </c>
    </row>
    <row r="384" spans="1:15">
      <c r="B384" s="677"/>
      <c r="C384" s="677"/>
      <c r="G384" s="218">
        <f t="shared" si="7"/>
        <v>620</v>
      </c>
      <c r="I384" s="339"/>
      <c r="J384" s="677"/>
      <c r="K384" s="677"/>
      <c r="M384" s="237"/>
      <c r="N384" s="218"/>
      <c r="O384" s="218">
        <f>+O383+M384-N384</f>
        <v>900</v>
      </c>
    </row>
    <row r="385" spans="2:15">
      <c r="B385" s="677"/>
      <c r="C385" s="677"/>
      <c r="G385" s="218">
        <f t="shared" si="7"/>
        <v>620</v>
      </c>
      <c r="I385" s="339"/>
      <c r="J385" s="677"/>
      <c r="K385" s="677"/>
      <c r="M385" s="237"/>
      <c r="N385" s="218"/>
      <c r="O385" s="218">
        <f>+O384+M385-N385</f>
        <v>900</v>
      </c>
    </row>
    <row r="386" spans="2:15">
      <c r="B386" s="677"/>
      <c r="C386" s="677"/>
      <c r="G386" s="218">
        <f t="shared" si="7"/>
        <v>620</v>
      </c>
      <c r="I386" s="339"/>
      <c r="J386" s="677"/>
      <c r="K386" s="677"/>
      <c r="M386" s="237"/>
      <c r="N386" s="218"/>
      <c r="O386" s="218">
        <f>+O385+M386-N386</f>
        <v>900</v>
      </c>
    </row>
    <row r="387" spans="2:15">
      <c r="B387" s="677"/>
      <c r="C387" s="677"/>
      <c r="G387" s="218">
        <f t="shared" si="7"/>
        <v>620</v>
      </c>
      <c r="I387" s="339"/>
      <c r="J387" s="677"/>
      <c r="K387" s="677"/>
      <c r="M387" s="237"/>
      <c r="N387" s="218"/>
      <c r="O387" s="263">
        <f>+O386+M387-N387</f>
        <v>900</v>
      </c>
    </row>
    <row r="388" spans="2:15">
      <c r="B388" s="677"/>
      <c r="C388" s="677"/>
      <c r="G388" s="218">
        <f t="shared" si="7"/>
        <v>620</v>
      </c>
      <c r="K388" s="690" t="s">
        <v>2181</v>
      </c>
      <c r="L388" s="690"/>
      <c r="M388" s="690"/>
    </row>
    <row r="389" spans="2:15">
      <c r="B389" s="677"/>
      <c r="C389" s="677"/>
      <c r="G389" s="218">
        <f t="shared" si="7"/>
        <v>620</v>
      </c>
      <c r="I389" s="243">
        <v>46022</v>
      </c>
      <c r="J389" s="676" t="s">
        <v>397</v>
      </c>
      <c r="K389" s="676" t="s">
        <v>409</v>
      </c>
      <c r="L389" t="s">
        <v>400</v>
      </c>
      <c r="M389" s="256">
        <v>500</v>
      </c>
      <c r="N389" s="256"/>
      <c r="O389" s="218">
        <f>O388+M389-N389</f>
        <v>500</v>
      </c>
    </row>
    <row r="390" spans="2:15">
      <c r="B390" s="677"/>
      <c r="C390" s="677"/>
      <c r="G390" s="218">
        <f t="shared" si="7"/>
        <v>620</v>
      </c>
      <c r="I390" s="236">
        <v>46027</v>
      </c>
      <c r="J390" s="677" t="s">
        <v>2182</v>
      </c>
      <c r="K390" s="677" t="s">
        <v>409</v>
      </c>
      <c r="L390" t="s">
        <v>400</v>
      </c>
      <c r="M390" s="256"/>
      <c r="N390" s="256">
        <v>500</v>
      </c>
      <c r="O390" s="218">
        <f>O389+M390-N390</f>
        <v>0</v>
      </c>
    </row>
    <row r="391" spans="2:15">
      <c r="B391" s="677"/>
      <c r="C391" s="677"/>
      <c r="G391" s="218">
        <f t="shared" si="7"/>
        <v>620</v>
      </c>
      <c r="I391" s="243">
        <v>46053</v>
      </c>
      <c r="J391" s="676" t="s">
        <v>397</v>
      </c>
      <c r="K391" s="676" t="s">
        <v>444</v>
      </c>
      <c r="L391" t="s">
        <v>400</v>
      </c>
      <c r="M391" s="256">
        <v>500</v>
      </c>
      <c r="N391" s="256"/>
      <c r="O391" s="218">
        <f>O390+M391-N391</f>
        <v>500</v>
      </c>
    </row>
    <row r="392" spans="2:15">
      <c r="B392" s="677"/>
      <c r="C392" s="677"/>
      <c r="G392" s="218">
        <f t="shared" si="7"/>
        <v>620</v>
      </c>
      <c r="I392" s="236">
        <v>46093</v>
      </c>
      <c r="J392" s="664" t="s">
        <v>2183</v>
      </c>
      <c r="K392" s="677" t="s">
        <v>444</v>
      </c>
      <c r="L392" t="s">
        <v>400</v>
      </c>
      <c r="M392" s="256"/>
      <c r="N392" s="256">
        <v>500</v>
      </c>
      <c r="O392" s="218">
        <f>O391+M392-N392</f>
        <v>0</v>
      </c>
    </row>
    <row r="393" spans="2:15">
      <c r="B393" s="677"/>
      <c r="C393" s="677"/>
      <c r="G393" s="218">
        <f t="shared" si="7"/>
        <v>620</v>
      </c>
      <c r="I393" s="243">
        <v>46081</v>
      </c>
      <c r="J393" s="676" t="s">
        <v>1454</v>
      </c>
      <c r="K393" s="676" t="s">
        <v>415</v>
      </c>
      <c r="L393" t="s">
        <v>400</v>
      </c>
      <c r="M393" s="256">
        <v>500</v>
      </c>
      <c r="N393" s="256"/>
      <c r="O393" s="218">
        <f>O392+M393-N393</f>
        <v>500</v>
      </c>
    </row>
    <row r="394" spans="2:15">
      <c r="B394" s="677"/>
      <c r="C394" s="677"/>
      <c r="G394" s="218">
        <f t="shared" si="7"/>
        <v>620</v>
      </c>
      <c r="I394" s="236">
        <v>46093</v>
      </c>
      <c r="J394" s="664" t="s">
        <v>2183</v>
      </c>
      <c r="K394" s="677" t="s">
        <v>415</v>
      </c>
      <c r="L394" t="s">
        <v>400</v>
      </c>
      <c r="M394" s="256"/>
      <c r="N394" s="256">
        <v>500</v>
      </c>
      <c r="O394" s="218">
        <f>O393+M394-N394</f>
        <v>0</v>
      </c>
    </row>
    <row r="395" spans="2:15">
      <c r="B395" s="677"/>
      <c r="C395" s="677"/>
      <c r="G395" s="218">
        <f t="shared" si="7"/>
        <v>620</v>
      </c>
      <c r="I395" s="243">
        <v>46112</v>
      </c>
      <c r="J395" s="676" t="s">
        <v>1454</v>
      </c>
      <c r="K395" s="676" t="s">
        <v>418</v>
      </c>
      <c r="L395" t="s">
        <v>400</v>
      </c>
      <c r="M395" s="256">
        <v>500</v>
      </c>
      <c r="N395" s="256"/>
      <c r="O395" s="218">
        <f>O394+M395-N395</f>
        <v>500</v>
      </c>
    </row>
    <row r="396" spans="2:15">
      <c r="B396" s="677"/>
      <c r="C396" s="677"/>
      <c r="G396" s="218">
        <f t="shared" si="7"/>
        <v>620</v>
      </c>
      <c r="I396" s="257"/>
      <c r="J396" s="677"/>
      <c r="K396" s="677"/>
      <c r="M396" s="256"/>
      <c r="N396" s="256"/>
      <c r="O396" s="218">
        <f>O395+M396-N396</f>
        <v>500</v>
      </c>
    </row>
    <row r="397" spans="2:15">
      <c r="B397" s="677"/>
      <c r="C397" s="677"/>
      <c r="G397" s="218">
        <f t="shared" si="7"/>
        <v>620</v>
      </c>
      <c r="I397" s="257"/>
      <c r="J397" s="677"/>
      <c r="K397" s="677"/>
      <c r="M397" s="256"/>
      <c r="N397" s="256"/>
      <c r="O397" s="263">
        <f>O396+M397-N397</f>
        <v>500</v>
      </c>
    </row>
    <row r="398" spans="2:15">
      <c r="B398" s="677"/>
      <c r="C398" s="677"/>
      <c r="G398" s="218">
        <f t="shared" si="7"/>
        <v>620</v>
      </c>
    </row>
    <row r="399" spans="2:15">
      <c r="B399" s="677"/>
      <c r="C399" s="677"/>
      <c r="G399" s="218">
        <f t="shared" si="7"/>
        <v>620</v>
      </c>
      <c r="K399" s="693" t="s">
        <v>2184</v>
      </c>
      <c r="L399" s="693"/>
      <c r="M399" s="693"/>
    </row>
    <row r="400" spans="2:15">
      <c r="B400" s="677"/>
      <c r="C400" s="677"/>
      <c r="G400" s="218">
        <f t="shared" si="7"/>
        <v>620</v>
      </c>
      <c r="I400" s="243">
        <v>46022</v>
      </c>
      <c r="J400" s="676" t="s">
        <v>397</v>
      </c>
      <c r="K400" s="676" t="s">
        <v>409</v>
      </c>
      <c r="L400" t="s">
        <v>400</v>
      </c>
      <c r="M400" s="256">
        <v>500</v>
      </c>
      <c r="N400" s="218"/>
      <c r="O400" s="218">
        <f>+O399+M400-N400</f>
        <v>500</v>
      </c>
    </row>
    <row r="401" spans="2:15">
      <c r="B401" s="677"/>
      <c r="C401" s="677"/>
      <c r="G401" s="218">
        <f t="shared" si="7"/>
        <v>620</v>
      </c>
      <c r="I401" s="236">
        <v>46021</v>
      </c>
      <c r="J401" s="677" t="s">
        <v>2185</v>
      </c>
      <c r="K401" s="677" t="s">
        <v>409</v>
      </c>
      <c r="L401" t="s">
        <v>400</v>
      </c>
      <c r="M401" s="256"/>
      <c r="N401" s="218">
        <v>500</v>
      </c>
      <c r="O401" s="218">
        <f>+O400+M401-N401</f>
        <v>0</v>
      </c>
    </row>
    <row r="402" spans="2:15">
      <c r="B402" s="677"/>
      <c r="C402" s="677"/>
      <c r="G402" s="218">
        <f t="shared" si="7"/>
        <v>620</v>
      </c>
      <c r="I402" s="243">
        <v>46053</v>
      </c>
      <c r="J402" s="676" t="s">
        <v>397</v>
      </c>
      <c r="K402" s="676" t="s">
        <v>444</v>
      </c>
      <c r="L402" t="s">
        <v>400</v>
      </c>
      <c r="M402" s="256">
        <v>500</v>
      </c>
      <c r="N402" s="218"/>
      <c r="O402" s="218">
        <f>+O401+M402-N402</f>
        <v>500</v>
      </c>
    </row>
    <row r="403" spans="2:15">
      <c r="B403" s="677"/>
      <c r="C403" s="677"/>
      <c r="G403" s="218">
        <f t="shared" si="7"/>
        <v>620</v>
      </c>
      <c r="I403" s="236">
        <v>46055</v>
      </c>
      <c r="J403" s="677" t="s">
        <v>2186</v>
      </c>
      <c r="K403" s="677" t="s">
        <v>444</v>
      </c>
      <c r="L403" t="s">
        <v>400</v>
      </c>
      <c r="M403" s="218"/>
      <c r="N403" s="245">
        <v>500</v>
      </c>
      <c r="O403" s="218">
        <f>+O402+M403-N403</f>
        <v>0</v>
      </c>
    </row>
    <row r="404" spans="2:15">
      <c r="B404" s="677"/>
      <c r="C404" s="677"/>
      <c r="G404" s="218">
        <f t="shared" si="7"/>
        <v>620</v>
      </c>
      <c r="I404" s="243">
        <v>46081</v>
      </c>
      <c r="J404" s="676" t="s">
        <v>1454</v>
      </c>
      <c r="K404" s="676" t="s">
        <v>415</v>
      </c>
      <c r="L404" t="s">
        <v>400</v>
      </c>
      <c r="M404" s="218">
        <v>500</v>
      </c>
      <c r="N404" s="245"/>
      <c r="O404" s="218">
        <f>+O403+M404-N404</f>
        <v>500</v>
      </c>
    </row>
    <row r="405" spans="2:15">
      <c r="B405" s="677"/>
      <c r="C405" s="677"/>
      <c r="G405" s="218">
        <f t="shared" si="7"/>
        <v>620</v>
      </c>
      <c r="I405" s="246">
        <v>46095</v>
      </c>
      <c r="J405" s="664" t="s">
        <v>2187</v>
      </c>
      <c r="K405" s="677" t="s">
        <v>415</v>
      </c>
      <c r="L405" t="s">
        <v>400</v>
      </c>
      <c r="M405" s="218"/>
      <c r="N405" s="218">
        <v>500</v>
      </c>
      <c r="O405" s="218">
        <f>+O404+M405-N405</f>
        <v>0</v>
      </c>
    </row>
    <row r="406" spans="2:15">
      <c r="B406" s="677"/>
      <c r="C406" s="677"/>
      <c r="G406" s="218">
        <f t="shared" si="7"/>
        <v>620</v>
      </c>
      <c r="I406" s="243">
        <v>46112</v>
      </c>
      <c r="J406" s="676" t="s">
        <v>1454</v>
      </c>
      <c r="K406" s="676" t="s">
        <v>418</v>
      </c>
      <c r="L406" t="s">
        <v>400</v>
      </c>
      <c r="M406" s="218">
        <v>500</v>
      </c>
      <c r="N406" s="218"/>
      <c r="O406" s="218">
        <f>+O405+M406-N406</f>
        <v>500</v>
      </c>
    </row>
    <row r="407" spans="2:15">
      <c r="B407" s="677"/>
      <c r="C407" s="677"/>
      <c r="G407" s="218">
        <f t="shared" si="7"/>
        <v>620</v>
      </c>
      <c r="I407" s="236"/>
      <c r="J407" s="677"/>
      <c r="K407" s="677"/>
      <c r="M407" s="218"/>
      <c r="N407" s="218"/>
      <c r="O407" s="218">
        <f>+O406+M407-N407</f>
        <v>500</v>
      </c>
    </row>
    <row r="408" spans="2:15">
      <c r="B408" s="677"/>
      <c r="C408" s="677"/>
      <c r="G408" s="218">
        <f t="shared" si="7"/>
        <v>620</v>
      </c>
      <c r="I408" s="236"/>
      <c r="J408" s="248"/>
      <c r="K408" s="248"/>
      <c r="M408" s="218"/>
      <c r="N408" s="218"/>
      <c r="O408" s="218">
        <f>+O407+M408-N408</f>
        <v>500</v>
      </c>
    </row>
    <row r="409" spans="2:15">
      <c r="B409" s="677"/>
      <c r="C409" s="677"/>
      <c r="G409" s="218">
        <f t="shared" si="7"/>
        <v>620</v>
      </c>
      <c r="I409" s="236"/>
      <c r="J409" s="677"/>
      <c r="K409" s="677"/>
      <c r="M409" s="218"/>
      <c r="N409" s="245"/>
      <c r="O409" s="263">
        <f>+O408+M409-N409</f>
        <v>500</v>
      </c>
    </row>
    <row r="410" spans="2:15">
      <c r="B410" s="677"/>
      <c r="C410" s="677"/>
      <c r="G410" s="218">
        <f t="shared" si="7"/>
        <v>620</v>
      </c>
    </row>
    <row r="411" spans="2:15">
      <c r="B411" s="677"/>
      <c r="C411" s="677"/>
      <c r="G411" s="218">
        <f t="shared" si="7"/>
        <v>620</v>
      </c>
      <c r="K411" s="741" t="s">
        <v>2188</v>
      </c>
      <c r="L411" s="741"/>
      <c r="M411" s="741"/>
      <c r="N411" s="741"/>
    </row>
    <row r="412" spans="2:15">
      <c r="B412" s="677"/>
      <c r="C412" s="677"/>
      <c r="G412" s="218">
        <f t="shared" si="7"/>
        <v>620</v>
      </c>
      <c r="I412" s="243">
        <v>46022</v>
      </c>
      <c r="J412" s="676" t="s">
        <v>397</v>
      </c>
      <c r="K412" s="676" t="s">
        <v>409</v>
      </c>
      <c r="L412" t="s">
        <v>400</v>
      </c>
      <c r="M412" s="237">
        <v>300</v>
      </c>
      <c r="N412" s="256"/>
      <c r="O412" s="218">
        <f>O411+M412-N412</f>
        <v>300</v>
      </c>
    </row>
    <row r="413" spans="2:15">
      <c r="B413" s="677"/>
      <c r="C413" s="677"/>
      <c r="G413" s="218">
        <f t="shared" si="7"/>
        <v>620</v>
      </c>
      <c r="I413" s="236">
        <v>46051</v>
      </c>
      <c r="J413" s="677" t="s">
        <v>2189</v>
      </c>
      <c r="K413" s="677" t="s">
        <v>409</v>
      </c>
      <c r="L413" t="s">
        <v>400</v>
      </c>
      <c r="M413" s="256"/>
      <c r="N413" s="256">
        <v>200</v>
      </c>
      <c r="O413" s="218">
        <f>O412+M413-N413</f>
        <v>100</v>
      </c>
    </row>
    <row r="414" spans="2:15">
      <c r="B414" s="677"/>
      <c r="C414" s="677"/>
      <c r="G414" s="218">
        <f t="shared" si="7"/>
        <v>620</v>
      </c>
      <c r="I414" s="236">
        <v>46051</v>
      </c>
      <c r="J414" s="677" t="s">
        <v>2190</v>
      </c>
      <c r="K414" s="677" t="s">
        <v>409</v>
      </c>
      <c r="L414" t="s">
        <v>400</v>
      </c>
      <c r="M414" s="256"/>
      <c r="N414" s="256">
        <v>100</v>
      </c>
      <c r="O414" s="218">
        <f>O413+M414-N414</f>
        <v>0</v>
      </c>
    </row>
    <row r="415" spans="2:15">
      <c r="B415" s="677"/>
      <c r="C415" s="677"/>
      <c r="G415" s="218">
        <f t="shared" si="7"/>
        <v>620</v>
      </c>
      <c r="I415" s="243">
        <v>46053</v>
      </c>
      <c r="J415" s="676" t="s">
        <v>397</v>
      </c>
      <c r="K415" s="676" t="s">
        <v>444</v>
      </c>
      <c r="L415" t="s">
        <v>400</v>
      </c>
      <c r="M415" s="256">
        <v>300</v>
      </c>
      <c r="N415" s="256"/>
      <c r="O415" s="218">
        <f>O414+M415-N415</f>
        <v>300</v>
      </c>
    </row>
    <row r="416" spans="2:15">
      <c r="B416" s="677"/>
      <c r="C416" s="677"/>
      <c r="G416" s="218">
        <f t="shared" si="7"/>
        <v>620</v>
      </c>
      <c r="I416" s="236">
        <v>46080</v>
      </c>
      <c r="J416" s="664" t="s">
        <v>2191</v>
      </c>
      <c r="K416" s="677" t="s">
        <v>444</v>
      </c>
      <c r="L416" t="s">
        <v>400</v>
      </c>
      <c r="M416" s="237"/>
      <c r="N416" s="256">
        <v>300</v>
      </c>
      <c r="O416" s="218">
        <f>O415+M416-N416</f>
        <v>0</v>
      </c>
    </row>
    <row r="417" spans="2:15">
      <c r="B417" s="677"/>
      <c r="C417" s="677"/>
      <c r="G417" s="218">
        <f t="shared" si="7"/>
        <v>620</v>
      </c>
      <c r="I417" s="243">
        <v>46081</v>
      </c>
      <c r="J417" s="676" t="s">
        <v>1454</v>
      </c>
      <c r="K417" s="676" t="s">
        <v>415</v>
      </c>
      <c r="L417" t="s">
        <v>400</v>
      </c>
      <c r="M417" s="256">
        <v>300</v>
      </c>
      <c r="N417" s="256"/>
      <c r="O417" s="218">
        <f>O416+M417-N417</f>
        <v>300</v>
      </c>
    </row>
    <row r="418" spans="2:15">
      <c r="B418" s="677"/>
      <c r="C418" s="677"/>
      <c r="G418" s="218">
        <f t="shared" si="7"/>
        <v>620</v>
      </c>
      <c r="I418" s="243">
        <v>46112</v>
      </c>
      <c r="J418" s="676" t="s">
        <v>1454</v>
      </c>
      <c r="K418" s="676" t="s">
        <v>418</v>
      </c>
      <c r="L418" t="s">
        <v>400</v>
      </c>
      <c r="M418" s="256">
        <v>300</v>
      </c>
      <c r="N418" s="256"/>
      <c r="O418" s="218">
        <f>O417+M418-N418</f>
        <v>600</v>
      </c>
    </row>
    <row r="419" spans="2:15">
      <c r="B419" s="677"/>
      <c r="C419" s="677"/>
      <c r="G419" s="218">
        <f t="shared" si="7"/>
        <v>620</v>
      </c>
      <c r="I419" s="339"/>
      <c r="J419" s="317"/>
      <c r="K419" s="335"/>
      <c r="M419" s="256"/>
      <c r="N419" s="256"/>
      <c r="O419" s="218">
        <f>O418+M419-N419</f>
        <v>600</v>
      </c>
    </row>
    <row r="420" spans="2:15">
      <c r="B420" s="677"/>
      <c r="C420" s="677"/>
      <c r="G420" s="218">
        <f t="shared" si="7"/>
        <v>620</v>
      </c>
      <c r="I420" s="339"/>
      <c r="J420" s="317"/>
      <c r="K420" s="335"/>
      <c r="M420" s="256"/>
      <c r="N420" s="256"/>
      <c r="O420" s="218">
        <f>O419+M420-N420</f>
        <v>600</v>
      </c>
    </row>
    <row r="421" spans="2:15">
      <c r="B421" s="677"/>
      <c r="C421" s="677"/>
      <c r="G421" s="218">
        <f t="shared" si="7"/>
        <v>620</v>
      </c>
      <c r="I421" s="339"/>
      <c r="J421" s="317"/>
      <c r="K421" s="335"/>
      <c r="M421" s="256"/>
      <c r="N421" s="256"/>
      <c r="O421" s="263">
        <f>O420+M421-N421</f>
        <v>600</v>
      </c>
    </row>
    <row r="422" spans="2:15">
      <c r="B422" s="677"/>
      <c r="C422" s="677"/>
      <c r="G422" s="218">
        <f t="shared" si="7"/>
        <v>620</v>
      </c>
    </row>
    <row r="423" spans="2:15">
      <c r="B423" s="677"/>
      <c r="C423" s="677"/>
      <c r="G423" s="218">
        <f t="shared" si="7"/>
        <v>620</v>
      </c>
    </row>
    <row r="424" spans="2:15">
      <c r="B424" s="677"/>
      <c r="C424" s="677"/>
      <c r="G424" s="218">
        <f t="shared" si="7"/>
        <v>620</v>
      </c>
    </row>
    <row r="425" spans="2:15">
      <c r="B425" s="677"/>
      <c r="C425" s="677"/>
      <c r="G425" s="218">
        <f t="shared" si="7"/>
        <v>620</v>
      </c>
    </row>
    <row r="426" spans="2:15">
      <c r="B426" s="677"/>
      <c r="C426" s="677"/>
      <c r="G426" s="218">
        <f t="shared" si="7"/>
        <v>620</v>
      </c>
    </row>
    <row r="427" spans="2:15">
      <c r="B427" s="677"/>
      <c r="C427" s="677"/>
      <c r="G427" s="218">
        <f t="shared" si="7"/>
        <v>620</v>
      </c>
    </row>
    <row r="428" spans="2:15">
      <c r="B428" s="677"/>
      <c r="C428" s="677"/>
      <c r="G428" s="218">
        <f t="shared" si="7"/>
        <v>620</v>
      </c>
    </row>
    <row r="429" spans="2:15">
      <c r="B429" s="677"/>
      <c r="C429" s="677"/>
      <c r="G429" s="218">
        <f t="shared" si="7"/>
        <v>620</v>
      </c>
    </row>
    <row r="430" spans="2:15">
      <c r="B430" s="677"/>
      <c r="C430" s="677"/>
      <c r="G430" s="218">
        <f t="shared" si="7"/>
        <v>620</v>
      </c>
    </row>
    <row r="431" spans="2:15">
      <c r="B431" s="677"/>
      <c r="C431" s="677"/>
      <c r="G431" s="218">
        <f t="shared" si="7"/>
        <v>620</v>
      </c>
    </row>
    <row r="432" spans="2:15">
      <c r="B432" s="677"/>
      <c r="C432" s="677"/>
      <c r="G432" s="218">
        <f t="shared" si="7"/>
        <v>620</v>
      </c>
    </row>
    <row r="433" spans="2:7">
      <c r="B433" s="677"/>
      <c r="C433" s="677"/>
      <c r="G433" s="218">
        <f t="shared" ref="G433:G496" si="8">+G432+E433-F433</f>
        <v>620</v>
      </c>
    </row>
    <row r="434" spans="2:7">
      <c r="B434" s="677"/>
      <c r="C434" s="677"/>
      <c r="G434" s="218">
        <f t="shared" si="8"/>
        <v>620</v>
      </c>
    </row>
    <row r="435" spans="2:7">
      <c r="B435" s="677"/>
      <c r="C435" s="677"/>
      <c r="G435" s="218">
        <f t="shared" si="8"/>
        <v>620</v>
      </c>
    </row>
    <row r="436" spans="2:7">
      <c r="B436" s="677"/>
      <c r="C436" s="677"/>
      <c r="G436" s="218">
        <f t="shared" si="8"/>
        <v>620</v>
      </c>
    </row>
    <row r="437" spans="2:7">
      <c r="B437" s="677"/>
      <c r="C437" s="677"/>
      <c r="G437" s="218">
        <f t="shared" si="8"/>
        <v>620</v>
      </c>
    </row>
    <row r="438" spans="2:7">
      <c r="B438" s="677"/>
      <c r="C438" s="677"/>
      <c r="G438" s="218">
        <f t="shared" si="8"/>
        <v>620</v>
      </c>
    </row>
    <row r="439" spans="2:7">
      <c r="B439" s="677"/>
      <c r="C439" s="677"/>
      <c r="G439" s="218">
        <f t="shared" si="8"/>
        <v>620</v>
      </c>
    </row>
    <row r="440" spans="2:7">
      <c r="B440" s="677"/>
      <c r="C440" s="677"/>
      <c r="G440" s="218">
        <f t="shared" si="8"/>
        <v>620</v>
      </c>
    </row>
    <row r="441" spans="2:7">
      <c r="B441" s="677"/>
      <c r="C441" s="677"/>
      <c r="G441" s="218">
        <f t="shared" si="8"/>
        <v>620</v>
      </c>
    </row>
    <row r="442" spans="2:7">
      <c r="B442" s="677"/>
      <c r="C442" s="677"/>
      <c r="G442" s="218">
        <f t="shared" si="8"/>
        <v>620</v>
      </c>
    </row>
    <row r="443" spans="2:7">
      <c r="B443" s="677"/>
      <c r="C443" s="677"/>
      <c r="G443" s="218">
        <f t="shared" si="8"/>
        <v>620</v>
      </c>
    </row>
    <row r="444" spans="2:7">
      <c r="B444" s="677"/>
      <c r="C444" s="677"/>
      <c r="G444" s="218">
        <f t="shared" si="8"/>
        <v>620</v>
      </c>
    </row>
    <row r="445" spans="2:7">
      <c r="B445" s="677"/>
      <c r="C445" s="677"/>
      <c r="G445" s="218">
        <f t="shared" si="8"/>
        <v>620</v>
      </c>
    </row>
    <row r="446" spans="2:7">
      <c r="B446" s="677"/>
      <c r="C446" s="677"/>
      <c r="G446" s="218">
        <f t="shared" si="8"/>
        <v>620</v>
      </c>
    </row>
    <row r="447" spans="2:7">
      <c r="B447" s="677"/>
      <c r="C447" s="677"/>
      <c r="G447" s="218">
        <f t="shared" si="8"/>
        <v>620</v>
      </c>
    </row>
    <row r="448" spans="2:7">
      <c r="B448" s="677"/>
      <c r="C448" s="677"/>
      <c r="G448" s="218">
        <f t="shared" si="8"/>
        <v>620</v>
      </c>
    </row>
    <row r="449" spans="2:7">
      <c r="B449" s="677"/>
      <c r="C449" s="677"/>
      <c r="G449" s="218">
        <f t="shared" si="8"/>
        <v>620</v>
      </c>
    </row>
    <row r="450" spans="2:7">
      <c r="B450" s="677"/>
      <c r="C450" s="677"/>
      <c r="G450" s="218">
        <f t="shared" si="8"/>
        <v>620</v>
      </c>
    </row>
    <row r="451" spans="2:7">
      <c r="B451" s="677"/>
      <c r="C451" s="677"/>
      <c r="G451" s="218">
        <f t="shared" si="8"/>
        <v>620</v>
      </c>
    </row>
    <row r="452" spans="2:7">
      <c r="B452" s="677"/>
      <c r="C452" s="677"/>
      <c r="G452" s="218">
        <f t="shared" si="8"/>
        <v>620</v>
      </c>
    </row>
    <row r="453" spans="2:7">
      <c r="B453" s="677"/>
      <c r="C453" s="677"/>
      <c r="G453" s="218">
        <f t="shared" si="8"/>
        <v>620</v>
      </c>
    </row>
    <row r="454" spans="2:7">
      <c r="B454" s="677"/>
      <c r="C454" s="677"/>
      <c r="G454" s="218">
        <f t="shared" si="8"/>
        <v>620</v>
      </c>
    </row>
    <row r="455" spans="2:7">
      <c r="B455" s="677"/>
      <c r="C455" s="677"/>
      <c r="G455" s="218">
        <f t="shared" si="8"/>
        <v>620</v>
      </c>
    </row>
    <row r="456" spans="2:7">
      <c r="B456" s="677"/>
      <c r="C456" s="677"/>
      <c r="G456" s="218">
        <f t="shared" si="8"/>
        <v>620</v>
      </c>
    </row>
    <row r="457" spans="2:7">
      <c r="B457" s="677"/>
      <c r="C457" s="677"/>
      <c r="G457" s="218">
        <f t="shared" si="8"/>
        <v>620</v>
      </c>
    </row>
    <row r="458" spans="2:7">
      <c r="B458" s="677"/>
      <c r="C458" s="677"/>
      <c r="G458" s="218">
        <f t="shared" si="8"/>
        <v>620</v>
      </c>
    </row>
    <row r="459" spans="2:7">
      <c r="B459" s="677"/>
      <c r="C459" s="677"/>
      <c r="G459" s="218">
        <f t="shared" si="8"/>
        <v>620</v>
      </c>
    </row>
    <row r="460" spans="2:7">
      <c r="B460" s="677"/>
      <c r="C460" s="677"/>
      <c r="G460" s="218">
        <f t="shared" si="8"/>
        <v>620</v>
      </c>
    </row>
    <row r="461" spans="2:7">
      <c r="B461" s="677"/>
      <c r="C461" s="677"/>
      <c r="G461" s="218">
        <f t="shared" si="8"/>
        <v>620</v>
      </c>
    </row>
    <row r="462" spans="2:7">
      <c r="B462" s="677"/>
      <c r="C462" s="677"/>
      <c r="G462" s="218">
        <f t="shared" si="8"/>
        <v>620</v>
      </c>
    </row>
    <row r="463" spans="2:7">
      <c r="B463" s="677"/>
      <c r="C463" s="677"/>
      <c r="G463" s="218">
        <f t="shared" si="8"/>
        <v>620</v>
      </c>
    </row>
    <row r="464" spans="2:7">
      <c r="B464" s="677"/>
      <c r="C464" s="677"/>
      <c r="G464" s="218">
        <f t="shared" si="8"/>
        <v>620</v>
      </c>
    </row>
    <row r="465" spans="2:7">
      <c r="B465" s="677"/>
      <c r="C465" s="677"/>
      <c r="G465" s="218">
        <f t="shared" si="8"/>
        <v>620</v>
      </c>
    </row>
    <row r="466" spans="2:7">
      <c r="B466" s="677"/>
      <c r="C466" s="677"/>
      <c r="G466" s="218">
        <f t="shared" si="8"/>
        <v>620</v>
      </c>
    </row>
    <row r="467" spans="2:7">
      <c r="B467" s="677"/>
      <c r="C467" s="677"/>
      <c r="G467" s="218">
        <f t="shared" si="8"/>
        <v>620</v>
      </c>
    </row>
    <row r="468" spans="2:7">
      <c r="B468" s="677"/>
      <c r="C468" s="677"/>
      <c r="G468" s="218">
        <f t="shared" si="8"/>
        <v>620</v>
      </c>
    </row>
    <row r="469" spans="2:7">
      <c r="B469" s="677"/>
      <c r="C469" s="677"/>
      <c r="G469" s="218">
        <f t="shared" si="8"/>
        <v>620</v>
      </c>
    </row>
    <row r="470" spans="2:7">
      <c r="B470" s="677"/>
      <c r="C470" s="677"/>
      <c r="G470" s="218">
        <f t="shared" si="8"/>
        <v>620</v>
      </c>
    </row>
    <row r="471" spans="2:7">
      <c r="B471" s="677"/>
      <c r="C471" s="677"/>
      <c r="G471" s="218">
        <f t="shared" si="8"/>
        <v>620</v>
      </c>
    </row>
    <row r="472" spans="2:7">
      <c r="B472" s="677"/>
      <c r="C472" s="677"/>
      <c r="G472" s="218">
        <f t="shared" si="8"/>
        <v>620</v>
      </c>
    </row>
    <row r="473" spans="2:7">
      <c r="B473" s="677"/>
      <c r="C473" s="677"/>
      <c r="G473" s="218">
        <f t="shared" si="8"/>
        <v>620</v>
      </c>
    </row>
    <row r="474" spans="2:7">
      <c r="B474" s="677"/>
      <c r="C474" s="677"/>
      <c r="G474" s="218">
        <f t="shared" si="8"/>
        <v>620</v>
      </c>
    </row>
    <row r="475" spans="2:7">
      <c r="B475" s="677"/>
      <c r="C475" s="677"/>
      <c r="G475" s="218">
        <f t="shared" si="8"/>
        <v>620</v>
      </c>
    </row>
    <row r="476" spans="2:7">
      <c r="B476" s="677"/>
      <c r="C476" s="677"/>
      <c r="G476" s="218">
        <f t="shared" si="8"/>
        <v>620</v>
      </c>
    </row>
    <row r="477" spans="2:7">
      <c r="B477" s="677"/>
      <c r="C477" s="677"/>
      <c r="G477" s="218">
        <f t="shared" si="8"/>
        <v>620</v>
      </c>
    </row>
    <row r="478" spans="2:7">
      <c r="B478" s="677"/>
      <c r="C478" s="677"/>
      <c r="G478" s="218">
        <f t="shared" si="8"/>
        <v>620</v>
      </c>
    </row>
    <row r="479" spans="2:7">
      <c r="B479" s="677"/>
      <c r="C479" s="677"/>
      <c r="G479" s="218">
        <f t="shared" si="8"/>
        <v>620</v>
      </c>
    </row>
    <row r="480" spans="2:7">
      <c r="B480" s="677"/>
      <c r="C480" s="677"/>
      <c r="G480" s="218">
        <f t="shared" si="8"/>
        <v>620</v>
      </c>
    </row>
    <row r="481" spans="2:7">
      <c r="B481" s="677"/>
      <c r="C481" s="677"/>
      <c r="G481" s="218">
        <f t="shared" si="8"/>
        <v>620</v>
      </c>
    </row>
    <row r="482" spans="2:7">
      <c r="B482" s="677"/>
      <c r="C482" s="677"/>
      <c r="G482" s="218">
        <f t="shared" si="8"/>
        <v>620</v>
      </c>
    </row>
    <row r="483" spans="2:7">
      <c r="B483" s="677"/>
      <c r="C483" s="677"/>
      <c r="G483" s="218">
        <f t="shared" si="8"/>
        <v>620</v>
      </c>
    </row>
    <row r="484" spans="2:7">
      <c r="B484" s="677"/>
      <c r="C484" s="677"/>
      <c r="G484" s="218">
        <f t="shared" si="8"/>
        <v>620</v>
      </c>
    </row>
    <row r="485" spans="2:7">
      <c r="B485" s="677"/>
      <c r="C485" s="677"/>
      <c r="G485" s="218">
        <f t="shared" si="8"/>
        <v>620</v>
      </c>
    </row>
    <row r="486" spans="2:7">
      <c r="B486" s="677"/>
      <c r="C486" s="677"/>
      <c r="G486" s="218">
        <f t="shared" si="8"/>
        <v>620</v>
      </c>
    </row>
    <row r="487" spans="2:7">
      <c r="B487" s="677"/>
      <c r="C487" s="677"/>
      <c r="G487" s="218">
        <f t="shared" si="8"/>
        <v>620</v>
      </c>
    </row>
    <row r="488" spans="2:7">
      <c r="B488" s="677"/>
      <c r="C488" s="677"/>
      <c r="G488" s="218">
        <f t="shared" si="8"/>
        <v>620</v>
      </c>
    </row>
    <row r="489" spans="2:7">
      <c r="B489" s="677"/>
      <c r="C489" s="677"/>
      <c r="G489" s="218">
        <f t="shared" si="8"/>
        <v>620</v>
      </c>
    </row>
    <row r="490" spans="2:7">
      <c r="B490" s="677"/>
      <c r="C490" s="677"/>
      <c r="G490" s="218">
        <f t="shared" si="8"/>
        <v>620</v>
      </c>
    </row>
    <row r="491" spans="2:7">
      <c r="B491" s="677"/>
      <c r="C491" s="677"/>
      <c r="G491" s="218">
        <f t="shared" si="8"/>
        <v>620</v>
      </c>
    </row>
    <row r="492" spans="2:7">
      <c r="B492" s="677"/>
      <c r="C492" s="677"/>
      <c r="G492" s="218">
        <f t="shared" si="8"/>
        <v>620</v>
      </c>
    </row>
    <row r="493" spans="2:7">
      <c r="B493" s="677"/>
      <c r="C493" s="677"/>
      <c r="G493" s="218">
        <f t="shared" si="8"/>
        <v>620</v>
      </c>
    </row>
    <row r="494" spans="2:7">
      <c r="B494" s="677"/>
      <c r="C494" s="677"/>
      <c r="G494" s="218">
        <f t="shared" si="8"/>
        <v>620</v>
      </c>
    </row>
    <row r="495" spans="2:7">
      <c r="B495" s="677"/>
      <c r="C495" s="677"/>
      <c r="G495" s="218">
        <f t="shared" si="8"/>
        <v>620</v>
      </c>
    </row>
    <row r="496" spans="2:7">
      <c r="B496" s="677"/>
      <c r="C496" s="677"/>
      <c r="G496" s="218">
        <f t="shared" si="8"/>
        <v>620</v>
      </c>
    </row>
    <row r="497" spans="2:7">
      <c r="B497" s="677"/>
      <c r="C497" s="677"/>
      <c r="G497" s="218">
        <f t="shared" ref="G497:G560" si="9">+G496+E497-F497</f>
        <v>620</v>
      </c>
    </row>
    <row r="498" spans="2:7">
      <c r="B498" s="677"/>
      <c r="C498" s="677"/>
      <c r="G498" s="218">
        <f t="shared" si="9"/>
        <v>620</v>
      </c>
    </row>
    <row r="499" spans="2:7">
      <c r="B499" s="677"/>
      <c r="C499" s="677"/>
      <c r="G499" s="218">
        <f t="shared" si="9"/>
        <v>620</v>
      </c>
    </row>
    <row r="500" spans="2:7">
      <c r="B500" s="677"/>
      <c r="C500" s="677"/>
      <c r="G500" s="218">
        <f t="shared" si="9"/>
        <v>620</v>
      </c>
    </row>
    <row r="501" spans="2:7">
      <c r="B501" s="677"/>
      <c r="C501" s="677"/>
      <c r="G501" s="218">
        <f t="shared" si="9"/>
        <v>620</v>
      </c>
    </row>
    <row r="502" spans="2:7">
      <c r="B502" s="677"/>
      <c r="C502" s="677"/>
      <c r="G502" s="218">
        <f t="shared" si="9"/>
        <v>620</v>
      </c>
    </row>
    <row r="503" spans="2:7">
      <c r="B503" s="677"/>
      <c r="C503" s="677"/>
      <c r="G503" s="218">
        <f t="shared" si="9"/>
        <v>620</v>
      </c>
    </row>
    <row r="504" spans="2:7">
      <c r="B504" s="677"/>
      <c r="C504" s="677"/>
      <c r="G504" s="218">
        <f t="shared" si="9"/>
        <v>620</v>
      </c>
    </row>
    <row r="505" spans="2:7">
      <c r="B505" s="677"/>
      <c r="C505" s="677"/>
      <c r="G505" s="218">
        <f t="shared" si="9"/>
        <v>620</v>
      </c>
    </row>
    <row r="506" spans="2:7">
      <c r="B506" s="677"/>
      <c r="C506" s="677"/>
      <c r="G506" s="218">
        <f t="shared" si="9"/>
        <v>620</v>
      </c>
    </row>
    <row r="507" spans="2:7">
      <c r="B507" s="677"/>
      <c r="C507" s="677"/>
      <c r="G507" s="218">
        <f t="shared" si="9"/>
        <v>620</v>
      </c>
    </row>
    <row r="508" spans="2:7">
      <c r="B508" s="677"/>
      <c r="C508" s="677"/>
      <c r="G508" s="218">
        <f t="shared" si="9"/>
        <v>620</v>
      </c>
    </row>
    <row r="509" spans="2:7">
      <c r="B509" s="677"/>
      <c r="C509" s="677"/>
      <c r="G509" s="218">
        <f t="shared" si="9"/>
        <v>620</v>
      </c>
    </row>
    <row r="510" spans="2:7">
      <c r="B510" s="677"/>
      <c r="C510" s="677"/>
      <c r="G510" s="218">
        <f t="shared" si="9"/>
        <v>620</v>
      </c>
    </row>
    <row r="511" spans="2:7">
      <c r="B511" s="677"/>
      <c r="C511" s="677"/>
      <c r="G511" s="218">
        <f t="shared" si="9"/>
        <v>620</v>
      </c>
    </row>
    <row r="512" spans="2:7">
      <c r="B512" s="677"/>
      <c r="C512" s="677"/>
      <c r="G512" s="218">
        <f t="shared" si="9"/>
        <v>620</v>
      </c>
    </row>
    <row r="513" spans="2:7">
      <c r="B513" s="677"/>
      <c r="C513" s="677"/>
      <c r="G513" s="218">
        <f t="shared" si="9"/>
        <v>620</v>
      </c>
    </row>
    <row r="514" spans="2:7">
      <c r="B514" s="677"/>
      <c r="C514" s="677"/>
      <c r="G514" s="218">
        <f t="shared" si="9"/>
        <v>620</v>
      </c>
    </row>
    <row r="515" spans="2:7">
      <c r="B515" s="677"/>
      <c r="C515" s="677"/>
      <c r="G515" s="218">
        <f t="shared" si="9"/>
        <v>620</v>
      </c>
    </row>
    <row r="516" spans="2:7">
      <c r="B516" s="677"/>
      <c r="C516" s="677"/>
      <c r="G516" s="218">
        <f t="shared" si="9"/>
        <v>620</v>
      </c>
    </row>
    <row r="517" spans="2:7">
      <c r="B517" s="677"/>
      <c r="C517" s="677"/>
      <c r="G517" s="218">
        <f t="shared" si="9"/>
        <v>620</v>
      </c>
    </row>
    <row r="518" spans="2:7">
      <c r="B518" s="677"/>
      <c r="C518" s="677"/>
      <c r="G518" s="218">
        <f t="shared" si="9"/>
        <v>620</v>
      </c>
    </row>
    <row r="519" spans="2:7">
      <c r="B519" s="677"/>
      <c r="C519" s="677"/>
      <c r="G519" s="218">
        <f t="shared" si="9"/>
        <v>620</v>
      </c>
    </row>
    <row r="520" spans="2:7">
      <c r="B520" s="677"/>
      <c r="C520" s="677"/>
      <c r="G520" s="218">
        <f t="shared" si="9"/>
        <v>620</v>
      </c>
    </row>
    <row r="521" spans="2:7">
      <c r="B521" s="677"/>
      <c r="C521" s="677"/>
      <c r="G521" s="218">
        <f t="shared" si="9"/>
        <v>620</v>
      </c>
    </row>
    <row r="522" spans="2:7">
      <c r="B522" s="677"/>
      <c r="C522" s="677"/>
      <c r="G522" s="218">
        <f t="shared" si="9"/>
        <v>620</v>
      </c>
    </row>
    <row r="523" spans="2:7">
      <c r="B523" s="677"/>
      <c r="C523" s="677"/>
      <c r="G523" s="218">
        <f t="shared" si="9"/>
        <v>620</v>
      </c>
    </row>
    <row r="524" spans="2:7">
      <c r="B524" s="677"/>
      <c r="C524" s="677"/>
      <c r="G524" s="218">
        <f t="shared" si="9"/>
        <v>620</v>
      </c>
    </row>
    <row r="525" spans="2:7">
      <c r="B525" s="677"/>
      <c r="C525" s="677"/>
      <c r="G525" s="218">
        <f t="shared" si="9"/>
        <v>620</v>
      </c>
    </row>
    <row r="526" spans="2:7">
      <c r="B526" s="677"/>
      <c r="C526" s="677"/>
      <c r="G526" s="218">
        <f t="shared" si="9"/>
        <v>620</v>
      </c>
    </row>
    <row r="527" spans="2:7">
      <c r="B527" s="677"/>
      <c r="C527" s="677"/>
      <c r="G527" s="218">
        <f t="shared" si="9"/>
        <v>620</v>
      </c>
    </row>
    <row r="528" spans="2:7">
      <c r="B528" s="677"/>
      <c r="C528" s="677"/>
      <c r="G528" s="218">
        <f t="shared" si="9"/>
        <v>620</v>
      </c>
    </row>
    <row r="529" spans="2:7">
      <c r="B529" s="677"/>
      <c r="C529" s="677"/>
      <c r="G529" s="218">
        <f t="shared" si="9"/>
        <v>620</v>
      </c>
    </row>
    <row r="530" spans="2:7">
      <c r="B530" s="677"/>
      <c r="C530" s="677"/>
      <c r="G530" s="218">
        <f t="shared" si="9"/>
        <v>620</v>
      </c>
    </row>
    <row r="531" spans="2:7">
      <c r="B531" s="677"/>
      <c r="C531" s="677"/>
      <c r="G531" s="218">
        <f t="shared" si="9"/>
        <v>620</v>
      </c>
    </row>
    <row r="532" spans="2:7">
      <c r="B532" s="677"/>
      <c r="C532" s="677"/>
      <c r="G532" s="218">
        <f t="shared" si="9"/>
        <v>620</v>
      </c>
    </row>
    <row r="533" spans="2:7">
      <c r="B533" s="677"/>
      <c r="C533" s="677"/>
      <c r="G533" s="218">
        <f t="shared" si="9"/>
        <v>620</v>
      </c>
    </row>
    <row r="534" spans="2:7">
      <c r="B534" s="677"/>
      <c r="C534" s="677"/>
      <c r="G534" s="218">
        <f t="shared" si="9"/>
        <v>620</v>
      </c>
    </row>
    <row r="535" spans="2:7">
      <c r="B535" s="677"/>
      <c r="C535" s="677"/>
      <c r="G535" s="218">
        <f t="shared" si="9"/>
        <v>620</v>
      </c>
    </row>
    <row r="536" spans="2:7">
      <c r="B536" s="677"/>
      <c r="C536" s="677"/>
      <c r="G536" s="218">
        <f t="shared" si="9"/>
        <v>620</v>
      </c>
    </row>
    <row r="537" spans="2:7">
      <c r="B537" s="677"/>
      <c r="C537" s="677"/>
      <c r="G537" s="218">
        <f t="shared" si="9"/>
        <v>620</v>
      </c>
    </row>
    <row r="538" spans="2:7">
      <c r="B538" s="677"/>
      <c r="C538" s="677"/>
      <c r="G538" s="218">
        <f t="shared" si="9"/>
        <v>620</v>
      </c>
    </row>
    <row r="539" spans="2:7">
      <c r="B539" s="677"/>
      <c r="C539" s="677"/>
      <c r="G539" s="218">
        <f t="shared" si="9"/>
        <v>620</v>
      </c>
    </row>
    <row r="540" spans="2:7">
      <c r="B540" s="677"/>
      <c r="C540" s="677"/>
      <c r="G540" s="218">
        <f t="shared" si="9"/>
        <v>620</v>
      </c>
    </row>
    <row r="541" spans="2:7">
      <c r="B541" s="677"/>
      <c r="C541" s="677"/>
      <c r="G541" s="218">
        <f t="shared" si="9"/>
        <v>620</v>
      </c>
    </row>
    <row r="542" spans="2:7">
      <c r="B542" s="677"/>
      <c r="C542" s="677"/>
      <c r="G542" s="218">
        <f t="shared" si="9"/>
        <v>620</v>
      </c>
    </row>
    <row r="543" spans="2:7">
      <c r="B543" s="677"/>
      <c r="C543" s="677"/>
      <c r="G543" s="218">
        <f t="shared" si="9"/>
        <v>620</v>
      </c>
    </row>
    <row r="544" spans="2:7">
      <c r="B544" s="677"/>
      <c r="C544" s="677"/>
      <c r="G544" s="218">
        <f t="shared" si="9"/>
        <v>620</v>
      </c>
    </row>
    <row r="545" spans="2:7">
      <c r="B545" s="677"/>
      <c r="C545" s="677"/>
      <c r="G545" s="218">
        <f t="shared" si="9"/>
        <v>620</v>
      </c>
    </row>
    <row r="546" spans="2:7">
      <c r="B546" s="677"/>
      <c r="C546" s="677"/>
      <c r="G546" s="218">
        <f t="shared" si="9"/>
        <v>620</v>
      </c>
    </row>
    <row r="547" spans="2:7">
      <c r="B547" s="677"/>
      <c r="C547" s="677"/>
      <c r="G547" s="218">
        <f t="shared" si="9"/>
        <v>620</v>
      </c>
    </row>
    <row r="548" spans="2:7">
      <c r="B548" s="677"/>
      <c r="C548" s="677"/>
      <c r="G548" s="218">
        <f t="shared" si="9"/>
        <v>620</v>
      </c>
    </row>
    <row r="549" spans="2:7">
      <c r="B549" s="677"/>
      <c r="C549" s="677"/>
      <c r="G549" s="218">
        <f t="shared" si="9"/>
        <v>620</v>
      </c>
    </row>
    <row r="550" spans="2:7">
      <c r="B550" s="677"/>
      <c r="C550" s="677"/>
      <c r="G550" s="218">
        <f t="shared" si="9"/>
        <v>620</v>
      </c>
    </row>
    <row r="551" spans="2:7">
      <c r="B551" s="677"/>
      <c r="C551" s="677"/>
      <c r="G551" s="218">
        <f t="shared" si="9"/>
        <v>620</v>
      </c>
    </row>
    <row r="552" spans="2:7">
      <c r="B552" s="677"/>
      <c r="C552" s="677"/>
      <c r="G552" s="218">
        <f t="shared" si="9"/>
        <v>620</v>
      </c>
    </row>
    <row r="553" spans="2:7">
      <c r="B553" s="677"/>
      <c r="C553" s="677"/>
      <c r="G553" s="218">
        <f t="shared" si="9"/>
        <v>620</v>
      </c>
    </row>
    <row r="554" spans="2:7">
      <c r="B554" s="677"/>
      <c r="C554" s="677"/>
      <c r="G554" s="218">
        <f t="shared" si="9"/>
        <v>620</v>
      </c>
    </row>
    <row r="555" spans="2:7">
      <c r="B555" s="677"/>
      <c r="C555" s="677"/>
      <c r="G555" s="218">
        <f t="shared" si="9"/>
        <v>620</v>
      </c>
    </row>
    <row r="556" spans="2:7">
      <c r="B556" s="677"/>
      <c r="C556" s="677"/>
      <c r="G556" s="218">
        <f t="shared" si="9"/>
        <v>620</v>
      </c>
    </row>
    <row r="557" spans="2:7">
      <c r="B557" s="677"/>
      <c r="C557" s="677"/>
      <c r="G557" s="218">
        <f t="shared" si="9"/>
        <v>620</v>
      </c>
    </row>
    <row r="558" spans="2:7">
      <c r="B558" s="677"/>
      <c r="C558" s="677"/>
      <c r="G558" s="218">
        <f t="shared" si="9"/>
        <v>620</v>
      </c>
    </row>
    <row r="559" spans="2:7">
      <c r="B559" s="677"/>
      <c r="C559" s="677"/>
      <c r="G559" s="218">
        <f t="shared" si="9"/>
        <v>620</v>
      </c>
    </row>
    <row r="560" spans="2:7">
      <c r="B560" s="677"/>
      <c r="C560" s="677"/>
      <c r="G560" s="218">
        <f t="shared" si="9"/>
        <v>620</v>
      </c>
    </row>
    <row r="561" spans="2:7">
      <c r="B561" s="677"/>
      <c r="C561" s="677"/>
      <c r="G561" s="218">
        <f t="shared" ref="G561:G563" si="10">+G560+E561-F561</f>
        <v>620</v>
      </c>
    </row>
    <row r="562" spans="2:7">
      <c r="B562" s="677"/>
      <c r="C562" s="677"/>
      <c r="G562" s="218">
        <f t="shared" si="10"/>
        <v>620</v>
      </c>
    </row>
    <row r="563" spans="2:7">
      <c r="B563" s="677"/>
      <c r="C563" s="677"/>
      <c r="G563" s="218">
        <f t="shared" si="10"/>
        <v>620</v>
      </c>
    </row>
  </sheetData>
  <autoFilter ref="A5:P368" xr:uid="{007CA911-E7C4-4583-89F9-EFE4F74F7D06}"/>
  <mergeCells count="9">
    <mergeCell ref="K388:M388"/>
    <mergeCell ref="K399:M399"/>
    <mergeCell ref="K411:N411"/>
    <mergeCell ref="K371:M371"/>
    <mergeCell ref="B3:G3"/>
    <mergeCell ref="J346:L346"/>
    <mergeCell ref="J378:L378"/>
    <mergeCell ref="M357:M359"/>
    <mergeCell ref="J356:L356"/>
  </mergeCells>
  <phoneticPr fontId="21" type="noConversion"/>
  <pageMargins left="0.7" right="0.7" top="0.75" bottom="0.75" header="0.3" footer="0.3"/>
  <pageSetup paperSize="9" scale="8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7EA8-7A5F-49D0-8BC4-9FAF9250B862}">
  <sheetPr codeName="Hoja13">
    <tabColor rgb="FF00B0F0"/>
  </sheetPr>
  <dimension ref="A1:P726"/>
  <sheetViews>
    <sheetView topLeftCell="A703" zoomScaleNormal="100" workbookViewId="0">
      <selection activeCell="G707" sqref="G707"/>
    </sheetView>
  </sheetViews>
  <sheetFormatPr defaultColWidth="11.42578125" defaultRowHeight="15"/>
  <cols>
    <col min="1" max="1" width="11.42578125" style="236" bestFit="1" customWidth="1"/>
    <col min="2" max="2" width="14.85546875" style="217" customWidth="1"/>
    <col min="3" max="3" width="14.7109375" style="217" customWidth="1"/>
    <col min="4" max="4" width="18.7109375" customWidth="1"/>
    <col min="5" max="5" width="11.42578125" style="240"/>
    <col min="6" max="6" width="11.42578125" style="265"/>
    <col min="7" max="7" width="12.42578125" style="218" bestFit="1" customWidth="1"/>
    <col min="9" max="9" width="13" customWidth="1"/>
    <col min="10" max="10" width="16.85546875" customWidth="1"/>
    <col min="11" max="11" width="6.7109375" style="256" bestFit="1" customWidth="1"/>
    <col min="13" max="13" width="11.85546875" bestFit="1" customWidth="1"/>
  </cols>
  <sheetData>
    <row r="1" spans="1:11">
      <c r="B1" s="690" t="s">
        <v>2192</v>
      </c>
      <c r="C1" s="690"/>
      <c r="D1" s="690"/>
      <c r="E1" s="690"/>
      <c r="F1" s="690"/>
      <c r="G1" s="690"/>
    </row>
    <row r="2" spans="1:11">
      <c r="B2" s="677"/>
      <c r="C2" s="677"/>
      <c r="G2"/>
    </row>
    <row r="3" spans="1:11" ht="30">
      <c r="A3" s="242" t="s">
        <v>390</v>
      </c>
      <c r="B3" s="233" t="s">
        <v>391</v>
      </c>
      <c r="C3" s="233" t="s">
        <v>392</v>
      </c>
      <c r="D3" s="233" t="s">
        <v>393</v>
      </c>
      <c r="E3" s="267" t="s">
        <v>394</v>
      </c>
      <c r="F3" s="286" t="s">
        <v>395</v>
      </c>
      <c r="G3" s="235" t="s">
        <v>396</v>
      </c>
    </row>
    <row r="4" spans="1:11">
      <c r="A4" s="236">
        <v>42736</v>
      </c>
      <c r="B4" s="677" t="s">
        <v>476</v>
      </c>
      <c r="C4" s="677"/>
      <c r="E4" s="268"/>
      <c r="F4" s="321"/>
      <c r="G4" s="218">
        <v>379.5</v>
      </c>
    </row>
    <row r="5" spans="1:11" s="217" customFormat="1">
      <c r="A5" s="236">
        <v>42739</v>
      </c>
      <c r="B5" s="677">
        <v>12013</v>
      </c>
      <c r="C5" s="677" t="s">
        <v>1307</v>
      </c>
      <c r="D5"/>
      <c r="E5" s="268"/>
      <c r="F5" s="321">
        <v>344.5</v>
      </c>
      <c r="G5" s="218">
        <f>+G4+E5-F5</f>
        <v>35</v>
      </c>
      <c r="H5" s="677"/>
      <c r="I5" s="677"/>
      <c r="J5" s="677"/>
      <c r="K5" s="686"/>
    </row>
    <row r="6" spans="1:11" s="217" customFormat="1">
      <c r="A6" s="236">
        <v>42752</v>
      </c>
      <c r="B6" s="677">
        <v>12107</v>
      </c>
      <c r="C6" s="677" t="s">
        <v>1307</v>
      </c>
      <c r="D6"/>
      <c r="E6" s="268"/>
      <c r="F6" s="321">
        <v>35</v>
      </c>
      <c r="G6" s="218">
        <f t="shared" ref="G6:G69" si="0">+G5+E6-F6</f>
        <v>0</v>
      </c>
      <c r="H6" s="677"/>
      <c r="I6" s="677"/>
      <c r="J6" s="677"/>
      <c r="K6" s="686"/>
    </row>
    <row r="7" spans="1:11">
      <c r="A7" s="243">
        <v>42766</v>
      </c>
      <c r="B7" s="676" t="s">
        <v>397</v>
      </c>
      <c r="C7" s="676" t="s">
        <v>444</v>
      </c>
      <c r="D7" t="s">
        <v>19</v>
      </c>
      <c r="E7" s="268">
        <v>22.8</v>
      </c>
      <c r="F7" s="321"/>
      <c r="G7" s="218">
        <f t="shared" si="0"/>
        <v>22.8</v>
      </c>
    </row>
    <row r="8" spans="1:11">
      <c r="B8" s="677"/>
      <c r="C8" s="677"/>
      <c r="D8" t="s">
        <v>401</v>
      </c>
      <c r="E8" s="268">
        <v>2.8</v>
      </c>
      <c r="F8" s="321"/>
      <c r="G8" s="218">
        <f t="shared" si="0"/>
        <v>25.6</v>
      </c>
    </row>
    <row r="9" spans="1:11">
      <c r="B9" s="677"/>
      <c r="C9" s="677"/>
      <c r="D9" t="s">
        <v>400</v>
      </c>
      <c r="E9" s="268">
        <v>300</v>
      </c>
      <c r="F9" s="321"/>
      <c r="G9" s="218">
        <f t="shared" si="0"/>
        <v>325.60000000000002</v>
      </c>
    </row>
    <row r="10" spans="1:11">
      <c r="A10" s="236">
        <v>42804</v>
      </c>
      <c r="B10" s="677">
        <v>12373</v>
      </c>
      <c r="C10" s="677" t="s">
        <v>444</v>
      </c>
      <c r="D10" t="s">
        <v>400</v>
      </c>
      <c r="E10" s="268"/>
      <c r="F10" s="321">
        <v>300</v>
      </c>
      <c r="G10" s="218">
        <f t="shared" si="0"/>
        <v>25.600000000000023</v>
      </c>
    </row>
    <row r="11" spans="1:11">
      <c r="A11" s="236">
        <v>42804</v>
      </c>
      <c r="B11" s="677">
        <v>12374</v>
      </c>
      <c r="C11" s="677" t="s">
        <v>444</v>
      </c>
      <c r="D11" t="s">
        <v>19</v>
      </c>
      <c r="E11" s="268"/>
      <c r="F11" s="321">
        <v>22.8</v>
      </c>
      <c r="G11" s="218">
        <f t="shared" si="0"/>
        <v>2.800000000000022</v>
      </c>
    </row>
    <row r="12" spans="1:11">
      <c r="A12" s="236">
        <v>42804</v>
      </c>
      <c r="B12" s="677">
        <v>12374</v>
      </c>
      <c r="C12" s="677" t="s">
        <v>444</v>
      </c>
      <c r="D12" t="s">
        <v>401</v>
      </c>
      <c r="E12" s="268"/>
      <c r="F12" s="321">
        <v>2.8</v>
      </c>
      <c r="G12" s="218">
        <f t="shared" si="0"/>
        <v>2.2204460492503131E-14</v>
      </c>
    </row>
    <row r="13" spans="1:11">
      <c r="A13" s="243">
        <v>42794</v>
      </c>
      <c r="B13" s="676" t="s">
        <v>397</v>
      </c>
      <c r="C13" s="676" t="s">
        <v>415</v>
      </c>
      <c r="D13" t="s">
        <v>19</v>
      </c>
      <c r="E13" s="268">
        <v>30.7</v>
      </c>
      <c r="F13" s="321"/>
      <c r="G13" s="218">
        <f t="shared" si="0"/>
        <v>30.700000000000021</v>
      </c>
    </row>
    <row r="14" spans="1:11">
      <c r="B14" s="677"/>
      <c r="C14" s="677"/>
      <c r="D14" t="s">
        <v>401</v>
      </c>
      <c r="E14" s="268">
        <v>2</v>
      </c>
      <c r="F14" s="321"/>
      <c r="G14" s="218">
        <f t="shared" si="0"/>
        <v>32.700000000000017</v>
      </c>
    </row>
    <row r="15" spans="1:11">
      <c r="B15" s="677"/>
      <c r="C15" s="677"/>
      <c r="D15" t="s">
        <v>400</v>
      </c>
      <c r="E15" s="268">
        <v>300</v>
      </c>
      <c r="F15" s="321"/>
      <c r="G15" s="218">
        <f t="shared" si="0"/>
        <v>332.70000000000005</v>
      </c>
    </row>
    <row r="16" spans="1:11">
      <c r="A16" s="236">
        <v>42807</v>
      </c>
      <c r="B16" s="677">
        <v>12383</v>
      </c>
      <c r="C16" s="677" t="s">
        <v>415</v>
      </c>
      <c r="D16" t="s">
        <v>400</v>
      </c>
      <c r="E16" s="268"/>
      <c r="F16" s="321">
        <v>300</v>
      </c>
      <c r="G16" s="218">
        <f t="shared" si="0"/>
        <v>32.700000000000045</v>
      </c>
    </row>
    <row r="17" spans="1:7">
      <c r="A17" s="236">
        <v>42832</v>
      </c>
      <c r="B17" s="677">
        <v>12496</v>
      </c>
      <c r="C17" s="677" t="s">
        <v>415</v>
      </c>
      <c r="D17" t="s">
        <v>19</v>
      </c>
      <c r="E17" s="268"/>
      <c r="F17" s="321">
        <v>30.7</v>
      </c>
      <c r="G17" s="218">
        <f t="shared" si="0"/>
        <v>2.0000000000000462</v>
      </c>
    </row>
    <row r="18" spans="1:7">
      <c r="A18" s="236">
        <v>42832</v>
      </c>
      <c r="B18" s="677">
        <v>12496</v>
      </c>
      <c r="C18" s="677" t="s">
        <v>415</v>
      </c>
      <c r="D18" t="s">
        <v>401</v>
      </c>
      <c r="E18" s="268"/>
      <c r="F18" s="321">
        <v>2</v>
      </c>
      <c r="G18" s="218">
        <f t="shared" si="0"/>
        <v>4.6185277824406512E-14</v>
      </c>
    </row>
    <row r="19" spans="1:7">
      <c r="A19" s="243">
        <v>42825</v>
      </c>
      <c r="B19" s="676" t="s">
        <v>397</v>
      </c>
      <c r="C19" s="676" t="s">
        <v>418</v>
      </c>
      <c r="D19" t="s">
        <v>19</v>
      </c>
      <c r="E19" s="268">
        <v>66.599999999999994</v>
      </c>
      <c r="F19" s="321"/>
      <c r="G19" s="218">
        <f t="shared" si="0"/>
        <v>66.600000000000037</v>
      </c>
    </row>
    <row r="20" spans="1:7">
      <c r="B20" s="677"/>
      <c r="C20" s="677"/>
      <c r="D20" t="s">
        <v>401</v>
      </c>
      <c r="E20" s="268">
        <v>2</v>
      </c>
      <c r="F20" s="321"/>
      <c r="G20" s="218">
        <f t="shared" si="0"/>
        <v>68.600000000000037</v>
      </c>
    </row>
    <row r="21" spans="1:7">
      <c r="B21" s="677"/>
      <c r="C21" s="677"/>
      <c r="D21" t="s">
        <v>400</v>
      </c>
      <c r="E21" s="268">
        <v>300</v>
      </c>
      <c r="F21" s="321"/>
      <c r="G21" s="218">
        <f t="shared" si="0"/>
        <v>368.6</v>
      </c>
    </row>
    <row r="22" spans="1:7">
      <c r="A22" s="236">
        <v>42844</v>
      </c>
      <c r="B22" s="677">
        <v>12553</v>
      </c>
      <c r="C22" s="677" t="s">
        <v>418</v>
      </c>
      <c r="D22" t="s">
        <v>400</v>
      </c>
      <c r="E22" s="268"/>
      <c r="F22" s="321">
        <v>200</v>
      </c>
      <c r="G22" s="218">
        <f t="shared" si="0"/>
        <v>168.60000000000002</v>
      </c>
    </row>
    <row r="23" spans="1:7">
      <c r="A23" s="236">
        <v>42858</v>
      </c>
      <c r="B23" s="677">
        <v>12605</v>
      </c>
      <c r="C23" s="677" t="s">
        <v>418</v>
      </c>
      <c r="D23" t="s">
        <v>400</v>
      </c>
      <c r="E23" s="268"/>
      <c r="F23" s="321">
        <v>100</v>
      </c>
      <c r="G23" s="218">
        <f t="shared" si="0"/>
        <v>68.600000000000023</v>
      </c>
    </row>
    <row r="24" spans="1:7">
      <c r="A24" s="236">
        <v>42858</v>
      </c>
      <c r="B24" s="677">
        <v>12605</v>
      </c>
      <c r="C24" s="677" t="s">
        <v>418</v>
      </c>
      <c r="D24" t="s">
        <v>19</v>
      </c>
      <c r="E24" s="268"/>
      <c r="F24" s="321">
        <v>29</v>
      </c>
      <c r="G24" s="218">
        <f t="shared" si="0"/>
        <v>39.600000000000023</v>
      </c>
    </row>
    <row r="25" spans="1:7">
      <c r="A25" s="236">
        <v>42858</v>
      </c>
      <c r="B25" s="677">
        <v>12605</v>
      </c>
      <c r="C25" s="677" t="s">
        <v>418</v>
      </c>
      <c r="D25" t="s">
        <v>401</v>
      </c>
      <c r="E25" s="268"/>
      <c r="F25" s="321">
        <v>2</v>
      </c>
      <c r="G25" s="218">
        <f t="shared" si="0"/>
        <v>37.600000000000023</v>
      </c>
    </row>
    <row r="26" spans="1:7">
      <c r="A26" s="236">
        <v>42885</v>
      </c>
      <c r="B26" s="677">
        <v>12741</v>
      </c>
      <c r="C26" s="677" t="s">
        <v>418</v>
      </c>
      <c r="D26" t="s">
        <v>19</v>
      </c>
      <c r="E26" s="268"/>
      <c r="F26" s="321">
        <v>37.6</v>
      </c>
      <c r="G26" s="218">
        <f t="shared" si="0"/>
        <v>0</v>
      </c>
    </row>
    <row r="27" spans="1:7">
      <c r="A27" s="243">
        <v>42855</v>
      </c>
      <c r="B27" s="676" t="s">
        <v>397</v>
      </c>
      <c r="C27" s="676" t="s">
        <v>420</v>
      </c>
      <c r="D27" t="s">
        <v>19</v>
      </c>
      <c r="E27" s="268">
        <v>30.2</v>
      </c>
      <c r="F27" s="321"/>
      <c r="G27" s="218">
        <f t="shared" si="0"/>
        <v>30.2</v>
      </c>
    </row>
    <row r="28" spans="1:7">
      <c r="B28" s="677"/>
      <c r="C28" s="677"/>
      <c r="D28" t="s">
        <v>401</v>
      </c>
      <c r="E28" s="268">
        <v>2</v>
      </c>
      <c r="F28" s="321"/>
      <c r="G28" s="218">
        <f t="shared" si="0"/>
        <v>32.200000000000003</v>
      </c>
    </row>
    <row r="29" spans="1:7">
      <c r="B29" s="677"/>
      <c r="C29" s="677"/>
      <c r="D29" t="s">
        <v>400</v>
      </c>
      <c r="E29" s="268">
        <v>300</v>
      </c>
      <c r="F29" s="321"/>
      <c r="G29" s="218">
        <f t="shared" si="0"/>
        <v>332.2</v>
      </c>
    </row>
    <row r="30" spans="1:7">
      <c r="A30" s="236">
        <v>42885</v>
      </c>
      <c r="B30" s="677">
        <v>12725</v>
      </c>
      <c r="C30" s="677" t="s">
        <v>420</v>
      </c>
      <c r="D30" t="s">
        <v>19</v>
      </c>
      <c r="E30" s="268"/>
      <c r="F30" s="321">
        <v>30.2</v>
      </c>
      <c r="G30" s="218">
        <f t="shared" si="0"/>
        <v>302</v>
      </c>
    </row>
    <row r="31" spans="1:7">
      <c r="A31" s="236">
        <v>42885</v>
      </c>
      <c r="B31" s="677">
        <v>12725</v>
      </c>
      <c r="C31" s="677" t="s">
        <v>420</v>
      </c>
      <c r="D31" t="s">
        <v>401</v>
      </c>
      <c r="E31" s="268"/>
      <c r="F31" s="321">
        <v>2</v>
      </c>
      <c r="G31" s="218">
        <f t="shared" si="0"/>
        <v>300</v>
      </c>
    </row>
    <row r="32" spans="1:7">
      <c r="A32" s="236">
        <v>42885</v>
      </c>
      <c r="B32" s="677">
        <v>12739</v>
      </c>
      <c r="C32" s="677" t="s">
        <v>420</v>
      </c>
      <c r="D32" t="s">
        <v>400</v>
      </c>
      <c r="E32" s="268"/>
      <c r="F32" s="321">
        <v>300</v>
      </c>
      <c r="G32" s="218">
        <f t="shared" si="0"/>
        <v>0</v>
      </c>
    </row>
    <row r="33" spans="1:8">
      <c r="A33" s="243">
        <v>42886</v>
      </c>
      <c r="B33" s="676" t="s">
        <v>397</v>
      </c>
      <c r="C33" s="676" t="s">
        <v>422</v>
      </c>
      <c r="D33" t="s">
        <v>19</v>
      </c>
      <c r="E33" s="268">
        <v>28.8</v>
      </c>
      <c r="F33" s="321"/>
      <c r="G33" s="218">
        <f t="shared" si="0"/>
        <v>28.8</v>
      </c>
    </row>
    <row r="34" spans="1:8">
      <c r="B34" s="677"/>
      <c r="C34" s="677"/>
      <c r="D34" t="s">
        <v>401</v>
      </c>
      <c r="E34" s="268">
        <v>2</v>
      </c>
      <c r="F34" s="321"/>
      <c r="G34" s="218">
        <f t="shared" si="0"/>
        <v>30.8</v>
      </c>
      <c r="H34" s="239"/>
    </row>
    <row r="35" spans="1:8" ht="13.5" customHeight="1">
      <c r="B35" s="677"/>
      <c r="C35" s="677"/>
      <c r="D35" t="s">
        <v>400</v>
      </c>
      <c r="E35" s="268">
        <v>300</v>
      </c>
      <c r="F35" s="321"/>
      <c r="G35" s="218">
        <f t="shared" si="0"/>
        <v>330.8</v>
      </c>
      <c r="H35" s="239"/>
    </row>
    <row r="36" spans="1:8" ht="13.5" customHeight="1">
      <c r="A36" s="236">
        <v>42924</v>
      </c>
      <c r="B36" s="677">
        <v>12973</v>
      </c>
      <c r="C36" s="677" t="s">
        <v>422</v>
      </c>
      <c r="D36" t="s">
        <v>400</v>
      </c>
      <c r="E36" s="268"/>
      <c r="F36" s="321">
        <v>300</v>
      </c>
      <c r="G36" s="218">
        <f t="shared" si="0"/>
        <v>30.800000000000011</v>
      </c>
      <c r="H36" s="239"/>
    </row>
    <row r="37" spans="1:8" ht="13.5" customHeight="1">
      <c r="A37" s="236">
        <v>42971</v>
      </c>
      <c r="B37" s="677">
        <v>13316</v>
      </c>
      <c r="C37" s="677" t="s">
        <v>422</v>
      </c>
      <c r="D37" t="s">
        <v>19</v>
      </c>
      <c r="E37" s="268"/>
      <c r="F37" s="321">
        <v>28.8</v>
      </c>
      <c r="G37" s="218">
        <f t="shared" si="0"/>
        <v>2.0000000000000107</v>
      </c>
      <c r="H37" s="239"/>
    </row>
    <row r="38" spans="1:8" ht="13.5" customHeight="1">
      <c r="A38" s="236">
        <v>42971</v>
      </c>
      <c r="B38" s="677">
        <v>13316</v>
      </c>
      <c r="C38" s="677" t="s">
        <v>422</v>
      </c>
      <c r="D38" t="s">
        <v>401</v>
      </c>
      <c r="E38" s="268"/>
      <c r="F38" s="321">
        <v>2</v>
      </c>
      <c r="G38" s="218">
        <f t="shared" si="0"/>
        <v>1.0658141036401503E-14</v>
      </c>
      <c r="H38" s="239"/>
    </row>
    <row r="39" spans="1:8">
      <c r="A39" s="243">
        <v>42916</v>
      </c>
      <c r="B39" s="676" t="s">
        <v>397</v>
      </c>
      <c r="C39" s="676" t="s">
        <v>425</v>
      </c>
      <c r="D39" t="s">
        <v>19</v>
      </c>
      <c r="E39" s="268">
        <v>28.4</v>
      </c>
      <c r="F39" s="321"/>
      <c r="G39" s="218">
        <f t="shared" si="0"/>
        <v>28.400000000000009</v>
      </c>
    </row>
    <row r="40" spans="1:8">
      <c r="B40" s="677"/>
      <c r="C40" s="677"/>
      <c r="D40" t="s">
        <v>401</v>
      </c>
      <c r="E40" s="268">
        <v>2</v>
      </c>
      <c r="F40" s="321"/>
      <c r="G40" s="218">
        <f t="shared" si="0"/>
        <v>30.400000000000009</v>
      </c>
    </row>
    <row r="41" spans="1:8" ht="15.75" customHeight="1">
      <c r="B41" s="677"/>
      <c r="C41" s="677"/>
      <c r="D41" t="s">
        <v>400</v>
      </c>
      <c r="E41" s="268">
        <v>300</v>
      </c>
      <c r="F41" s="321"/>
      <c r="G41" s="218">
        <f t="shared" si="0"/>
        <v>330.40000000000003</v>
      </c>
    </row>
    <row r="42" spans="1:8" ht="15.75" customHeight="1">
      <c r="A42" s="236">
        <v>42947</v>
      </c>
      <c r="B42" s="677">
        <v>13070</v>
      </c>
      <c r="C42" s="677" t="s">
        <v>425</v>
      </c>
      <c r="D42" t="s">
        <v>400</v>
      </c>
      <c r="E42" s="268"/>
      <c r="F42" s="321">
        <v>200</v>
      </c>
      <c r="G42" s="218">
        <f t="shared" si="0"/>
        <v>130.40000000000003</v>
      </c>
      <c r="H42" s="237"/>
    </row>
    <row r="43" spans="1:8" ht="15.75" customHeight="1">
      <c r="A43" s="236">
        <v>42947</v>
      </c>
      <c r="B43" s="677">
        <v>13094</v>
      </c>
      <c r="C43" s="677" t="s">
        <v>425</v>
      </c>
      <c r="D43" t="s">
        <v>400</v>
      </c>
      <c r="E43" s="268"/>
      <c r="F43" s="321">
        <v>100</v>
      </c>
      <c r="G43" s="218">
        <f t="shared" si="0"/>
        <v>30.400000000000034</v>
      </c>
      <c r="H43" s="237"/>
    </row>
    <row r="44" spans="1:8" ht="15.75" customHeight="1">
      <c r="A44" s="236">
        <v>42971</v>
      </c>
      <c r="B44" s="677">
        <v>13316</v>
      </c>
      <c r="C44" s="677" t="s">
        <v>425</v>
      </c>
      <c r="D44" t="s">
        <v>19</v>
      </c>
      <c r="E44" s="268"/>
      <c r="F44" s="321">
        <v>28.4</v>
      </c>
      <c r="G44" s="218">
        <f t="shared" si="0"/>
        <v>2.0000000000000355</v>
      </c>
      <c r="H44" s="237"/>
    </row>
    <row r="45" spans="1:8" ht="15.75" customHeight="1">
      <c r="A45" s="236">
        <v>42971</v>
      </c>
      <c r="B45" s="677">
        <v>13316</v>
      </c>
      <c r="C45" s="677" t="s">
        <v>425</v>
      </c>
      <c r="D45" t="s">
        <v>401</v>
      </c>
      <c r="E45" s="268"/>
      <c r="F45" s="321">
        <v>2</v>
      </c>
      <c r="G45" s="218">
        <f t="shared" si="0"/>
        <v>3.5527136788005009E-14</v>
      </c>
      <c r="H45" s="237"/>
    </row>
    <row r="46" spans="1:8" ht="15.75" customHeight="1">
      <c r="A46" s="243">
        <v>42947</v>
      </c>
      <c r="B46" s="676" t="s">
        <v>397</v>
      </c>
      <c r="C46" s="676" t="s">
        <v>427</v>
      </c>
      <c r="D46" t="s">
        <v>19</v>
      </c>
      <c r="E46" s="268">
        <v>26.6</v>
      </c>
      <c r="F46" s="321"/>
      <c r="G46" s="218">
        <f t="shared" si="0"/>
        <v>26.600000000000037</v>
      </c>
      <c r="H46" s="237"/>
    </row>
    <row r="47" spans="1:8">
      <c r="B47" s="677"/>
      <c r="C47" s="677"/>
      <c r="D47" t="s">
        <v>401</v>
      </c>
      <c r="E47" s="268">
        <v>2</v>
      </c>
      <c r="F47" s="321"/>
      <c r="G47" s="218">
        <f t="shared" si="0"/>
        <v>28.600000000000037</v>
      </c>
    </row>
    <row r="48" spans="1:8">
      <c r="B48" s="677"/>
      <c r="C48" s="677"/>
      <c r="D48" t="s">
        <v>400</v>
      </c>
      <c r="E48" s="268">
        <v>300</v>
      </c>
      <c r="F48" s="321"/>
      <c r="G48" s="218">
        <f t="shared" si="0"/>
        <v>328.6</v>
      </c>
    </row>
    <row r="49" spans="1:7">
      <c r="A49" s="236">
        <v>42947</v>
      </c>
      <c r="B49" s="677">
        <v>13094</v>
      </c>
      <c r="C49" s="677" t="s">
        <v>427</v>
      </c>
      <c r="D49" t="s">
        <v>400</v>
      </c>
      <c r="E49" s="268"/>
      <c r="F49" s="321">
        <v>70</v>
      </c>
      <c r="G49" s="218">
        <f t="shared" si="0"/>
        <v>258.60000000000002</v>
      </c>
    </row>
    <row r="50" spans="1:7">
      <c r="A50" s="236">
        <v>42971</v>
      </c>
      <c r="B50" s="677">
        <v>13316</v>
      </c>
      <c r="C50" s="677" t="s">
        <v>427</v>
      </c>
      <c r="D50" t="s">
        <v>19</v>
      </c>
      <c r="E50" s="268"/>
      <c r="F50" s="321">
        <v>26.6</v>
      </c>
      <c r="G50" s="218">
        <f t="shared" si="0"/>
        <v>232.00000000000003</v>
      </c>
    </row>
    <row r="51" spans="1:7">
      <c r="A51" s="236">
        <v>42971</v>
      </c>
      <c r="B51" s="677">
        <v>13316</v>
      </c>
      <c r="C51" s="677" t="s">
        <v>427</v>
      </c>
      <c r="D51" t="s">
        <v>401</v>
      </c>
      <c r="E51" s="268"/>
      <c r="F51" s="321">
        <v>2</v>
      </c>
      <c r="G51" s="218">
        <f t="shared" si="0"/>
        <v>230.00000000000003</v>
      </c>
    </row>
    <row r="52" spans="1:7">
      <c r="A52" s="236">
        <v>42979</v>
      </c>
      <c r="B52" s="677">
        <v>13352</v>
      </c>
      <c r="C52" s="677" t="s">
        <v>427</v>
      </c>
      <c r="D52" t="s">
        <v>400</v>
      </c>
      <c r="E52" s="268"/>
      <c r="F52" s="321">
        <v>100</v>
      </c>
      <c r="G52" s="218">
        <f t="shared" si="0"/>
        <v>130.00000000000003</v>
      </c>
    </row>
    <row r="53" spans="1:7">
      <c r="A53" s="236">
        <v>42989</v>
      </c>
      <c r="B53" s="677">
        <v>13441</v>
      </c>
      <c r="C53" s="677" t="s">
        <v>427</v>
      </c>
      <c r="D53" t="s">
        <v>400</v>
      </c>
      <c r="E53" s="268"/>
      <c r="F53" s="321">
        <v>130</v>
      </c>
      <c r="G53" s="218">
        <f t="shared" si="0"/>
        <v>0</v>
      </c>
    </row>
    <row r="54" spans="1:7">
      <c r="A54" s="243">
        <v>42978</v>
      </c>
      <c r="B54" s="676" t="s">
        <v>397</v>
      </c>
      <c r="C54" s="676" t="s">
        <v>429</v>
      </c>
      <c r="D54" t="s">
        <v>19</v>
      </c>
      <c r="E54" s="268">
        <v>26.6</v>
      </c>
      <c r="F54" s="321"/>
      <c r="G54" s="218">
        <f t="shared" si="0"/>
        <v>26.6</v>
      </c>
    </row>
    <row r="55" spans="1:7">
      <c r="B55" s="677"/>
      <c r="C55" s="677"/>
      <c r="D55" t="s">
        <v>401</v>
      </c>
      <c r="E55" s="268">
        <v>2</v>
      </c>
      <c r="F55" s="321"/>
      <c r="G55" s="218">
        <f t="shared" si="0"/>
        <v>28.6</v>
      </c>
    </row>
    <row r="56" spans="1:7">
      <c r="B56" s="677"/>
      <c r="C56" s="677"/>
      <c r="D56" t="s">
        <v>400</v>
      </c>
      <c r="E56" s="268">
        <v>300</v>
      </c>
      <c r="F56" s="321"/>
      <c r="G56" s="218">
        <f t="shared" si="0"/>
        <v>328.6</v>
      </c>
    </row>
    <row r="57" spans="1:7">
      <c r="A57" s="236">
        <v>42979</v>
      </c>
      <c r="B57" s="677">
        <v>13374</v>
      </c>
      <c r="C57" s="677" t="s">
        <v>429</v>
      </c>
      <c r="D57" t="s">
        <v>400</v>
      </c>
      <c r="E57" s="268"/>
      <c r="F57" s="321">
        <v>170</v>
      </c>
      <c r="G57" s="218">
        <f t="shared" si="0"/>
        <v>158.60000000000002</v>
      </c>
    </row>
    <row r="58" spans="1:7">
      <c r="A58" s="236">
        <v>43008</v>
      </c>
      <c r="B58" s="677">
        <v>13567</v>
      </c>
      <c r="C58" s="677" t="s">
        <v>429</v>
      </c>
      <c r="D58" t="s">
        <v>400</v>
      </c>
      <c r="E58" s="268"/>
      <c r="F58" s="321">
        <v>130</v>
      </c>
      <c r="G58" s="218">
        <f t="shared" si="0"/>
        <v>28.600000000000023</v>
      </c>
    </row>
    <row r="59" spans="1:7">
      <c r="A59" s="236">
        <v>43034</v>
      </c>
      <c r="B59" s="677">
        <v>13697</v>
      </c>
      <c r="C59" s="677" t="s">
        <v>429</v>
      </c>
      <c r="D59" t="s">
        <v>19</v>
      </c>
      <c r="E59" s="268"/>
      <c r="F59" s="321">
        <v>26.6</v>
      </c>
      <c r="G59" s="218">
        <f t="shared" si="0"/>
        <v>2.0000000000000213</v>
      </c>
    </row>
    <row r="60" spans="1:7">
      <c r="A60" s="236">
        <v>43034</v>
      </c>
      <c r="B60" s="677">
        <v>13697</v>
      </c>
      <c r="C60" s="677" t="s">
        <v>429</v>
      </c>
      <c r="D60" t="s">
        <v>401</v>
      </c>
      <c r="E60" s="268"/>
      <c r="F60" s="321">
        <v>2</v>
      </c>
      <c r="G60" s="218">
        <f t="shared" si="0"/>
        <v>2.1316282072803006E-14</v>
      </c>
    </row>
    <row r="61" spans="1:7">
      <c r="A61" s="243">
        <v>43008</v>
      </c>
      <c r="B61" s="676" t="s">
        <v>397</v>
      </c>
      <c r="C61" s="676" t="s">
        <v>478</v>
      </c>
      <c r="D61" t="s">
        <v>19</v>
      </c>
      <c r="E61" s="268">
        <v>23.3</v>
      </c>
      <c r="F61" s="321"/>
      <c r="G61" s="218">
        <f t="shared" si="0"/>
        <v>23.300000000000022</v>
      </c>
    </row>
    <row r="62" spans="1:7">
      <c r="B62" s="677"/>
      <c r="C62" s="677"/>
      <c r="D62" t="s">
        <v>401</v>
      </c>
      <c r="E62" s="268">
        <v>2</v>
      </c>
      <c r="F62" s="321"/>
      <c r="G62" s="218">
        <f t="shared" si="0"/>
        <v>25.300000000000022</v>
      </c>
    </row>
    <row r="63" spans="1:7">
      <c r="B63" s="677"/>
      <c r="C63" s="677"/>
      <c r="D63" t="s">
        <v>400</v>
      </c>
      <c r="E63" s="268">
        <v>300</v>
      </c>
      <c r="F63" s="321"/>
      <c r="G63" s="218">
        <f t="shared" si="0"/>
        <v>325.3</v>
      </c>
    </row>
    <row r="64" spans="1:7">
      <c r="A64" s="236">
        <v>43008</v>
      </c>
      <c r="B64" s="677">
        <v>13567</v>
      </c>
      <c r="C64" s="677" t="s">
        <v>478</v>
      </c>
      <c r="D64" t="s">
        <v>400</v>
      </c>
      <c r="E64" s="268"/>
      <c r="F64" s="321">
        <v>100</v>
      </c>
      <c r="G64" s="218">
        <f t="shared" si="0"/>
        <v>225.3</v>
      </c>
    </row>
    <row r="65" spans="1:8">
      <c r="A65" s="236">
        <v>43034</v>
      </c>
      <c r="B65" s="677">
        <v>13697</v>
      </c>
      <c r="C65" s="677" t="s">
        <v>478</v>
      </c>
      <c r="D65" t="s">
        <v>19</v>
      </c>
      <c r="E65" s="268"/>
      <c r="F65" s="321">
        <v>23.3</v>
      </c>
      <c r="G65" s="218">
        <f t="shared" si="0"/>
        <v>202</v>
      </c>
    </row>
    <row r="66" spans="1:8">
      <c r="A66" s="236">
        <v>43034</v>
      </c>
      <c r="B66" s="677">
        <v>13697</v>
      </c>
      <c r="C66" s="677" t="s">
        <v>478</v>
      </c>
      <c r="D66" t="s">
        <v>401</v>
      </c>
      <c r="E66" s="268"/>
      <c r="F66" s="321">
        <v>2</v>
      </c>
      <c r="G66" s="218">
        <f t="shared" si="0"/>
        <v>200</v>
      </c>
    </row>
    <row r="67" spans="1:8">
      <c r="A67" s="236">
        <v>43034</v>
      </c>
      <c r="B67" s="677">
        <v>13698</v>
      </c>
      <c r="C67" s="677" t="s">
        <v>478</v>
      </c>
      <c r="D67" t="s">
        <v>400</v>
      </c>
      <c r="E67" s="268"/>
      <c r="F67" s="321">
        <v>70</v>
      </c>
      <c r="G67" s="218">
        <f t="shared" si="0"/>
        <v>130</v>
      </c>
    </row>
    <row r="68" spans="1:8" ht="14.25" customHeight="1">
      <c r="A68" s="236">
        <v>43039</v>
      </c>
      <c r="B68" s="677">
        <v>13739</v>
      </c>
      <c r="C68" s="677" t="s">
        <v>478</v>
      </c>
      <c r="D68" t="s">
        <v>400</v>
      </c>
      <c r="E68" s="268"/>
      <c r="F68" s="321">
        <v>130</v>
      </c>
      <c r="G68" s="218">
        <f t="shared" si="0"/>
        <v>0</v>
      </c>
    </row>
    <row r="69" spans="1:8">
      <c r="A69" s="243">
        <v>43038</v>
      </c>
      <c r="B69" s="676" t="s">
        <v>397</v>
      </c>
      <c r="C69" s="676" t="s">
        <v>398</v>
      </c>
      <c r="D69" t="s">
        <v>19</v>
      </c>
      <c r="E69" s="268">
        <v>23.1</v>
      </c>
      <c r="F69" s="321"/>
      <c r="G69" s="218">
        <f t="shared" si="0"/>
        <v>23.1</v>
      </c>
    </row>
    <row r="70" spans="1:8">
      <c r="B70" s="677"/>
      <c r="C70" s="677"/>
      <c r="D70" t="s">
        <v>401</v>
      </c>
      <c r="E70" s="268">
        <v>2</v>
      </c>
      <c r="F70" s="321"/>
      <c r="G70" s="218">
        <f t="shared" ref="G70:G133" si="1">+G69+E70-F70</f>
        <v>25.1</v>
      </c>
    </row>
    <row r="71" spans="1:8">
      <c r="B71" s="677"/>
      <c r="C71" s="677"/>
      <c r="D71" t="s">
        <v>400</v>
      </c>
      <c r="E71" s="268">
        <v>300</v>
      </c>
      <c r="F71" s="321"/>
      <c r="G71" s="218">
        <f t="shared" si="1"/>
        <v>325.10000000000002</v>
      </c>
      <c r="H71" s="240"/>
    </row>
    <row r="72" spans="1:8">
      <c r="A72" s="236">
        <v>43039</v>
      </c>
      <c r="B72" s="677">
        <v>13739</v>
      </c>
      <c r="C72" s="677" t="s">
        <v>398</v>
      </c>
      <c r="D72" t="s">
        <v>400</v>
      </c>
      <c r="E72" s="268"/>
      <c r="F72" s="321">
        <v>50</v>
      </c>
      <c r="G72" s="218">
        <f t="shared" si="1"/>
        <v>275.10000000000002</v>
      </c>
      <c r="H72" s="240"/>
    </row>
    <row r="73" spans="1:8">
      <c r="A73" s="236">
        <v>43068</v>
      </c>
      <c r="B73" s="677">
        <v>13860</v>
      </c>
      <c r="C73" s="677" t="s">
        <v>398</v>
      </c>
      <c r="D73" t="s">
        <v>19</v>
      </c>
      <c r="E73" s="268"/>
      <c r="F73" s="321">
        <v>23.1</v>
      </c>
      <c r="G73" s="218">
        <f t="shared" si="1"/>
        <v>252.00000000000003</v>
      </c>
      <c r="H73" s="240"/>
    </row>
    <row r="74" spans="1:8">
      <c r="A74" s="236">
        <v>43068</v>
      </c>
      <c r="B74" s="677">
        <v>13860</v>
      </c>
      <c r="C74" s="677" t="s">
        <v>398</v>
      </c>
      <c r="D74" t="s">
        <v>401</v>
      </c>
      <c r="E74" s="268"/>
      <c r="F74" s="321">
        <v>2</v>
      </c>
      <c r="G74" s="218">
        <f t="shared" si="1"/>
        <v>250.00000000000003</v>
      </c>
      <c r="H74" s="240"/>
    </row>
    <row r="75" spans="1:8">
      <c r="A75" s="236">
        <v>43069</v>
      </c>
      <c r="B75" s="677">
        <v>13875</v>
      </c>
      <c r="C75" s="677" t="s">
        <v>398</v>
      </c>
      <c r="D75" t="s">
        <v>400</v>
      </c>
      <c r="E75" s="268"/>
      <c r="F75" s="321">
        <v>40</v>
      </c>
      <c r="G75" s="218">
        <f t="shared" si="1"/>
        <v>210.00000000000003</v>
      </c>
      <c r="H75" s="240"/>
    </row>
    <row r="76" spans="1:8">
      <c r="A76" s="236">
        <v>43097</v>
      </c>
      <c r="B76" s="677">
        <v>13985</v>
      </c>
      <c r="C76" s="677" t="s">
        <v>398</v>
      </c>
      <c r="D76" t="s">
        <v>400</v>
      </c>
      <c r="E76" s="268"/>
      <c r="F76" s="321">
        <v>210</v>
      </c>
      <c r="G76" s="218">
        <f t="shared" si="1"/>
        <v>0</v>
      </c>
      <c r="H76" s="240"/>
    </row>
    <row r="77" spans="1:8">
      <c r="A77" s="243">
        <v>43069</v>
      </c>
      <c r="B77" s="676" t="s">
        <v>397</v>
      </c>
      <c r="C77" s="676" t="s">
        <v>405</v>
      </c>
      <c r="D77" t="s">
        <v>19</v>
      </c>
      <c r="E77" s="268">
        <v>24.7</v>
      </c>
      <c r="F77" s="321"/>
      <c r="G77" s="218">
        <f t="shared" si="1"/>
        <v>24.7</v>
      </c>
    </row>
    <row r="78" spans="1:8">
      <c r="B78" s="677"/>
      <c r="C78" s="677"/>
      <c r="D78" t="s">
        <v>401</v>
      </c>
      <c r="E78" s="268">
        <v>2</v>
      </c>
      <c r="F78" s="321"/>
      <c r="G78" s="218">
        <f t="shared" si="1"/>
        <v>26.7</v>
      </c>
    </row>
    <row r="79" spans="1:8">
      <c r="B79" s="677"/>
      <c r="C79" s="677"/>
      <c r="D79" t="s">
        <v>400</v>
      </c>
      <c r="E79" s="268">
        <v>300</v>
      </c>
      <c r="F79" s="321"/>
      <c r="G79" s="218">
        <f t="shared" si="1"/>
        <v>326.7</v>
      </c>
    </row>
    <row r="80" spans="1:8">
      <c r="A80" s="236">
        <v>43097</v>
      </c>
      <c r="B80" s="677">
        <v>13985</v>
      </c>
      <c r="C80" s="677" t="s">
        <v>405</v>
      </c>
      <c r="D80" t="s">
        <v>19</v>
      </c>
      <c r="E80" s="268"/>
      <c r="F80" s="321">
        <v>24.7</v>
      </c>
      <c r="G80" s="218">
        <f t="shared" si="1"/>
        <v>302</v>
      </c>
    </row>
    <row r="81" spans="1:7">
      <c r="A81" s="236">
        <v>43097</v>
      </c>
      <c r="B81" s="677">
        <v>13985</v>
      </c>
      <c r="C81" s="677" t="s">
        <v>405</v>
      </c>
      <c r="D81" t="s">
        <v>401</v>
      </c>
      <c r="E81" s="268"/>
      <c r="F81" s="321">
        <v>2</v>
      </c>
      <c r="G81" s="218">
        <f t="shared" si="1"/>
        <v>300</v>
      </c>
    </row>
    <row r="82" spans="1:7">
      <c r="A82" s="236">
        <v>43097</v>
      </c>
      <c r="B82" s="677">
        <v>13985</v>
      </c>
      <c r="C82" s="677" t="s">
        <v>405</v>
      </c>
      <c r="D82" t="s">
        <v>400</v>
      </c>
      <c r="E82" s="268"/>
      <c r="F82" s="321">
        <v>263.3</v>
      </c>
      <c r="G82" s="218">
        <f t="shared" si="1"/>
        <v>36.699999999999989</v>
      </c>
    </row>
    <row r="83" spans="1:7">
      <c r="A83" s="236">
        <v>43099</v>
      </c>
      <c r="B83" s="677">
        <v>14003</v>
      </c>
      <c r="C83" s="677" t="s">
        <v>405</v>
      </c>
      <c r="D83" t="s">
        <v>400</v>
      </c>
      <c r="E83" s="268"/>
      <c r="F83" s="321">
        <v>36.700000000000003</v>
      </c>
      <c r="G83" s="218">
        <f t="shared" si="1"/>
        <v>0</v>
      </c>
    </row>
    <row r="84" spans="1:7">
      <c r="A84" s="243">
        <v>43100</v>
      </c>
      <c r="B84" s="676" t="s">
        <v>397</v>
      </c>
      <c r="C84" s="676" t="s">
        <v>409</v>
      </c>
      <c r="D84" t="s">
        <v>19</v>
      </c>
      <c r="E84" s="268">
        <v>26.8</v>
      </c>
      <c r="F84" s="321"/>
      <c r="G84" s="218">
        <f t="shared" si="1"/>
        <v>26.8</v>
      </c>
    </row>
    <row r="85" spans="1:7">
      <c r="B85" s="677"/>
      <c r="C85" s="677"/>
      <c r="D85" t="s">
        <v>401</v>
      </c>
      <c r="E85" s="268">
        <v>2</v>
      </c>
      <c r="F85" s="321"/>
      <c r="G85" s="218">
        <f t="shared" si="1"/>
        <v>28.8</v>
      </c>
    </row>
    <row r="86" spans="1:7">
      <c r="B86" s="677"/>
      <c r="C86" s="677"/>
      <c r="D86" t="s">
        <v>400</v>
      </c>
      <c r="E86" s="268">
        <v>300</v>
      </c>
      <c r="F86" s="321"/>
      <c r="G86" s="218">
        <f t="shared" si="1"/>
        <v>328.8</v>
      </c>
    </row>
    <row r="87" spans="1:7">
      <c r="A87" s="236">
        <v>43099</v>
      </c>
      <c r="B87" s="677">
        <v>14003</v>
      </c>
      <c r="C87" s="677" t="s">
        <v>409</v>
      </c>
      <c r="D87" t="s">
        <v>400</v>
      </c>
      <c r="E87" s="268"/>
      <c r="F87" s="321">
        <v>20</v>
      </c>
      <c r="G87" s="218">
        <f t="shared" si="1"/>
        <v>308.8</v>
      </c>
    </row>
    <row r="88" spans="1:7">
      <c r="A88" s="236">
        <v>43099</v>
      </c>
      <c r="B88" s="677">
        <v>14024</v>
      </c>
      <c r="C88" s="677" t="s">
        <v>409</v>
      </c>
      <c r="D88" t="s">
        <v>400</v>
      </c>
      <c r="E88" s="268"/>
      <c r="F88" s="321">
        <v>280</v>
      </c>
      <c r="G88" s="218">
        <f t="shared" si="1"/>
        <v>28.800000000000011</v>
      </c>
    </row>
    <row r="89" spans="1:7">
      <c r="A89" s="236">
        <v>43146</v>
      </c>
      <c r="B89" s="677">
        <v>14222</v>
      </c>
      <c r="C89" s="677" t="s">
        <v>409</v>
      </c>
      <c r="D89" t="s">
        <v>19</v>
      </c>
      <c r="E89" s="268"/>
      <c r="F89" s="321">
        <v>26.8</v>
      </c>
      <c r="G89" s="218">
        <f t="shared" si="1"/>
        <v>2.0000000000000107</v>
      </c>
    </row>
    <row r="90" spans="1:7">
      <c r="A90" s="236">
        <v>43146</v>
      </c>
      <c r="B90" s="677">
        <v>14222</v>
      </c>
      <c r="C90" s="677" t="s">
        <v>409</v>
      </c>
      <c r="D90" t="s">
        <v>401</v>
      </c>
      <c r="E90" s="268"/>
      <c r="F90" s="321">
        <v>2</v>
      </c>
      <c r="G90" s="218">
        <f t="shared" si="1"/>
        <v>1.0658141036401503E-14</v>
      </c>
    </row>
    <row r="91" spans="1:7">
      <c r="A91" s="243">
        <v>43131</v>
      </c>
      <c r="B91" s="676" t="s">
        <v>397</v>
      </c>
      <c r="C91" s="676" t="s">
        <v>444</v>
      </c>
      <c r="D91" t="s">
        <v>19</v>
      </c>
      <c r="E91" s="268">
        <v>23.9</v>
      </c>
      <c r="F91" s="321"/>
      <c r="G91" s="218">
        <f t="shared" si="1"/>
        <v>23.900000000000009</v>
      </c>
    </row>
    <row r="92" spans="1:7">
      <c r="B92" s="677"/>
      <c r="C92" s="677"/>
      <c r="D92" t="s">
        <v>401</v>
      </c>
      <c r="E92" s="268">
        <v>2</v>
      </c>
      <c r="F92" s="321"/>
      <c r="G92" s="218">
        <f t="shared" si="1"/>
        <v>25.900000000000009</v>
      </c>
    </row>
    <row r="93" spans="1:7">
      <c r="B93" s="677"/>
      <c r="C93" s="677"/>
      <c r="D93" t="s">
        <v>400</v>
      </c>
      <c r="E93" s="268">
        <v>300</v>
      </c>
      <c r="F93" s="321"/>
      <c r="G93" s="218">
        <f t="shared" si="1"/>
        <v>325.90000000000003</v>
      </c>
    </row>
    <row r="94" spans="1:7">
      <c r="A94" s="236">
        <v>43146</v>
      </c>
      <c r="B94" s="677">
        <v>14222</v>
      </c>
      <c r="C94" s="677" t="s">
        <v>444</v>
      </c>
      <c r="D94" t="s">
        <v>19</v>
      </c>
      <c r="E94" s="268"/>
      <c r="F94" s="321">
        <v>23.9</v>
      </c>
      <c r="G94" s="218">
        <f t="shared" si="1"/>
        <v>302.00000000000006</v>
      </c>
    </row>
    <row r="95" spans="1:7">
      <c r="A95" s="236">
        <v>43146</v>
      </c>
      <c r="B95" s="677">
        <v>14222</v>
      </c>
      <c r="C95" s="677" t="s">
        <v>444</v>
      </c>
      <c r="D95" t="s">
        <v>401</v>
      </c>
      <c r="E95" s="268"/>
      <c r="F95" s="321">
        <v>2</v>
      </c>
      <c r="G95" s="218">
        <f t="shared" si="1"/>
        <v>300.00000000000006</v>
      </c>
    </row>
    <row r="96" spans="1:7">
      <c r="A96" s="236">
        <v>43159</v>
      </c>
      <c r="B96" s="677">
        <v>14289</v>
      </c>
      <c r="C96" s="677" t="s">
        <v>444</v>
      </c>
      <c r="D96" t="s">
        <v>400</v>
      </c>
      <c r="E96" s="268"/>
      <c r="F96" s="321">
        <v>250</v>
      </c>
      <c r="G96" s="218">
        <f t="shared" si="1"/>
        <v>50.000000000000057</v>
      </c>
    </row>
    <row r="97" spans="1:7">
      <c r="A97" s="236">
        <v>43172</v>
      </c>
      <c r="B97" s="677">
        <v>14354</v>
      </c>
      <c r="C97" s="677" t="s">
        <v>444</v>
      </c>
      <c r="D97" t="s">
        <v>400</v>
      </c>
      <c r="E97" s="268"/>
      <c r="F97" s="321">
        <v>50</v>
      </c>
      <c r="G97" s="218">
        <f t="shared" si="1"/>
        <v>5.6843418860808015E-14</v>
      </c>
    </row>
    <row r="98" spans="1:7">
      <c r="A98" s="243">
        <v>43159</v>
      </c>
      <c r="B98" s="676" t="s">
        <v>397</v>
      </c>
      <c r="C98" s="676" t="s">
        <v>415</v>
      </c>
      <c r="D98" t="s">
        <v>19</v>
      </c>
      <c r="E98" s="268">
        <v>29.6</v>
      </c>
      <c r="F98" s="321"/>
      <c r="G98" s="218">
        <f t="shared" si="1"/>
        <v>29.600000000000058</v>
      </c>
    </row>
    <row r="99" spans="1:7">
      <c r="B99" s="677"/>
      <c r="C99" s="677"/>
      <c r="D99" t="s">
        <v>401</v>
      </c>
      <c r="E99" s="268">
        <v>2</v>
      </c>
      <c r="F99" s="321"/>
      <c r="G99" s="218">
        <f t="shared" si="1"/>
        <v>31.600000000000058</v>
      </c>
    </row>
    <row r="100" spans="1:7">
      <c r="B100" s="677"/>
      <c r="C100" s="677"/>
      <c r="D100" t="s">
        <v>400</v>
      </c>
      <c r="E100" s="268">
        <v>300</v>
      </c>
      <c r="F100" s="321"/>
      <c r="G100" s="218">
        <f t="shared" si="1"/>
        <v>331.60000000000008</v>
      </c>
    </row>
    <row r="101" spans="1:7">
      <c r="A101" s="236">
        <v>43172</v>
      </c>
      <c r="B101" s="677">
        <v>14354</v>
      </c>
      <c r="C101" s="677" t="s">
        <v>415</v>
      </c>
      <c r="D101" t="s">
        <v>400</v>
      </c>
      <c r="E101" s="268"/>
      <c r="F101" s="321">
        <v>300</v>
      </c>
      <c r="G101" s="218">
        <f t="shared" si="1"/>
        <v>31.60000000000008</v>
      </c>
    </row>
    <row r="102" spans="1:7">
      <c r="A102" s="236">
        <v>43251</v>
      </c>
      <c r="B102" s="677">
        <v>14726</v>
      </c>
      <c r="C102" s="677" t="s">
        <v>415</v>
      </c>
      <c r="D102" t="s">
        <v>19</v>
      </c>
      <c r="E102" s="268"/>
      <c r="F102" s="321">
        <v>29.6</v>
      </c>
      <c r="G102" s="218">
        <f t="shared" si="1"/>
        <v>2.0000000000000782</v>
      </c>
    </row>
    <row r="103" spans="1:7">
      <c r="A103" s="236">
        <v>43251</v>
      </c>
      <c r="B103" s="677">
        <v>14726</v>
      </c>
      <c r="C103" s="677" t="s">
        <v>415</v>
      </c>
      <c r="D103" t="s">
        <v>401</v>
      </c>
      <c r="E103" s="268"/>
      <c r="F103" s="321">
        <v>2</v>
      </c>
      <c r="G103" s="218">
        <f t="shared" si="1"/>
        <v>7.815970093361102E-14</v>
      </c>
    </row>
    <row r="104" spans="1:7">
      <c r="A104" s="243">
        <v>43190</v>
      </c>
      <c r="B104" s="676" t="s">
        <v>397</v>
      </c>
      <c r="C104" s="676" t="s">
        <v>418</v>
      </c>
      <c r="D104" t="s">
        <v>19</v>
      </c>
      <c r="E104" s="268">
        <v>23.4</v>
      </c>
      <c r="F104" s="321"/>
      <c r="G104" s="218">
        <f t="shared" si="1"/>
        <v>23.400000000000077</v>
      </c>
    </row>
    <row r="105" spans="1:7">
      <c r="B105" s="677"/>
      <c r="C105" s="677"/>
      <c r="D105" t="s">
        <v>401</v>
      </c>
      <c r="E105" s="268">
        <v>2</v>
      </c>
      <c r="F105" s="321"/>
      <c r="G105" s="218">
        <f t="shared" si="1"/>
        <v>25.400000000000077</v>
      </c>
    </row>
    <row r="106" spans="1:7">
      <c r="B106" s="677"/>
      <c r="C106" s="677"/>
      <c r="D106" t="s">
        <v>400</v>
      </c>
      <c r="E106" s="268">
        <v>300</v>
      </c>
      <c r="F106" s="321"/>
      <c r="G106" s="218">
        <f t="shared" si="1"/>
        <v>325.40000000000009</v>
      </c>
    </row>
    <row r="107" spans="1:7">
      <c r="A107" s="236">
        <v>43190</v>
      </c>
      <c r="B107" s="677">
        <v>14413</v>
      </c>
      <c r="C107" s="677" t="s">
        <v>418</v>
      </c>
      <c r="D107" t="s">
        <v>400</v>
      </c>
      <c r="E107" s="268"/>
      <c r="F107" s="321">
        <v>160</v>
      </c>
      <c r="G107" s="218">
        <f t="shared" si="1"/>
        <v>165.40000000000009</v>
      </c>
    </row>
    <row r="108" spans="1:7">
      <c r="A108" s="236">
        <v>43220</v>
      </c>
      <c r="B108" s="677">
        <v>14545</v>
      </c>
      <c r="C108" s="677" t="s">
        <v>418</v>
      </c>
      <c r="D108" t="s">
        <v>400</v>
      </c>
      <c r="E108" s="268"/>
      <c r="F108" s="321">
        <v>140</v>
      </c>
      <c r="G108" s="218">
        <f t="shared" si="1"/>
        <v>25.400000000000091</v>
      </c>
    </row>
    <row r="109" spans="1:7">
      <c r="A109" s="236">
        <v>43229</v>
      </c>
      <c r="B109" s="677">
        <v>14583</v>
      </c>
      <c r="C109" s="677" t="s">
        <v>418</v>
      </c>
      <c r="D109" t="s">
        <v>19</v>
      </c>
      <c r="E109" s="268"/>
      <c r="F109" s="321">
        <v>23.4</v>
      </c>
      <c r="G109" s="218">
        <f t="shared" si="1"/>
        <v>2.0000000000000924</v>
      </c>
    </row>
    <row r="110" spans="1:7">
      <c r="A110" s="236">
        <v>43229</v>
      </c>
      <c r="B110" s="677">
        <v>14583</v>
      </c>
      <c r="C110" s="677" t="s">
        <v>418</v>
      </c>
      <c r="D110" t="s">
        <v>401</v>
      </c>
      <c r="E110" s="268"/>
      <c r="F110" s="321">
        <v>2</v>
      </c>
      <c r="G110" s="218">
        <f t="shared" si="1"/>
        <v>9.2370555648813024E-14</v>
      </c>
    </row>
    <row r="111" spans="1:7">
      <c r="A111" s="236">
        <v>43220</v>
      </c>
      <c r="B111" s="677" t="s">
        <v>397</v>
      </c>
      <c r="C111" s="677" t="s">
        <v>420</v>
      </c>
      <c r="D111" t="s">
        <v>19</v>
      </c>
      <c r="E111" s="268">
        <v>29.4</v>
      </c>
      <c r="F111" s="321"/>
      <c r="G111" s="218">
        <f t="shared" si="1"/>
        <v>29.400000000000091</v>
      </c>
    </row>
    <row r="112" spans="1:7">
      <c r="B112" s="677"/>
      <c r="C112" s="677"/>
      <c r="D112" t="s">
        <v>401</v>
      </c>
      <c r="E112" s="268">
        <v>2</v>
      </c>
      <c r="F112" s="321"/>
      <c r="G112" s="218">
        <f t="shared" si="1"/>
        <v>31.400000000000091</v>
      </c>
    </row>
    <row r="113" spans="1:9">
      <c r="B113" s="677"/>
      <c r="C113" s="677"/>
      <c r="D113" t="s">
        <v>400</v>
      </c>
      <c r="E113" s="268">
        <v>300</v>
      </c>
      <c r="F113" s="321"/>
      <c r="G113" s="218">
        <f t="shared" si="1"/>
        <v>331.40000000000009</v>
      </c>
    </row>
    <row r="114" spans="1:9">
      <c r="A114" s="236">
        <v>43220</v>
      </c>
      <c r="B114" s="677">
        <v>14545</v>
      </c>
      <c r="C114" s="677" t="s">
        <v>420</v>
      </c>
      <c r="D114" t="s">
        <v>400</v>
      </c>
      <c r="E114" s="268"/>
      <c r="F114" s="321">
        <v>120</v>
      </c>
      <c r="G114" s="218">
        <f t="shared" si="1"/>
        <v>211.40000000000009</v>
      </c>
    </row>
    <row r="115" spans="1:9">
      <c r="A115" s="236">
        <v>43251</v>
      </c>
      <c r="B115" s="677">
        <v>14726</v>
      </c>
      <c r="C115" s="677" t="s">
        <v>420</v>
      </c>
      <c r="D115" t="s">
        <v>400</v>
      </c>
      <c r="E115" s="268"/>
      <c r="F115" s="321">
        <v>180</v>
      </c>
      <c r="G115" s="218">
        <f t="shared" si="1"/>
        <v>31.400000000000091</v>
      </c>
    </row>
    <row r="116" spans="1:9">
      <c r="A116" s="236">
        <v>43251</v>
      </c>
      <c r="B116" s="677">
        <v>14726</v>
      </c>
      <c r="C116" s="677" t="s">
        <v>420</v>
      </c>
      <c r="D116" t="s">
        <v>19</v>
      </c>
      <c r="E116" s="268"/>
      <c r="F116" s="321">
        <v>29.4</v>
      </c>
      <c r="G116" s="218">
        <f t="shared" si="1"/>
        <v>2.0000000000000924</v>
      </c>
      <c r="H116" s="238"/>
    </row>
    <row r="117" spans="1:9">
      <c r="A117" s="236">
        <v>43251</v>
      </c>
      <c r="B117" s="677">
        <v>14726</v>
      </c>
      <c r="C117" s="677" t="s">
        <v>420</v>
      </c>
      <c r="D117" t="s">
        <v>401</v>
      </c>
      <c r="E117" s="268"/>
      <c r="F117" s="321">
        <v>2</v>
      </c>
      <c r="G117" s="218">
        <f t="shared" si="1"/>
        <v>9.2370555648813024E-14</v>
      </c>
      <c r="H117" s="238"/>
    </row>
    <row r="118" spans="1:9">
      <c r="A118" s="236">
        <v>43251</v>
      </c>
      <c r="B118" s="677" t="s">
        <v>397</v>
      </c>
      <c r="C118" s="677" t="s">
        <v>422</v>
      </c>
      <c r="D118" t="s">
        <v>19</v>
      </c>
      <c r="E118" s="268">
        <v>27.4</v>
      </c>
      <c r="F118" s="321"/>
      <c r="G118" s="218">
        <f t="shared" si="1"/>
        <v>27.400000000000091</v>
      </c>
    </row>
    <row r="119" spans="1:9">
      <c r="B119" s="677"/>
      <c r="C119" s="677"/>
      <c r="D119" t="s">
        <v>401</v>
      </c>
      <c r="E119" s="268">
        <v>2</v>
      </c>
      <c r="F119" s="321"/>
      <c r="G119" s="218">
        <f t="shared" si="1"/>
        <v>29.400000000000091</v>
      </c>
    </row>
    <row r="120" spans="1:9">
      <c r="B120" s="677"/>
      <c r="C120" s="677"/>
      <c r="D120" t="s">
        <v>400</v>
      </c>
      <c r="E120" s="268">
        <v>300</v>
      </c>
      <c r="F120" s="321"/>
      <c r="G120" s="218">
        <f t="shared" si="1"/>
        <v>329.40000000000009</v>
      </c>
    </row>
    <row r="121" spans="1:9">
      <c r="A121" s="236">
        <v>43251</v>
      </c>
      <c r="B121" s="677">
        <v>14726</v>
      </c>
      <c r="C121" s="677" t="s">
        <v>422</v>
      </c>
      <c r="D121" t="s">
        <v>400</v>
      </c>
      <c r="E121" s="268"/>
      <c r="F121" s="321">
        <v>57</v>
      </c>
      <c r="G121" s="218">
        <f t="shared" si="1"/>
        <v>272.40000000000009</v>
      </c>
      <c r="I121" s="251"/>
    </row>
    <row r="122" spans="1:9">
      <c r="A122" s="236">
        <v>43273</v>
      </c>
      <c r="B122" s="677">
        <v>14817</v>
      </c>
      <c r="C122" s="677" t="s">
        <v>422</v>
      </c>
      <c r="D122" t="s">
        <v>19</v>
      </c>
      <c r="E122" s="268"/>
      <c r="F122" s="321">
        <v>27.4</v>
      </c>
      <c r="G122" s="218">
        <f t="shared" si="1"/>
        <v>245.00000000000009</v>
      </c>
      <c r="I122" s="251"/>
    </row>
    <row r="123" spans="1:9">
      <c r="A123" s="236">
        <v>43273</v>
      </c>
      <c r="B123" s="677">
        <v>14817</v>
      </c>
      <c r="C123" s="677" t="s">
        <v>422</v>
      </c>
      <c r="D123" t="s">
        <v>401</v>
      </c>
      <c r="E123" s="268"/>
      <c r="F123" s="321">
        <v>2</v>
      </c>
      <c r="G123" s="218">
        <f t="shared" si="1"/>
        <v>243.00000000000009</v>
      </c>
      <c r="I123" s="251"/>
    </row>
    <row r="124" spans="1:9">
      <c r="A124" s="236">
        <v>43281</v>
      </c>
      <c r="B124" s="677">
        <v>14858</v>
      </c>
      <c r="C124" s="677" t="s">
        <v>422</v>
      </c>
      <c r="D124" t="s">
        <v>400</v>
      </c>
      <c r="E124" s="268"/>
      <c r="F124" s="321">
        <v>50</v>
      </c>
      <c r="G124" s="218">
        <f t="shared" si="1"/>
        <v>193.00000000000009</v>
      </c>
    </row>
    <row r="125" spans="1:9">
      <c r="A125" s="236">
        <v>43314</v>
      </c>
      <c r="B125" s="677">
        <v>15008</v>
      </c>
      <c r="C125" s="677" t="s">
        <v>422</v>
      </c>
      <c r="D125" t="s">
        <v>400</v>
      </c>
      <c r="E125" s="268"/>
      <c r="F125" s="321">
        <v>193</v>
      </c>
      <c r="G125" s="218">
        <f t="shared" si="1"/>
        <v>0</v>
      </c>
    </row>
    <row r="126" spans="1:9">
      <c r="A126" s="236">
        <v>43281</v>
      </c>
      <c r="B126" s="677" t="s">
        <v>397</v>
      </c>
      <c r="C126" s="677" t="s">
        <v>425</v>
      </c>
      <c r="D126" t="s">
        <v>19</v>
      </c>
      <c r="E126" s="268">
        <v>25.2</v>
      </c>
      <c r="F126" s="321"/>
      <c r="G126" s="218">
        <f t="shared" si="1"/>
        <v>25.2</v>
      </c>
    </row>
    <row r="127" spans="1:9">
      <c r="B127" s="677"/>
      <c r="C127" s="677"/>
      <c r="D127" t="s">
        <v>401</v>
      </c>
      <c r="E127" s="268">
        <v>4</v>
      </c>
      <c r="F127" s="321"/>
      <c r="G127" s="218">
        <f t="shared" si="1"/>
        <v>29.2</v>
      </c>
    </row>
    <row r="128" spans="1:9">
      <c r="B128" s="677"/>
      <c r="C128" s="677"/>
      <c r="D128" t="s">
        <v>400</v>
      </c>
      <c r="E128" s="268">
        <v>300</v>
      </c>
      <c r="F128" s="321"/>
      <c r="G128" s="218">
        <f t="shared" si="1"/>
        <v>329.2</v>
      </c>
    </row>
    <row r="129" spans="1:7">
      <c r="A129" s="236">
        <v>43314</v>
      </c>
      <c r="B129" s="677">
        <v>15008</v>
      </c>
      <c r="C129" s="677" t="s">
        <v>425</v>
      </c>
      <c r="D129" t="s">
        <v>19</v>
      </c>
      <c r="E129" s="268"/>
      <c r="F129" s="321">
        <v>7</v>
      </c>
      <c r="G129" s="218">
        <f t="shared" si="1"/>
        <v>322.2</v>
      </c>
    </row>
    <row r="130" spans="1:7">
      <c r="A130" s="236">
        <v>43344</v>
      </c>
      <c r="B130" s="677">
        <v>15123</v>
      </c>
      <c r="C130" s="677" t="s">
        <v>425</v>
      </c>
      <c r="D130" t="s">
        <v>400</v>
      </c>
      <c r="E130" s="268"/>
      <c r="F130" s="321">
        <v>250</v>
      </c>
      <c r="G130" s="218">
        <f t="shared" si="1"/>
        <v>72.199999999999989</v>
      </c>
    </row>
    <row r="131" spans="1:7">
      <c r="A131" s="236">
        <v>43349</v>
      </c>
      <c r="B131" s="677">
        <v>15162</v>
      </c>
      <c r="C131" s="677" t="s">
        <v>425</v>
      </c>
      <c r="D131" t="s">
        <v>19</v>
      </c>
      <c r="E131" s="268"/>
      <c r="F131" s="321">
        <v>18.2</v>
      </c>
      <c r="G131" s="218">
        <f t="shared" si="1"/>
        <v>53.999999999999986</v>
      </c>
    </row>
    <row r="132" spans="1:7">
      <c r="A132" s="236">
        <v>43349</v>
      </c>
      <c r="B132" s="677">
        <v>15162</v>
      </c>
      <c r="C132" s="677" t="s">
        <v>425</v>
      </c>
      <c r="D132" t="s">
        <v>401</v>
      </c>
      <c r="E132" s="268"/>
      <c r="F132" s="321">
        <v>4</v>
      </c>
      <c r="G132" s="218">
        <f t="shared" si="1"/>
        <v>49.999999999999986</v>
      </c>
    </row>
    <row r="133" spans="1:7">
      <c r="A133" s="236">
        <v>43374</v>
      </c>
      <c r="B133" s="677">
        <v>15295</v>
      </c>
      <c r="C133" s="677" t="s">
        <v>425</v>
      </c>
      <c r="D133" t="s">
        <v>400</v>
      </c>
      <c r="E133" s="268"/>
      <c r="F133" s="321">
        <v>50</v>
      </c>
      <c r="G133" s="218">
        <f t="shared" si="1"/>
        <v>0</v>
      </c>
    </row>
    <row r="134" spans="1:7">
      <c r="A134" s="236">
        <v>43312</v>
      </c>
      <c r="B134" s="677" t="s">
        <v>397</v>
      </c>
      <c r="C134" s="677" t="s">
        <v>427</v>
      </c>
      <c r="D134" t="s">
        <v>19</v>
      </c>
      <c r="E134" s="268">
        <v>24.8</v>
      </c>
      <c r="F134" s="321"/>
      <c r="G134" s="218">
        <f t="shared" ref="G134:G197" si="2">+G133+E134-F134</f>
        <v>24.8</v>
      </c>
    </row>
    <row r="135" spans="1:7">
      <c r="B135" s="677"/>
      <c r="C135" s="677"/>
      <c r="D135" t="s">
        <v>401</v>
      </c>
      <c r="E135" s="268">
        <v>2</v>
      </c>
      <c r="F135" s="321"/>
      <c r="G135" s="218">
        <f t="shared" si="2"/>
        <v>26.8</v>
      </c>
    </row>
    <row r="136" spans="1:7">
      <c r="B136" s="677"/>
      <c r="C136" s="677"/>
      <c r="D136" t="s">
        <v>400</v>
      </c>
      <c r="E136" s="268">
        <v>300</v>
      </c>
      <c r="F136" s="321"/>
      <c r="G136" s="218">
        <f t="shared" si="2"/>
        <v>326.8</v>
      </c>
    </row>
    <row r="137" spans="1:7">
      <c r="A137" s="236">
        <v>43335</v>
      </c>
      <c r="B137" s="677">
        <v>15087</v>
      </c>
      <c r="C137" s="677" t="s">
        <v>427</v>
      </c>
      <c r="D137" t="s">
        <v>19</v>
      </c>
      <c r="E137" s="268"/>
      <c r="F137" s="321">
        <v>24.8</v>
      </c>
      <c r="G137" s="218">
        <f t="shared" si="2"/>
        <v>302</v>
      </c>
    </row>
    <row r="138" spans="1:7">
      <c r="A138" s="236">
        <v>43335</v>
      </c>
      <c r="B138" s="677">
        <v>15087</v>
      </c>
      <c r="C138" s="677" t="s">
        <v>427</v>
      </c>
      <c r="D138" t="s">
        <v>401</v>
      </c>
      <c r="E138" s="268"/>
      <c r="F138" s="321">
        <v>2</v>
      </c>
      <c r="G138" s="218">
        <f t="shared" si="2"/>
        <v>300</v>
      </c>
    </row>
    <row r="139" spans="1:7">
      <c r="A139" s="236">
        <v>43374</v>
      </c>
      <c r="B139" s="677">
        <v>15295</v>
      </c>
      <c r="C139" s="677" t="s">
        <v>427</v>
      </c>
      <c r="D139" t="s">
        <v>400</v>
      </c>
      <c r="E139" s="268"/>
      <c r="F139" s="321">
        <v>290</v>
      </c>
      <c r="G139" s="218">
        <f t="shared" si="2"/>
        <v>10</v>
      </c>
    </row>
    <row r="140" spans="1:7">
      <c r="A140" s="236">
        <v>43404</v>
      </c>
      <c r="B140" s="677">
        <v>15444</v>
      </c>
      <c r="C140" s="677" t="s">
        <v>427</v>
      </c>
      <c r="D140" t="s">
        <v>400</v>
      </c>
      <c r="E140" s="268"/>
      <c r="F140" s="321">
        <v>10</v>
      </c>
      <c r="G140" s="218">
        <f t="shared" si="2"/>
        <v>0</v>
      </c>
    </row>
    <row r="141" spans="1:7">
      <c r="A141" s="236">
        <v>43343</v>
      </c>
      <c r="B141" s="677" t="s">
        <v>397</v>
      </c>
      <c r="C141" s="677" t="s">
        <v>429</v>
      </c>
      <c r="D141" t="s">
        <v>19</v>
      </c>
      <c r="E141" s="268">
        <v>24.7</v>
      </c>
      <c r="F141" s="321"/>
      <c r="G141" s="218">
        <f t="shared" si="2"/>
        <v>24.7</v>
      </c>
    </row>
    <row r="142" spans="1:7">
      <c r="B142" s="677"/>
      <c r="C142" s="677"/>
      <c r="D142" t="s">
        <v>401</v>
      </c>
      <c r="E142" s="268">
        <v>2</v>
      </c>
      <c r="F142" s="321"/>
      <c r="G142" s="218">
        <f t="shared" si="2"/>
        <v>26.7</v>
      </c>
    </row>
    <row r="143" spans="1:7">
      <c r="B143" s="677"/>
      <c r="C143" s="677"/>
      <c r="D143" t="s">
        <v>400</v>
      </c>
      <c r="E143" s="268">
        <v>300</v>
      </c>
      <c r="F143" s="321"/>
      <c r="G143" s="218">
        <f t="shared" si="2"/>
        <v>326.7</v>
      </c>
    </row>
    <row r="144" spans="1:7">
      <c r="A144" s="236">
        <v>43404</v>
      </c>
      <c r="B144" s="677">
        <v>15444</v>
      </c>
      <c r="C144" s="677" t="s">
        <v>429</v>
      </c>
      <c r="D144" t="s">
        <v>19</v>
      </c>
      <c r="E144" s="268"/>
      <c r="F144" s="321">
        <v>24.7</v>
      </c>
      <c r="G144" s="218">
        <f t="shared" si="2"/>
        <v>302</v>
      </c>
    </row>
    <row r="145" spans="1:7">
      <c r="A145" s="236">
        <v>43404</v>
      </c>
      <c r="B145" s="677">
        <v>15444</v>
      </c>
      <c r="C145" s="677" t="s">
        <v>429</v>
      </c>
      <c r="D145" t="s">
        <v>401</v>
      </c>
      <c r="E145" s="268"/>
      <c r="F145" s="321">
        <v>2</v>
      </c>
      <c r="G145" s="218">
        <f t="shared" si="2"/>
        <v>300</v>
      </c>
    </row>
    <row r="146" spans="1:7">
      <c r="A146" s="236">
        <v>43404</v>
      </c>
      <c r="B146" s="677">
        <v>15444</v>
      </c>
      <c r="C146" s="677" t="s">
        <v>429</v>
      </c>
      <c r="D146" t="s">
        <v>400</v>
      </c>
      <c r="E146" s="268"/>
      <c r="F146" s="321">
        <v>300</v>
      </c>
      <c r="G146" s="218">
        <f t="shared" si="2"/>
        <v>0</v>
      </c>
    </row>
    <row r="147" spans="1:7">
      <c r="A147" s="236">
        <v>43373</v>
      </c>
      <c r="B147" s="677" t="s">
        <v>397</v>
      </c>
      <c r="C147" s="677" t="s">
        <v>478</v>
      </c>
      <c r="D147" t="s">
        <v>19</v>
      </c>
      <c r="E147" s="268">
        <v>25.2</v>
      </c>
      <c r="F147" s="321"/>
      <c r="G147" s="218">
        <f t="shared" si="2"/>
        <v>25.2</v>
      </c>
    </row>
    <row r="148" spans="1:7">
      <c r="B148" s="677"/>
      <c r="C148" s="677"/>
      <c r="D148" t="s">
        <v>401</v>
      </c>
      <c r="E148" s="268">
        <v>3</v>
      </c>
      <c r="F148" s="321"/>
      <c r="G148" s="218">
        <f t="shared" si="2"/>
        <v>28.2</v>
      </c>
    </row>
    <row r="149" spans="1:7">
      <c r="B149" s="677"/>
      <c r="C149" s="677"/>
      <c r="D149" t="s">
        <v>400</v>
      </c>
      <c r="E149" s="268">
        <v>300</v>
      </c>
      <c r="F149" s="321"/>
      <c r="G149" s="218">
        <f t="shared" si="2"/>
        <v>328.2</v>
      </c>
    </row>
    <row r="150" spans="1:7">
      <c r="A150" s="236">
        <v>43404</v>
      </c>
      <c r="B150" s="677">
        <v>15444</v>
      </c>
      <c r="C150" s="677" t="s">
        <v>478</v>
      </c>
      <c r="D150" t="s">
        <v>400</v>
      </c>
      <c r="E150" s="268"/>
      <c r="F150" s="321">
        <v>103.3</v>
      </c>
      <c r="G150" s="218">
        <f t="shared" si="2"/>
        <v>224.89999999999998</v>
      </c>
    </row>
    <row r="151" spans="1:7">
      <c r="A151" s="236">
        <v>43434</v>
      </c>
      <c r="B151" s="677">
        <v>15565</v>
      </c>
      <c r="C151" s="677" t="s">
        <v>478</v>
      </c>
      <c r="D151" t="s">
        <v>19</v>
      </c>
      <c r="E151" s="268"/>
      <c r="F151" s="321">
        <v>25.2</v>
      </c>
      <c r="G151" s="218">
        <f t="shared" si="2"/>
        <v>199.7</v>
      </c>
    </row>
    <row r="152" spans="1:7">
      <c r="A152" s="236">
        <v>43434</v>
      </c>
      <c r="B152" s="677">
        <v>15565</v>
      </c>
      <c r="C152" s="677" t="s">
        <v>478</v>
      </c>
      <c r="D152" t="s">
        <v>401</v>
      </c>
      <c r="E152" s="268"/>
      <c r="F152" s="321">
        <v>3</v>
      </c>
      <c r="G152" s="218">
        <f t="shared" si="2"/>
        <v>196.7</v>
      </c>
    </row>
    <row r="153" spans="1:7">
      <c r="A153" s="236">
        <v>43434</v>
      </c>
      <c r="B153" s="677">
        <v>15565</v>
      </c>
      <c r="C153" s="677" t="s">
        <v>478</v>
      </c>
      <c r="D153" t="s">
        <v>400</v>
      </c>
      <c r="E153" s="268"/>
      <c r="F153" s="321">
        <v>196.7</v>
      </c>
      <c r="G153" s="218">
        <f t="shared" si="2"/>
        <v>0</v>
      </c>
    </row>
    <row r="154" spans="1:7">
      <c r="A154" s="236">
        <v>43404</v>
      </c>
      <c r="B154" s="677" t="s">
        <v>397</v>
      </c>
      <c r="C154" s="677" t="s">
        <v>398</v>
      </c>
      <c r="D154" t="s">
        <v>19</v>
      </c>
      <c r="E154" s="268">
        <v>25.4</v>
      </c>
      <c r="F154" s="321"/>
      <c r="G154" s="218">
        <f t="shared" si="2"/>
        <v>25.4</v>
      </c>
    </row>
    <row r="155" spans="1:7">
      <c r="B155" s="677"/>
      <c r="C155" s="677"/>
      <c r="D155" t="s">
        <v>401</v>
      </c>
      <c r="E155" s="268">
        <v>4</v>
      </c>
      <c r="F155" s="321"/>
      <c r="G155" s="218">
        <f t="shared" si="2"/>
        <v>29.4</v>
      </c>
    </row>
    <row r="156" spans="1:7">
      <c r="B156" s="677"/>
      <c r="C156" s="677"/>
      <c r="D156" t="s">
        <v>400</v>
      </c>
      <c r="E156" s="268">
        <v>300</v>
      </c>
      <c r="F156" s="321"/>
      <c r="G156" s="218">
        <f t="shared" si="2"/>
        <v>329.4</v>
      </c>
    </row>
    <row r="157" spans="1:7">
      <c r="B157" s="677"/>
      <c r="C157" s="677"/>
      <c r="D157" t="s">
        <v>482</v>
      </c>
      <c r="E157" s="268">
        <v>6</v>
      </c>
      <c r="F157" s="321"/>
      <c r="G157" s="218">
        <f t="shared" si="2"/>
        <v>335.4</v>
      </c>
    </row>
    <row r="158" spans="1:7">
      <c r="A158" s="236">
        <v>43434</v>
      </c>
      <c r="B158" s="677">
        <v>15565</v>
      </c>
      <c r="C158" s="677" t="s">
        <v>398</v>
      </c>
      <c r="D158" t="s">
        <v>19</v>
      </c>
      <c r="E158" s="268"/>
      <c r="F158" s="321">
        <v>25.1</v>
      </c>
      <c r="G158" s="218">
        <f t="shared" si="2"/>
        <v>310.29999999999995</v>
      </c>
    </row>
    <row r="159" spans="1:7">
      <c r="A159" s="236">
        <v>43830</v>
      </c>
      <c r="B159" s="677">
        <v>15711</v>
      </c>
      <c r="C159" s="677" t="s">
        <v>398</v>
      </c>
      <c r="D159" t="s">
        <v>400</v>
      </c>
      <c r="E159" s="268"/>
      <c r="F159" s="321">
        <v>300</v>
      </c>
      <c r="G159" s="218">
        <f t="shared" si="2"/>
        <v>10.299999999999955</v>
      </c>
    </row>
    <row r="160" spans="1:7">
      <c r="A160" s="236">
        <v>43480</v>
      </c>
      <c r="B160" s="677">
        <v>15779</v>
      </c>
      <c r="C160" s="677" t="s">
        <v>398</v>
      </c>
      <c r="D160" t="s">
        <v>19</v>
      </c>
      <c r="E160" s="268"/>
      <c r="F160" s="321">
        <v>0.3</v>
      </c>
      <c r="G160" s="218">
        <f t="shared" si="2"/>
        <v>9.9999999999999538</v>
      </c>
    </row>
    <row r="161" spans="1:7">
      <c r="A161" s="236">
        <v>43480</v>
      </c>
      <c r="B161" s="677">
        <v>15779</v>
      </c>
      <c r="C161" s="677" t="s">
        <v>398</v>
      </c>
      <c r="D161" t="s">
        <v>401</v>
      </c>
      <c r="E161" s="268"/>
      <c r="F161" s="321">
        <v>4</v>
      </c>
      <c r="G161" s="218">
        <f t="shared" si="2"/>
        <v>5.9999999999999538</v>
      </c>
    </row>
    <row r="162" spans="1:7">
      <c r="A162" s="236">
        <v>43480</v>
      </c>
      <c r="B162" s="677">
        <v>15779</v>
      </c>
      <c r="C162" s="677" t="s">
        <v>398</v>
      </c>
      <c r="D162" t="s">
        <v>482</v>
      </c>
      <c r="E162" s="268"/>
      <c r="F162" s="321">
        <v>6</v>
      </c>
      <c r="G162" s="218">
        <f t="shared" si="2"/>
        <v>-4.6185277824406512E-14</v>
      </c>
    </row>
    <row r="163" spans="1:7">
      <c r="A163" s="236">
        <v>43434</v>
      </c>
      <c r="B163" s="677" t="s">
        <v>397</v>
      </c>
      <c r="C163" s="677" t="s">
        <v>405</v>
      </c>
      <c r="D163" t="s">
        <v>19</v>
      </c>
      <c r="E163" s="268">
        <v>26.1</v>
      </c>
      <c r="F163" s="321"/>
      <c r="G163" s="218">
        <f t="shared" si="2"/>
        <v>26.099999999999955</v>
      </c>
    </row>
    <row r="164" spans="1:7">
      <c r="B164" s="677"/>
      <c r="C164" s="677"/>
      <c r="D164" t="s">
        <v>401</v>
      </c>
      <c r="E164" s="268">
        <v>4</v>
      </c>
      <c r="F164" s="321"/>
      <c r="G164" s="218">
        <f t="shared" si="2"/>
        <v>30.099999999999955</v>
      </c>
    </row>
    <row r="165" spans="1:7">
      <c r="B165" s="677"/>
      <c r="C165" s="677"/>
      <c r="D165" t="s">
        <v>400</v>
      </c>
      <c r="E165" s="268">
        <v>300</v>
      </c>
      <c r="F165" s="321"/>
      <c r="G165" s="218">
        <f t="shared" si="2"/>
        <v>330.09999999999997</v>
      </c>
    </row>
    <row r="166" spans="1:7">
      <c r="A166" s="236">
        <v>43830</v>
      </c>
      <c r="B166" s="677">
        <v>15711</v>
      </c>
      <c r="C166" s="677" t="s">
        <v>405</v>
      </c>
      <c r="D166" t="s">
        <v>400</v>
      </c>
      <c r="E166" s="268"/>
      <c r="F166" s="321">
        <v>100</v>
      </c>
      <c r="G166" s="218">
        <f t="shared" si="2"/>
        <v>230.09999999999997</v>
      </c>
    </row>
    <row r="167" spans="1:7">
      <c r="A167" s="236">
        <v>43480</v>
      </c>
      <c r="B167" s="677">
        <v>15779</v>
      </c>
      <c r="C167" s="677" t="s">
        <v>405</v>
      </c>
      <c r="D167" t="s">
        <v>400</v>
      </c>
      <c r="E167" s="268"/>
      <c r="F167" s="321">
        <v>200</v>
      </c>
      <c r="G167" s="218">
        <f t="shared" si="2"/>
        <v>30.099999999999966</v>
      </c>
    </row>
    <row r="168" spans="1:7">
      <c r="A168" s="236">
        <v>43552</v>
      </c>
      <c r="B168" s="677" t="s">
        <v>2193</v>
      </c>
      <c r="C168" s="677" t="s">
        <v>405</v>
      </c>
      <c r="D168" t="s">
        <v>19</v>
      </c>
      <c r="E168" s="268"/>
      <c r="F168" s="321">
        <v>26.1</v>
      </c>
      <c r="G168" s="218">
        <f t="shared" si="2"/>
        <v>3.9999999999999645</v>
      </c>
    </row>
    <row r="169" spans="1:7">
      <c r="A169" s="236">
        <v>43552</v>
      </c>
      <c r="B169" s="677" t="s">
        <v>2193</v>
      </c>
      <c r="C169" s="677" t="s">
        <v>405</v>
      </c>
      <c r="D169" t="s">
        <v>401</v>
      </c>
      <c r="E169" s="268"/>
      <c r="F169" s="321">
        <v>4</v>
      </c>
      <c r="G169" s="218">
        <f t="shared" si="2"/>
        <v>-3.5527136788005009E-14</v>
      </c>
    </row>
    <row r="170" spans="1:7">
      <c r="A170" s="236">
        <v>43465</v>
      </c>
      <c r="B170" s="677" t="s">
        <v>397</v>
      </c>
      <c r="C170" s="677" t="s">
        <v>409</v>
      </c>
      <c r="D170" t="s">
        <v>19</v>
      </c>
      <c r="E170" s="268">
        <v>27.8</v>
      </c>
      <c r="F170" s="321"/>
      <c r="G170" s="218">
        <f t="shared" si="2"/>
        <v>27.799999999999965</v>
      </c>
    </row>
    <row r="171" spans="1:7">
      <c r="B171" s="677"/>
      <c r="C171" s="677"/>
      <c r="D171" t="s">
        <v>401</v>
      </c>
      <c r="E171" s="268">
        <v>4</v>
      </c>
      <c r="F171" s="321"/>
      <c r="G171" s="218">
        <f t="shared" si="2"/>
        <v>31.799999999999965</v>
      </c>
    </row>
    <row r="172" spans="1:7">
      <c r="B172" s="677"/>
      <c r="C172" s="677"/>
      <c r="D172" t="s">
        <v>400</v>
      </c>
      <c r="E172" s="268">
        <v>300</v>
      </c>
      <c r="F172" s="321"/>
      <c r="G172" s="218">
        <f t="shared" si="2"/>
        <v>331.79999999999995</v>
      </c>
    </row>
    <row r="173" spans="1:7">
      <c r="A173" s="236">
        <v>43480</v>
      </c>
      <c r="B173" s="677">
        <v>15779</v>
      </c>
      <c r="C173" s="677" t="s">
        <v>409</v>
      </c>
      <c r="D173" t="s">
        <v>400</v>
      </c>
      <c r="E173" s="268"/>
      <c r="F173" s="321">
        <v>300</v>
      </c>
      <c r="G173" s="218">
        <f t="shared" si="2"/>
        <v>31.799999999999955</v>
      </c>
    </row>
    <row r="174" spans="1:7">
      <c r="A174" s="236">
        <v>43552</v>
      </c>
      <c r="B174" s="677" t="s">
        <v>2193</v>
      </c>
      <c r="C174" s="677" t="s">
        <v>409</v>
      </c>
      <c r="D174" t="s">
        <v>19</v>
      </c>
      <c r="E174" s="268"/>
      <c r="F174" s="321">
        <v>27.8</v>
      </c>
      <c r="G174" s="218">
        <f t="shared" si="2"/>
        <v>3.9999999999999538</v>
      </c>
    </row>
    <row r="175" spans="1:7">
      <c r="A175" s="236">
        <v>43552</v>
      </c>
      <c r="B175" s="677" t="s">
        <v>2193</v>
      </c>
      <c r="C175" s="677" t="s">
        <v>409</v>
      </c>
      <c r="D175" t="s">
        <v>401</v>
      </c>
      <c r="E175" s="268"/>
      <c r="F175" s="321">
        <v>4</v>
      </c>
      <c r="G175" s="218">
        <f t="shared" si="2"/>
        <v>-4.6185277824406512E-14</v>
      </c>
    </row>
    <row r="176" spans="1:7">
      <c r="A176" s="236">
        <v>43496</v>
      </c>
      <c r="B176" s="677" t="s">
        <v>397</v>
      </c>
      <c r="C176" s="677" t="s">
        <v>444</v>
      </c>
      <c r="D176" t="s">
        <v>19</v>
      </c>
      <c r="E176" s="268">
        <v>29</v>
      </c>
      <c r="F176" s="321"/>
      <c r="G176" s="218">
        <f t="shared" si="2"/>
        <v>28.999999999999954</v>
      </c>
    </row>
    <row r="177" spans="1:7">
      <c r="B177" s="677"/>
      <c r="C177" s="677"/>
      <c r="D177" t="s">
        <v>401</v>
      </c>
      <c r="E177" s="268">
        <v>4</v>
      </c>
      <c r="F177" s="321"/>
      <c r="G177" s="218">
        <f t="shared" si="2"/>
        <v>32.999999999999957</v>
      </c>
    </row>
    <row r="178" spans="1:7">
      <c r="B178" s="677"/>
      <c r="C178" s="677"/>
      <c r="D178" t="s">
        <v>400</v>
      </c>
      <c r="E178" s="268">
        <v>300</v>
      </c>
      <c r="F178" s="321"/>
      <c r="G178" s="218">
        <f t="shared" si="2"/>
        <v>332.99999999999994</v>
      </c>
    </row>
    <row r="179" spans="1:7">
      <c r="A179" s="236">
        <v>43524</v>
      </c>
      <c r="B179" s="677">
        <v>15983</v>
      </c>
      <c r="C179" s="677" t="s">
        <v>444</v>
      </c>
      <c r="D179" t="s">
        <v>400</v>
      </c>
      <c r="E179" s="268"/>
      <c r="F179" s="321">
        <v>250</v>
      </c>
      <c r="G179" s="218">
        <f t="shared" si="2"/>
        <v>82.999999999999943</v>
      </c>
    </row>
    <row r="180" spans="1:7">
      <c r="A180" s="236">
        <v>43552</v>
      </c>
      <c r="B180" s="677" t="s">
        <v>2194</v>
      </c>
      <c r="C180" s="677" t="s">
        <v>444</v>
      </c>
      <c r="D180" t="s">
        <v>400</v>
      </c>
      <c r="E180" s="268"/>
      <c r="F180" s="321">
        <v>50</v>
      </c>
      <c r="G180" s="218">
        <f t="shared" si="2"/>
        <v>32.999999999999943</v>
      </c>
    </row>
    <row r="181" spans="1:7">
      <c r="A181" s="236">
        <v>43552</v>
      </c>
      <c r="B181" s="677" t="s">
        <v>2193</v>
      </c>
      <c r="C181" s="677" t="s">
        <v>444</v>
      </c>
      <c r="D181" t="s">
        <v>19</v>
      </c>
      <c r="E181" s="268"/>
      <c r="F181" s="321">
        <v>29</v>
      </c>
      <c r="G181" s="218">
        <f t="shared" si="2"/>
        <v>3.9999999999999432</v>
      </c>
    </row>
    <row r="182" spans="1:7">
      <c r="A182" s="236">
        <v>43552</v>
      </c>
      <c r="B182" s="677" t="s">
        <v>2193</v>
      </c>
      <c r="C182" s="677" t="s">
        <v>444</v>
      </c>
      <c r="D182" t="s">
        <v>401</v>
      </c>
      <c r="E182" s="268"/>
      <c r="F182" s="321">
        <v>4</v>
      </c>
      <c r="G182" s="218">
        <f t="shared" si="2"/>
        <v>-5.6843418860808015E-14</v>
      </c>
    </row>
    <row r="183" spans="1:7">
      <c r="A183" s="236">
        <v>43524</v>
      </c>
      <c r="B183" s="677" t="s">
        <v>397</v>
      </c>
      <c r="C183" s="677" t="s">
        <v>415</v>
      </c>
      <c r="D183" t="s">
        <v>19</v>
      </c>
      <c r="E183" s="268">
        <v>30.7</v>
      </c>
      <c r="F183" s="321"/>
      <c r="G183" s="218">
        <f t="shared" si="2"/>
        <v>30.699999999999942</v>
      </c>
    </row>
    <row r="184" spans="1:7">
      <c r="B184" s="677"/>
      <c r="C184" s="677"/>
      <c r="D184" t="s">
        <v>401</v>
      </c>
      <c r="E184" s="268">
        <v>4.9000000000000004</v>
      </c>
      <c r="F184" s="321"/>
      <c r="G184" s="218">
        <f t="shared" si="2"/>
        <v>35.599999999999945</v>
      </c>
    </row>
    <row r="185" spans="1:7">
      <c r="B185" s="677"/>
      <c r="C185" s="677"/>
      <c r="D185" t="s">
        <v>400</v>
      </c>
      <c r="E185" s="268">
        <v>300</v>
      </c>
      <c r="F185" s="321"/>
      <c r="G185" s="218">
        <f t="shared" si="2"/>
        <v>335.59999999999997</v>
      </c>
    </row>
    <row r="186" spans="1:7">
      <c r="A186" s="236">
        <v>43552</v>
      </c>
      <c r="B186" s="677" t="s">
        <v>2194</v>
      </c>
      <c r="C186" s="677" t="s">
        <v>415</v>
      </c>
      <c r="D186" t="s">
        <v>400</v>
      </c>
      <c r="E186" s="268"/>
      <c r="F186" s="321">
        <v>300</v>
      </c>
      <c r="G186" s="218">
        <f t="shared" si="2"/>
        <v>35.599999999999966</v>
      </c>
    </row>
    <row r="187" spans="1:7">
      <c r="A187" s="236">
        <v>43616</v>
      </c>
      <c r="B187" s="677" t="s">
        <v>2195</v>
      </c>
      <c r="C187" s="677" t="s">
        <v>415</v>
      </c>
      <c r="D187" t="s">
        <v>19</v>
      </c>
      <c r="E187" s="268"/>
      <c r="F187" s="321">
        <v>30.7</v>
      </c>
      <c r="G187" s="218">
        <f t="shared" si="2"/>
        <v>4.8999999999999666</v>
      </c>
    </row>
    <row r="188" spans="1:7">
      <c r="A188" s="236">
        <v>43616</v>
      </c>
      <c r="B188" s="677" t="s">
        <v>2195</v>
      </c>
      <c r="C188" s="677" t="s">
        <v>415</v>
      </c>
      <c r="D188" t="s">
        <v>401</v>
      </c>
      <c r="E188" s="268"/>
      <c r="F188" s="321">
        <v>4.9000000000000004</v>
      </c>
      <c r="G188" s="218">
        <f t="shared" si="2"/>
        <v>-3.3750779948604759E-14</v>
      </c>
    </row>
    <row r="189" spans="1:7">
      <c r="A189" s="236">
        <v>43555</v>
      </c>
      <c r="B189" s="677" t="s">
        <v>397</v>
      </c>
      <c r="C189" s="677" t="s">
        <v>418</v>
      </c>
      <c r="D189" t="s">
        <v>400</v>
      </c>
      <c r="E189" s="268">
        <v>28.5</v>
      </c>
      <c r="F189" s="321"/>
      <c r="G189" s="218">
        <f t="shared" si="2"/>
        <v>28.499999999999964</v>
      </c>
    </row>
    <row r="190" spans="1:7">
      <c r="B190" s="677"/>
      <c r="C190" s="677"/>
      <c r="D190" t="s">
        <v>401</v>
      </c>
      <c r="E190" s="268">
        <v>3.9</v>
      </c>
      <c r="F190" s="321"/>
      <c r="G190" s="218">
        <f t="shared" si="2"/>
        <v>32.399999999999963</v>
      </c>
    </row>
    <row r="191" spans="1:7">
      <c r="B191" s="677"/>
      <c r="C191" s="677"/>
      <c r="D191" t="s">
        <v>400</v>
      </c>
      <c r="E191" s="268">
        <v>300</v>
      </c>
      <c r="F191" s="321"/>
      <c r="G191" s="218">
        <f t="shared" si="2"/>
        <v>332.4</v>
      </c>
    </row>
    <row r="192" spans="1:7">
      <c r="A192" s="236">
        <v>43554</v>
      </c>
      <c r="B192" s="677" t="s">
        <v>2196</v>
      </c>
      <c r="C192" s="677" t="s">
        <v>418</v>
      </c>
      <c r="D192" t="s">
        <v>400</v>
      </c>
      <c r="E192" s="268"/>
      <c r="F192" s="321">
        <v>250</v>
      </c>
      <c r="G192" s="218">
        <f t="shared" si="2"/>
        <v>82.399999999999977</v>
      </c>
    </row>
    <row r="193" spans="1:7">
      <c r="A193" s="236">
        <v>43616</v>
      </c>
      <c r="B193" s="677" t="s">
        <v>2195</v>
      </c>
      <c r="C193" s="677" t="s">
        <v>418</v>
      </c>
      <c r="D193" t="s">
        <v>19</v>
      </c>
      <c r="E193" s="268"/>
      <c r="F193" s="321">
        <v>28.5</v>
      </c>
      <c r="G193" s="218">
        <f t="shared" si="2"/>
        <v>53.899999999999977</v>
      </c>
    </row>
    <row r="194" spans="1:7">
      <c r="A194" s="236">
        <v>43616</v>
      </c>
      <c r="B194" s="677" t="s">
        <v>2195</v>
      </c>
      <c r="C194" s="677" t="s">
        <v>418</v>
      </c>
      <c r="D194" t="s">
        <v>401</v>
      </c>
      <c r="E194" s="268"/>
      <c r="F194" s="321">
        <v>3.9</v>
      </c>
      <c r="G194" s="218">
        <f t="shared" si="2"/>
        <v>49.999999999999979</v>
      </c>
    </row>
    <row r="195" spans="1:7">
      <c r="A195" s="236">
        <v>43616</v>
      </c>
      <c r="B195" s="677" t="s">
        <v>2195</v>
      </c>
      <c r="C195" s="677" t="s">
        <v>418</v>
      </c>
      <c r="D195" t="s">
        <v>400</v>
      </c>
      <c r="E195" s="268"/>
      <c r="F195" s="321">
        <v>50</v>
      </c>
      <c r="G195" s="218">
        <f t="shared" si="2"/>
        <v>0</v>
      </c>
    </row>
    <row r="196" spans="1:7">
      <c r="A196" s="236">
        <v>43585</v>
      </c>
      <c r="B196" s="677" t="s">
        <v>397</v>
      </c>
      <c r="C196" s="677" t="s">
        <v>420</v>
      </c>
      <c r="D196" t="s">
        <v>19</v>
      </c>
      <c r="E196" s="268">
        <v>28.8</v>
      </c>
      <c r="F196" s="321"/>
      <c r="G196" s="218">
        <f t="shared" si="2"/>
        <v>28.8</v>
      </c>
    </row>
    <row r="197" spans="1:7">
      <c r="B197" s="677"/>
      <c r="C197" s="677"/>
      <c r="D197" t="s">
        <v>401</v>
      </c>
      <c r="E197" s="268">
        <v>3.6</v>
      </c>
      <c r="F197" s="321"/>
      <c r="G197" s="218">
        <f t="shared" si="2"/>
        <v>32.4</v>
      </c>
    </row>
    <row r="198" spans="1:7">
      <c r="B198" s="677"/>
      <c r="C198" s="677"/>
      <c r="D198" t="s">
        <v>400</v>
      </c>
      <c r="E198" s="268">
        <v>300</v>
      </c>
      <c r="F198" s="321"/>
      <c r="G198" s="218">
        <f t="shared" ref="G198:G261" si="3">+G197+E198-F198</f>
        <v>332.4</v>
      </c>
    </row>
    <row r="199" spans="1:7">
      <c r="A199" s="236">
        <v>43616</v>
      </c>
      <c r="B199" s="677" t="s">
        <v>2195</v>
      </c>
      <c r="C199" s="244" t="s">
        <v>420</v>
      </c>
      <c r="D199" s="227" t="s">
        <v>400</v>
      </c>
      <c r="E199" s="269"/>
      <c r="F199" s="321">
        <v>82</v>
      </c>
      <c r="G199" s="218">
        <f t="shared" si="3"/>
        <v>250.39999999999998</v>
      </c>
    </row>
    <row r="200" spans="1:7">
      <c r="A200" s="236">
        <v>43644</v>
      </c>
      <c r="B200" s="677" t="s">
        <v>2197</v>
      </c>
      <c r="C200" s="244" t="s">
        <v>420</v>
      </c>
      <c r="D200" s="227" t="s">
        <v>19</v>
      </c>
      <c r="E200" s="269"/>
      <c r="F200" s="321">
        <v>28.8</v>
      </c>
      <c r="G200" s="218">
        <f t="shared" si="3"/>
        <v>221.59999999999997</v>
      </c>
    </row>
    <row r="201" spans="1:7">
      <c r="A201" s="236">
        <v>43644</v>
      </c>
      <c r="B201" s="677" t="s">
        <v>2197</v>
      </c>
      <c r="C201" s="244" t="s">
        <v>420</v>
      </c>
      <c r="D201" s="227" t="s">
        <v>401</v>
      </c>
      <c r="E201" s="269"/>
      <c r="F201" s="321">
        <v>3.6</v>
      </c>
      <c r="G201" s="218">
        <f t="shared" si="3"/>
        <v>217.99999999999997</v>
      </c>
    </row>
    <row r="202" spans="1:7">
      <c r="A202" s="236">
        <v>43644</v>
      </c>
      <c r="B202" s="677" t="s">
        <v>2197</v>
      </c>
      <c r="C202" s="244" t="s">
        <v>420</v>
      </c>
      <c r="D202" s="227" t="s">
        <v>400</v>
      </c>
      <c r="E202" s="269"/>
      <c r="F202" s="321">
        <v>218</v>
      </c>
      <c r="G202" s="218">
        <f t="shared" si="3"/>
        <v>0</v>
      </c>
    </row>
    <row r="203" spans="1:7">
      <c r="A203" s="236">
        <v>43616</v>
      </c>
      <c r="B203" s="677" t="s">
        <v>397</v>
      </c>
      <c r="C203" s="244" t="s">
        <v>422</v>
      </c>
      <c r="D203" s="227" t="s">
        <v>19</v>
      </c>
      <c r="E203" s="269">
        <v>26.6</v>
      </c>
      <c r="F203" s="321"/>
      <c r="G203" s="218">
        <f t="shared" si="3"/>
        <v>26.6</v>
      </c>
    </row>
    <row r="204" spans="1:7">
      <c r="B204" s="677"/>
      <c r="C204" s="244"/>
      <c r="D204" s="227" t="s">
        <v>401</v>
      </c>
      <c r="E204" s="269">
        <v>4.0999999999999996</v>
      </c>
      <c r="F204" s="321"/>
      <c r="G204" s="218">
        <f t="shared" si="3"/>
        <v>30.700000000000003</v>
      </c>
    </row>
    <row r="205" spans="1:7">
      <c r="B205" s="677"/>
      <c r="C205" s="244"/>
      <c r="D205" s="227" t="s">
        <v>400</v>
      </c>
      <c r="E205" s="269">
        <v>300</v>
      </c>
      <c r="F205" s="321"/>
      <c r="G205" s="218">
        <f t="shared" si="3"/>
        <v>330.7</v>
      </c>
    </row>
    <row r="206" spans="1:7">
      <c r="A206" s="236">
        <v>43644</v>
      </c>
      <c r="B206" s="677" t="s">
        <v>2197</v>
      </c>
      <c r="C206" s="244" t="s">
        <v>422</v>
      </c>
      <c r="D206" s="227" t="s">
        <v>400</v>
      </c>
      <c r="E206" s="269"/>
      <c r="F206" s="321">
        <v>49.6</v>
      </c>
      <c r="G206" s="218">
        <f t="shared" si="3"/>
        <v>281.09999999999997</v>
      </c>
    </row>
    <row r="207" spans="1:7">
      <c r="A207" s="236">
        <v>43708</v>
      </c>
      <c r="B207" s="677" t="s">
        <v>2198</v>
      </c>
      <c r="C207" s="244" t="s">
        <v>422</v>
      </c>
      <c r="D207" s="227" t="s">
        <v>19</v>
      </c>
      <c r="E207" s="269"/>
      <c r="F207" s="321">
        <v>26.6</v>
      </c>
      <c r="G207" s="218">
        <f t="shared" si="3"/>
        <v>254.49999999999997</v>
      </c>
    </row>
    <row r="208" spans="1:7">
      <c r="A208" s="236">
        <v>43708</v>
      </c>
      <c r="B208" s="677" t="s">
        <v>2198</v>
      </c>
      <c r="C208" s="244" t="s">
        <v>422</v>
      </c>
      <c r="D208" s="227" t="s">
        <v>401</v>
      </c>
      <c r="E208" s="269"/>
      <c r="F208" s="321">
        <v>4.0999999999999996</v>
      </c>
      <c r="G208" s="218">
        <f t="shared" si="3"/>
        <v>250.39999999999998</v>
      </c>
    </row>
    <row r="209" spans="1:7">
      <c r="A209" s="236">
        <v>43708</v>
      </c>
      <c r="B209" s="677" t="s">
        <v>2198</v>
      </c>
      <c r="C209" s="244" t="s">
        <v>422</v>
      </c>
      <c r="D209" s="227" t="s">
        <v>400</v>
      </c>
      <c r="E209" s="269"/>
      <c r="F209" s="321">
        <v>250.4</v>
      </c>
      <c r="G209" s="218">
        <f t="shared" si="3"/>
        <v>0</v>
      </c>
    </row>
    <row r="210" spans="1:7">
      <c r="A210" s="243">
        <v>43646</v>
      </c>
      <c r="B210" s="676" t="s">
        <v>397</v>
      </c>
      <c r="C210" s="248" t="s">
        <v>425</v>
      </c>
      <c r="D210" s="227" t="s">
        <v>19</v>
      </c>
      <c r="E210" s="269">
        <v>23.7</v>
      </c>
      <c r="F210" s="321"/>
      <c r="G210" s="218">
        <f t="shared" si="3"/>
        <v>23.7</v>
      </c>
    </row>
    <row r="211" spans="1:7">
      <c r="A211" s="243"/>
      <c r="B211" s="676"/>
      <c r="C211" s="248"/>
      <c r="D211" s="227" t="s">
        <v>401</v>
      </c>
      <c r="E211" s="269">
        <v>4</v>
      </c>
      <c r="F211" s="321"/>
      <c r="G211" s="218">
        <f t="shared" si="3"/>
        <v>27.7</v>
      </c>
    </row>
    <row r="212" spans="1:7">
      <c r="A212" s="243"/>
      <c r="B212" s="676"/>
      <c r="C212" s="248"/>
      <c r="D212" s="227" t="s">
        <v>400</v>
      </c>
      <c r="E212" s="269">
        <v>300</v>
      </c>
      <c r="F212" s="321"/>
      <c r="G212" s="218">
        <f t="shared" si="3"/>
        <v>327.7</v>
      </c>
    </row>
    <row r="213" spans="1:7">
      <c r="A213" s="236">
        <v>43708</v>
      </c>
      <c r="B213" s="677" t="s">
        <v>2198</v>
      </c>
      <c r="C213" s="244" t="s">
        <v>425</v>
      </c>
      <c r="D213" s="227" t="s">
        <v>400</v>
      </c>
      <c r="E213" s="269"/>
      <c r="F213" s="321">
        <v>218.9</v>
      </c>
      <c r="G213" s="218">
        <f t="shared" si="3"/>
        <v>108.79999999999998</v>
      </c>
    </row>
    <row r="214" spans="1:7">
      <c r="A214" s="236">
        <v>43738</v>
      </c>
      <c r="B214" s="677" t="s">
        <v>2199</v>
      </c>
      <c r="C214" s="244" t="s">
        <v>425</v>
      </c>
      <c r="D214" s="227" t="s">
        <v>400</v>
      </c>
      <c r="E214" s="269"/>
      <c r="F214" s="321">
        <v>81.099999999999994</v>
      </c>
      <c r="G214" s="218">
        <f t="shared" si="3"/>
        <v>27.699999999999989</v>
      </c>
    </row>
    <row r="215" spans="1:7">
      <c r="A215" s="236">
        <v>43738</v>
      </c>
      <c r="B215" s="677" t="s">
        <v>2199</v>
      </c>
      <c r="C215" s="244" t="s">
        <v>425</v>
      </c>
      <c r="D215" s="227" t="s">
        <v>19</v>
      </c>
      <c r="E215" s="269"/>
      <c r="F215" s="321">
        <v>23.7</v>
      </c>
      <c r="G215" s="218">
        <f t="shared" si="3"/>
        <v>3.9999999999999893</v>
      </c>
    </row>
    <row r="216" spans="1:7">
      <c r="A216" s="236">
        <v>43738</v>
      </c>
      <c r="B216" s="677" t="s">
        <v>2199</v>
      </c>
      <c r="C216" s="244" t="s">
        <v>425</v>
      </c>
      <c r="D216" s="227" t="s">
        <v>401</v>
      </c>
      <c r="E216" s="269"/>
      <c r="F216" s="321">
        <v>4</v>
      </c>
      <c r="G216" s="218">
        <f t="shared" si="3"/>
        <v>-1.0658141036401503E-14</v>
      </c>
    </row>
    <row r="217" spans="1:7">
      <c r="A217" s="243">
        <v>43677</v>
      </c>
      <c r="B217" s="676" t="s">
        <v>397</v>
      </c>
      <c r="C217" s="248" t="s">
        <v>427</v>
      </c>
      <c r="D217" s="227" t="s">
        <v>19</v>
      </c>
      <c r="E217" s="269">
        <v>23.7</v>
      </c>
      <c r="F217" s="321"/>
      <c r="G217" s="218">
        <f t="shared" si="3"/>
        <v>23.699999999999989</v>
      </c>
    </row>
    <row r="218" spans="1:7">
      <c r="B218" s="677"/>
      <c r="C218" s="244"/>
      <c r="D218" s="227" t="s">
        <v>401</v>
      </c>
      <c r="E218" s="269">
        <v>3.8</v>
      </c>
      <c r="F218" s="321"/>
      <c r="G218" s="218">
        <f t="shared" si="3"/>
        <v>27.499999999999989</v>
      </c>
    </row>
    <row r="219" spans="1:7">
      <c r="B219" s="677"/>
      <c r="C219" s="244"/>
      <c r="D219" s="227" t="s">
        <v>400</v>
      </c>
      <c r="E219" s="269">
        <v>300</v>
      </c>
      <c r="F219" s="321"/>
      <c r="G219" s="218">
        <f t="shared" si="3"/>
        <v>327.5</v>
      </c>
    </row>
    <row r="220" spans="1:7">
      <c r="A220" s="236">
        <v>43738</v>
      </c>
      <c r="B220" s="677" t="s">
        <v>2199</v>
      </c>
      <c r="C220" s="244" t="s">
        <v>427</v>
      </c>
      <c r="D220" s="227" t="s">
        <v>400</v>
      </c>
      <c r="E220" s="269"/>
      <c r="F220" s="321">
        <v>141.19999999999999</v>
      </c>
      <c r="G220" s="218">
        <f t="shared" si="3"/>
        <v>186.3</v>
      </c>
    </row>
    <row r="221" spans="1:7">
      <c r="A221" s="236">
        <v>43769</v>
      </c>
      <c r="B221" s="677" t="s">
        <v>2200</v>
      </c>
      <c r="C221" s="244" t="s">
        <v>427</v>
      </c>
      <c r="D221" s="227" t="s">
        <v>400</v>
      </c>
      <c r="E221" s="269"/>
      <c r="F221" s="321">
        <v>96.4</v>
      </c>
      <c r="G221" s="218">
        <f t="shared" si="3"/>
        <v>89.9</v>
      </c>
    </row>
    <row r="222" spans="1:7">
      <c r="A222" s="236">
        <v>43769</v>
      </c>
      <c r="B222" s="677" t="s">
        <v>2200</v>
      </c>
      <c r="C222" s="244" t="s">
        <v>427</v>
      </c>
      <c r="D222" s="227" t="s">
        <v>19</v>
      </c>
      <c r="E222" s="269"/>
      <c r="F222" s="321">
        <v>3.6</v>
      </c>
      <c r="G222" s="218">
        <f t="shared" si="3"/>
        <v>86.300000000000011</v>
      </c>
    </row>
    <row r="223" spans="1:7">
      <c r="A223" s="236">
        <v>43773</v>
      </c>
      <c r="B223" s="677" t="s">
        <v>2201</v>
      </c>
      <c r="C223" s="244" t="s">
        <v>427</v>
      </c>
      <c r="D223" s="227" t="s">
        <v>400</v>
      </c>
      <c r="E223" s="269"/>
      <c r="F223" s="321">
        <v>50</v>
      </c>
      <c r="G223" s="218">
        <f t="shared" si="3"/>
        <v>36.300000000000011</v>
      </c>
    </row>
    <row r="224" spans="1:7">
      <c r="A224" s="236">
        <v>43799</v>
      </c>
      <c r="B224" s="677" t="s">
        <v>2202</v>
      </c>
      <c r="C224" s="244" t="s">
        <v>427</v>
      </c>
      <c r="D224" s="227" t="s">
        <v>19</v>
      </c>
      <c r="E224" s="269"/>
      <c r="F224" s="321">
        <v>20.100000000000001</v>
      </c>
      <c r="G224" s="218">
        <f t="shared" si="3"/>
        <v>16.20000000000001</v>
      </c>
    </row>
    <row r="225" spans="1:7">
      <c r="A225" s="236">
        <v>43799</v>
      </c>
      <c r="B225" s="677" t="s">
        <v>2202</v>
      </c>
      <c r="C225" s="244" t="s">
        <v>427</v>
      </c>
      <c r="D225" s="227" t="s">
        <v>401</v>
      </c>
      <c r="E225" s="269"/>
      <c r="F225" s="321">
        <v>3.8</v>
      </c>
      <c r="G225" s="218">
        <f t="shared" si="3"/>
        <v>12.400000000000009</v>
      </c>
    </row>
    <row r="226" spans="1:7">
      <c r="A226" s="236">
        <v>43799</v>
      </c>
      <c r="B226" s="677" t="s">
        <v>2202</v>
      </c>
      <c r="C226" s="244" t="s">
        <v>427</v>
      </c>
      <c r="D226" s="227" t="s">
        <v>400</v>
      </c>
      <c r="E226" s="269"/>
      <c r="F226" s="321">
        <v>12.4</v>
      </c>
      <c r="G226" s="218">
        <f t="shared" si="3"/>
        <v>0</v>
      </c>
    </row>
    <row r="227" spans="1:7">
      <c r="A227" s="243">
        <v>43708</v>
      </c>
      <c r="B227" s="676" t="s">
        <v>397</v>
      </c>
      <c r="C227" s="248" t="s">
        <v>429</v>
      </c>
      <c r="D227" s="227" t="s">
        <v>19</v>
      </c>
      <c r="E227" s="269">
        <v>23.1</v>
      </c>
      <c r="F227" s="321"/>
      <c r="G227" s="218">
        <f t="shared" si="3"/>
        <v>23.1</v>
      </c>
    </row>
    <row r="228" spans="1:7">
      <c r="B228" s="677"/>
      <c r="C228" s="244"/>
      <c r="D228" s="227" t="s">
        <v>401</v>
      </c>
      <c r="E228" s="269">
        <v>3.7</v>
      </c>
      <c r="F228" s="321"/>
      <c r="G228" s="218">
        <f t="shared" si="3"/>
        <v>26.8</v>
      </c>
    </row>
    <row r="229" spans="1:7">
      <c r="B229" s="677"/>
      <c r="C229" s="244"/>
      <c r="D229" s="227" t="s">
        <v>400</v>
      </c>
      <c r="E229" s="269">
        <v>300</v>
      </c>
      <c r="F229" s="321"/>
      <c r="G229" s="218">
        <f t="shared" si="3"/>
        <v>326.8</v>
      </c>
    </row>
    <row r="230" spans="1:7">
      <c r="A230" s="236">
        <v>43799</v>
      </c>
      <c r="B230" s="677" t="s">
        <v>2202</v>
      </c>
      <c r="C230" s="244" t="s">
        <v>429</v>
      </c>
      <c r="D230" s="227" t="s">
        <v>19</v>
      </c>
      <c r="E230" s="269"/>
      <c r="F230" s="321">
        <v>23.1</v>
      </c>
      <c r="G230" s="218">
        <f t="shared" si="3"/>
        <v>303.7</v>
      </c>
    </row>
    <row r="231" spans="1:7">
      <c r="A231" s="236">
        <v>43799</v>
      </c>
      <c r="B231" s="677" t="s">
        <v>2202</v>
      </c>
      <c r="C231" s="244" t="s">
        <v>429</v>
      </c>
      <c r="D231" s="227" t="s">
        <v>401</v>
      </c>
      <c r="E231" s="269"/>
      <c r="F231" s="321">
        <v>3.7</v>
      </c>
      <c r="G231" s="218">
        <f t="shared" si="3"/>
        <v>300</v>
      </c>
    </row>
    <row r="232" spans="1:7">
      <c r="A232" s="236">
        <v>43799</v>
      </c>
      <c r="B232" s="677" t="s">
        <v>2202</v>
      </c>
      <c r="C232" s="244" t="s">
        <v>429</v>
      </c>
      <c r="D232" s="227" t="s">
        <v>400</v>
      </c>
      <c r="E232" s="269"/>
      <c r="F232" s="321">
        <v>136.9</v>
      </c>
      <c r="G232" s="218">
        <f t="shared" si="3"/>
        <v>163.1</v>
      </c>
    </row>
    <row r="233" spans="1:7">
      <c r="A233" s="236">
        <v>43843</v>
      </c>
      <c r="B233" s="677" t="s">
        <v>2203</v>
      </c>
      <c r="C233" s="244" t="s">
        <v>429</v>
      </c>
      <c r="D233" s="227" t="s">
        <v>400</v>
      </c>
      <c r="E233" s="269"/>
      <c r="F233" s="321">
        <v>150</v>
      </c>
      <c r="G233" s="218">
        <f t="shared" si="3"/>
        <v>13.099999999999994</v>
      </c>
    </row>
    <row r="234" spans="1:7">
      <c r="A234" s="236">
        <v>43998</v>
      </c>
      <c r="B234" s="677" t="s">
        <v>2204</v>
      </c>
      <c r="C234" s="244" t="s">
        <v>429</v>
      </c>
      <c r="D234" s="227" t="s">
        <v>400</v>
      </c>
      <c r="E234" s="269"/>
      <c r="F234" s="321">
        <v>13.1</v>
      </c>
      <c r="G234" s="218">
        <f t="shared" si="3"/>
        <v>0</v>
      </c>
    </row>
    <row r="235" spans="1:7">
      <c r="A235" s="243">
        <v>43738</v>
      </c>
      <c r="B235" s="676" t="s">
        <v>397</v>
      </c>
      <c r="C235" s="248" t="s">
        <v>478</v>
      </c>
      <c r="D235" s="227" t="s">
        <v>19</v>
      </c>
      <c r="E235" s="269">
        <v>23.2</v>
      </c>
      <c r="F235" s="321"/>
      <c r="G235" s="218">
        <f t="shared" si="3"/>
        <v>23.2</v>
      </c>
    </row>
    <row r="236" spans="1:7">
      <c r="B236" s="677"/>
      <c r="C236" s="244"/>
      <c r="D236" s="227" t="s">
        <v>401</v>
      </c>
      <c r="E236" s="269">
        <v>3.7</v>
      </c>
      <c r="F236" s="321"/>
      <c r="G236" s="218">
        <f t="shared" si="3"/>
        <v>26.9</v>
      </c>
    </row>
    <row r="237" spans="1:7">
      <c r="B237" s="677"/>
      <c r="C237" s="244"/>
      <c r="D237" s="227" t="s">
        <v>400</v>
      </c>
      <c r="E237" s="269">
        <v>300</v>
      </c>
      <c r="F237" s="321"/>
      <c r="G237" s="218">
        <f t="shared" si="3"/>
        <v>326.89999999999998</v>
      </c>
    </row>
    <row r="238" spans="1:7">
      <c r="A238" s="236">
        <v>43861</v>
      </c>
      <c r="B238" s="677" t="s">
        <v>2205</v>
      </c>
      <c r="C238" s="244" t="s">
        <v>478</v>
      </c>
      <c r="D238" s="227" t="s">
        <v>400</v>
      </c>
      <c r="E238" s="269"/>
      <c r="F238" s="321">
        <v>40</v>
      </c>
      <c r="G238" s="218">
        <f t="shared" si="3"/>
        <v>286.89999999999998</v>
      </c>
    </row>
    <row r="239" spans="1:7">
      <c r="A239" s="236">
        <v>43998</v>
      </c>
      <c r="B239" s="677" t="s">
        <v>2204</v>
      </c>
      <c r="C239" s="244" t="s">
        <v>478</v>
      </c>
      <c r="D239" s="227" t="s">
        <v>400</v>
      </c>
      <c r="E239" s="269"/>
      <c r="F239" s="321">
        <v>260</v>
      </c>
      <c r="G239" s="218">
        <f t="shared" si="3"/>
        <v>26.899999999999977</v>
      </c>
    </row>
    <row r="240" spans="1:7">
      <c r="A240" s="236">
        <v>43998</v>
      </c>
      <c r="B240" s="677" t="s">
        <v>2204</v>
      </c>
      <c r="C240" s="244" t="s">
        <v>478</v>
      </c>
      <c r="D240" s="227" t="s">
        <v>19</v>
      </c>
      <c r="E240" s="269"/>
      <c r="F240" s="321">
        <v>23.2</v>
      </c>
      <c r="G240" s="218">
        <f t="shared" si="3"/>
        <v>3.699999999999978</v>
      </c>
    </row>
    <row r="241" spans="1:7">
      <c r="A241" s="236">
        <v>43998</v>
      </c>
      <c r="B241" s="677" t="s">
        <v>2204</v>
      </c>
      <c r="C241" s="244" t="s">
        <v>478</v>
      </c>
      <c r="D241" s="227" t="s">
        <v>401</v>
      </c>
      <c r="E241" s="269"/>
      <c r="F241" s="321">
        <v>3.7</v>
      </c>
      <c r="G241" s="218">
        <f t="shared" si="3"/>
        <v>-2.2204460492503131E-14</v>
      </c>
    </row>
    <row r="242" spans="1:7">
      <c r="A242" s="243">
        <v>43769</v>
      </c>
      <c r="B242" s="676" t="s">
        <v>397</v>
      </c>
      <c r="C242" s="248" t="s">
        <v>398</v>
      </c>
      <c r="D242" s="227" t="s">
        <v>19</v>
      </c>
      <c r="E242" s="269">
        <v>23.3</v>
      </c>
      <c r="F242" s="321"/>
      <c r="G242" s="218">
        <f t="shared" si="3"/>
        <v>23.299999999999979</v>
      </c>
    </row>
    <row r="243" spans="1:7">
      <c r="B243" s="677"/>
      <c r="C243" s="244"/>
      <c r="D243" s="227" t="s">
        <v>401</v>
      </c>
      <c r="E243" s="269">
        <v>3.6</v>
      </c>
      <c r="F243" s="321"/>
      <c r="G243" s="218">
        <f t="shared" si="3"/>
        <v>26.899999999999981</v>
      </c>
    </row>
    <row r="244" spans="1:7">
      <c r="B244" s="677"/>
      <c r="C244" s="244"/>
      <c r="D244" s="227" t="s">
        <v>400</v>
      </c>
      <c r="E244" s="269">
        <v>300</v>
      </c>
      <c r="F244" s="321"/>
      <c r="G244" s="218">
        <f t="shared" si="3"/>
        <v>326.89999999999998</v>
      </c>
    </row>
    <row r="245" spans="1:7">
      <c r="A245" s="236">
        <v>43843</v>
      </c>
      <c r="B245" s="677" t="s">
        <v>2203</v>
      </c>
      <c r="C245" s="244" t="s">
        <v>398</v>
      </c>
      <c r="D245" s="227" t="s">
        <v>400</v>
      </c>
      <c r="E245" s="269"/>
      <c r="F245" s="321">
        <v>300</v>
      </c>
      <c r="G245" s="218">
        <f t="shared" si="3"/>
        <v>26.899999999999977</v>
      </c>
    </row>
    <row r="246" spans="1:7">
      <c r="A246" s="236">
        <v>43998</v>
      </c>
      <c r="B246" s="677" t="s">
        <v>2204</v>
      </c>
      <c r="C246" s="244" t="s">
        <v>398</v>
      </c>
      <c r="D246" s="227" t="s">
        <v>19</v>
      </c>
      <c r="E246" s="269"/>
      <c r="F246" s="321">
        <v>23.3</v>
      </c>
      <c r="G246" s="218">
        <f t="shared" si="3"/>
        <v>3.5999999999999766</v>
      </c>
    </row>
    <row r="247" spans="1:7">
      <c r="A247" s="236">
        <v>43998</v>
      </c>
      <c r="B247" s="677" t="s">
        <v>2204</v>
      </c>
      <c r="C247" s="244" t="s">
        <v>398</v>
      </c>
      <c r="D247" s="227" t="s">
        <v>401</v>
      </c>
      <c r="E247" s="269"/>
      <c r="F247" s="321">
        <v>3.6</v>
      </c>
      <c r="G247" s="218">
        <f t="shared" si="3"/>
        <v>-2.3536728122053319E-14</v>
      </c>
    </row>
    <row r="248" spans="1:7">
      <c r="A248" s="243">
        <v>43799</v>
      </c>
      <c r="B248" s="676" t="s">
        <v>397</v>
      </c>
      <c r="C248" s="248" t="s">
        <v>405</v>
      </c>
      <c r="D248" s="227" t="s">
        <v>19</v>
      </c>
      <c r="E248" s="269">
        <v>26.1</v>
      </c>
      <c r="F248" s="321"/>
      <c r="G248" s="218">
        <f t="shared" si="3"/>
        <v>26.099999999999977</v>
      </c>
    </row>
    <row r="249" spans="1:7">
      <c r="B249" s="677"/>
      <c r="C249" s="244"/>
      <c r="D249" s="227" t="s">
        <v>401</v>
      </c>
      <c r="E249" s="269">
        <v>3.7</v>
      </c>
      <c r="F249" s="321"/>
      <c r="G249" s="218">
        <f t="shared" si="3"/>
        <v>29.799999999999976</v>
      </c>
    </row>
    <row r="250" spans="1:7">
      <c r="B250" s="677"/>
      <c r="C250" s="244"/>
      <c r="D250" s="227" t="s">
        <v>400</v>
      </c>
      <c r="E250" s="269">
        <v>300</v>
      </c>
      <c r="F250" s="321"/>
      <c r="G250" s="218">
        <f t="shared" si="3"/>
        <v>329.79999999999995</v>
      </c>
    </row>
    <row r="251" spans="1:7">
      <c r="A251" s="236">
        <v>43799</v>
      </c>
      <c r="B251" s="677" t="s">
        <v>2202</v>
      </c>
      <c r="C251" s="244" t="s">
        <v>405</v>
      </c>
      <c r="D251" s="227" t="s">
        <v>400</v>
      </c>
      <c r="E251" s="269"/>
      <c r="F251" s="321">
        <v>300</v>
      </c>
      <c r="G251" s="218">
        <f t="shared" si="3"/>
        <v>29.799999999999955</v>
      </c>
    </row>
    <row r="252" spans="1:7">
      <c r="A252" s="236">
        <v>43998</v>
      </c>
      <c r="B252" s="677" t="s">
        <v>2204</v>
      </c>
      <c r="C252" s="244" t="s">
        <v>405</v>
      </c>
      <c r="D252" s="227" t="s">
        <v>19</v>
      </c>
      <c r="E252" s="269"/>
      <c r="F252" s="321">
        <v>26.1</v>
      </c>
      <c r="G252" s="218">
        <f t="shared" si="3"/>
        <v>3.6999999999999531</v>
      </c>
    </row>
    <row r="253" spans="1:7">
      <c r="A253" s="236">
        <v>43998</v>
      </c>
      <c r="B253" s="677" t="s">
        <v>2204</v>
      </c>
      <c r="C253" s="244" t="s">
        <v>405</v>
      </c>
      <c r="D253" s="227" t="s">
        <v>401</v>
      </c>
      <c r="E253" s="269"/>
      <c r="F253" s="321">
        <v>3.7</v>
      </c>
      <c r="G253" s="218">
        <f t="shared" si="3"/>
        <v>-4.7073456244106637E-14</v>
      </c>
    </row>
    <row r="254" spans="1:7">
      <c r="A254" s="246">
        <v>43830</v>
      </c>
      <c r="B254" s="248" t="s">
        <v>397</v>
      </c>
      <c r="C254" s="248" t="s">
        <v>409</v>
      </c>
      <c r="D254" s="227" t="s">
        <v>19</v>
      </c>
      <c r="E254" s="269">
        <v>27.3</v>
      </c>
      <c r="F254" s="321"/>
      <c r="G254" s="218">
        <f t="shared" si="3"/>
        <v>27.299999999999955</v>
      </c>
    </row>
    <row r="255" spans="1:7">
      <c r="B255" s="677"/>
      <c r="C255" s="244"/>
      <c r="D255" s="227" t="s">
        <v>401</v>
      </c>
      <c r="E255" s="269">
        <v>3.8</v>
      </c>
      <c r="F255" s="321"/>
      <c r="G255" s="218">
        <f t="shared" si="3"/>
        <v>31.099999999999955</v>
      </c>
    </row>
    <row r="256" spans="1:7">
      <c r="B256" s="677"/>
      <c r="C256" s="244"/>
      <c r="D256" s="227" t="s">
        <v>400</v>
      </c>
      <c r="E256" s="269">
        <v>300</v>
      </c>
      <c r="F256" s="321"/>
      <c r="G256" s="218">
        <f t="shared" si="3"/>
        <v>331.09999999999997</v>
      </c>
    </row>
    <row r="257" spans="1:7">
      <c r="A257" s="236">
        <v>43830</v>
      </c>
      <c r="B257" s="677" t="s">
        <v>2206</v>
      </c>
      <c r="C257" s="244" t="s">
        <v>409</v>
      </c>
      <c r="D257" s="227" t="s">
        <v>400</v>
      </c>
      <c r="E257" s="269"/>
      <c r="F257" s="321">
        <v>300</v>
      </c>
      <c r="G257" s="218">
        <f t="shared" si="3"/>
        <v>31.099999999999966</v>
      </c>
    </row>
    <row r="258" spans="1:7">
      <c r="A258" s="236">
        <v>43998</v>
      </c>
      <c r="B258" s="677" t="s">
        <v>2204</v>
      </c>
      <c r="C258" s="244" t="s">
        <v>409</v>
      </c>
      <c r="D258" s="227" t="s">
        <v>19</v>
      </c>
      <c r="E258" s="269"/>
      <c r="F258" s="321">
        <v>27.3</v>
      </c>
      <c r="G258" s="218">
        <f t="shared" si="3"/>
        <v>3.7999999999999652</v>
      </c>
    </row>
    <row r="259" spans="1:7">
      <c r="A259" s="236">
        <v>43998</v>
      </c>
      <c r="B259" s="677" t="s">
        <v>2204</v>
      </c>
      <c r="C259" s="244" t="s">
        <v>409</v>
      </c>
      <c r="D259" s="227" t="s">
        <v>401</v>
      </c>
      <c r="E259" s="269"/>
      <c r="F259" s="321">
        <v>3.8</v>
      </c>
      <c r="G259" s="218">
        <f t="shared" si="3"/>
        <v>-3.4638958368304884E-14</v>
      </c>
    </row>
    <row r="260" spans="1:7">
      <c r="A260" s="246">
        <v>43861</v>
      </c>
      <c r="B260" s="248" t="s">
        <v>397</v>
      </c>
      <c r="C260" s="248" t="s">
        <v>444</v>
      </c>
      <c r="D260" s="227" t="s">
        <v>19</v>
      </c>
      <c r="E260" s="269">
        <v>30.2</v>
      </c>
      <c r="F260" s="321"/>
      <c r="G260" s="218">
        <f t="shared" si="3"/>
        <v>30.199999999999964</v>
      </c>
    </row>
    <row r="261" spans="1:7">
      <c r="B261" s="677"/>
      <c r="C261" s="244"/>
      <c r="D261" s="227" t="s">
        <v>401</v>
      </c>
      <c r="E261" s="269">
        <v>3.6</v>
      </c>
      <c r="F261" s="321"/>
      <c r="G261" s="218">
        <f t="shared" si="3"/>
        <v>33.799999999999962</v>
      </c>
    </row>
    <row r="262" spans="1:7">
      <c r="B262" s="677"/>
      <c r="C262" s="244"/>
      <c r="D262" s="227" t="s">
        <v>400</v>
      </c>
      <c r="E262" s="269">
        <v>300</v>
      </c>
      <c r="F262" s="321"/>
      <c r="G262" s="218">
        <f t="shared" ref="G262:G346" si="4">+G261+E262-F262</f>
        <v>333.79999999999995</v>
      </c>
    </row>
    <row r="263" spans="1:7">
      <c r="A263" s="236">
        <v>43861</v>
      </c>
      <c r="B263" s="677" t="s">
        <v>2207</v>
      </c>
      <c r="C263" s="244" t="s">
        <v>444</v>
      </c>
      <c r="D263" s="227" t="s">
        <v>400</v>
      </c>
      <c r="E263" s="269"/>
      <c r="F263" s="321">
        <v>300</v>
      </c>
      <c r="G263" s="218">
        <f t="shared" si="4"/>
        <v>33.799999999999955</v>
      </c>
    </row>
    <row r="264" spans="1:7">
      <c r="A264" s="236">
        <v>43998</v>
      </c>
      <c r="B264" s="677" t="s">
        <v>2204</v>
      </c>
      <c r="C264" s="244" t="s">
        <v>444</v>
      </c>
      <c r="D264" s="227" t="s">
        <v>19</v>
      </c>
      <c r="E264" s="269"/>
      <c r="F264" s="321">
        <v>30.2</v>
      </c>
      <c r="G264" s="218">
        <f t="shared" si="4"/>
        <v>3.5999999999999552</v>
      </c>
    </row>
    <row r="265" spans="1:7">
      <c r="A265" s="236">
        <v>43998</v>
      </c>
      <c r="B265" s="677" t="s">
        <v>2204</v>
      </c>
      <c r="C265" s="244" t="s">
        <v>444</v>
      </c>
      <c r="D265" s="227" t="s">
        <v>401</v>
      </c>
      <c r="E265" s="269"/>
      <c r="F265" s="321">
        <v>3.6</v>
      </c>
      <c r="G265" s="218">
        <f t="shared" si="4"/>
        <v>-4.4853010194856324E-14</v>
      </c>
    </row>
    <row r="266" spans="1:7">
      <c r="A266" s="243">
        <v>43890</v>
      </c>
      <c r="B266" s="676" t="s">
        <v>2208</v>
      </c>
      <c r="C266" s="248" t="s">
        <v>415</v>
      </c>
      <c r="D266" s="227" t="s">
        <v>19</v>
      </c>
      <c r="E266" s="269">
        <v>31.3</v>
      </c>
      <c r="F266" s="321"/>
      <c r="G266" s="218">
        <f t="shared" si="4"/>
        <v>31.299999999999955</v>
      </c>
    </row>
    <row r="267" spans="1:7">
      <c r="B267" s="677"/>
      <c r="C267" s="244"/>
      <c r="D267" s="227" t="s">
        <v>401</v>
      </c>
      <c r="E267" s="269">
        <v>3.8</v>
      </c>
      <c r="F267" s="321"/>
      <c r="G267" s="218">
        <f t="shared" si="4"/>
        <v>35.099999999999952</v>
      </c>
    </row>
    <row r="268" spans="1:7">
      <c r="B268" s="677"/>
      <c r="C268" s="244"/>
      <c r="D268" s="227" t="s">
        <v>400</v>
      </c>
      <c r="E268" s="269">
        <v>300</v>
      </c>
      <c r="F268" s="321"/>
      <c r="G268" s="218">
        <f t="shared" si="4"/>
        <v>335.09999999999997</v>
      </c>
    </row>
    <row r="269" spans="1:7">
      <c r="A269" s="236">
        <v>43890</v>
      </c>
      <c r="B269" s="677" t="s">
        <v>2208</v>
      </c>
      <c r="C269" s="244" t="s">
        <v>415</v>
      </c>
      <c r="D269" s="227" t="s">
        <v>400</v>
      </c>
      <c r="E269" s="269"/>
      <c r="F269" s="321">
        <v>100</v>
      </c>
      <c r="G269" s="218">
        <f t="shared" si="4"/>
        <v>235.09999999999997</v>
      </c>
    </row>
    <row r="270" spans="1:7">
      <c r="A270" s="236">
        <v>43998</v>
      </c>
      <c r="B270" s="677" t="s">
        <v>2204</v>
      </c>
      <c r="C270" s="244" t="s">
        <v>415</v>
      </c>
      <c r="D270" s="227" t="s">
        <v>400</v>
      </c>
      <c r="E270" s="269"/>
      <c r="F270" s="321">
        <v>200</v>
      </c>
      <c r="G270" s="218">
        <f t="shared" si="4"/>
        <v>35.099999999999966</v>
      </c>
    </row>
    <row r="271" spans="1:7">
      <c r="A271" s="236">
        <v>43998</v>
      </c>
      <c r="B271" s="677" t="s">
        <v>2204</v>
      </c>
      <c r="C271" s="244" t="s">
        <v>415</v>
      </c>
      <c r="D271" s="227" t="s">
        <v>19</v>
      </c>
      <c r="E271" s="269"/>
      <c r="F271" s="321">
        <v>31.3</v>
      </c>
      <c r="G271" s="218">
        <f t="shared" si="4"/>
        <v>3.7999999999999652</v>
      </c>
    </row>
    <row r="272" spans="1:7">
      <c r="A272" s="236">
        <v>43998</v>
      </c>
      <c r="B272" s="677" t="s">
        <v>2204</v>
      </c>
      <c r="C272" s="244" t="s">
        <v>415</v>
      </c>
      <c r="D272" s="227" t="s">
        <v>401</v>
      </c>
      <c r="E272" s="269"/>
      <c r="F272" s="321">
        <v>3.8</v>
      </c>
      <c r="G272" s="218">
        <f t="shared" si="4"/>
        <v>-3.4638958368304884E-14</v>
      </c>
    </row>
    <row r="273" spans="1:7">
      <c r="A273" s="243">
        <v>43921</v>
      </c>
      <c r="B273" s="248" t="s">
        <v>397</v>
      </c>
      <c r="C273" s="248" t="s">
        <v>418</v>
      </c>
      <c r="D273" s="227" t="s">
        <v>19</v>
      </c>
      <c r="E273" s="269">
        <v>26.7</v>
      </c>
      <c r="F273" s="321"/>
      <c r="G273" s="218">
        <f t="shared" si="4"/>
        <v>26.699999999999964</v>
      </c>
    </row>
    <row r="274" spans="1:7">
      <c r="B274" s="677"/>
      <c r="C274" s="677"/>
      <c r="D274" t="s">
        <v>401</v>
      </c>
      <c r="E274" s="268">
        <v>3.8</v>
      </c>
      <c r="F274" s="321"/>
      <c r="G274" s="218">
        <f t="shared" si="4"/>
        <v>30.499999999999964</v>
      </c>
    </row>
    <row r="275" spans="1:7">
      <c r="B275" s="677"/>
      <c r="C275" s="677"/>
      <c r="D275" t="s">
        <v>400</v>
      </c>
      <c r="E275" s="268">
        <v>300</v>
      </c>
      <c r="F275" s="321"/>
      <c r="G275" s="218">
        <f t="shared" si="4"/>
        <v>330.49999999999994</v>
      </c>
    </row>
    <row r="276" spans="1:7">
      <c r="A276" s="236">
        <v>44007</v>
      </c>
      <c r="B276" s="677" t="s">
        <v>2209</v>
      </c>
      <c r="C276" s="677" t="s">
        <v>418</v>
      </c>
      <c r="D276" t="s">
        <v>400</v>
      </c>
      <c r="E276" s="268"/>
      <c r="F276" s="321">
        <v>300</v>
      </c>
      <c r="G276" s="218">
        <f t="shared" si="4"/>
        <v>30.499999999999943</v>
      </c>
    </row>
    <row r="277" spans="1:7">
      <c r="A277" s="236">
        <v>44135</v>
      </c>
      <c r="B277" s="677" t="s">
        <v>2210</v>
      </c>
      <c r="C277" s="677" t="s">
        <v>418</v>
      </c>
      <c r="D277" t="s">
        <v>19</v>
      </c>
      <c r="E277" s="268"/>
      <c r="F277" s="321">
        <v>26.7</v>
      </c>
      <c r="G277" s="218">
        <f t="shared" si="4"/>
        <v>3.7999999999999439</v>
      </c>
    </row>
    <row r="278" spans="1:7">
      <c r="A278" s="236">
        <v>44135</v>
      </c>
      <c r="B278" s="677" t="s">
        <v>2210</v>
      </c>
      <c r="C278" s="677" t="s">
        <v>418</v>
      </c>
      <c r="D278" t="s">
        <v>401</v>
      </c>
      <c r="E278" s="268"/>
      <c r="F278" s="321">
        <v>3.8</v>
      </c>
      <c r="G278" s="218">
        <f t="shared" si="4"/>
        <v>-5.595524044110789E-14</v>
      </c>
    </row>
    <row r="279" spans="1:7">
      <c r="A279" s="243">
        <v>43951</v>
      </c>
      <c r="B279" s="248" t="s">
        <v>397</v>
      </c>
      <c r="C279" s="676" t="s">
        <v>420</v>
      </c>
      <c r="D279" t="s">
        <v>19</v>
      </c>
      <c r="E279" s="268">
        <v>13.1</v>
      </c>
      <c r="F279" s="321"/>
      <c r="G279" s="218">
        <f t="shared" si="4"/>
        <v>13.099999999999945</v>
      </c>
    </row>
    <row r="280" spans="1:7">
      <c r="B280" s="677"/>
      <c r="C280" s="677"/>
      <c r="D280" t="s">
        <v>401</v>
      </c>
      <c r="E280" s="268">
        <v>4.5999999999999996</v>
      </c>
      <c r="F280" s="321"/>
      <c r="G280" s="218">
        <f t="shared" si="4"/>
        <v>17.699999999999946</v>
      </c>
    </row>
    <row r="281" spans="1:7">
      <c r="B281" s="677"/>
      <c r="C281" s="677"/>
      <c r="D281" t="s">
        <v>400</v>
      </c>
      <c r="E281" s="268">
        <v>300</v>
      </c>
      <c r="F281" s="321"/>
      <c r="G281" s="218">
        <f t="shared" si="4"/>
        <v>317.69999999999993</v>
      </c>
    </row>
    <row r="282" spans="1:7">
      <c r="A282" s="236">
        <v>44007</v>
      </c>
      <c r="B282" s="677" t="s">
        <v>2209</v>
      </c>
      <c r="C282" s="677" t="s">
        <v>420</v>
      </c>
      <c r="D282" t="s">
        <v>400</v>
      </c>
      <c r="E282" s="268"/>
      <c r="F282" s="321">
        <v>300</v>
      </c>
      <c r="G282" s="218">
        <f t="shared" si="4"/>
        <v>17.699999999999932</v>
      </c>
    </row>
    <row r="283" spans="1:7">
      <c r="A283" s="236">
        <v>44135</v>
      </c>
      <c r="B283" s="677" t="s">
        <v>2210</v>
      </c>
      <c r="C283" s="677" t="s">
        <v>420</v>
      </c>
      <c r="D283" t="s">
        <v>19</v>
      </c>
      <c r="E283" s="268"/>
      <c r="F283" s="321">
        <v>13.1</v>
      </c>
      <c r="G283" s="218">
        <f t="shared" si="4"/>
        <v>4.5999999999999321</v>
      </c>
    </row>
    <row r="284" spans="1:7">
      <c r="A284" s="236">
        <v>44135</v>
      </c>
      <c r="B284" s="677" t="s">
        <v>2210</v>
      </c>
      <c r="C284" s="677" t="s">
        <v>420</v>
      </c>
      <c r="D284" t="s">
        <v>401</v>
      </c>
      <c r="E284" s="268"/>
      <c r="F284" s="321">
        <v>4.5999999999999996</v>
      </c>
      <c r="G284" s="218">
        <f t="shared" si="4"/>
        <v>-6.7501559897209518E-14</v>
      </c>
    </row>
    <row r="285" spans="1:7">
      <c r="A285" s="243">
        <v>43982</v>
      </c>
      <c r="B285" s="248" t="s">
        <v>397</v>
      </c>
      <c r="C285" s="676" t="s">
        <v>422</v>
      </c>
      <c r="D285" t="s">
        <v>19</v>
      </c>
      <c r="E285" s="268">
        <v>12.1</v>
      </c>
      <c r="F285" s="321"/>
      <c r="G285" s="218">
        <f t="shared" si="4"/>
        <v>12.099999999999932</v>
      </c>
    </row>
    <row r="286" spans="1:7">
      <c r="B286" s="677"/>
      <c r="C286" s="677"/>
      <c r="D286" t="s">
        <v>401</v>
      </c>
      <c r="E286" s="268">
        <v>2.5</v>
      </c>
      <c r="F286" s="321"/>
      <c r="G286" s="218">
        <f t="shared" si="4"/>
        <v>14.599999999999932</v>
      </c>
    </row>
    <row r="287" spans="1:7">
      <c r="B287" s="677"/>
      <c r="C287" s="677"/>
      <c r="D287" t="s">
        <v>400</v>
      </c>
      <c r="E287" s="268">
        <v>300</v>
      </c>
      <c r="F287" s="321"/>
      <c r="G287" s="218">
        <f t="shared" si="4"/>
        <v>314.59999999999991</v>
      </c>
    </row>
    <row r="288" spans="1:7">
      <c r="A288" s="236">
        <v>44135</v>
      </c>
      <c r="B288" s="677" t="s">
        <v>2210</v>
      </c>
      <c r="C288" s="677" t="s">
        <v>422</v>
      </c>
      <c r="D288" t="s">
        <v>19</v>
      </c>
      <c r="E288" s="268"/>
      <c r="F288" s="321">
        <v>11.8</v>
      </c>
      <c r="G288" s="218">
        <f t="shared" si="4"/>
        <v>302.7999999999999</v>
      </c>
    </row>
    <row r="289" spans="1:7">
      <c r="A289" s="236">
        <v>44196</v>
      </c>
      <c r="B289" s="677" t="s">
        <v>2211</v>
      </c>
      <c r="C289" s="677" t="s">
        <v>422</v>
      </c>
      <c r="D289" t="s">
        <v>400</v>
      </c>
      <c r="E289" s="268"/>
      <c r="F289" s="321">
        <v>40</v>
      </c>
      <c r="G289" s="218">
        <f t="shared" si="4"/>
        <v>262.7999999999999</v>
      </c>
    </row>
    <row r="290" spans="1:7">
      <c r="A290" s="236">
        <v>44202</v>
      </c>
      <c r="B290" s="677" t="s">
        <v>2212</v>
      </c>
      <c r="C290" s="677" t="s">
        <v>422</v>
      </c>
      <c r="D290" t="s">
        <v>400</v>
      </c>
      <c r="E290" s="268"/>
      <c r="F290" s="321">
        <v>260</v>
      </c>
      <c r="G290" s="218">
        <f t="shared" si="4"/>
        <v>2.7999999999998977</v>
      </c>
    </row>
    <row r="291" spans="1:7">
      <c r="A291" s="236">
        <v>44314</v>
      </c>
      <c r="B291" s="677" t="s">
        <v>2213</v>
      </c>
      <c r="C291" s="677" t="s">
        <v>422</v>
      </c>
      <c r="D291" t="s">
        <v>19</v>
      </c>
      <c r="E291" s="268"/>
      <c r="F291" s="321">
        <v>0.3</v>
      </c>
      <c r="G291" s="218">
        <f t="shared" si="4"/>
        <v>2.4999999999998979</v>
      </c>
    </row>
    <row r="292" spans="1:7">
      <c r="A292" s="236">
        <v>44314</v>
      </c>
      <c r="B292" s="677" t="s">
        <v>2213</v>
      </c>
      <c r="C292" s="677" t="s">
        <v>422</v>
      </c>
      <c r="D292" t="s">
        <v>401</v>
      </c>
      <c r="E292" s="268"/>
      <c r="F292" s="321">
        <v>2.5</v>
      </c>
      <c r="G292" s="218">
        <f t="shared" si="4"/>
        <v>-1.021405182655144E-13</v>
      </c>
    </row>
    <row r="293" spans="1:7">
      <c r="A293" s="243">
        <v>44012</v>
      </c>
      <c r="B293" s="248" t="s">
        <v>397</v>
      </c>
      <c r="C293" s="676" t="s">
        <v>425</v>
      </c>
      <c r="D293" t="s">
        <v>19</v>
      </c>
      <c r="E293" s="268">
        <v>10.7</v>
      </c>
      <c r="F293" s="321"/>
      <c r="G293" s="218">
        <f t="shared" si="4"/>
        <v>10.699999999999896</v>
      </c>
    </row>
    <row r="294" spans="1:7">
      <c r="A294" s="243"/>
      <c r="B294" s="248"/>
      <c r="C294" s="676"/>
      <c r="D294" t="s">
        <v>401</v>
      </c>
      <c r="E294" s="268">
        <v>1.2</v>
      </c>
      <c r="F294" s="321"/>
      <c r="G294" s="218">
        <f t="shared" si="4"/>
        <v>11.899999999999896</v>
      </c>
    </row>
    <row r="295" spans="1:7">
      <c r="A295" s="243"/>
      <c r="B295" s="248"/>
      <c r="C295" s="676"/>
      <c r="D295" t="s">
        <v>400</v>
      </c>
      <c r="E295" s="268">
        <v>300</v>
      </c>
      <c r="F295" s="321"/>
      <c r="G295" s="218">
        <f t="shared" si="4"/>
        <v>311.89999999999992</v>
      </c>
    </row>
    <row r="296" spans="1:7">
      <c r="A296" s="236">
        <v>44202</v>
      </c>
      <c r="B296" s="677" t="s">
        <v>2212</v>
      </c>
      <c r="C296" s="677" t="s">
        <v>425</v>
      </c>
      <c r="D296" t="s">
        <v>400</v>
      </c>
      <c r="E296" s="272"/>
      <c r="F296" s="321">
        <v>300</v>
      </c>
      <c r="G296" s="218">
        <f t="shared" si="4"/>
        <v>11.89999999999992</v>
      </c>
    </row>
    <row r="297" spans="1:7">
      <c r="A297" s="236">
        <v>44314</v>
      </c>
      <c r="B297" s="677" t="s">
        <v>2213</v>
      </c>
      <c r="C297" s="677" t="s">
        <v>425</v>
      </c>
      <c r="D297" t="s">
        <v>19</v>
      </c>
      <c r="E297" s="272"/>
      <c r="F297" s="321">
        <v>10.7</v>
      </c>
      <c r="G297" s="218">
        <f t="shared" si="4"/>
        <v>1.1999999999999211</v>
      </c>
    </row>
    <row r="298" spans="1:7">
      <c r="A298" s="236">
        <v>44314</v>
      </c>
      <c r="B298" s="677" t="s">
        <v>2213</v>
      </c>
      <c r="C298" s="677" t="s">
        <v>425</v>
      </c>
      <c r="D298" t="s">
        <v>401</v>
      </c>
      <c r="E298" s="272"/>
      <c r="F298" s="321">
        <v>1.2</v>
      </c>
      <c r="G298" s="218">
        <f t="shared" si="4"/>
        <v>-7.8825834748386114E-14</v>
      </c>
    </row>
    <row r="299" spans="1:7">
      <c r="A299" s="243">
        <v>44043</v>
      </c>
      <c r="B299" s="248" t="s">
        <v>397</v>
      </c>
      <c r="C299" s="676" t="s">
        <v>427</v>
      </c>
      <c r="D299" t="s">
        <v>19</v>
      </c>
      <c r="E299" s="268">
        <v>23.4</v>
      </c>
      <c r="F299" s="321"/>
      <c r="G299" s="218">
        <f t="shared" si="4"/>
        <v>23.39999999999992</v>
      </c>
    </row>
    <row r="300" spans="1:7">
      <c r="A300" s="243"/>
      <c r="B300" s="248"/>
      <c r="C300" s="676"/>
      <c r="D300" t="s">
        <v>401</v>
      </c>
      <c r="E300" s="268">
        <v>5</v>
      </c>
      <c r="F300" s="321"/>
      <c r="G300" s="218">
        <f t="shared" si="4"/>
        <v>28.39999999999992</v>
      </c>
    </row>
    <row r="301" spans="1:7">
      <c r="A301" s="243"/>
      <c r="B301" s="248"/>
      <c r="C301" s="676"/>
      <c r="D301" t="s">
        <v>400</v>
      </c>
      <c r="E301" s="268">
        <v>300</v>
      </c>
      <c r="F301" s="321"/>
      <c r="G301" s="218">
        <f t="shared" si="4"/>
        <v>328.39999999999992</v>
      </c>
    </row>
    <row r="302" spans="1:7">
      <c r="A302" s="236">
        <v>44043</v>
      </c>
      <c r="B302" s="244" t="s">
        <v>2214</v>
      </c>
      <c r="C302" s="677" t="s">
        <v>427</v>
      </c>
      <c r="D302" t="s">
        <v>400</v>
      </c>
      <c r="E302" s="268"/>
      <c r="F302" s="321">
        <v>130</v>
      </c>
      <c r="G302" s="218">
        <f t="shared" si="4"/>
        <v>198.39999999999992</v>
      </c>
    </row>
    <row r="303" spans="1:7">
      <c r="A303" s="236">
        <v>44104</v>
      </c>
      <c r="B303" s="244" t="s">
        <v>2215</v>
      </c>
      <c r="C303" s="677" t="s">
        <v>427</v>
      </c>
      <c r="D303" t="s">
        <v>400</v>
      </c>
      <c r="E303" s="268"/>
      <c r="F303" s="321">
        <v>170</v>
      </c>
      <c r="G303" s="218">
        <f t="shared" si="4"/>
        <v>28.39999999999992</v>
      </c>
    </row>
    <row r="304" spans="1:7">
      <c r="A304" s="236">
        <v>44314</v>
      </c>
      <c r="B304" s="244" t="s">
        <v>2213</v>
      </c>
      <c r="C304" s="677" t="s">
        <v>427</v>
      </c>
      <c r="D304" t="s">
        <v>19</v>
      </c>
      <c r="E304" s="268"/>
      <c r="F304" s="321">
        <v>23.4</v>
      </c>
      <c r="G304" s="218">
        <f t="shared" si="4"/>
        <v>4.9999999999999218</v>
      </c>
    </row>
    <row r="305" spans="1:7">
      <c r="A305" s="236">
        <v>44314</v>
      </c>
      <c r="B305" s="244" t="s">
        <v>2213</v>
      </c>
      <c r="C305" s="677" t="s">
        <v>427</v>
      </c>
      <c r="D305" t="s">
        <v>401</v>
      </c>
      <c r="E305" s="268"/>
      <c r="F305" s="321">
        <v>5</v>
      </c>
      <c r="G305" s="218">
        <f t="shared" si="4"/>
        <v>-7.815970093361102E-14</v>
      </c>
    </row>
    <row r="306" spans="1:7">
      <c r="A306" s="243">
        <v>44074</v>
      </c>
      <c r="B306" s="676" t="s">
        <v>397</v>
      </c>
      <c r="C306" s="676" t="s">
        <v>429</v>
      </c>
      <c r="D306" t="s">
        <v>19</v>
      </c>
      <c r="E306" s="268">
        <v>22.5</v>
      </c>
      <c r="G306" s="218">
        <f t="shared" si="4"/>
        <v>22.499999999999922</v>
      </c>
    </row>
    <row r="307" spans="1:7">
      <c r="B307" s="677"/>
      <c r="C307" s="677"/>
      <c r="D307" t="s">
        <v>401</v>
      </c>
      <c r="E307" s="268">
        <v>3.5</v>
      </c>
      <c r="G307" s="218">
        <f t="shared" si="4"/>
        <v>25.999999999999922</v>
      </c>
    </row>
    <row r="308" spans="1:7">
      <c r="B308" s="677"/>
      <c r="C308" s="677"/>
      <c r="D308" t="s">
        <v>400</v>
      </c>
      <c r="E308" s="240">
        <v>300</v>
      </c>
      <c r="G308" s="218">
        <f t="shared" si="4"/>
        <v>325.99999999999994</v>
      </c>
    </row>
    <row r="309" spans="1:7">
      <c r="B309" s="677"/>
      <c r="C309" s="677"/>
      <c r="D309" t="s">
        <v>503</v>
      </c>
      <c r="E309" s="240">
        <v>15</v>
      </c>
      <c r="G309" s="218">
        <f t="shared" si="4"/>
        <v>340.99999999999994</v>
      </c>
    </row>
    <row r="310" spans="1:7">
      <c r="A310" s="236">
        <v>44074</v>
      </c>
      <c r="B310" s="677" t="s">
        <v>2216</v>
      </c>
      <c r="C310" s="677" t="s">
        <v>429</v>
      </c>
      <c r="D310" t="s">
        <v>400</v>
      </c>
      <c r="F310" s="265">
        <v>120</v>
      </c>
      <c r="G310" s="218">
        <f t="shared" si="4"/>
        <v>220.99999999999994</v>
      </c>
    </row>
    <row r="311" spans="1:7">
      <c r="A311" s="236">
        <v>44104</v>
      </c>
      <c r="B311" s="677" t="s">
        <v>2215</v>
      </c>
      <c r="C311" s="677" t="s">
        <v>429</v>
      </c>
      <c r="D311" t="s">
        <v>400</v>
      </c>
      <c r="F311" s="265">
        <v>130</v>
      </c>
      <c r="G311" s="218">
        <f t="shared" si="4"/>
        <v>90.999999999999943</v>
      </c>
    </row>
    <row r="312" spans="1:7">
      <c r="A312" s="236">
        <v>44202</v>
      </c>
      <c r="B312" s="677" t="s">
        <v>2212</v>
      </c>
      <c r="C312" s="677" t="s">
        <v>429</v>
      </c>
      <c r="D312" t="s">
        <v>400</v>
      </c>
      <c r="F312" s="265">
        <v>50</v>
      </c>
      <c r="G312" s="218">
        <f t="shared" si="4"/>
        <v>40.999999999999943</v>
      </c>
    </row>
    <row r="313" spans="1:7">
      <c r="A313" s="236">
        <v>44314</v>
      </c>
      <c r="B313" s="677" t="s">
        <v>2213</v>
      </c>
      <c r="C313" s="677" t="s">
        <v>429</v>
      </c>
      <c r="D313" t="s">
        <v>19</v>
      </c>
      <c r="F313" s="265">
        <v>22.5</v>
      </c>
      <c r="G313" s="218">
        <f t="shared" si="4"/>
        <v>18.499999999999943</v>
      </c>
    </row>
    <row r="314" spans="1:7">
      <c r="A314" s="236">
        <v>44314</v>
      </c>
      <c r="B314" s="677" t="s">
        <v>2213</v>
      </c>
      <c r="C314" s="677" t="s">
        <v>429</v>
      </c>
      <c r="D314" t="s">
        <v>401</v>
      </c>
      <c r="F314" s="265">
        <v>3.5</v>
      </c>
      <c r="G314" s="218">
        <f t="shared" si="4"/>
        <v>14.999999999999943</v>
      </c>
    </row>
    <row r="315" spans="1:7">
      <c r="A315" s="236">
        <v>44314</v>
      </c>
      <c r="B315" s="677" t="s">
        <v>2213</v>
      </c>
      <c r="C315" s="677" t="s">
        <v>429</v>
      </c>
      <c r="D315" t="s">
        <v>503</v>
      </c>
      <c r="F315" s="265">
        <v>15</v>
      </c>
      <c r="G315" s="218">
        <f t="shared" si="4"/>
        <v>-5.6843418860808015E-14</v>
      </c>
    </row>
    <row r="316" spans="1:7">
      <c r="A316" s="243">
        <v>44104</v>
      </c>
      <c r="B316" s="676" t="s">
        <v>397</v>
      </c>
      <c r="C316" s="676" t="s">
        <v>478</v>
      </c>
      <c r="D316" t="s">
        <v>19</v>
      </c>
      <c r="E316" s="240">
        <v>23</v>
      </c>
      <c r="G316" s="218">
        <f t="shared" si="4"/>
        <v>22.999999999999943</v>
      </c>
    </row>
    <row r="317" spans="1:7">
      <c r="B317" s="677"/>
      <c r="C317" s="677"/>
      <c r="D317" t="s">
        <v>401</v>
      </c>
      <c r="E317" s="240">
        <v>4.0999999999999996</v>
      </c>
      <c r="G317" s="218">
        <f t="shared" si="4"/>
        <v>27.099999999999945</v>
      </c>
    </row>
    <row r="318" spans="1:7">
      <c r="B318" s="677"/>
      <c r="C318" s="677"/>
      <c r="D318" t="s">
        <v>400</v>
      </c>
      <c r="E318" s="240">
        <v>300</v>
      </c>
      <c r="G318" s="218">
        <f t="shared" si="4"/>
        <v>327.09999999999997</v>
      </c>
    </row>
    <row r="319" spans="1:7">
      <c r="B319" s="677"/>
      <c r="C319" s="677"/>
      <c r="D319" t="s">
        <v>503</v>
      </c>
      <c r="E319" s="240">
        <v>8.5</v>
      </c>
      <c r="G319" s="218">
        <f t="shared" si="4"/>
        <v>335.59999999999997</v>
      </c>
    </row>
    <row r="320" spans="1:7">
      <c r="A320" s="236">
        <v>44202</v>
      </c>
      <c r="B320" s="677" t="s">
        <v>2212</v>
      </c>
      <c r="C320" s="677" t="s">
        <v>478</v>
      </c>
      <c r="D320" t="s">
        <v>400</v>
      </c>
      <c r="F320" s="265">
        <v>190</v>
      </c>
      <c r="G320" s="218">
        <f t="shared" si="4"/>
        <v>145.59999999999997</v>
      </c>
    </row>
    <row r="321" spans="1:7">
      <c r="A321" s="236">
        <v>44314</v>
      </c>
      <c r="B321" s="677" t="s">
        <v>2217</v>
      </c>
      <c r="C321" s="677" t="s">
        <v>478</v>
      </c>
      <c r="D321" t="s">
        <v>19</v>
      </c>
      <c r="F321" s="265">
        <v>23</v>
      </c>
      <c r="G321" s="218">
        <f t="shared" si="4"/>
        <v>122.59999999999997</v>
      </c>
    </row>
    <row r="322" spans="1:7">
      <c r="A322" s="236">
        <v>44314</v>
      </c>
      <c r="B322" s="677" t="s">
        <v>2217</v>
      </c>
      <c r="C322" s="677" t="s">
        <v>478</v>
      </c>
      <c r="D322" t="s">
        <v>401</v>
      </c>
      <c r="F322" s="265">
        <v>4.0999999999999996</v>
      </c>
      <c r="G322" s="218">
        <f t="shared" si="4"/>
        <v>118.49999999999997</v>
      </c>
    </row>
    <row r="323" spans="1:7">
      <c r="A323" s="236">
        <v>44314</v>
      </c>
      <c r="B323" s="677" t="s">
        <v>2217</v>
      </c>
      <c r="C323" s="677" t="s">
        <v>478</v>
      </c>
      <c r="D323" t="s">
        <v>503</v>
      </c>
      <c r="F323" s="265">
        <v>8.5</v>
      </c>
      <c r="G323" s="218">
        <f t="shared" si="4"/>
        <v>109.99999999999997</v>
      </c>
    </row>
    <row r="324" spans="1:7">
      <c r="A324" s="236">
        <v>44425</v>
      </c>
      <c r="B324" s="677" t="s">
        <v>2218</v>
      </c>
      <c r="C324" s="677" t="s">
        <v>478</v>
      </c>
      <c r="D324" t="s">
        <v>400</v>
      </c>
      <c r="F324" s="278">
        <v>110</v>
      </c>
      <c r="G324" s="218">
        <f t="shared" si="4"/>
        <v>0</v>
      </c>
    </row>
    <row r="325" spans="1:7">
      <c r="A325" s="243">
        <v>44135</v>
      </c>
      <c r="B325" s="676" t="s">
        <v>397</v>
      </c>
      <c r="C325" s="676" t="s">
        <v>398</v>
      </c>
      <c r="D325" t="s">
        <v>19</v>
      </c>
      <c r="E325" s="240">
        <v>27</v>
      </c>
      <c r="G325" s="218">
        <f t="shared" si="4"/>
        <v>27</v>
      </c>
    </row>
    <row r="326" spans="1:7">
      <c r="B326" s="677"/>
      <c r="C326" s="677"/>
      <c r="D326" t="s">
        <v>401</v>
      </c>
      <c r="E326" s="240">
        <v>4.3</v>
      </c>
      <c r="G326" s="218">
        <f t="shared" si="4"/>
        <v>31.3</v>
      </c>
    </row>
    <row r="327" spans="1:7">
      <c r="B327" s="677"/>
      <c r="C327" s="677"/>
      <c r="D327" t="s">
        <v>400</v>
      </c>
      <c r="E327" s="240">
        <v>300</v>
      </c>
      <c r="G327" s="218">
        <f t="shared" si="4"/>
        <v>331.3</v>
      </c>
    </row>
    <row r="328" spans="1:7">
      <c r="A328" s="236">
        <v>44135</v>
      </c>
      <c r="B328" s="677" t="s">
        <v>2219</v>
      </c>
      <c r="C328" s="677" t="s">
        <v>398</v>
      </c>
      <c r="D328" t="s">
        <v>400</v>
      </c>
      <c r="F328" s="265">
        <v>300</v>
      </c>
      <c r="G328" s="218">
        <f>+G327+E328-F328</f>
        <v>31.300000000000011</v>
      </c>
    </row>
    <row r="329" spans="1:7">
      <c r="A329" s="236">
        <v>44314</v>
      </c>
      <c r="B329" s="677" t="s">
        <v>2217</v>
      </c>
      <c r="C329" s="677" t="s">
        <v>398</v>
      </c>
      <c r="D329" t="s">
        <v>19</v>
      </c>
      <c r="F329" s="265">
        <v>27</v>
      </c>
      <c r="G329" s="218">
        <f t="shared" si="4"/>
        <v>4.3000000000000114</v>
      </c>
    </row>
    <row r="330" spans="1:7">
      <c r="A330" s="236">
        <v>44314</v>
      </c>
      <c r="B330" s="677" t="s">
        <v>2217</v>
      </c>
      <c r="C330" s="677" t="s">
        <v>398</v>
      </c>
      <c r="D330" t="s">
        <v>401</v>
      </c>
      <c r="F330" s="265">
        <v>4.3</v>
      </c>
      <c r="G330" s="218">
        <f t="shared" si="4"/>
        <v>1.1546319456101628E-14</v>
      </c>
    </row>
    <row r="331" spans="1:7">
      <c r="A331" s="243">
        <v>44165</v>
      </c>
      <c r="B331" s="676" t="s">
        <v>397</v>
      </c>
      <c r="C331" s="676" t="s">
        <v>405</v>
      </c>
      <c r="D331" t="s">
        <v>19</v>
      </c>
      <c r="E331" s="240">
        <v>25.6</v>
      </c>
      <c r="G331" s="218">
        <f t="shared" si="4"/>
        <v>25.600000000000012</v>
      </c>
    </row>
    <row r="332" spans="1:7">
      <c r="B332" s="677"/>
      <c r="C332" s="677"/>
      <c r="D332" t="s">
        <v>401</v>
      </c>
      <c r="E332" s="240">
        <v>4.5</v>
      </c>
      <c r="G332" s="218">
        <f t="shared" si="4"/>
        <v>30.100000000000012</v>
      </c>
    </row>
    <row r="333" spans="1:7">
      <c r="B333" s="677"/>
      <c r="C333" s="677"/>
      <c r="D333" t="s">
        <v>400</v>
      </c>
      <c r="E333" s="240">
        <v>300</v>
      </c>
      <c r="G333" s="218">
        <f t="shared" si="4"/>
        <v>330.1</v>
      </c>
    </row>
    <row r="334" spans="1:7">
      <c r="A334" s="236">
        <v>44165</v>
      </c>
      <c r="B334" s="677" t="s">
        <v>2220</v>
      </c>
      <c r="C334" s="677" t="s">
        <v>405</v>
      </c>
      <c r="D334" t="s">
        <v>400</v>
      </c>
      <c r="F334" s="265">
        <v>230</v>
      </c>
      <c r="G334" s="218">
        <f t="shared" si="4"/>
        <v>100.10000000000002</v>
      </c>
    </row>
    <row r="335" spans="1:7">
      <c r="A335" s="236">
        <v>44314</v>
      </c>
      <c r="B335" s="677" t="s">
        <v>2221</v>
      </c>
      <c r="C335" s="677" t="s">
        <v>405</v>
      </c>
      <c r="D335" t="s">
        <v>19</v>
      </c>
      <c r="F335" s="265">
        <v>25.6</v>
      </c>
      <c r="G335" s="218">
        <f t="shared" si="4"/>
        <v>74.500000000000028</v>
      </c>
    </row>
    <row r="336" spans="1:7">
      <c r="A336" s="236">
        <v>44314</v>
      </c>
      <c r="B336" s="677" t="s">
        <v>2221</v>
      </c>
      <c r="C336" s="677" t="s">
        <v>405</v>
      </c>
      <c r="D336" t="s">
        <v>401</v>
      </c>
      <c r="F336" s="265">
        <v>4.5</v>
      </c>
      <c r="G336" s="218">
        <f t="shared" si="4"/>
        <v>70.000000000000028</v>
      </c>
    </row>
    <row r="337" spans="1:7">
      <c r="A337" s="236">
        <v>44425</v>
      </c>
      <c r="B337" s="677" t="s">
        <v>2218</v>
      </c>
      <c r="C337" s="677" t="s">
        <v>405</v>
      </c>
      <c r="D337" t="s">
        <v>400</v>
      </c>
      <c r="F337" s="278">
        <v>70</v>
      </c>
      <c r="G337" s="218">
        <f t="shared" si="4"/>
        <v>0</v>
      </c>
    </row>
    <row r="338" spans="1:7">
      <c r="A338" s="243">
        <v>44196</v>
      </c>
      <c r="B338" s="676" t="s">
        <v>397</v>
      </c>
      <c r="C338" s="676" t="s">
        <v>409</v>
      </c>
      <c r="D338" t="s">
        <v>19</v>
      </c>
      <c r="E338" s="240">
        <v>29.4</v>
      </c>
      <c r="G338" s="218">
        <f t="shared" si="4"/>
        <v>29.4</v>
      </c>
    </row>
    <row r="339" spans="1:7">
      <c r="B339" s="677"/>
      <c r="C339" s="677"/>
      <c r="D339" t="s">
        <v>401</v>
      </c>
      <c r="E339" s="240">
        <v>4</v>
      </c>
      <c r="G339" s="218">
        <f t="shared" si="4"/>
        <v>33.4</v>
      </c>
    </row>
    <row r="340" spans="1:7">
      <c r="B340" s="677"/>
      <c r="C340" s="677"/>
      <c r="D340" t="s">
        <v>400</v>
      </c>
      <c r="E340" s="240">
        <v>300</v>
      </c>
      <c r="G340" s="218">
        <f t="shared" si="4"/>
        <v>333.4</v>
      </c>
    </row>
    <row r="341" spans="1:7">
      <c r="A341" s="236">
        <v>44196</v>
      </c>
      <c r="B341" s="677" t="s">
        <v>2211</v>
      </c>
      <c r="C341" s="677" t="s">
        <v>409</v>
      </c>
      <c r="D341" t="s">
        <v>400</v>
      </c>
      <c r="F341" s="265">
        <v>300</v>
      </c>
      <c r="G341" s="218">
        <f t="shared" si="4"/>
        <v>33.399999999999977</v>
      </c>
    </row>
    <row r="342" spans="1:7">
      <c r="A342" s="236">
        <v>44314</v>
      </c>
      <c r="B342" s="677" t="s">
        <v>2217</v>
      </c>
      <c r="C342" s="677" t="s">
        <v>409</v>
      </c>
      <c r="D342" t="s">
        <v>19</v>
      </c>
      <c r="F342" s="265">
        <v>18.899999999999999</v>
      </c>
      <c r="G342" s="218">
        <f t="shared" si="4"/>
        <v>14.499999999999979</v>
      </c>
    </row>
    <row r="343" spans="1:7">
      <c r="A343" s="236">
        <v>44546</v>
      </c>
      <c r="B343" s="677" t="s">
        <v>2222</v>
      </c>
      <c r="C343" s="677" t="s">
        <v>409</v>
      </c>
      <c r="D343" t="s">
        <v>19</v>
      </c>
      <c r="F343" s="265">
        <v>10.5</v>
      </c>
      <c r="G343" s="218">
        <f t="shared" si="4"/>
        <v>3.9999999999999787</v>
      </c>
    </row>
    <row r="344" spans="1:7">
      <c r="A344" s="236">
        <v>44546</v>
      </c>
      <c r="B344" s="677" t="s">
        <v>2222</v>
      </c>
      <c r="C344" s="677" t="s">
        <v>409</v>
      </c>
      <c r="D344" t="s">
        <v>401</v>
      </c>
      <c r="F344" s="265">
        <v>4</v>
      </c>
      <c r="G344" s="218">
        <f t="shared" si="4"/>
        <v>-2.1316282072803006E-14</v>
      </c>
    </row>
    <row r="345" spans="1:7">
      <c r="A345" s="243">
        <v>44227</v>
      </c>
      <c r="B345" s="676" t="s">
        <v>397</v>
      </c>
      <c r="C345" s="676" t="s">
        <v>444</v>
      </c>
      <c r="D345" t="s">
        <v>19</v>
      </c>
      <c r="E345" s="240">
        <v>31.3</v>
      </c>
      <c r="G345" s="218">
        <f t="shared" si="4"/>
        <v>31.299999999999979</v>
      </c>
    </row>
    <row r="346" spans="1:7">
      <c r="B346" s="677"/>
      <c r="C346" s="677"/>
      <c r="D346" t="s">
        <v>401</v>
      </c>
      <c r="E346" s="240">
        <v>5</v>
      </c>
      <c r="G346" s="218">
        <f t="shared" si="4"/>
        <v>36.299999999999983</v>
      </c>
    </row>
    <row r="347" spans="1:7">
      <c r="B347" s="677"/>
      <c r="C347" s="677"/>
      <c r="D347" t="s">
        <v>400</v>
      </c>
      <c r="E347" s="240">
        <v>300</v>
      </c>
      <c r="G347" s="218">
        <f t="shared" ref="G347:G411" si="5">+G346+E347-F347</f>
        <v>336.29999999999995</v>
      </c>
    </row>
    <row r="348" spans="1:7">
      <c r="A348" s="236">
        <v>44226</v>
      </c>
      <c r="B348" s="677" t="s">
        <v>2223</v>
      </c>
      <c r="C348" s="677" t="s">
        <v>444</v>
      </c>
      <c r="D348" t="s">
        <v>400</v>
      </c>
      <c r="F348" s="265">
        <v>300</v>
      </c>
      <c r="G348" s="218">
        <f t="shared" si="5"/>
        <v>36.299999999999955</v>
      </c>
    </row>
    <row r="349" spans="1:7">
      <c r="A349" s="236">
        <v>44546</v>
      </c>
      <c r="B349" s="677" t="s">
        <v>2222</v>
      </c>
      <c r="C349" s="677" t="s">
        <v>444</v>
      </c>
      <c r="D349" t="s">
        <v>19</v>
      </c>
      <c r="F349" s="265">
        <v>31.3</v>
      </c>
      <c r="G349" s="218">
        <f t="shared" si="5"/>
        <v>4.9999999999999538</v>
      </c>
    </row>
    <row r="350" spans="1:7">
      <c r="A350" s="236">
        <v>44546</v>
      </c>
      <c r="B350" s="677" t="s">
        <v>2222</v>
      </c>
      <c r="C350" s="677" t="s">
        <v>444</v>
      </c>
      <c r="D350" t="s">
        <v>401</v>
      </c>
      <c r="F350" s="265">
        <v>5</v>
      </c>
      <c r="G350" s="218">
        <f t="shared" si="5"/>
        <v>-4.6185277824406512E-14</v>
      </c>
    </row>
    <row r="351" spans="1:7">
      <c r="A351" s="243">
        <v>44255</v>
      </c>
      <c r="B351" s="676" t="s">
        <v>397</v>
      </c>
      <c r="C351" s="676" t="s">
        <v>415</v>
      </c>
      <c r="D351" t="s">
        <v>19</v>
      </c>
      <c r="E351" s="240">
        <v>28.3</v>
      </c>
      <c r="G351" s="218">
        <f t="shared" si="5"/>
        <v>28.299999999999955</v>
      </c>
    </row>
    <row r="352" spans="1:7">
      <c r="B352" s="677"/>
      <c r="C352" s="677"/>
      <c r="D352" t="s">
        <v>401</v>
      </c>
      <c r="E352" s="240">
        <v>5.7</v>
      </c>
      <c r="G352" s="218">
        <f t="shared" si="5"/>
        <v>33.999999999999957</v>
      </c>
    </row>
    <row r="353" spans="1:13">
      <c r="B353" s="677"/>
      <c r="C353" s="677"/>
      <c r="D353" t="s">
        <v>400</v>
      </c>
      <c r="E353" s="240">
        <v>300</v>
      </c>
      <c r="G353" s="218">
        <f t="shared" si="5"/>
        <v>333.99999999999994</v>
      </c>
    </row>
    <row r="354" spans="1:13">
      <c r="A354" s="236">
        <v>44254</v>
      </c>
      <c r="B354" s="677" t="s">
        <v>2224</v>
      </c>
      <c r="C354" s="677" t="s">
        <v>415</v>
      </c>
      <c r="D354" t="s">
        <v>400</v>
      </c>
      <c r="F354" s="265">
        <v>250</v>
      </c>
      <c r="G354" s="218">
        <f t="shared" si="5"/>
        <v>83.999999999999943</v>
      </c>
    </row>
    <row r="355" spans="1:13">
      <c r="A355" s="236">
        <v>44425</v>
      </c>
      <c r="B355" s="677" t="s">
        <v>2225</v>
      </c>
      <c r="C355" s="677" t="s">
        <v>415</v>
      </c>
      <c r="D355" t="s">
        <v>400</v>
      </c>
      <c r="F355" s="278">
        <v>50</v>
      </c>
      <c r="G355" s="218">
        <f t="shared" si="5"/>
        <v>33.999999999999943</v>
      </c>
    </row>
    <row r="356" spans="1:13">
      <c r="A356" s="236">
        <v>44546</v>
      </c>
      <c r="B356" s="677" t="s">
        <v>2222</v>
      </c>
      <c r="C356" s="677" t="s">
        <v>415</v>
      </c>
      <c r="D356" t="s">
        <v>19</v>
      </c>
      <c r="F356" s="278">
        <v>28.3</v>
      </c>
      <c r="G356" s="218">
        <f t="shared" si="5"/>
        <v>5.6999999999999424</v>
      </c>
    </row>
    <row r="357" spans="1:13">
      <c r="A357" s="236">
        <v>44546</v>
      </c>
      <c r="B357" s="677" t="s">
        <v>2222</v>
      </c>
      <c r="C357" s="677" t="s">
        <v>415</v>
      </c>
      <c r="D357" t="s">
        <v>401</v>
      </c>
      <c r="F357" s="278">
        <v>5.7</v>
      </c>
      <c r="G357" s="218">
        <f t="shared" si="5"/>
        <v>-5.773159728050814E-14</v>
      </c>
    </row>
    <row r="358" spans="1:13">
      <c r="A358" s="243">
        <v>44286</v>
      </c>
      <c r="B358" s="676" t="s">
        <v>397</v>
      </c>
      <c r="C358" s="676" t="s">
        <v>418</v>
      </c>
      <c r="D358" t="s">
        <v>19</v>
      </c>
      <c r="E358" s="240">
        <v>31.1</v>
      </c>
      <c r="G358" s="218">
        <f t="shared" si="5"/>
        <v>31.099999999999945</v>
      </c>
      <c r="K358" s="685"/>
      <c r="M358" s="240"/>
    </row>
    <row r="359" spans="1:13">
      <c r="B359" s="677"/>
      <c r="C359" s="677"/>
      <c r="D359" t="s">
        <v>401</v>
      </c>
      <c r="E359" s="240">
        <v>3.8</v>
      </c>
      <c r="G359" s="218">
        <f t="shared" si="5"/>
        <v>34.899999999999942</v>
      </c>
      <c r="K359" s="686"/>
      <c r="M359" s="240"/>
    </row>
    <row r="360" spans="1:13">
      <c r="B360" s="677"/>
      <c r="C360" s="677"/>
      <c r="D360" t="s">
        <v>400</v>
      </c>
      <c r="E360" s="240">
        <v>300</v>
      </c>
      <c r="G360" s="218">
        <f t="shared" si="5"/>
        <v>334.89999999999992</v>
      </c>
      <c r="K360" s="685"/>
      <c r="M360" s="240"/>
    </row>
    <row r="361" spans="1:13">
      <c r="A361" s="236">
        <v>44286</v>
      </c>
      <c r="B361" s="677" t="s">
        <v>2226</v>
      </c>
      <c r="C361" s="677" t="s">
        <v>418</v>
      </c>
      <c r="D361" t="s">
        <v>400</v>
      </c>
      <c r="F361" s="265">
        <v>300</v>
      </c>
      <c r="G361" s="218">
        <f t="shared" si="5"/>
        <v>34.89999999999992</v>
      </c>
      <c r="K361" s="686"/>
      <c r="M361" s="240"/>
    </row>
    <row r="362" spans="1:13">
      <c r="A362" s="236">
        <v>44546</v>
      </c>
      <c r="B362" s="677" t="s">
        <v>2222</v>
      </c>
      <c r="C362" s="677" t="s">
        <v>418</v>
      </c>
      <c r="D362" t="s">
        <v>19</v>
      </c>
      <c r="F362" s="265">
        <v>31.1</v>
      </c>
      <c r="G362" s="218">
        <f t="shared" si="5"/>
        <v>3.799999999999919</v>
      </c>
      <c r="K362" s="686"/>
      <c r="M362" s="240"/>
    </row>
    <row r="363" spans="1:13">
      <c r="A363" s="236">
        <v>44546</v>
      </c>
      <c r="B363" s="677" t="s">
        <v>2222</v>
      </c>
      <c r="C363" s="677" t="s">
        <v>418</v>
      </c>
      <c r="D363" t="s">
        <v>401</v>
      </c>
      <c r="F363" s="265">
        <v>3.8</v>
      </c>
      <c r="G363" s="218">
        <f t="shared" si="5"/>
        <v>-8.0824236192711396E-14</v>
      </c>
      <c r="K363" s="686"/>
      <c r="M363" s="240"/>
    </row>
    <row r="364" spans="1:13">
      <c r="A364" s="243">
        <v>44316</v>
      </c>
      <c r="B364" s="676" t="s">
        <v>397</v>
      </c>
      <c r="C364" s="676" t="s">
        <v>420</v>
      </c>
      <c r="D364" t="s">
        <v>19</v>
      </c>
      <c r="E364" s="240">
        <v>30</v>
      </c>
      <c r="G364" s="218">
        <f t="shared" si="5"/>
        <v>29.999999999999918</v>
      </c>
      <c r="K364" s="685"/>
      <c r="M364" s="240"/>
    </row>
    <row r="365" spans="1:13">
      <c r="B365" s="677"/>
      <c r="C365" s="677"/>
      <c r="D365" t="s">
        <v>401</v>
      </c>
      <c r="E365" s="240">
        <v>4.8</v>
      </c>
      <c r="G365" s="218">
        <f t="shared" si="5"/>
        <v>34.799999999999919</v>
      </c>
      <c r="K365" s="686"/>
      <c r="M365" s="240"/>
    </row>
    <row r="366" spans="1:13">
      <c r="B366" s="677"/>
      <c r="C366" s="677"/>
      <c r="D366" t="s">
        <v>400</v>
      </c>
      <c r="E366" s="240">
        <v>300</v>
      </c>
      <c r="G366" s="218">
        <f t="shared" si="5"/>
        <v>334.7999999999999</v>
      </c>
      <c r="K366" s="685"/>
      <c r="M366" s="240"/>
    </row>
    <row r="367" spans="1:13">
      <c r="A367" s="236">
        <v>44316</v>
      </c>
      <c r="B367" s="677" t="s">
        <v>2227</v>
      </c>
      <c r="C367" s="677" t="s">
        <v>420</v>
      </c>
      <c r="D367" t="s">
        <v>400</v>
      </c>
      <c r="F367" s="265">
        <v>250</v>
      </c>
      <c r="G367" s="218">
        <f t="shared" si="5"/>
        <v>84.799999999999898</v>
      </c>
      <c r="K367" s="686"/>
      <c r="M367" s="240"/>
    </row>
    <row r="368" spans="1:13">
      <c r="A368" s="236">
        <v>44425</v>
      </c>
      <c r="B368" s="677" t="s">
        <v>2225</v>
      </c>
      <c r="C368" s="677" t="s">
        <v>420</v>
      </c>
      <c r="D368" t="s">
        <v>400</v>
      </c>
      <c r="F368" s="278">
        <v>50</v>
      </c>
      <c r="G368" s="218">
        <f t="shared" si="5"/>
        <v>34.799999999999898</v>
      </c>
      <c r="K368" s="685"/>
      <c r="M368" s="240"/>
    </row>
    <row r="369" spans="1:14">
      <c r="A369" s="236">
        <v>44546</v>
      </c>
      <c r="B369" s="677" t="s">
        <v>2222</v>
      </c>
      <c r="C369" s="677" t="s">
        <v>420</v>
      </c>
      <c r="D369" t="s">
        <v>19</v>
      </c>
      <c r="F369" s="278">
        <v>30</v>
      </c>
      <c r="G369" s="218">
        <f t="shared" si="5"/>
        <v>4.7999999999998977</v>
      </c>
      <c r="K369" s="685"/>
      <c r="M369" s="240"/>
    </row>
    <row r="370" spans="1:14">
      <c r="A370" s="236">
        <v>44546</v>
      </c>
      <c r="B370" s="677" t="s">
        <v>2222</v>
      </c>
      <c r="C370" s="677" t="s">
        <v>420</v>
      </c>
      <c r="D370" t="s">
        <v>401</v>
      </c>
      <c r="F370" s="278">
        <v>4.8</v>
      </c>
      <c r="G370" s="218">
        <f t="shared" si="5"/>
        <v>-1.021405182655144E-13</v>
      </c>
      <c r="K370" s="685"/>
      <c r="M370" s="240"/>
    </row>
    <row r="371" spans="1:14">
      <c r="A371" s="243">
        <v>44347</v>
      </c>
      <c r="B371" s="676" t="s">
        <v>397</v>
      </c>
      <c r="C371" s="676" t="s">
        <v>422</v>
      </c>
      <c r="D371" t="s">
        <v>19</v>
      </c>
      <c r="E371" s="240">
        <v>24.3</v>
      </c>
      <c r="G371" s="218">
        <f t="shared" si="5"/>
        <v>24.299999999999898</v>
      </c>
      <c r="K371" s="686"/>
      <c r="M371" s="240"/>
    </row>
    <row r="372" spans="1:14">
      <c r="B372" s="677"/>
      <c r="C372" s="677"/>
      <c r="D372" t="s">
        <v>401</v>
      </c>
      <c r="E372" s="240">
        <v>3.5</v>
      </c>
      <c r="G372" s="218">
        <f t="shared" si="5"/>
        <v>27.799999999999898</v>
      </c>
      <c r="K372" s="685"/>
      <c r="M372" s="240"/>
    </row>
    <row r="373" spans="1:14">
      <c r="B373" s="677"/>
      <c r="C373" s="677"/>
      <c r="D373" t="s">
        <v>400</v>
      </c>
      <c r="E373" s="240">
        <v>300</v>
      </c>
      <c r="G373" s="218">
        <f t="shared" si="5"/>
        <v>327.7999999999999</v>
      </c>
      <c r="K373" s="686"/>
      <c r="M373" s="240"/>
    </row>
    <row r="374" spans="1:14">
      <c r="B374" s="677"/>
      <c r="C374" s="677"/>
      <c r="D374" t="s">
        <v>1812</v>
      </c>
      <c r="E374" s="240">
        <v>8.5</v>
      </c>
      <c r="G374" s="218">
        <f t="shared" si="5"/>
        <v>336.2999999999999</v>
      </c>
      <c r="K374" s="333"/>
      <c r="N374" s="240"/>
    </row>
    <row r="375" spans="1:14">
      <c r="A375" s="236">
        <v>44347</v>
      </c>
      <c r="B375" s="677" t="s">
        <v>2228</v>
      </c>
      <c r="C375" s="677" t="s">
        <v>422</v>
      </c>
      <c r="D375" t="s">
        <v>400</v>
      </c>
      <c r="F375" s="265">
        <v>220</v>
      </c>
      <c r="G375" s="218">
        <f t="shared" si="5"/>
        <v>116.2999999999999</v>
      </c>
      <c r="K375" s="685"/>
      <c r="M375" s="240"/>
    </row>
    <row r="376" spans="1:14">
      <c r="A376" s="236">
        <v>44452</v>
      </c>
      <c r="B376" s="677" t="s">
        <v>2229</v>
      </c>
      <c r="C376" s="677" t="s">
        <v>422</v>
      </c>
      <c r="D376" t="s">
        <v>1812</v>
      </c>
      <c r="F376" s="256">
        <v>8.5</v>
      </c>
      <c r="G376" s="218">
        <f t="shared" si="5"/>
        <v>107.7999999999999</v>
      </c>
      <c r="K376" s="686"/>
      <c r="M376" s="273"/>
    </row>
    <row r="377" spans="1:14">
      <c r="A377" s="236">
        <v>44546</v>
      </c>
      <c r="B377" s="677" t="s">
        <v>2222</v>
      </c>
      <c r="C377" s="677" t="s">
        <v>422</v>
      </c>
      <c r="D377" t="s">
        <v>19</v>
      </c>
      <c r="F377" s="256">
        <v>24.3</v>
      </c>
      <c r="G377" s="218">
        <f t="shared" si="5"/>
        <v>83.499999999999901</v>
      </c>
      <c r="K377" s="686"/>
      <c r="M377" s="273"/>
    </row>
    <row r="378" spans="1:14">
      <c r="A378" s="236">
        <v>44546</v>
      </c>
      <c r="B378" s="677" t="s">
        <v>2222</v>
      </c>
      <c r="C378" s="677" t="s">
        <v>422</v>
      </c>
      <c r="D378" t="s">
        <v>401</v>
      </c>
      <c r="F378" s="256">
        <v>3.5</v>
      </c>
      <c r="G378" s="218">
        <f t="shared" si="5"/>
        <v>79.999999999999901</v>
      </c>
      <c r="K378" s="686"/>
      <c r="M378" s="273"/>
    </row>
    <row r="379" spans="1:14">
      <c r="A379" s="236">
        <v>44707</v>
      </c>
      <c r="B379" s="677" t="s">
        <v>2230</v>
      </c>
      <c r="C379" s="677" t="s">
        <v>422</v>
      </c>
      <c r="D379" t="s">
        <v>400</v>
      </c>
      <c r="F379" s="256">
        <v>80</v>
      </c>
      <c r="G379" s="263">
        <f t="shared" si="5"/>
        <v>0</v>
      </c>
      <c r="K379" s="686"/>
      <c r="M379" s="273"/>
    </row>
    <row r="380" spans="1:14">
      <c r="A380" s="243">
        <v>44377</v>
      </c>
      <c r="B380" s="676" t="s">
        <v>397</v>
      </c>
      <c r="C380" s="676" t="s">
        <v>425</v>
      </c>
      <c r="D380" t="s">
        <v>19</v>
      </c>
      <c r="E380" s="240">
        <v>26.7</v>
      </c>
      <c r="G380" s="218">
        <f t="shared" si="5"/>
        <v>26.7</v>
      </c>
      <c r="K380" s="685"/>
      <c r="M380" s="240"/>
    </row>
    <row r="381" spans="1:14">
      <c r="B381" s="677"/>
      <c r="C381" s="677"/>
      <c r="D381" t="s">
        <v>401</v>
      </c>
      <c r="E381" s="273">
        <v>5.4</v>
      </c>
      <c r="G381" s="218">
        <f t="shared" si="5"/>
        <v>32.1</v>
      </c>
      <c r="K381" s="686"/>
      <c r="M381" s="240"/>
    </row>
    <row r="382" spans="1:14">
      <c r="B382" s="677"/>
      <c r="C382" s="677"/>
      <c r="D382" t="s">
        <v>400</v>
      </c>
      <c r="E382" s="240">
        <v>300</v>
      </c>
      <c r="G382" s="218">
        <f t="shared" si="5"/>
        <v>332.1</v>
      </c>
      <c r="K382" s="686"/>
      <c r="N382" s="240"/>
    </row>
    <row r="383" spans="1:14">
      <c r="A383" s="236">
        <v>44377</v>
      </c>
      <c r="B383" s="677" t="s">
        <v>2231</v>
      </c>
      <c r="C383" s="677" t="s">
        <v>425</v>
      </c>
      <c r="D383" t="s">
        <v>400</v>
      </c>
      <c r="F383" s="265">
        <v>300</v>
      </c>
      <c r="G383" s="218">
        <f t="shared" si="5"/>
        <v>32.100000000000023</v>
      </c>
      <c r="K383" s="685"/>
      <c r="M383" s="240"/>
    </row>
    <row r="384" spans="1:14">
      <c r="A384" s="236">
        <v>44546</v>
      </c>
      <c r="B384" s="677" t="s">
        <v>2232</v>
      </c>
      <c r="C384" s="677" t="s">
        <v>425</v>
      </c>
      <c r="D384" t="s">
        <v>19</v>
      </c>
      <c r="F384" s="265">
        <v>17.7</v>
      </c>
      <c r="G384" s="218">
        <f t="shared" si="5"/>
        <v>14.400000000000023</v>
      </c>
      <c r="K384" s="685"/>
      <c r="M384" s="240"/>
    </row>
    <row r="385" spans="1:14">
      <c r="A385" s="236">
        <v>44874</v>
      </c>
      <c r="B385" s="677" t="s">
        <v>2233</v>
      </c>
      <c r="C385" s="677" t="s">
        <v>425</v>
      </c>
      <c r="D385" t="s">
        <v>19</v>
      </c>
      <c r="F385" s="265">
        <v>9</v>
      </c>
      <c r="G385" s="218">
        <f t="shared" si="5"/>
        <v>5.4000000000000234</v>
      </c>
      <c r="K385" s="685"/>
      <c r="M385" s="240"/>
    </row>
    <row r="386" spans="1:14">
      <c r="A386" s="236">
        <v>44874</v>
      </c>
      <c r="B386" s="677" t="s">
        <v>2233</v>
      </c>
      <c r="C386" s="677" t="s">
        <v>425</v>
      </c>
      <c r="D386" t="s">
        <v>401</v>
      </c>
      <c r="F386" s="265">
        <v>5.4</v>
      </c>
      <c r="G386" s="218">
        <f t="shared" si="5"/>
        <v>2.3092638912203256E-14</v>
      </c>
      <c r="K386" s="685"/>
      <c r="M386" s="240"/>
    </row>
    <row r="387" spans="1:14">
      <c r="A387" s="243">
        <v>44408</v>
      </c>
      <c r="B387" s="676" t="s">
        <v>397</v>
      </c>
      <c r="C387" s="676" t="s">
        <v>427</v>
      </c>
      <c r="D387" t="s">
        <v>19</v>
      </c>
      <c r="E387" s="240">
        <v>23.4</v>
      </c>
      <c r="G387" s="218">
        <f t="shared" si="5"/>
        <v>23.40000000000002</v>
      </c>
      <c r="K387" s="686"/>
      <c r="M387" s="240"/>
    </row>
    <row r="388" spans="1:14">
      <c r="B388" s="677"/>
      <c r="C388" s="677"/>
      <c r="D388" t="s">
        <v>401</v>
      </c>
      <c r="E388" s="240">
        <v>2.8</v>
      </c>
      <c r="G388" s="218">
        <f t="shared" si="5"/>
        <v>26.200000000000021</v>
      </c>
      <c r="K388" s="686"/>
      <c r="N388" s="240"/>
    </row>
    <row r="389" spans="1:14">
      <c r="B389" s="677"/>
      <c r="C389" s="677"/>
      <c r="D389" t="s">
        <v>400</v>
      </c>
      <c r="E389" s="240">
        <v>300</v>
      </c>
      <c r="G389" s="218">
        <f t="shared" si="5"/>
        <v>326.20000000000005</v>
      </c>
      <c r="M389" s="240"/>
    </row>
    <row r="390" spans="1:14">
      <c r="A390" s="236">
        <v>44408</v>
      </c>
      <c r="B390" s="677" t="s">
        <v>2234</v>
      </c>
      <c r="C390" s="677" t="s">
        <v>427</v>
      </c>
      <c r="D390" t="s">
        <v>400</v>
      </c>
      <c r="F390" s="265">
        <v>260</v>
      </c>
      <c r="G390" s="218">
        <f t="shared" si="5"/>
        <v>66.200000000000045</v>
      </c>
      <c r="M390" s="240"/>
    </row>
    <row r="391" spans="1:14">
      <c r="A391" s="236">
        <v>44707</v>
      </c>
      <c r="B391" s="677" t="s">
        <v>2235</v>
      </c>
      <c r="C391" s="677" t="s">
        <v>427</v>
      </c>
      <c r="D391" t="s">
        <v>19</v>
      </c>
      <c r="F391" s="265">
        <v>20</v>
      </c>
      <c r="G391" s="218">
        <f t="shared" si="5"/>
        <v>46.200000000000045</v>
      </c>
      <c r="M391" s="240"/>
    </row>
    <row r="392" spans="1:14">
      <c r="A392" s="236">
        <v>44873</v>
      </c>
      <c r="B392" s="677" t="s">
        <v>2236</v>
      </c>
      <c r="C392" s="677" t="s">
        <v>427</v>
      </c>
      <c r="D392" t="s">
        <v>400</v>
      </c>
      <c r="F392" s="265">
        <v>40</v>
      </c>
      <c r="G392" s="218">
        <f t="shared" si="5"/>
        <v>6.2000000000000455</v>
      </c>
      <c r="M392" s="240"/>
    </row>
    <row r="393" spans="1:14">
      <c r="A393" s="236">
        <v>44874</v>
      </c>
      <c r="B393" s="677" t="s">
        <v>2233</v>
      </c>
      <c r="C393" s="677" t="s">
        <v>427</v>
      </c>
      <c r="D393" t="s">
        <v>19</v>
      </c>
      <c r="F393" s="265">
        <v>3.4</v>
      </c>
      <c r="G393" s="218">
        <f t="shared" si="5"/>
        <v>2.8000000000000456</v>
      </c>
      <c r="M393" s="240"/>
    </row>
    <row r="394" spans="1:14">
      <c r="A394" s="236">
        <v>44874</v>
      </c>
      <c r="B394" s="677" t="s">
        <v>2233</v>
      </c>
      <c r="C394" s="677" t="s">
        <v>427</v>
      </c>
      <c r="D394" t="s">
        <v>401</v>
      </c>
      <c r="F394" s="265">
        <v>2.8</v>
      </c>
      <c r="G394" s="218">
        <f t="shared" si="5"/>
        <v>4.5741188614556449E-14</v>
      </c>
      <c r="M394" s="240"/>
    </row>
    <row r="395" spans="1:14">
      <c r="A395" s="243">
        <v>44439</v>
      </c>
      <c r="B395" s="676" t="s">
        <v>397</v>
      </c>
      <c r="C395" s="676" t="s">
        <v>429</v>
      </c>
      <c r="D395" t="s">
        <v>19</v>
      </c>
      <c r="E395" s="240">
        <v>26.5</v>
      </c>
      <c r="G395" s="218">
        <f t="shared" si="5"/>
        <v>26.500000000000046</v>
      </c>
      <c r="N395" s="240"/>
    </row>
    <row r="396" spans="1:14">
      <c r="B396" s="677"/>
      <c r="C396" s="677"/>
      <c r="D396" t="s">
        <v>401</v>
      </c>
      <c r="E396" s="240">
        <v>3.1</v>
      </c>
      <c r="G396" s="218">
        <f t="shared" si="5"/>
        <v>29.600000000000048</v>
      </c>
      <c r="N396" s="240"/>
    </row>
    <row r="397" spans="1:14">
      <c r="B397" s="677"/>
      <c r="C397" s="677"/>
      <c r="D397" t="s">
        <v>400</v>
      </c>
      <c r="E397" s="240">
        <v>300</v>
      </c>
      <c r="G397" s="218">
        <f t="shared" si="5"/>
        <v>329.6</v>
      </c>
      <c r="M397" s="240"/>
    </row>
    <row r="398" spans="1:14">
      <c r="A398" s="236">
        <v>44439</v>
      </c>
      <c r="B398" s="677" t="s">
        <v>2237</v>
      </c>
      <c r="C398" s="677" t="s">
        <v>429</v>
      </c>
      <c r="D398" t="s">
        <v>400</v>
      </c>
      <c r="F398" s="278">
        <v>240</v>
      </c>
      <c r="G398" s="218">
        <f t="shared" si="5"/>
        <v>89.600000000000023</v>
      </c>
      <c r="M398" s="240"/>
    </row>
    <row r="399" spans="1:14">
      <c r="A399" s="236">
        <v>44707</v>
      </c>
      <c r="B399" s="677" t="s">
        <v>2230</v>
      </c>
      <c r="C399" s="677" t="s">
        <v>429</v>
      </c>
      <c r="D399" t="s">
        <v>400</v>
      </c>
      <c r="F399" s="278">
        <v>40</v>
      </c>
      <c r="G399" s="218">
        <f t="shared" si="5"/>
        <v>49.600000000000023</v>
      </c>
      <c r="M399" s="240"/>
    </row>
    <row r="400" spans="1:14">
      <c r="A400" s="236">
        <v>44874</v>
      </c>
      <c r="B400" s="677" t="s">
        <v>2233</v>
      </c>
      <c r="C400" s="677" t="s">
        <v>429</v>
      </c>
      <c r="D400" t="s">
        <v>19</v>
      </c>
      <c r="F400" s="256">
        <v>26.5</v>
      </c>
      <c r="G400" s="218">
        <f t="shared" si="5"/>
        <v>23.100000000000023</v>
      </c>
      <c r="M400" s="240"/>
    </row>
    <row r="401" spans="1:14">
      <c r="A401" s="236">
        <v>44874</v>
      </c>
      <c r="B401" s="677" t="s">
        <v>2233</v>
      </c>
      <c r="C401" s="677" t="s">
        <v>429</v>
      </c>
      <c r="D401" t="s">
        <v>401</v>
      </c>
      <c r="F401" s="256">
        <v>3.1</v>
      </c>
      <c r="G401" s="218">
        <f t="shared" si="5"/>
        <v>20.000000000000021</v>
      </c>
      <c r="M401" s="240"/>
    </row>
    <row r="402" spans="1:14">
      <c r="A402" s="236">
        <v>45134</v>
      </c>
      <c r="B402" s="677" t="s">
        <v>2238</v>
      </c>
      <c r="C402" s="677" t="s">
        <v>429</v>
      </c>
      <c r="D402" t="s">
        <v>400</v>
      </c>
      <c r="F402" s="256">
        <v>20</v>
      </c>
      <c r="G402" s="218">
        <f t="shared" si="5"/>
        <v>0</v>
      </c>
      <c r="M402" s="240"/>
    </row>
    <row r="403" spans="1:14">
      <c r="A403" s="243">
        <v>44469</v>
      </c>
      <c r="B403" s="676" t="s">
        <v>397</v>
      </c>
      <c r="C403" s="676" t="s">
        <v>478</v>
      </c>
      <c r="D403" t="s">
        <v>19</v>
      </c>
      <c r="E403" s="240">
        <v>27.4</v>
      </c>
      <c r="G403" s="218">
        <f t="shared" si="5"/>
        <v>27.4</v>
      </c>
      <c r="N403" s="240"/>
    </row>
    <row r="404" spans="1:14">
      <c r="B404" s="677"/>
      <c r="C404" s="677"/>
      <c r="D404" t="s">
        <v>401</v>
      </c>
      <c r="E404" s="240">
        <v>4.7</v>
      </c>
      <c r="G404" s="218">
        <f t="shared" si="5"/>
        <v>32.1</v>
      </c>
    </row>
    <row r="405" spans="1:14">
      <c r="B405" s="677"/>
      <c r="C405" s="677"/>
      <c r="D405" t="s">
        <v>400</v>
      </c>
      <c r="E405" s="240">
        <v>300</v>
      </c>
      <c r="G405" s="218">
        <f t="shared" si="5"/>
        <v>332.1</v>
      </c>
    </row>
    <row r="406" spans="1:14">
      <c r="A406" s="236">
        <v>44469</v>
      </c>
      <c r="B406" s="677" t="s">
        <v>2239</v>
      </c>
      <c r="C406" s="677" t="s">
        <v>478</v>
      </c>
      <c r="D406" t="s">
        <v>400</v>
      </c>
      <c r="F406" s="265">
        <v>170</v>
      </c>
      <c r="G406" s="218">
        <f t="shared" si="5"/>
        <v>162.10000000000002</v>
      </c>
    </row>
    <row r="407" spans="1:14">
      <c r="A407" s="236">
        <v>44707</v>
      </c>
      <c r="B407" s="677" t="s">
        <v>2230</v>
      </c>
      <c r="C407" s="677" t="s">
        <v>478</v>
      </c>
      <c r="D407" t="s">
        <v>400</v>
      </c>
      <c r="F407" s="265">
        <v>130</v>
      </c>
      <c r="G407" s="218">
        <f t="shared" si="5"/>
        <v>32.100000000000023</v>
      </c>
    </row>
    <row r="408" spans="1:14">
      <c r="A408" s="236">
        <v>44874</v>
      </c>
      <c r="B408" s="677" t="s">
        <v>2233</v>
      </c>
      <c r="C408" s="677" t="s">
        <v>478</v>
      </c>
      <c r="D408" t="s">
        <v>19</v>
      </c>
      <c r="F408" s="256">
        <v>27.4</v>
      </c>
      <c r="G408" s="218">
        <f t="shared" si="5"/>
        <v>4.7000000000000242</v>
      </c>
    </row>
    <row r="409" spans="1:14">
      <c r="A409" s="236">
        <v>44874</v>
      </c>
      <c r="B409" s="677" t="s">
        <v>2233</v>
      </c>
      <c r="C409" s="677" t="s">
        <v>478</v>
      </c>
      <c r="D409" t="s">
        <v>401</v>
      </c>
      <c r="F409" s="256">
        <v>4.7</v>
      </c>
      <c r="G409" s="218">
        <f t="shared" si="5"/>
        <v>2.3980817331903381E-14</v>
      </c>
    </row>
    <row r="410" spans="1:14">
      <c r="A410" s="243">
        <v>44500</v>
      </c>
      <c r="B410" s="676" t="s">
        <v>397</v>
      </c>
      <c r="C410" s="676" t="s">
        <v>398</v>
      </c>
      <c r="D410" t="s">
        <v>400</v>
      </c>
      <c r="E410" s="240">
        <v>300</v>
      </c>
      <c r="G410" s="218">
        <f t="shared" si="5"/>
        <v>300</v>
      </c>
    </row>
    <row r="411" spans="1:14">
      <c r="A411" s="243"/>
      <c r="B411" s="676"/>
      <c r="C411" s="677"/>
      <c r="D411" t="s">
        <v>19</v>
      </c>
      <c r="E411" s="240">
        <v>28.4</v>
      </c>
      <c r="G411" s="218">
        <f t="shared" si="5"/>
        <v>328.4</v>
      </c>
      <c r="H411" s="237"/>
      <c r="M411" s="240"/>
      <c r="N411" s="240"/>
    </row>
    <row r="412" spans="1:14">
      <c r="A412" s="243"/>
      <c r="B412" s="676"/>
      <c r="C412" s="677"/>
      <c r="D412" t="s">
        <v>401</v>
      </c>
      <c r="E412" s="240">
        <v>2.6</v>
      </c>
      <c r="G412" s="218">
        <f t="shared" ref="G412:G427" si="6">+G411+E412-F412</f>
        <v>331</v>
      </c>
      <c r="H412" s="237"/>
      <c r="N412" s="240"/>
    </row>
    <row r="413" spans="1:14">
      <c r="A413" s="236">
        <v>44499</v>
      </c>
      <c r="B413" s="677" t="s">
        <v>2240</v>
      </c>
      <c r="C413" s="677" t="s">
        <v>398</v>
      </c>
      <c r="D413" t="s">
        <v>400</v>
      </c>
      <c r="F413" s="265">
        <v>200</v>
      </c>
      <c r="G413" s="218">
        <f t="shared" si="6"/>
        <v>131</v>
      </c>
    </row>
    <row r="414" spans="1:14">
      <c r="A414" s="236">
        <v>44873</v>
      </c>
      <c r="B414" s="677" t="s">
        <v>2236</v>
      </c>
      <c r="C414" s="677" t="s">
        <v>398</v>
      </c>
      <c r="D414" t="s">
        <v>400</v>
      </c>
      <c r="F414" s="265">
        <v>100</v>
      </c>
      <c r="G414" s="218">
        <f t="shared" si="6"/>
        <v>31</v>
      </c>
    </row>
    <row r="415" spans="1:14">
      <c r="A415" s="236">
        <v>44874</v>
      </c>
      <c r="B415" s="677" t="s">
        <v>2233</v>
      </c>
      <c r="C415" s="677" t="s">
        <v>398</v>
      </c>
      <c r="D415" t="s">
        <v>19</v>
      </c>
      <c r="F415" s="256">
        <v>28.4</v>
      </c>
      <c r="G415" s="218">
        <f t="shared" si="6"/>
        <v>2.6000000000000014</v>
      </c>
    </row>
    <row r="416" spans="1:14">
      <c r="A416" s="236">
        <v>44874</v>
      </c>
      <c r="B416" s="677" t="s">
        <v>2233</v>
      </c>
      <c r="C416" s="677" t="s">
        <v>398</v>
      </c>
      <c r="D416" t="s">
        <v>401</v>
      </c>
      <c r="F416" s="256">
        <v>2.6</v>
      </c>
      <c r="G416" s="218">
        <f t="shared" si="6"/>
        <v>0</v>
      </c>
    </row>
    <row r="417" spans="1:7">
      <c r="A417" s="243">
        <v>44530</v>
      </c>
      <c r="B417" s="676" t="s">
        <v>397</v>
      </c>
      <c r="C417" s="676" t="s">
        <v>405</v>
      </c>
      <c r="D417" t="s">
        <v>400</v>
      </c>
      <c r="E417" s="240">
        <v>300</v>
      </c>
      <c r="G417" s="218">
        <f t="shared" si="6"/>
        <v>300</v>
      </c>
    </row>
    <row r="418" spans="1:7">
      <c r="A418" s="243"/>
      <c r="B418" s="676"/>
      <c r="C418" s="676"/>
      <c r="D418" t="s">
        <v>19</v>
      </c>
      <c r="E418" s="240">
        <v>30.3</v>
      </c>
      <c r="G418" s="218">
        <f t="shared" si="6"/>
        <v>330.3</v>
      </c>
    </row>
    <row r="419" spans="1:7">
      <c r="A419" s="243"/>
      <c r="B419" s="676"/>
      <c r="C419" s="676"/>
      <c r="D419" t="s">
        <v>401</v>
      </c>
      <c r="E419" s="240">
        <v>4</v>
      </c>
      <c r="G419" s="218">
        <f t="shared" si="6"/>
        <v>334.3</v>
      </c>
    </row>
    <row r="420" spans="1:7">
      <c r="A420" s="236">
        <v>44530</v>
      </c>
      <c r="B420" s="677" t="s">
        <v>2241</v>
      </c>
      <c r="C420" s="677" t="s">
        <v>405</v>
      </c>
      <c r="D420" t="s">
        <v>400</v>
      </c>
      <c r="F420" s="265">
        <v>110</v>
      </c>
      <c r="G420" s="218">
        <f t="shared" si="6"/>
        <v>224.3</v>
      </c>
    </row>
    <row r="421" spans="1:7">
      <c r="A421" s="236">
        <v>44662</v>
      </c>
      <c r="B421" s="677" t="s">
        <v>2242</v>
      </c>
      <c r="C421" s="677" t="s">
        <v>405</v>
      </c>
      <c r="D421" t="s">
        <v>400</v>
      </c>
      <c r="F421" s="265">
        <v>190</v>
      </c>
      <c r="G421" s="218">
        <f t="shared" si="6"/>
        <v>34.300000000000011</v>
      </c>
    </row>
    <row r="422" spans="1:7">
      <c r="A422" s="236">
        <v>44874</v>
      </c>
      <c r="B422" s="677" t="s">
        <v>2233</v>
      </c>
      <c r="C422" s="677" t="s">
        <v>405</v>
      </c>
      <c r="D422" t="s">
        <v>19</v>
      </c>
      <c r="F422" s="256">
        <v>30.3</v>
      </c>
      <c r="G422" s="218">
        <f t="shared" si="6"/>
        <v>4.0000000000000107</v>
      </c>
    </row>
    <row r="423" spans="1:7">
      <c r="A423" s="236">
        <v>44874</v>
      </c>
      <c r="B423" s="677" t="s">
        <v>2233</v>
      </c>
      <c r="C423" s="677" t="s">
        <v>405</v>
      </c>
      <c r="D423" t="s">
        <v>401</v>
      </c>
      <c r="F423" s="256">
        <v>4</v>
      </c>
      <c r="G423" s="218">
        <f t="shared" si="6"/>
        <v>1.0658141036401503E-14</v>
      </c>
    </row>
    <row r="424" spans="1:7">
      <c r="A424" s="243">
        <v>44561</v>
      </c>
      <c r="B424" s="676" t="s">
        <v>397</v>
      </c>
      <c r="C424" s="676" t="s">
        <v>409</v>
      </c>
      <c r="D424" t="s">
        <v>19</v>
      </c>
      <c r="E424" s="240">
        <v>31.8</v>
      </c>
      <c r="G424" s="218">
        <f>+G423+E424-F424</f>
        <v>31.800000000000011</v>
      </c>
    </row>
    <row r="425" spans="1:7">
      <c r="B425" s="677"/>
      <c r="C425" s="677"/>
      <c r="D425" t="s">
        <v>401</v>
      </c>
      <c r="E425" s="240">
        <v>4.4000000000000004</v>
      </c>
      <c r="G425" s="218">
        <f t="shared" si="6"/>
        <v>36.20000000000001</v>
      </c>
    </row>
    <row r="426" spans="1:7">
      <c r="B426" s="677"/>
      <c r="C426" s="677"/>
      <c r="D426" t="s">
        <v>400</v>
      </c>
      <c r="E426" s="240">
        <v>300</v>
      </c>
      <c r="G426" s="218">
        <f t="shared" si="6"/>
        <v>336.2</v>
      </c>
    </row>
    <row r="427" spans="1:7">
      <c r="A427" s="236">
        <v>44561</v>
      </c>
      <c r="B427" s="677" t="s">
        <v>2243</v>
      </c>
      <c r="C427" s="677" t="s">
        <v>409</v>
      </c>
      <c r="D427" t="s">
        <v>400</v>
      </c>
      <c r="F427" s="265">
        <v>280</v>
      </c>
      <c r="G427" s="218">
        <f t="shared" si="6"/>
        <v>56.199999999999989</v>
      </c>
    </row>
    <row r="428" spans="1:7">
      <c r="A428" s="236">
        <v>44565</v>
      </c>
      <c r="B428" s="677" t="s">
        <v>2244</v>
      </c>
      <c r="C428" s="677" t="s">
        <v>409</v>
      </c>
      <c r="D428" t="s">
        <v>400</v>
      </c>
      <c r="F428" s="265">
        <v>20</v>
      </c>
      <c r="G428" s="218">
        <f t="shared" ref="G428:G515" si="7">+G427+E428-F428</f>
        <v>36.199999999999989</v>
      </c>
    </row>
    <row r="429" spans="1:7">
      <c r="A429" s="236">
        <v>44635</v>
      </c>
      <c r="B429" s="677" t="s">
        <v>2245</v>
      </c>
      <c r="C429" s="677" t="s">
        <v>409</v>
      </c>
      <c r="D429" t="s">
        <v>19</v>
      </c>
      <c r="F429" s="256">
        <v>31.8</v>
      </c>
      <c r="G429" s="218">
        <f t="shared" si="7"/>
        <v>4.3999999999999879</v>
      </c>
    </row>
    <row r="430" spans="1:7">
      <c r="A430" s="236">
        <v>44635</v>
      </c>
      <c r="B430" s="677" t="s">
        <v>2245</v>
      </c>
      <c r="C430" s="677" t="s">
        <v>409</v>
      </c>
      <c r="D430" t="s">
        <v>401</v>
      </c>
      <c r="F430" s="256">
        <v>4.4000000000000004</v>
      </c>
      <c r="G430" s="218">
        <f t="shared" si="7"/>
        <v>-1.2434497875801753E-14</v>
      </c>
    </row>
    <row r="431" spans="1:7">
      <c r="A431" s="243">
        <v>44592</v>
      </c>
      <c r="B431" s="676" t="s">
        <v>397</v>
      </c>
      <c r="C431" s="676" t="s">
        <v>444</v>
      </c>
      <c r="D431" t="s">
        <v>19</v>
      </c>
      <c r="E431" s="240">
        <v>33.6</v>
      </c>
      <c r="G431" s="218">
        <f t="shared" si="7"/>
        <v>33.599999999999987</v>
      </c>
    </row>
    <row r="432" spans="1:7">
      <c r="B432" s="677"/>
      <c r="C432" s="677"/>
      <c r="D432" t="s">
        <v>401</v>
      </c>
      <c r="E432" s="240">
        <v>1.3</v>
      </c>
      <c r="G432" s="218">
        <f t="shared" si="7"/>
        <v>34.899999999999984</v>
      </c>
    </row>
    <row r="433" spans="1:7">
      <c r="B433" s="677"/>
      <c r="C433" s="677"/>
      <c r="D433" t="s">
        <v>400</v>
      </c>
      <c r="E433" s="240">
        <v>300</v>
      </c>
      <c r="G433" s="218">
        <f t="shared" si="7"/>
        <v>334.9</v>
      </c>
    </row>
    <row r="434" spans="1:7">
      <c r="A434" s="236">
        <v>44592</v>
      </c>
      <c r="B434" s="677" t="s">
        <v>2246</v>
      </c>
      <c r="C434" s="677" t="s">
        <v>444</v>
      </c>
      <c r="D434" t="s">
        <v>400</v>
      </c>
      <c r="F434" s="265">
        <v>250</v>
      </c>
      <c r="G434" s="218">
        <f t="shared" si="7"/>
        <v>84.899999999999977</v>
      </c>
    </row>
    <row r="435" spans="1:7">
      <c r="A435" s="236">
        <v>44596</v>
      </c>
      <c r="B435" s="677" t="s">
        <v>2247</v>
      </c>
      <c r="C435" s="677" t="s">
        <v>444</v>
      </c>
      <c r="D435" t="s">
        <v>400</v>
      </c>
      <c r="F435" s="265">
        <v>50</v>
      </c>
      <c r="G435" s="218">
        <f t="shared" si="7"/>
        <v>34.899999999999977</v>
      </c>
    </row>
    <row r="436" spans="1:7">
      <c r="A436" s="236">
        <v>44680</v>
      </c>
      <c r="B436" s="677" t="s">
        <v>2248</v>
      </c>
      <c r="C436" s="677" t="s">
        <v>444</v>
      </c>
      <c r="D436" t="s">
        <v>19</v>
      </c>
      <c r="F436" s="256">
        <v>33.6</v>
      </c>
      <c r="G436" s="218">
        <f t="shared" si="7"/>
        <v>1.2999999999999758</v>
      </c>
    </row>
    <row r="437" spans="1:7">
      <c r="A437" s="236">
        <v>44680</v>
      </c>
      <c r="B437" s="677" t="s">
        <v>2248</v>
      </c>
      <c r="C437" s="677" t="s">
        <v>444</v>
      </c>
      <c r="D437" t="s">
        <v>401</v>
      </c>
      <c r="F437" s="256">
        <v>1.3</v>
      </c>
      <c r="G437" s="218">
        <f t="shared" si="7"/>
        <v>-2.4202861936828413E-14</v>
      </c>
    </row>
    <row r="438" spans="1:7">
      <c r="A438" s="243">
        <v>44620</v>
      </c>
      <c r="B438" s="676" t="s">
        <v>397</v>
      </c>
      <c r="C438" s="676" t="s">
        <v>415</v>
      </c>
      <c r="D438" t="s">
        <v>19</v>
      </c>
      <c r="E438" s="240">
        <v>33.1</v>
      </c>
      <c r="G438" s="218">
        <f t="shared" si="7"/>
        <v>33.09999999999998</v>
      </c>
    </row>
    <row r="439" spans="1:7">
      <c r="B439" s="677"/>
      <c r="C439" s="677"/>
      <c r="D439" t="s">
        <v>401</v>
      </c>
      <c r="E439" s="240">
        <v>4.3</v>
      </c>
      <c r="G439" s="218">
        <f t="shared" si="7"/>
        <v>37.399999999999977</v>
      </c>
    </row>
    <row r="440" spans="1:7">
      <c r="B440" s="677"/>
      <c r="C440" s="677"/>
      <c r="D440" t="s">
        <v>400</v>
      </c>
      <c r="E440" s="240">
        <v>300</v>
      </c>
      <c r="G440" s="218">
        <f t="shared" si="7"/>
        <v>337.4</v>
      </c>
    </row>
    <row r="441" spans="1:7">
      <c r="A441" s="236">
        <v>44620</v>
      </c>
      <c r="B441" s="677" t="s">
        <v>2249</v>
      </c>
      <c r="C441" s="677" t="s">
        <v>415</v>
      </c>
      <c r="D441" t="s">
        <v>400</v>
      </c>
      <c r="F441" s="265">
        <v>270</v>
      </c>
      <c r="G441" s="218">
        <f t="shared" si="7"/>
        <v>67.399999999999977</v>
      </c>
    </row>
    <row r="442" spans="1:7">
      <c r="A442" s="236">
        <v>44680</v>
      </c>
      <c r="B442" s="677" t="s">
        <v>2248</v>
      </c>
      <c r="C442" s="677" t="s">
        <v>415</v>
      </c>
      <c r="D442" t="s">
        <v>19</v>
      </c>
      <c r="F442" s="256">
        <v>33.1</v>
      </c>
      <c r="G442" s="218">
        <f t="shared" si="7"/>
        <v>34.299999999999976</v>
      </c>
    </row>
    <row r="443" spans="1:7">
      <c r="A443" s="236">
        <v>44680</v>
      </c>
      <c r="B443" s="677" t="s">
        <v>2248</v>
      </c>
      <c r="C443" s="677" t="s">
        <v>415</v>
      </c>
      <c r="D443" t="s">
        <v>401</v>
      </c>
      <c r="F443" s="256">
        <v>4.3</v>
      </c>
      <c r="G443" s="218">
        <f t="shared" si="7"/>
        <v>29.999999999999975</v>
      </c>
    </row>
    <row r="444" spans="1:7">
      <c r="A444" s="236">
        <v>44707</v>
      </c>
      <c r="B444" s="677" t="s">
        <v>2230</v>
      </c>
      <c r="C444" s="677" t="s">
        <v>415</v>
      </c>
      <c r="D444" t="s">
        <v>400</v>
      </c>
      <c r="F444" s="256">
        <v>30</v>
      </c>
      <c r="G444" s="218">
        <f t="shared" si="7"/>
        <v>0</v>
      </c>
    </row>
    <row r="445" spans="1:7">
      <c r="A445" s="243">
        <v>44651</v>
      </c>
      <c r="B445" s="676" t="s">
        <v>397</v>
      </c>
      <c r="C445" s="676" t="s">
        <v>418</v>
      </c>
      <c r="D445" t="s">
        <v>19</v>
      </c>
      <c r="E445" s="240">
        <v>33.200000000000003</v>
      </c>
      <c r="G445" s="218">
        <f t="shared" si="7"/>
        <v>33.200000000000003</v>
      </c>
    </row>
    <row r="446" spans="1:7">
      <c r="B446" s="677"/>
      <c r="C446" s="677"/>
      <c r="D446" t="s">
        <v>401</v>
      </c>
      <c r="E446" s="240">
        <v>5.2</v>
      </c>
      <c r="G446" s="218">
        <f t="shared" si="7"/>
        <v>38.400000000000006</v>
      </c>
    </row>
    <row r="447" spans="1:7">
      <c r="B447" s="677"/>
      <c r="C447" s="677"/>
      <c r="D447" t="s">
        <v>400</v>
      </c>
      <c r="E447" s="240">
        <v>300</v>
      </c>
      <c r="G447" s="218">
        <f t="shared" si="7"/>
        <v>338.4</v>
      </c>
    </row>
    <row r="448" spans="1:7">
      <c r="A448" s="236">
        <v>44651</v>
      </c>
      <c r="B448" s="677" t="s">
        <v>2250</v>
      </c>
      <c r="C448" s="677" t="s">
        <v>418</v>
      </c>
      <c r="D448" t="s">
        <v>400</v>
      </c>
      <c r="F448" s="265">
        <v>300</v>
      </c>
      <c r="G448" s="218">
        <f t="shared" si="7"/>
        <v>38.399999999999977</v>
      </c>
    </row>
    <row r="449" spans="1:12">
      <c r="A449" s="236">
        <v>44680</v>
      </c>
      <c r="B449" s="677" t="s">
        <v>2248</v>
      </c>
      <c r="C449" s="677" t="s">
        <v>418</v>
      </c>
      <c r="D449" t="s">
        <v>19</v>
      </c>
      <c r="F449" s="256">
        <v>33.200000000000003</v>
      </c>
      <c r="G449" s="218">
        <f t="shared" si="7"/>
        <v>5.1999999999999744</v>
      </c>
    </row>
    <row r="450" spans="1:12">
      <c r="A450" s="236">
        <v>44680</v>
      </c>
      <c r="B450" s="677" t="s">
        <v>2248</v>
      </c>
      <c r="C450" s="677" t="s">
        <v>418</v>
      </c>
      <c r="D450" t="s">
        <v>401</v>
      </c>
      <c r="F450" s="256">
        <v>5.2</v>
      </c>
      <c r="G450" s="218">
        <f t="shared" si="7"/>
        <v>-2.5757174171303632E-14</v>
      </c>
    </row>
    <row r="451" spans="1:12">
      <c r="A451" s="243">
        <v>44681</v>
      </c>
      <c r="B451" s="676" t="s">
        <v>397</v>
      </c>
      <c r="C451" s="676" t="s">
        <v>420</v>
      </c>
      <c r="D451" t="s">
        <v>400</v>
      </c>
      <c r="E451" s="240">
        <v>300</v>
      </c>
      <c r="G451" s="218">
        <f t="shared" si="7"/>
        <v>300</v>
      </c>
    </row>
    <row r="452" spans="1:12">
      <c r="A452" s="236">
        <v>44681</v>
      </c>
      <c r="B452" s="677" t="s">
        <v>2251</v>
      </c>
      <c r="C452" s="677" t="s">
        <v>420</v>
      </c>
      <c r="D452" t="s">
        <v>400</v>
      </c>
      <c r="F452" s="265">
        <v>300</v>
      </c>
      <c r="G452" s="218">
        <f t="shared" si="7"/>
        <v>0</v>
      </c>
    </row>
    <row r="453" spans="1:12">
      <c r="B453" s="677"/>
      <c r="C453" s="677"/>
      <c r="D453" t="s">
        <v>19</v>
      </c>
      <c r="E453" s="240">
        <v>33.6</v>
      </c>
      <c r="G453" s="218">
        <f t="shared" si="7"/>
        <v>33.6</v>
      </c>
    </row>
    <row r="454" spans="1:12">
      <c r="B454" s="677"/>
      <c r="C454" s="677"/>
      <c r="D454" t="s">
        <v>401</v>
      </c>
      <c r="E454" s="240">
        <v>2.8</v>
      </c>
      <c r="G454" s="218">
        <f t="shared" si="7"/>
        <v>36.4</v>
      </c>
      <c r="I454" s="677"/>
      <c r="L454" s="273"/>
    </row>
    <row r="455" spans="1:12">
      <c r="A455" s="236">
        <v>44874</v>
      </c>
      <c r="B455" s="677" t="s">
        <v>2252</v>
      </c>
      <c r="C455" s="677" t="s">
        <v>420</v>
      </c>
      <c r="D455" t="s">
        <v>19</v>
      </c>
      <c r="F455" s="256">
        <v>33.6</v>
      </c>
      <c r="G455" s="218">
        <f t="shared" si="7"/>
        <v>2.7999999999999972</v>
      </c>
      <c r="I455" s="677"/>
      <c r="L455" s="273"/>
    </row>
    <row r="456" spans="1:12">
      <c r="A456" s="236">
        <v>44874</v>
      </c>
      <c r="B456" s="677" t="s">
        <v>2252</v>
      </c>
      <c r="C456" s="677" t="s">
        <v>420</v>
      </c>
      <c r="D456" t="s">
        <v>401</v>
      </c>
      <c r="F456" s="256">
        <v>2.8</v>
      </c>
      <c r="G456" s="218">
        <f t="shared" si="7"/>
        <v>0</v>
      </c>
      <c r="I456" s="677"/>
      <c r="L456" s="273"/>
    </row>
    <row r="457" spans="1:12">
      <c r="A457" s="243">
        <v>44712</v>
      </c>
      <c r="B457" s="676" t="s">
        <v>397</v>
      </c>
      <c r="C457" s="676" t="s">
        <v>422</v>
      </c>
      <c r="D457" t="s">
        <v>19</v>
      </c>
      <c r="E457" s="240">
        <v>32.1</v>
      </c>
      <c r="G457" s="218">
        <f t="shared" si="7"/>
        <v>32.1</v>
      </c>
      <c r="L457" s="240"/>
    </row>
    <row r="458" spans="1:12">
      <c r="B458" s="677"/>
      <c r="C458" s="677"/>
      <c r="D458" t="s">
        <v>401</v>
      </c>
      <c r="E458" s="240">
        <v>9.1</v>
      </c>
      <c r="G458" s="218">
        <f t="shared" si="7"/>
        <v>41.2</v>
      </c>
      <c r="I458" s="677"/>
      <c r="L458" s="240"/>
    </row>
    <row r="459" spans="1:12">
      <c r="B459" s="677"/>
      <c r="C459" s="677"/>
      <c r="D459" t="s">
        <v>400</v>
      </c>
      <c r="E459" s="240">
        <v>300</v>
      </c>
      <c r="G459" s="218">
        <f t="shared" si="7"/>
        <v>341.2</v>
      </c>
      <c r="L459" s="240"/>
    </row>
    <row r="460" spans="1:12">
      <c r="A460" s="236">
        <v>44712</v>
      </c>
      <c r="B460" s="677" t="s">
        <v>2253</v>
      </c>
      <c r="C460" s="677" t="s">
        <v>422</v>
      </c>
      <c r="D460" t="s">
        <v>400</v>
      </c>
      <c r="F460" s="265">
        <v>290</v>
      </c>
      <c r="G460" s="218">
        <f t="shared" si="7"/>
        <v>51.199999999999989</v>
      </c>
      <c r="I460" s="677"/>
      <c r="L460" s="240"/>
    </row>
    <row r="461" spans="1:12">
      <c r="A461" s="236">
        <v>44740</v>
      </c>
      <c r="B461" s="677" t="s">
        <v>2254</v>
      </c>
      <c r="C461" s="677" t="s">
        <v>422</v>
      </c>
      <c r="D461" t="s">
        <v>400</v>
      </c>
      <c r="F461" s="265">
        <v>10</v>
      </c>
      <c r="G461" s="218">
        <f t="shared" si="7"/>
        <v>41.199999999999989</v>
      </c>
    </row>
    <row r="462" spans="1:12">
      <c r="A462" s="236">
        <v>44874</v>
      </c>
      <c r="B462" s="677" t="s">
        <v>2252</v>
      </c>
      <c r="C462" s="677" t="s">
        <v>422</v>
      </c>
      <c r="D462" t="s">
        <v>19</v>
      </c>
      <c r="F462" s="256">
        <v>32.1</v>
      </c>
      <c r="G462" s="218">
        <f t="shared" si="7"/>
        <v>9.0999999999999872</v>
      </c>
    </row>
    <row r="463" spans="1:12">
      <c r="A463" s="236">
        <v>44874</v>
      </c>
      <c r="B463" s="677" t="s">
        <v>2252</v>
      </c>
      <c r="C463" s="677" t="s">
        <v>422</v>
      </c>
      <c r="D463" t="s">
        <v>401</v>
      </c>
      <c r="F463" s="256">
        <v>9.1</v>
      </c>
      <c r="G463" s="218">
        <f t="shared" si="7"/>
        <v>0</v>
      </c>
    </row>
    <row r="464" spans="1:12">
      <c r="A464" s="243">
        <v>44742</v>
      </c>
      <c r="B464" s="676" t="s">
        <v>397</v>
      </c>
      <c r="C464" s="676" t="s">
        <v>425</v>
      </c>
      <c r="D464" t="s">
        <v>19</v>
      </c>
      <c r="E464" s="241">
        <v>31.1</v>
      </c>
      <c r="F464" s="290"/>
      <c r="G464" s="218">
        <f t="shared" si="7"/>
        <v>31.1</v>
      </c>
      <c r="I464" s="676"/>
      <c r="L464" s="240"/>
    </row>
    <row r="465" spans="1:12">
      <c r="B465" s="677"/>
      <c r="C465" s="677"/>
      <c r="D465" t="s">
        <v>401</v>
      </c>
      <c r="E465" s="241">
        <v>6.9</v>
      </c>
      <c r="F465" s="290"/>
      <c r="G465" s="218">
        <f t="shared" si="7"/>
        <v>38</v>
      </c>
      <c r="I465" s="677"/>
      <c r="L465" s="240"/>
    </row>
    <row r="466" spans="1:12">
      <c r="B466" s="677"/>
      <c r="C466" s="677"/>
      <c r="D466" t="s">
        <v>400</v>
      </c>
      <c r="E466" s="241">
        <v>300</v>
      </c>
      <c r="F466" s="290"/>
      <c r="G466" s="218">
        <f t="shared" si="7"/>
        <v>338</v>
      </c>
      <c r="I466" s="676"/>
      <c r="L466" s="240"/>
    </row>
    <row r="467" spans="1:12">
      <c r="A467" s="236">
        <v>44742</v>
      </c>
      <c r="B467" s="677" t="s">
        <v>2255</v>
      </c>
      <c r="C467" s="677" t="s">
        <v>425</v>
      </c>
      <c r="D467" t="s">
        <v>400</v>
      </c>
      <c r="E467" s="241"/>
      <c r="F467" s="290">
        <v>300</v>
      </c>
      <c r="G467" s="218">
        <f t="shared" si="7"/>
        <v>38</v>
      </c>
      <c r="L467" s="240"/>
    </row>
    <row r="468" spans="1:12">
      <c r="A468" s="236">
        <v>44874</v>
      </c>
      <c r="B468" s="677" t="s">
        <v>2252</v>
      </c>
      <c r="C468" s="677" t="s">
        <v>425</v>
      </c>
      <c r="D468" t="s">
        <v>19</v>
      </c>
      <c r="E468" s="241"/>
      <c r="F468" s="290">
        <v>31.1</v>
      </c>
      <c r="G468" s="218">
        <f t="shared" si="7"/>
        <v>6.8999999999999986</v>
      </c>
      <c r="L468" s="240"/>
    </row>
    <row r="469" spans="1:12">
      <c r="A469" s="236">
        <v>44874</v>
      </c>
      <c r="B469" s="677" t="s">
        <v>2252</v>
      </c>
      <c r="C469" s="677" t="s">
        <v>425</v>
      </c>
      <c r="D469" t="s">
        <v>401</v>
      </c>
      <c r="E469" s="241"/>
      <c r="F469" s="290">
        <v>6.9</v>
      </c>
      <c r="G469" s="218">
        <f t="shared" si="7"/>
        <v>0</v>
      </c>
      <c r="L469" s="240"/>
    </row>
    <row r="470" spans="1:12">
      <c r="A470" s="243">
        <v>44773</v>
      </c>
      <c r="B470" s="676" t="s">
        <v>397</v>
      </c>
      <c r="C470" s="676" t="s">
        <v>427</v>
      </c>
      <c r="D470" t="s">
        <v>19</v>
      </c>
      <c r="E470" s="241">
        <v>31</v>
      </c>
      <c r="F470" s="290"/>
      <c r="G470" s="218">
        <f t="shared" si="7"/>
        <v>31</v>
      </c>
      <c r="I470" s="676"/>
      <c r="L470" s="240"/>
    </row>
    <row r="471" spans="1:12">
      <c r="B471" s="677"/>
      <c r="C471" s="677"/>
      <c r="D471" t="s">
        <v>401</v>
      </c>
      <c r="E471" s="241">
        <v>9.6999999999999993</v>
      </c>
      <c r="F471" s="290"/>
      <c r="G471" s="218">
        <f t="shared" si="7"/>
        <v>40.700000000000003</v>
      </c>
      <c r="L471" s="240"/>
    </row>
    <row r="472" spans="1:12">
      <c r="B472" s="677"/>
      <c r="C472" s="677"/>
      <c r="D472" t="s">
        <v>400</v>
      </c>
      <c r="E472" s="241">
        <v>300</v>
      </c>
      <c r="F472" s="290"/>
      <c r="G472" s="218">
        <f t="shared" si="7"/>
        <v>340.7</v>
      </c>
      <c r="I472" s="676"/>
      <c r="L472" s="240"/>
    </row>
    <row r="473" spans="1:12">
      <c r="A473" s="236">
        <v>44773</v>
      </c>
      <c r="B473" s="677" t="s">
        <v>2256</v>
      </c>
      <c r="C473" s="677" t="s">
        <v>427</v>
      </c>
      <c r="D473" t="s">
        <v>400</v>
      </c>
      <c r="E473" s="241"/>
      <c r="F473" s="290">
        <v>300</v>
      </c>
      <c r="G473" s="218">
        <f t="shared" si="7"/>
        <v>40.699999999999989</v>
      </c>
    </row>
    <row r="474" spans="1:12">
      <c r="A474" s="236">
        <v>44874</v>
      </c>
      <c r="B474" s="677" t="s">
        <v>2252</v>
      </c>
      <c r="C474" s="677" t="s">
        <v>427</v>
      </c>
      <c r="D474" t="s">
        <v>19</v>
      </c>
      <c r="E474" s="241"/>
      <c r="F474" s="290">
        <v>31</v>
      </c>
      <c r="G474" s="218">
        <f t="shared" si="7"/>
        <v>9.6999999999999886</v>
      </c>
    </row>
    <row r="475" spans="1:12">
      <c r="A475" s="236">
        <v>44874</v>
      </c>
      <c r="B475" s="677" t="s">
        <v>2252</v>
      </c>
      <c r="C475" s="677" t="s">
        <v>427</v>
      </c>
      <c r="D475" t="s">
        <v>401</v>
      </c>
      <c r="E475" s="241"/>
      <c r="F475" s="290">
        <v>9.6999999999999993</v>
      </c>
      <c r="G475" s="218">
        <f t="shared" si="7"/>
        <v>0</v>
      </c>
    </row>
    <row r="476" spans="1:12">
      <c r="A476" s="243">
        <v>44804</v>
      </c>
      <c r="B476" s="676" t="s">
        <v>397</v>
      </c>
      <c r="C476" s="676" t="s">
        <v>429</v>
      </c>
      <c r="D476" t="s">
        <v>19</v>
      </c>
      <c r="E476" s="241">
        <v>31.2</v>
      </c>
      <c r="F476" s="290"/>
      <c r="G476" s="218">
        <f t="shared" si="7"/>
        <v>31.2</v>
      </c>
      <c r="L476" s="240"/>
    </row>
    <row r="477" spans="1:12">
      <c r="B477" s="677"/>
      <c r="C477" s="677"/>
      <c r="D477" t="s">
        <v>401</v>
      </c>
      <c r="E477" s="241">
        <v>7</v>
      </c>
      <c r="F477" s="290"/>
      <c r="G477" s="218">
        <f t="shared" si="7"/>
        <v>38.200000000000003</v>
      </c>
      <c r="L477" s="241"/>
    </row>
    <row r="478" spans="1:12">
      <c r="B478" s="677"/>
      <c r="C478" s="677"/>
      <c r="D478" t="s">
        <v>400</v>
      </c>
      <c r="E478" s="241">
        <v>300</v>
      </c>
      <c r="F478" s="290"/>
      <c r="G478" s="218">
        <f t="shared" si="7"/>
        <v>338.2</v>
      </c>
      <c r="L478" s="241"/>
    </row>
    <row r="479" spans="1:12">
      <c r="B479" s="677"/>
      <c r="C479" s="677"/>
      <c r="D479" t="s">
        <v>535</v>
      </c>
      <c r="E479" s="241">
        <v>10</v>
      </c>
      <c r="F479" s="290"/>
      <c r="G479" s="218">
        <f t="shared" si="7"/>
        <v>348.2</v>
      </c>
      <c r="L479" s="241"/>
    </row>
    <row r="480" spans="1:12">
      <c r="A480" s="236">
        <v>44804</v>
      </c>
      <c r="B480" s="677" t="s">
        <v>2257</v>
      </c>
      <c r="C480" s="677" t="s">
        <v>429</v>
      </c>
      <c r="D480" t="s">
        <v>400</v>
      </c>
      <c r="E480" s="241"/>
      <c r="F480" s="290">
        <v>300</v>
      </c>
      <c r="G480" s="218">
        <f t="shared" si="7"/>
        <v>48.199999999999989</v>
      </c>
      <c r="L480" s="241"/>
    </row>
    <row r="481" spans="1:13">
      <c r="A481" s="236">
        <v>44998</v>
      </c>
      <c r="B481" s="677" t="s">
        <v>2258</v>
      </c>
      <c r="C481" s="677" t="s">
        <v>429</v>
      </c>
      <c r="D481" t="s">
        <v>19</v>
      </c>
      <c r="E481" s="241"/>
      <c r="F481" s="241">
        <v>31.2</v>
      </c>
      <c r="G481" s="218">
        <f t="shared" si="7"/>
        <v>16.999999999999989</v>
      </c>
      <c r="L481" s="241"/>
    </row>
    <row r="482" spans="1:13">
      <c r="A482" s="236">
        <v>44998</v>
      </c>
      <c r="B482" s="677" t="s">
        <v>2258</v>
      </c>
      <c r="C482" s="677" t="s">
        <v>429</v>
      </c>
      <c r="D482" t="s">
        <v>401</v>
      </c>
      <c r="E482" s="241"/>
      <c r="F482" s="241">
        <v>7</v>
      </c>
      <c r="G482" s="218">
        <f t="shared" ref="G482:G491" si="8">+G481+E482-F482</f>
        <v>9.9999999999999893</v>
      </c>
      <c r="L482" s="241"/>
    </row>
    <row r="483" spans="1:13">
      <c r="A483" s="236">
        <v>45134</v>
      </c>
      <c r="B483" s="677" t="s">
        <v>2259</v>
      </c>
      <c r="C483" s="677" t="s">
        <v>429</v>
      </c>
      <c r="D483" t="s">
        <v>535</v>
      </c>
      <c r="E483" s="241"/>
      <c r="F483" s="241">
        <v>10</v>
      </c>
      <c r="G483" s="218">
        <f t="shared" si="8"/>
        <v>0</v>
      </c>
      <c r="L483" s="241"/>
    </row>
    <row r="484" spans="1:13">
      <c r="A484" s="243">
        <v>44834</v>
      </c>
      <c r="B484" s="676" t="s">
        <v>397</v>
      </c>
      <c r="C484" s="676" t="s">
        <v>478</v>
      </c>
      <c r="D484" t="s">
        <v>19</v>
      </c>
      <c r="E484" s="241">
        <v>27.6</v>
      </c>
      <c r="F484" s="290"/>
      <c r="G484" s="218">
        <f t="shared" si="8"/>
        <v>27.6</v>
      </c>
      <c r="L484" s="241"/>
      <c r="M484" s="240"/>
    </row>
    <row r="485" spans="1:13">
      <c r="B485" s="677"/>
      <c r="C485" s="677"/>
      <c r="D485" t="s">
        <v>401</v>
      </c>
      <c r="E485" s="241">
        <v>8.1999999999999993</v>
      </c>
      <c r="F485" s="290"/>
      <c r="G485" s="218">
        <f t="shared" si="8"/>
        <v>35.799999999999997</v>
      </c>
      <c r="L485" s="241"/>
    </row>
    <row r="486" spans="1:13">
      <c r="B486" s="677"/>
      <c r="C486" s="677"/>
      <c r="D486" t="s">
        <v>400</v>
      </c>
      <c r="E486" s="241">
        <v>350</v>
      </c>
      <c r="F486" s="290"/>
      <c r="G486" s="218">
        <f t="shared" si="8"/>
        <v>385.8</v>
      </c>
      <c r="L486" s="241"/>
    </row>
    <row r="487" spans="1:13">
      <c r="A487" s="236">
        <v>44834</v>
      </c>
      <c r="B487" s="677" t="s">
        <v>2260</v>
      </c>
      <c r="C487" s="677" t="s">
        <v>478</v>
      </c>
      <c r="D487" t="s">
        <v>400</v>
      </c>
      <c r="E487" s="241"/>
      <c r="F487" s="290">
        <v>290</v>
      </c>
      <c r="G487" s="218">
        <f t="shared" si="8"/>
        <v>95.800000000000011</v>
      </c>
      <c r="J487" s="676"/>
      <c r="L487" s="218"/>
    </row>
    <row r="488" spans="1:13">
      <c r="A488" s="236">
        <v>44873</v>
      </c>
      <c r="B488" s="677" t="s">
        <v>2236</v>
      </c>
      <c r="C488" s="677" t="s">
        <v>478</v>
      </c>
      <c r="D488" t="s">
        <v>400</v>
      </c>
      <c r="E488" s="241"/>
      <c r="F488" s="290">
        <v>60</v>
      </c>
      <c r="G488" s="218">
        <f t="shared" si="8"/>
        <v>35.800000000000011</v>
      </c>
      <c r="I488" s="676"/>
      <c r="L488" s="218"/>
    </row>
    <row r="489" spans="1:13">
      <c r="A489" s="236">
        <v>44998</v>
      </c>
      <c r="B489" s="677" t="s">
        <v>2258</v>
      </c>
      <c r="C489" s="677" t="s">
        <v>478</v>
      </c>
      <c r="D489" t="s">
        <v>19</v>
      </c>
      <c r="E489" s="241"/>
      <c r="F489" s="241">
        <v>27.6</v>
      </c>
      <c r="G489" s="218">
        <f t="shared" si="8"/>
        <v>8.2000000000000099</v>
      </c>
      <c r="I489" s="676"/>
      <c r="L489" s="218"/>
    </row>
    <row r="490" spans="1:13">
      <c r="A490" s="236">
        <v>44998</v>
      </c>
      <c r="B490" s="677" t="s">
        <v>2258</v>
      </c>
      <c r="C490" s="677" t="s">
        <v>478</v>
      </c>
      <c r="D490" t="s">
        <v>401</v>
      </c>
      <c r="E490" s="241"/>
      <c r="F490" s="241">
        <v>8.1999999999999993</v>
      </c>
      <c r="G490" s="218">
        <f t="shared" si="8"/>
        <v>0</v>
      </c>
      <c r="I490" s="676"/>
      <c r="L490" s="218"/>
    </row>
    <row r="491" spans="1:13">
      <c r="A491" s="243">
        <v>44865</v>
      </c>
      <c r="B491" s="676" t="s">
        <v>397</v>
      </c>
      <c r="C491" s="676" t="s">
        <v>398</v>
      </c>
      <c r="D491" t="s">
        <v>19</v>
      </c>
      <c r="E491" s="241">
        <v>27.6</v>
      </c>
      <c r="F491" s="290"/>
      <c r="G491" s="218">
        <f t="shared" si="8"/>
        <v>27.6</v>
      </c>
      <c r="I491" s="676"/>
      <c r="L491" s="241"/>
    </row>
    <row r="492" spans="1:13">
      <c r="B492" s="677"/>
      <c r="C492" s="677"/>
      <c r="D492" t="s">
        <v>401</v>
      </c>
      <c r="E492" s="241">
        <v>4.9000000000000004</v>
      </c>
      <c r="F492" s="290"/>
      <c r="G492" s="218">
        <f t="shared" si="7"/>
        <v>32.5</v>
      </c>
      <c r="I492" s="676"/>
      <c r="L492" s="241"/>
    </row>
    <row r="493" spans="1:13">
      <c r="B493" s="677"/>
      <c r="C493" s="677"/>
      <c r="D493" t="s">
        <v>400</v>
      </c>
      <c r="E493" s="241">
        <v>350</v>
      </c>
      <c r="F493" s="290"/>
      <c r="G493" s="218">
        <f t="shared" si="7"/>
        <v>382.5</v>
      </c>
      <c r="I493" s="677"/>
      <c r="K493" s="290"/>
      <c r="M493" s="240"/>
    </row>
    <row r="494" spans="1:13">
      <c r="A494" s="236">
        <v>44865</v>
      </c>
      <c r="B494" s="677" t="s">
        <v>2261</v>
      </c>
      <c r="C494" s="677" t="s">
        <v>398</v>
      </c>
      <c r="D494" t="s">
        <v>400</v>
      </c>
      <c r="E494" s="241"/>
      <c r="F494" s="290">
        <v>345</v>
      </c>
      <c r="G494" s="218">
        <f t="shared" si="7"/>
        <v>37.5</v>
      </c>
      <c r="I494" s="676"/>
      <c r="L494" s="241"/>
    </row>
    <row r="495" spans="1:13">
      <c r="A495" s="236">
        <v>44873</v>
      </c>
      <c r="B495" s="677" t="s">
        <v>2236</v>
      </c>
      <c r="C495" s="677" t="s">
        <v>398</v>
      </c>
      <c r="D495" t="s">
        <v>400</v>
      </c>
      <c r="E495" s="241"/>
      <c r="F495" s="290">
        <v>5</v>
      </c>
      <c r="G495" s="218">
        <f t="shared" si="7"/>
        <v>32.5</v>
      </c>
      <c r="L495" s="241"/>
    </row>
    <row r="496" spans="1:13">
      <c r="A496" s="236">
        <v>44998</v>
      </c>
      <c r="B496" s="677" t="s">
        <v>2258</v>
      </c>
      <c r="C496" s="677" t="s">
        <v>398</v>
      </c>
      <c r="D496" t="s">
        <v>19</v>
      </c>
      <c r="E496" s="241"/>
      <c r="F496" s="290">
        <v>26</v>
      </c>
      <c r="G496" s="218">
        <f t="shared" si="7"/>
        <v>6.5</v>
      </c>
      <c r="L496" s="241"/>
    </row>
    <row r="497" spans="1:12">
      <c r="A497" s="236">
        <v>45016</v>
      </c>
      <c r="B497" s="677" t="s">
        <v>2262</v>
      </c>
      <c r="C497" s="677" t="s">
        <v>398</v>
      </c>
      <c r="D497" t="s">
        <v>19</v>
      </c>
      <c r="E497" s="241"/>
      <c r="F497" s="290">
        <v>1.6</v>
      </c>
      <c r="G497" s="218">
        <f t="shared" si="7"/>
        <v>4.9000000000000004</v>
      </c>
    </row>
    <row r="498" spans="1:12">
      <c r="A498" s="236">
        <v>45016</v>
      </c>
      <c r="B498" s="677" t="s">
        <v>2262</v>
      </c>
      <c r="C498" s="677" t="s">
        <v>398</v>
      </c>
      <c r="D498" t="s">
        <v>401</v>
      </c>
      <c r="E498" s="241"/>
      <c r="F498" s="290">
        <v>4.9000000000000004</v>
      </c>
      <c r="G498" s="218">
        <f t="shared" si="7"/>
        <v>0</v>
      </c>
    </row>
    <row r="499" spans="1:12">
      <c r="A499" s="243">
        <v>44895</v>
      </c>
      <c r="B499" s="676" t="s">
        <v>397</v>
      </c>
      <c r="C499" s="676" t="s">
        <v>405</v>
      </c>
      <c r="D499" t="s">
        <v>19</v>
      </c>
      <c r="E499" s="218">
        <v>30.8</v>
      </c>
      <c r="F499" s="285"/>
      <c r="G499" s="218">
        <f t="shared" si="7"/>
        <v>30.8</v>
      </c>
    </row>
    <row r="500" spans="1:12">
      <c r="B500" s="677"/>
      <c r="C500" s="677"/>
      <c r="D500" t="s">
        <v>401</v>
      </c>
      <c r="E500" s="218">
        <v>6.3</v>
      </c>
      <c r="F500" s="285"/>
      <c r="G500" s="218">
        <f t="shared" si="7"/>
        <v>37.1</v>
      </c>
      <c r="L500" s="241"/>
    </row>
    <row r="501" spans="1:12">
      <c r="B501" s="677"/>
      <c r="C501" s="677"/>
      <c r="D501" t="s">
        <v>400</v>
      </c>
      <c r="E501" s="218">
        <v>350</v>
      </c>
      <c r="F501" s="285"/>
      <c r="G501" s="218">
        <f t="shared" si="7"/>
        <v>387.1</v>
      </c>
    </row>
    <row r="502" spans="1:12">
      <c r="A502" s="236">
        <v>44895</v>
      </c>
      <c r="B502" s="677" t="s">
        <v>2263</v>
      </c>
      <c r="C502" s="677" t="s">
        <v>405</v>
      </c>
      <c r="D502" t="s">
        <v>400</v>
      </c>
      <c r="E502" s="218"/>
      <c r="F502" s="285">
        <v>290</v>
      </c>
      <c r="G502" s="218">
        <f t="shared" si="7"/>
        <v>97.100000000000023</v>
      </c>
    </row>
    <row r="503" spans="1:12">
      <c r="A503" s="236">
        <v>44901</v>
      </c>
      <c r="B503" s="677" t="s">
        <v>2264</v>
      </c>
      <c r="C503" s="677" t="s">
        <v>405</v>
      </c>
      <c r="D503" t="s">
        <v>400</v>
      </c>
      <c r="E503" s="241"/>
      <c r="F503" s="290">
        <v>60</v>
      </c>
      <c r="G503" s="218">
        <f t="shared" si="7"/>
        <v>37.100000000000023</v>
      </c>
    </row>
    <row r="504" spans="1:12">
      <c r="A504" s="236">
        <v>45016</v>
      </c>
      <c r="B504" s="677" t="s">
        <v>2262</v>
      </c>
      <c r="C504" s="677" t="s">
        <v>405</v>
      </c>
      <c r="D504" t="s">
        <v>19</v>
      </c>
      <c r="E504" s="241"/>
      <c r="F504" s="290">
        <v>8.5</v>
      </c>
      <c r="G504" s="218">
        <f t="shared" si="7"/>
        <v>28.600000000000023</v>
      </c>
    </row>
    <row r="505" spans="1:12">
      <c r="A505" s="236">
        <v>45128</v>
      </c>
      <c r="B505" s="677" t="s">
        <v>2265</v>
      </c>
      <c r="C505" s="677" t="s">
        <v>405</v>
      </c>
      <c r="D505" t="s">
        <v>19</v>
      </c>
      <c r="E505" s="241"/>
      <c r="F505" s="290">
        <v>22.3</v>
      </c>
      <c r="G505" s="218">
        <f t="shared" si="7"/>
        <v>6.300000000000022</v>
      </c>
    </row>
    <row r="506" spans="1:12">
      <c r="A506" s="236">
        <v>45128</v>
      </c>
      <c r="B506" s="677" t="s">
        <v>2265</v>
      </c>
      <c r="C506" s="677" t="s">
        <v>405</v>
      </c>
      <c r="D506" t="s">
        <v>401</v>
      </c>
      <c r="E506" s="241"/>
      <c r="F506" s="290">
        <v>6.3</v>
      </c>
      <c r="G506" s="218">
        <f t="shared" si="7"/>
        <v>2.2204460492503131E-14</v>
      </c>
    </row>
    <row r="507" spans="1:12">
      <c r="A507" s="243">
        <v>44926</v>
      </c>
      <c r="B507" s="676" t="s">
        <v>397</v>
      </c>
      <c r="C507" s="676" t="s">
        <v>409</v>
      </c>
      <c r="D507" t="s">
        <v>19</v>
      </c>
      <c r="E507" s="218">
        <v>35.200000000000003</v>
      </c>
      <c r="F507" s="285"/>
      <c r="G507" s="218">
        <f t="shared" si="7"/>
        <v>35.200000000000024</v>
      </c>
    </row>
    <row r="508" spans="1:12">
      <c r="B508" s="677"/>
      <c r="C508" s="677"/>
      <c r="D508" t="s">
        <v>401</v>
      </c>
      <c r="E508" s="218">
        <v>5.7</v>
      </c>
      <c r="F508" s="285"/>
      <c r="G508" s="218">
        <f t="shared" si="7"/>
        <v>40.900000000000027</v>
      </c>
    </row>
    <row r="509" spans="1:12">
      <c r="B509" s="677"/>
      <c r="C509" s="677"/>
      <c r="D509" t="s">
        <v>400</v>
      </c>
      <c r="E509" s="218">
        <v>350</v>
      </c>
      <c r="F509" s="285"/>
      <c r="G509" s="218">
        <f t="shared" si="7"/>
        <v>390.90000000000003</v>
      </c>
    </row>
    <row r="510" spans="1:12">
      <c r="A510" s="236">
        <v>44926</v>
      </c>
      <c r="B510" s="677" t="s">
        <v>2266</v>
      </c>
      <c r="C510" s="677" t="s">
        <v>409</v>
      </c>
      <c r="D510" t="s">
        <v>400</v>
      </c>
      <c r="E510" s="218"/>
      <c r="F510" s="285">
        <v>350</v>
      </c>
      <c r="G510" s="218">
        <f t="shared" si="7"/>
        <v>40.900000000000034</v>
      </c>
    </row>
    <row r="511" spans="1:12">
      <c r="A511" s="236">
        <v>45128</v>
      </c>
      <c r="B511" s="677" t="s">
        <v>2265</v>
      </c>
      <c r="C511" s="677" t="s">
        <v>409</v>
      </c>
      <c r="D511" t="s">
        <v>19</v>
      </c>
      <c r="E511" s="218"/>
      <c r="F511" s="218">
        <v>35.200000000000003</v>
      </c>
      <c r="G511" s="218">
        <f t="shared" si="7"/>
        <v>5.7000000000000313</v>
      </c>
    </row>
    <row r="512" spans="1:12">
      <c r="A512" s="236">
        <v>45128</v>
      </c>
      <c r="B512" s="677" t="s">
        <v>2265</v>
      </c>
      <c r="C512" s="677" t="s">
        <v>409</v>
      </c>
      <c r="D512" t="s">
        <v>401</v>
      </c>
      <c r="E512" s="218"/>
      <c r="F512" s="218">
        <v>5.7</v>
      </c>
      <c r="G512" s="218">
        <f t="shared" si="7"/>
        <v>3.1086244689504383E-14</v>
      </c>
    </row>
    <row r="513" spans="1:11">
      <c r="A513" s="243">
        <v>44957</v>
      </c>
      <c r="B513" s="676" t="s">
        <v>397</v>
      </c>
      <c r="C513" s="676" t="s">
        <v>444</v>
      </c>
      <c r="D513" t="s">
        <v>19</v>
      </c>
      <c r="E513" s="218">
        <v>38</v>
      </c>
      <c r="F513" s="322"/>
      <c r="G513" s="218">
        <f t="shared" si="7"/>
        <v>38.000000000000028</v>
      </c>
      <c r="K513"/>
    </row>
    <row r="514" spans="1:11" ht="15.75" customHeight="1">
      <c r="B514" s="677"/>
      <c r="C514" s="677"/>
      <c r="D514" t="s">
        <v>401</v>
      </c>
      <c r="E514" s="218">
        <v>4.8</v>
      </c>
      <c r="F514" s="322"/>
      <c r="G514" s="218">
        <f t="shared" si="7"/>
        <v>42.800000000000026</v>
      </c>
      <c r="I514" s="676"/>
    </row>
    <row r="515" spans="1:11">
      <c r="B515" s="677"/>
      <c r="C515" s="677"/>
      <c r="D515" t="s">
        <v>400</v>
      </c>
      <c r="E515" s="218">
        <v>350</v>
      </c>
      <c r="F515" s="322"/>
      <c r="G515" s="218">
        <f t="shared" si="7"/>
        <v>392.8</v>
      </c>
      <c r="I515" s="676"/>
      <c r="K515" s="241"/>
    </row>
    <row r="516" spans="1:11">
      <c r="A516" s="236">
        <v>44957</v>
      </c>
      <c r="B516" s="677" t="s">
        <v>2267</v>
      </c>
      <c r="C516" s="677" t="s">
        <v>444</v>
      </c>
      <c r="D516" t="s">
        <v>400</v>
      </c>
      <c r="E516" s="218"/>
      <c r="F516" s="322">
        <v>350</v>
      </c>
      <c r="G516" s="218">
        <f t="shared" ref="G516:G533" si="9">+G515+E516-F516</f>
        <v>42.800000000000011</v>
      </c>
      <c r="I516" s="676"/>
      <c r="K516" s="218"/>
    </row>
    <row r="517" spans="1:11">
      <c r="A517" s="236">
        <v>45128</v>
      </c>
      <c r="B517" s="677" t="s">
        <v>2265</v>
      </c>
      <c r="C517" s="677" t="s">
        <v>444</v>
      </c>
      <c r="D517" t="s">
        <v>19</v>
      </c>
      <c r="E517" s="218"/>
      <c r="F517" s="218">
        <v>38</v>
      </c>
      <c r="G517" s="218">
        <f t="shared" si="9"/>
        <v>4.8000000000000114</v>
      </c>
      <c r="I517" s="676"/>
      <c r="K517" s="218"/>
    </row>
    <row r="518" spans="1:11">
      <c r="A518" s="236">
        <v>45128</v>
      </c>
      <c r="B518" s="677" t="s">
        <v>2265</v>
      </c>
      <c r="C518" s="677" t="s">
        <v>444</v>
      </c>
      <c r="D518" t="s">
        <v>401</v>
      </c>
      <c r="E518" s="218"/>
      <c r="F518" s="218">
        <v>4.8</v>
      </c>
      <c r="G518" s="218">
        <f t="shared" si="9"/>
        <v>1.1546319456101628E-14</v>
      </c>
      <c r="I518" s="676"/>
      <c r="K518" s="218"/>
    </row>
    <row r="519" spans="1:11">
      <c r="A519" s="243">
        <v>44985</v>
      </c>
      <c r="B519" s="676" t="s">
        <v>397</v>
      </c>
      <c r="C519" s="676" t="s">
        <v>415</v>
      </c>
      <c r="D519" t="s">
        <v>19</v>
      </c>
      <c r="E519" s="319">
        <v>41.4</v>
      </c>
      <c r="F519" s="323"/>
      <c r="G519" s="218">
        <f t="shared" si="9"/>
        <v>41.400000000000013</v>
      </c>
      <c r="I519" s="677"/>
      <c r="K519" s="218"/>
    </row>
    <row r="520" spans="1:11">
      <c r="B520" s="677"/>
      <c r="C520" s="677"/>
      <c r="D520" t="s">
        <v>401</v>
      </c>
      <c r="E520" s="319">
        <v>1.2</v>
      </c>
      <c r="F520" s="323"/>
      <c r="G520" s="218">
        <f t="shared" si="9"/>
        <v>42.600000000000016</v>
      </c>
      <c r="I520" s="676"/>
      <c r="K520" s="218"/>
    </row>
    <row r="521" spans="1:11">
      <c r="B521" s="677"/>
      <c r="C521" s="677"/>
      <c r="D521" t="s">
        <v>400</v>
      </c>
      <c r="E521" s="319">
        <v>350</v>
      </c>
      <c r="F521" s="323"/>
      <c r="G521" s="218">
        <f t="shared" si="9"/>
        <v>392.6</v>
      </c>
      <c r="I521" s="677"/>
      <c r="K521" s="218"/>
    </row>
    <row r="522" spans="1:11">
      <c r="A522" s="236">
        <v>44985</v>
      </c>
      <c r="B522" s="677" t="s">
        <v>2268</v>
      </c>
      <c r="C522" s="677" t="s">
        <v>415</v>
      </c>
      <c r="D522" t="s">
        <v>400</v>
      </c>
      <c r="E522" s="319"/>
      <c r="F522" s="323">
        <v>330</v>
      </c>
      <c r="G522" s="218">
        <f t="shared" si="9"/>
        <v>62.600000000000023</v>
      </c>
      <c r="I522" s="676"/>
      <c r="K522" s="218"/>
    </row>
    <row r="523" spans="1:11">
      <c r="A523" s="236">
        <v>44988</v>
      </c>
      <c r="B523" s="677" t="s">
        <v>2269</v>
      </c>
      <c r="C523" s="677" t="s">
        <v>415</v>
      </c>
      <c r="D523" t="s">
        <v>400</v>
      </c>
      <c r="F523" s="265">
        <v>20</v>
      </c>
      <c r="G523" s="218">
        <f t="shared" si="9"/>
        <v>42.600000000000023</v>
      </c>
      <c r="I523" s="677"/>
      <c r="K523" s="218"/>
    </row>
    <row r="524" spans="1:11">
      <c r="A524" s="236">
        <v>45128</v>
      </c>
      <c r="B524" s="677" t="s">
        <v>2265</v>
      </c>
      <c r="C524" s="677" t="s">
        <v>415</v>
      </c>
      <c r="D524" t="s">
        <v>19</v>
      </c>
      <c r="F524" s="319">
        <v>41.4</v>
      </c>
      <c r="G524" s="218">
        <f t="shared" si="9"/>
        <v>1.2000000000000242</v>
      </c>
      <c r="I524" s="677"/>
      <c r="K524" s="218"/>
    </row>
    <row r="525" spans="1:11">
      <c r="A525" s="236">
        <v>45128</v>
      </c>
      <c r="B525" s="677" t="s">
        <v>2265</v>
      </c>
      <c r="C525" s="677" t="s">
        <v>415</v>
      </c>
      <c r="D525" t="s">
        <v>401</v>
      </c>
      <c r="F525" s="319">
        <v>1.2</v>
      </c>
      <c r="G525" s="218">
        <f t="shared" si="9"/>
        <v>2.4202861936828413E-14</v>
      </c>
      <c r="I525" s="677"/>
      <c r="K525" s="218"/>
    </row>
    <row r="526" spans="1:11">
      <c r="A526" s="243">
        <v>44985</v>
      </c>
      <c r="B526" s="676" t="s">
        <v>397</v>
      </c>
      <c r="C526" s="676" t="s">
        <v>418</v>
      </c>
      <c r="D526" t="s">
        <v>19</v>
      </c>
      <c r="E526" s="319">
        <v>38.1</v>
      </c>
      <c r="G526" s="218">
        <f t="shared" si="9"/>
        <v>38.100000000000023</v>
      </c>
      <c r="I526" s="676"/>
      <c r="K526" s="319"/>
    </row>
    <row r="527" spans="1:11">
      <c r="B527" s="677"/>
      <c r="C527" s="677"/>
      <c r="D527" t="s">
        <v>401</v>
      </c>
      <c r="E527" s="319">
        <v>1.3</v>
      </c>
      <c r="G527" s="218">
        <f t="shared" si="9"/>
        <v>39.40000000000002</v>
      </c>
      <c r="I527" s="677"/>
      <c r="K527" s="319"/>
    </row>
    <row r="528" spans="1:11">
      <c r="B528" s="677"/>
      <c r="C528" s="677"/>
      <c r="D528" t="s">
        <v>400</v>
      </c>
      <c r="E528" s="319">
        <v>350</v>
      </c>
      <c r="G528" s="218">
        <f t="shared" si="9"/>
        <v>389.40000000000003</v>
      </c>
      <c r="I528" s="676"/>
      <c r="K528" s="319"/>
    </row>
    <row r="529" spans="1:12">
      <c r="A529" s="236">
        <v>45016</v>
      </c>
      <c r="B529" s="677" t="s">
        <v>2270</v>
      </c>
      <c r="C529" s="677" t="s">
        <v>418</v>
      </c>
      <c r="D529" t="s">
        <v>400</v>
      </c>
      <c r="F529" s="319">
        <v>350</v>
      </c>
      <c r="G529" s="218">
        <f t="shared" si="9"/>
        <v>39.400000000000034</v>
      </c>
      <c r="I529" s="677"/>
      <c r="K529" s="319"/>
    </row>
    <row r="530" spans="1:12">
      <c r="A530" s="236">
        <v>45128</v>
      </c>
      <c r="B530" s="677" t="s">
        <v>2265</v>
      </c>
      <c r="C530" s="677" t="s">
        <v>418</v>
      </c>
      <c r="D530" t="s">
        <v>19</v>
      </c>
      <c r="F530" s="319">
        <v>38.1</v>
      </c>
      <c r="G530" s="218">
        <f t="shared" si="9"/>
        <v>1.3000000000000327</v>
      </c>
      <c r="J530" s="676"/>
      <c r="K530"/>
      <c r="L530" s="256"/>
    </row>
    <row r="531" spans="1:12">
      <c r="A531" s="236">
        <v>45128</v>
      </c>
      <c r="B531" s="677" t="s">
        <v>2265</v>
      </c>
      <c r="C531" s="677" t="s">
        <v>418</v>
      </c>
      <c r="D531" t="s">
        <v>401</v>
      </c>
      <c r="F531" s="319">
        <v>1.3</v>
      </c>
      <c r="G531" s="218">
        <f t="shared" si="9"/>
        <v>3.2640556923979602E-14</v>
      </c>
      <c r="J531" s="676"/>
      <c r="K531"/>
      <c r="L531" s="290"/>
    </row>
    <row r="532" spans="1:12">
      <c r="A532" s="243">
        <v>45046</v>
      </c>
      <c r="B532" s="676" t="s">
        <v>397</v>
      </c>
      <c r="C532" s="676" t="s">
        <v>420</v>
      </c>
      <c r="D532" t="s">
        <v>19</v>
      </c>
      <c r="E532" s="319">
        <v>39.9</v>
      </c>
      <c r="F532" s="319"/>
      <c r="G532" s="218">
        <f t="shared" si="9"/>
        <v>39.900000000000034</v>
      </c>
      <c r="I532" s="676"/>
      <c r="J532" s="676"/>
      <c r="K532"/>
      <c r="L532" s="334"/>
    </row>
    <row r="533" spans="1:12">
      <c r="B533" s="677"/>
      <c r="C533" s="677"/>
      <c r="D533" t="s">
        <v>401</v>
      </c>
      <c r="E533" s="319">
        <v>1.5</v>
      </c>
      <c r="F533" s="319"/>
      <c r="G533" s="218">
        <f t="shared" si="9"/>
        <v>41.400000000000034</v>
      </c>
      <c r="I533" s="677"/>
      <c r="K533"/>
      <c r="L533" s="334"/>
    </row>
    <row r="534" spans="1:12">
      <c r="B534" s="677"/>
      <c r="C534" s="677"/>
      <c r="D534" t="s">
        <v>400</v>
      </c>
      <c r="E534" s="319">
        <v>350</v>
      </c>
      <c r="F534" s="319"/>
      <c r="G534" s="218">
        <f t="shared" ref="G534:G548" si="10">+G533+E534-F534</f>
        <v>391.40000000000003</v>
      </c>
      <c r="I534" s="676"/>
      <c r="J534" s="676"/>
      <c r="K534"/>
      <c r="L534" s="334"/>
    </row>
    <row r="535" spans="1:12">
      <c r="A535" s="236">
        <v>45046</v>
      </c>
      <c r="B535" s="677" t="s">
        <v>2271</v>
      </c>
      <c r="C535" s="677" t="s">
        <v>420</v>
      </c>
      <c r="D535" t="s">
        <v>400</v>
      </c>
      <c r="E535" s="319"/>
      <c r="F535" s="319">
        <v>350</v>
      </c>
      <c r="G535" s="218">
        <f t="shared" si="10"/>
        <v>41.400000000000034</v>
      </c>
      <c r="I535" s="676"/>
      <c r="J535" s="676"/>
      <c r="K535"/>
      <c r="L535" s="334"/>
    </row>
    <row r="536" spans="1:12">
      <c r="A536" s="236">
        <v>45134</v>
      </c>
      <c r="B536" s="677" t="s">
        <v>2259</v>
      </c>
      <c r="C536" s="677" t="s">
        <v>420</v>
      </c>
      <c r="D536" t="s">
        <v>19</v>
      </c>
      <c r="E536" s="319"/>
      <c r="F536" s="319">
        <v>39.9</v>
      </c>
      <c r="G536" s="218">
        <f t="shared" si="10"/>
        <v>1.5000000000000355</v>
      </c>
      <c r="I536" s="676"/>
      <c r="J536" s="676"/>
      <c r="K536"/>
      <c r="L536" s="334"/>
    </row>
    <row r="537" spans="1:12">
      <c r="A537" s="236">
        <v>45134</v>
      </c>
      <c r="B537" s="677" t="s">
        <v>2259</v>
      </c>
      <c r="C537" s="677" t="s">
        <v>420</v>
      </c>
      <c r="D537" t="s">
        <v>401</v>
      </c>
      <c r="E537" s="319"/>
      <c r="F537" s="319">
        <v>1.5</v>
      </c>
      <c r="G537" s="218">
        <f t="shared" si="10"/>
        <v>3.5527136788005009E-14</v>
      </c>
      <c r="I537" s="676"/>
      <c r="J537" s="676"/>
      <c r="K537"/>
      <c r="L537" s="334"/>
    </row>
    <row r="538" spans="1:12">
      <c r="A538" s="243">
        <v>45077</v>
      </c>
      <c r="B538" s="676" t="s">
        <v>397</v>
      </c>
      <c r="C538" s="676" t="s">
        <v>422</v>
      </c>
      <c r="D538" t="s">
        <v>19</v>
      </c>
      <c r="E538" s="334">
        <v>36.799999999999997</v>
      </c>
      <c r="F538" s="323"/>
      <c r="G538" s="218">
        <f t="shared" si="10"/>
        <v>36.800000000000033</v>
      </c>
      <c r="K538" s="319"/>
      <c r="L538" s="256"/>
    </row>
    <row r="539" spans="1:12">
      <c r="A539" s="243"/>
      <c r="B539" s="676"/>
      <c r="C539" s="676"/>
      <c r="D539" t="s">
        <v>401</v>
      </c>
      <c r="E539" s="334">
        <v>2.1</v>
      </c>
      <c r="F539" s="323"/>
      <c r="G539" s="218">
        <f t="shared" si="10"/>
        <v>38.900000000000034</v>
      </c>
      <c r="I539" s="676"/>
      <c r="J539" s="676"/>
      <c r="K539"/>
      <c r="L539" s="256"/>
    </row>
    <row r="540" spans="1:12">
      <c r="A540" s="243"/>
      <c r="B540" s="676"/>
      <c r="C540" s="676"/>
      <c r="D540" t="s">
        <v>400</v>
      </c>
      <c r="E540" s="334">
        <v>350</v>
      </c>
      <c r="F540" s="323"/>
      <c r="G540" s="218">
        <f t="shared" si="10"/>
        <v>388.90000000000003</v>
      </c>
      <c r="J540" s="677"/>
      <c r="K540"/>
      <c r="L540" s="256"/>
    </row>
    <row r="541" spans="1:12">
      <c r="A541" s="236">
        <v>45077</v>
      </c>
      <c r="B541" s="677" t="s">
        <v>2272</v>
      </c>
      <c r="C541" s="677" t="s">
        <v>422</v>
      </c>
      <c r="D541" t="s">
        <v>400</v>
      </c>
      <c r="E541" s="334"/>
      <c r="F541" s="334">
        <v>350</v>
      </c>
      <c r="G541" s="218">
        <f t="shared" si="10"/>
        <v>38.900000000000034</v>
      </c>
      <c r="K541"/>
      <c r="L541" s="256"/>
    </row>
    <row r="542" spans="1:12">
      <c r="B542" s="677"/>
      <c r="C542" s="677"/>
      <c r="D542" s="319" t="s">
        <v>551</v>
      </c>
      <c r="E542" s="237">
        <v>10</v>
      </c>
      <c r="G542" s="218">
        <f t="shared" si="10"/>
        <v>48.900000000000034</v>
      </c>
      <c r="L542" s="256"/>
    </row>
    <row r="543" spans="1:12">
      <c r="A543" s="236">
        <v>45134</v>
      </c>
      <c r="B543" s="677" t="s">
        <v>2259</v>
      </c>
      <c r="C543" s="677" t="s">
        <v>422</v>
      </c>
      <c r="D543" t="s">
        <v>19</v>
      </c>
      <c r="E543" s="237"/>
      <c r="F543" s="334">
        <v>36.799999999999997</v>
      </c>
      <c r="G543" s="218">
        <f t="shared" si="10"/>
        <v>12.100000000000037</v>
      </c>
      <c r="L543" s="256"/>
    </row>
    <row r="544" spans="1:12">
      <c r="A544" s="236">
        <v>45134</v>
      </c>
      <c r="B544" s="677" t="s">
        <v>2259</v>
      </c>
      <c r="C544" s="677" t="s">
        <v>422</v>
      </c>
      <c r="D544" t="s">
        <v>401</v>
      </c>
      <c r="E544" s="237"/>
      <c r="F544" s="334">
        <v>2.1</v>
      </c>
      <c r="G544" s="218">
        <f t="shared" si="10"/>
        <v>10.000000000000037</v>
      </c>
      <c r="L544" s="256"/>
    </row>
    <row r="545" spans="1:13">
      <c r="A545" s="236">
        <v>45134</v>
      </c>
      <c r="B545" s="677" t="s">
        <v>2259</v>
      </c>
      <c r="C545" s="677" t="s">
        <v>422</v>
      </c>
      <c r="D545" s="319" t="s">
        <v>551</v>
      </c>
      <c r="E545" s="237"/>
      <c r="F545" s="237">
        <v>10</v>
      </c>
      <c r="G545" s="218">
        <f t="shared" si="10"/>
        <v>3.730349362740526E-14</v>
      </c>
      <c r="L545" s="256"/>
    </row>
    <row r="546" spans="1:13">
      <c r="A546" s="243">
        <v>45107</v>
      </c>
      <c r="B546" s="676" t="s">
        <v>397</v>
      </c>
      <c r="C546" s="676" t="s">
        <v>425</v>
      </c>
      <c r="D546" t="s">
        <v>19</v>
      </c>
      <c r="E546" s="240">
        <v>37.5</v>
      </c>
      <c r="G546" s="218">
        <f t="shared" si="10"/>
        <v>37.500000000000036</v>
      </c>
    </row>
    <row r="547" spans="1:13">
      <c r="B547" s="677"/>
      <c r="C547" s="677"/>
      <c r="D547" t="s">
        <v>401</v>
      </c>
      <c r="E547" s="240">
        <v>2</v>
      </c>
      <c r="G547" s="218">
        <f t="shared" si="10"/>
        <v>39.500000000000036</v>
      </c>
      <c r="M547" s="256"/>
    </row>
    <row r="548" spans="1:13">
      <c r="B548" s="677"/>
      <c r="C548" s="677"/>
      <c r="D548" t="s">
        <v>400</v>
      </c>
      <c r="E548" s="240">
        <v>350</v>
      </c>
      <c r="G548" s="218">
        <f t="shared" si="10"/>
        <v>389.50000000000006</v>
      </c>
    </row>
    <row r="549" spans="1:13">
      <c r="A549" s="236">
        <v>45111</v>
      </c>
      <c r="B549" s="677" t="s">
        <v>2273</v>
      </c>
      <c r="C549" s="677" t="s">
        <v>425</v>
      </c>
      <c r="D549" t="s">
        <v>400</v>
      </c>
      <c r="F549" s="265">
        <v>330</v>
      </c>
      <c r="G549" s="218">
        <f t="shared" ref="G549:G621" si="11">+G548+E549-F549</f>
        <v>59.500000000000057</v>
      </c>
    </row>
    <row r="550" spans="1:13">
      <c r="A550" s="236">
        <v>45119</v>
      </c>
      <c r="B550" s="677" t="s">
        <v>2274</v>
      </c>
      <c r="C550" s="677" t="s">
        <v>425</v>
      </c>
      <c r="D550" t="s">
        <v>400</v>
      </c>
      <c r="F550" s="265">
        <v>15</v>
      </c>
      <c r="G550" s="218">
        <f t="shared" si="11"/>
        <v>44.500000000000057</v>
      </c>
    </row>
    <row r="551" spans="1:13">
      <c r="A551" s="236">
        <v>27</v>
      </c>
      <c r="B551" s="677" t="s">
        <v>2238</v>
      </c>
      <c r="C551" s="677" t="s">
        <v>425</v>
      </c>
      <c r="D551" t="s">
        <v>400</v>
      </c>
      <c r="F551" s="265">
        <v>5</v>
      </c>
      <c r="G551" s="218">
        <f t="shared" si="11"/>
        <v>39.500000000000057</v>
      </c>
    </row>
    <row r="552" spans="1:13">
      <c r="A552" s="236">
        <v>45134</v>
      </c>
      <c r="B552" s="677" t="s">
        <v>2259</v>
      </c>
      <c r="C552" s="677" t="s">
        <v>425</v>
      </c>
      <c r="D552" t="s">
        <v>19</v>
      </c>
      <c r="F552" s="240">
        <v>37.5</v>
      </c>
      <c r="G552" s="218">
        <f t="shared" si="11"/>
        <v>2.0000000000000568</v>
      </c>
    </row>
    <row r="553" spans="1:13">
      <c r="A553" s="236">
        <v>45134</v>
      </c>
      <c r="B553" s="677" t="s">
        <v>2259</v>
      </c>
      <c r="C553" s="677" t="s">
        <v>425</v>
      </c>
      <c r="D553" t="s">
        <v>401</v>
      </c>
      <c r="F553" s="240">
        <v>2</v>
      </c>
      <c r="G553" s="218">
        <f t="shared" si="11"/>
        <v>5.6843418860808015E-14</v>
      </c>
    </row>
    <row r="554" spans="1:13">
      <c r="A554" s="243">
        <v>45138</v>
      </c>
      <c r="B554" s="676" t="s">
        <v>397</v>
      </c>
      <c r="C554" s="676" t="s">
        <v>427</v>
      </c>
      <c r="D554" t="s">
        <v>19</v>
      </c>
      <c r="E554" s="240">
        <v>35.4</v>
      </c>
      <c r="G554" s="218">
        <f t="shared" si="11"/>
        <v>35.400000000000055</v>
      </c>
      <c r="J554" s="676"/>
      <c r="K554"/>
      <c r="L554" s="240"/>
    </row>
    <row r="555" spans="1:13">
      <c r="B555" s="677"/>
      <c r="C555" s="677"/>
      <c r="D555" t="s">
        <v>401</v>
      </c>
      <c r="E555" s="240">
        <v>2</v>
      </c>
      <c r="G555" s="218">
        <f t="shared" si="11"/>
        <v>37.400000000000055</v>
      </c>
      <c r="J555" s="677"/>
      <c r="K555"/>
      <c r="L555" s="240"/>
    </row>
    <row r="556" spans="1:13">
      <c r="B556" s="677"/>
      <c r="C556" s="677"/>
      <c r="D556" t="s">
        <v>400</v>
      </c>
      <c r="E556" s="240">
        <v>350</v>
      </c>
      <c r="G556" s="218">
        <f t="shared" si="11"/>
        <v>387.40000000000003</v>
      </c>
    </row>
    <row r="557" spans="1:13">
      <c r="A557" s="236">
        <v>45138</v>
      </c>
      <c r="B557" s="677" t="s">
        <v>2275</v>
      </c>
      <c r="C557" s="677" t="s">
        <v>427</v>
      </c>
      <c r="D557" t="s">
        <v>400</v>
      </c>
      <c r="F557" s="265">
        <v>330</v>
      </c>
      <c r="G557" s="218">
        <f t="shared" si="11"/>
        <v>57.400000000000034</v>
      </c>
    </row>
    <row r="558" spans="1:13">
      <c r="A558" s="236">
        <v>45169</v>
      </c>
      <c r="B558" s="677" t="s">
        <v>2276</v>
      </c>
      <c r="C558" s="677" t="s">
        <v>427</v>
      </c>
      <c r="D558" t="s">
        <v>19</v>
      </c>
      <c r="F558" s="240">
        <v>35.4</v>
      </c>
      <c r="G558" s="218">
        <f t="shared" si="11"/>
        <v>22.000000000000036</v>
      </c>
    </row>
    <row r="559" spans="1:13">
      <c r="A559" s="236">
        <v>45169</v>
      </c>
      <c r="B559" s="677" t="s">
        <v>2276</v>
      </c>
      <c r="C559" s="677" t="s">
        <v>427</v>
      </c>
      <c r="D559" t="s">
        <v>401</v>
      </c>
      <c r="F559" s="240">
        <v>2</v>
      </c>
      <c r="G559" s="218">
        <f t="shared" si="11"/>
        <v>20.000000000000036</v>
      </c>
    </row>
    <row r="560" spans="1:13">
      <c r="A560" s="236">
        <v>45163</v>
      </c>
      <c r="B560" s="677" t="s">
        <v>2277</v>
      </c>
      <c r="C560" s="677" t="s">
        <v>427</v>
      </c>
      <c r="D560" t="s">
        <v>400</v>
      </c>
      <c r="F560" s="240">
        <v>20</v>
      </c>
      <c r="G560" s="218">
        <f t="shared" si="11"/>
        <v>3.5527136788005009E-14</v>
      </c>
    </row>
    <row r="561" spans="1:12">
      <c r="A561" s="243">
        <v>45169</v>
      </c>
      <c r="B561" s="676" t="s">
        <v>397</v>
      </c>
      <c r="C561" s="676" t="s">
        <v>429</v>
      </c>
      <c r="D561" t="s">
        <v>19</v>
      </c>
      <c r="E561" s="240">
        <v>33.799999999999997</v>
      </c>
      <c r="G561" s="218">
        <f t="shared" si="11"/>
        <v>33.800000000000033</v>
      </c>
      <c r="I561" s="676"/>
      <c r="K561" s="240"/>
      <c r="L561" s="240"/>
    </row>
    <row r="562" spans="1:12">
      <c r="B562" s="677"/>
      <c r="C562" s="677"/>
      <c r="D562" t="s">
        <v>401</v>
      </c>
      <c r="E562" s="240">
        <v>2.2999999999999998</v>
      </c>
      <c r="G562" s="218">
        <f t="shared" si="11"/>
        <v>36.10000000000003</v>
      </c>
      <c r="I562" s="677"/>
      <c r="K562" s="240"/>
    </row>
    <row r="563" spans="1:12">
      <c r="B563" s="677"/>
      <c r="C563" s="677"/>
      <c r="D563" t="s">
        <v>400</v>
      </c>
      <c r="E563" s="240">
        <v>350</v>
      </c>
      <c r="G563" s="218">
        <f t="shared" si="11"/>
        <v>386.1</v>
      </c>
    </row>
    <row r="564" spans="1:12">
      <c r="A564" s="236">
        <v>45169</v>
      </c>
      <c r="B564" s="677" t="s">
        <v>2276</v>
      </c>
      <c r="C564" s="677" t="s">
        <v>429</v>
      </c>
      <c r="D564" t="s">
        <v>19</v>
      </c>
      <c r="F564" s="265">
        <v>2.6</v>
      </c>
      <c r="G564" s="218">
        <f t="shared" si="11"/>
        <v>383.5</v>
      </c>
    </row>
    <row r="565" spans="1:12">
      <c r="A565" s="236">
        <v>45169</v>
      </c>
      <c r="B565" s="677" t="s">
        <v>2278</v>
      </c>
      <c r="C565" s="677" t="s">
        <v>732</v>
      </c>
      <c r="D565" t="s">
        <v>400</v>
      </c>
      <c r="F565" s="265">
        <v>350</v>
      </c>
      <c r="G565" s="218">
        <f t="shared" si="11"/>
        <v>33.5</v>
      </c>
    </row>
    <row r="566" spans="1:12">
      <c r="A566" s="236">
        <v>45199</v>
      </c>
      <c r="B566" s="677" t="s">
        <v>2279</v>
      </c>
      <c r="C566" s="677" t="s">
        <v>732</v>
      </c>
      <c r="D566" t="s">
        <v>19</v>
      </c>
      <c r="F566" s="265">
        <v>31.2</v>
      </c>
      <c r="G566" s="218">
        <f t="shared" si="11"/>
        <v>2.3000000000000007</v>
      </c>
    </row>
    <row r="567" spans="1:12">
      <c r="A567" s="236">
        <v>45199</v>
      </c>
      <c r="B567" s="677" t="s">
        <v>2279</v>
      </c>
      <c r="C567" s="677" t="s">
        <v>732</v>
      </c>
      <c r="D567" t="s">
        <v>401</v>
      </c>
      <c r="F567" s="265">
        <v>2.2999999999999998</v>
      </c>
      <c r="G567" s="218">
        <f t="shared" si="11"/>
        <v>0</v>
      </c>
      <c r="H567" t="s">
        <v>1020</v>
      </c>
    </row>
    <row r="568" spans="1:12">
      <c r="A568" s="243">
        <v>45199</v>
      </c>
      <c r="B568" s="676" t="s">
        <v>397</v>
      </c>
      <c r="C568" s="676" t="s">
        <v>478</v>
      </c>
      <c r="D568" t="s">
        <v>19</v>
      </c>
      <c r="E568" s="240">
        <v>33.700000000000003</v>
      </c>
      <c r="G568" s="218">
        <f t="shared" si="11"/>
        <v>33.700000000000003</v>
      </c>
      <c r="H568" s="676"/>
      <c r="J568" s="240"/>
    </row>
    <row r="569" spans="1:12">
      <c r="B569" s="677"/>
      <c r="C569" s="677"/>
      <c r="D569" t="s">
        <v>401</v>
      </c>
      <c r="E569" s="240">
        <v>2</v>
      </c>
      <c r="G569" s="218">
        <f t="shared" si="11"/>
        <v>35.700000000000003</v>
      </c>
      <c r="H569" s="677"/>
      <c r="J569" s="240"/>
    </row>
    <row r="570" spans="1:12">
      <c r="B570" s="677"/>
      <c r="C570" s="677"/>
      <c r="D570" t="s">
        <v>400</v>
      </c>
      <c r="E570" s="240">
        <v>350</v>
      </c>
      <c r="G570" s="218">
        <f t="shared" si="11"/>
        <v>385.7</v>
      </c>
    </row>
    <row r="571" spans="1:12">
      <c r="A571" s="236">
        <v>45199</v>
      </c>
      <c r="B571" s="677" t="s">
        <v>2279</v>
      </c>
      <c r="C571" s="677" t="s">
        <v>478</v>
      </c>
      <c r="D571" t="s">
        <v>19</v>
      </c>
      <c r="F571" s="265">
        <v>6.5</v>
      </c>
      <c r="G571" s="218">
        <f t="shared" si="11"/>
        <v>379.2</v>
      </c>
    </row>
    <row r="572" spans="1:12">
      <c r="A572" s="236">
        <v>45199</v>
      </c>
      <c r="B572" s="677" t="s">
        <v>2280</v>
      </c>
      <c r="C572" s="677" t="s">
        <v>478</v>
      </c>
      <c r="D572" t="s">
        <v>400</v>
      </c>
      <c r="F572" s="265">
        <v>350</v>
      </c>
      <c r="G572" s="218">
        <f t="shared" ref="G572:G580" si="12">+G571+E572-F572</f>
        <v>29.199999999999989</v>
      </c>
    </row>
    <row r="573" spans="1:12">
      <c r="A573" s="236">
        <v>45230</v>
      </c>
      <c r="B573" s="677" t="s">
        <v>2281</v>
      </c>
      <c r="C573" s="677" t="s">
        <v>431</v>
      </c>
      <c r="D573" t="s">
        <v>19</v>
      </c>
      <c r="E573" s="237"/>
      <c r="F573" s="256">
        <v>27.2</v>
      </c>
      <c r="G573" s="218">
        <f t="shared" si="12"/>
        <v>1.9999999999999893</v>
      </c>
    </row>
    <row r="574" spans="1:12">
      <c r="A574" s="236">
        <v>45230</v>
      </c>
      <c r="B574" s="677" t="s">
        <v>2281</v>
      </c>
      <c r="C574" s="677" t="s">
        <v>431</v>
      </c>
      <c r="D574" t="s">
        <v>401</v>
      </c>
      <c r="E574" s="334"/>
      <c r="F574" s="355">
        <v>2</v>
      </c>
      <c r="G574" s="218">
        <f t="shared" si="12"/>
        <v>-1.0658141036401503E-14</v>
      </c>
    </row>
    <row r="575" spans="1:12">
      <c r="A575" s="243">
        <v>45230</v>
      </c>
      <c r="B575" s="676" t="s">
        <v>397</v>
      </c>
      <c r="C575" s="676" t="s">
        <v>398</v>
      </c>
      <c r="D575" t="s">
        <v>19</v>
      </c>
      <c r="E575" s="256">
        <v>32.700000000000003</v>
      </c>
      <c r="F575" s="355"/>
      <c r="G575" s="218">
        <f t="shared" si="12"/>
        <v>32.699999999999989</v>
      </c>
    </row>
    <row r="576" spans="1:12">
      <c r="B576" s="677"/>
      <c r="C576" s="677"/>
      <c r="D576" t="s">
        <v>401</v>
      </c>
      <c r="E576" s="256">
        <v>2</v>
      </c>
      <c r="F576" s="355"/>
      <c r="G576" s="218">
        <f t="shared" si="12"/>
        <v>34.699999999999989</v>
      </c>
      <c r="I576" s="676"/>
    </row>
    <row r="577" spans="1:14">
      <c r="B577" s="677"/>
      <c r="C577" s="677"/>
      <c r="D577" t="s">
        <v>400</v>
      </c>
      <c r="E577" s="237">
        <v>350</v>
      </c>
      <c r="F577" s="355"/>
      <c r="G577" s="218">
        <f t="shared" si="12"/>
        <v>384.7</v>
      </c>
      <c r="I577" s="677"/>
    </row>
    <row r="578" spans="1:14">
      <c r="A578" s="236">
        <v>45230</v>
      </c>
      <c r="B578" s="677" t="s">
        <v>2281</v>
      </c>
      <c r="C578" s="677" t="s">
        <v>398</v>
      </c>
      <c r="D578" t="s">
        <v>19</v>
      </c>
      <c r="E578" s="237"/>
      <c r="F578" s="355">
        <v>10.8</v>
      </c>
      <c r="G578" s="218">
        <f t="shared" si="12"/>
        <v>373.9</v>
      </c>
    </row>
    <row r="579" spans="1:14">
      <c r="A579" s="236">
        <v>45230</v>
      </c>
      <c r="B579" s="677" t="s">
        <v>2282</v>
      </c>
      <c r="C579" s="677" t="s">
        <v>398</v>
      </c>
      <c r="D579" t="s">
        <v>400</v>
      </c>
      <c r="F579" s="265">
        <v>350</v>
      </c>
      <c r="G579" s="218">
        <f t="shared" si="12"/>
        <v>23.899999999999977</v>
      </c>
    </row>
    <row r="580" spans="1:14">
      <c r="A580" s="236">
        <v>45258</v>
      </c>
      <c r="B580" s="677" t="s">
        <v>2283</v>
      </c>
      <c r="C580" s="677" t="s">
        <v>398</v>
      </c>
      <c r="D580" t="s">
        <v>19</v>
      </c>
      <c r="F580" s="256">
        <v>21.9</v>
      </c>
      <c r="G580" s="218">
        <f t="shared" si="12"/>
        <v>1.9999999999999787</v>
      </c>
    </row>
    <row r="581" spans="1:14">
      <c r="A581" s="236">
        <v>45258</v>
      </c>
      <c r="B581" s="677" t="s">
        <v>2283</v>
      </c>
      <c r="C581" s="677" t="s">
        <v>398</v>
      </c>
      <c r="D581" t="s">
        <v>401</v>
      </c>
      <c r="F581" s="256">
        <v>2</v>
      </c>
      <c r="G581" s="218">
        <f t="shared" si="11"/>
        <v>-2.1316282072803006E-14</v>
      </c>
    </row>
    <row r="582" spans="1:14">
      <c r="A582" s="364">
        <v>45260</v>
      </c>
      <c r="B582" s="391" t="s">
        <v>397</v>
      </c>
      <c r="C582" s="391" t="s">
        <v>405</v>
      </c>
      <c r="D582" t="s">
        <v>19</v>
      </c>
      <c r="E582" s="237">
        <v>35.6</v>
      </c>
      <c r="F582" s="355"/>
      <c r="G582" s="218">
        <f t="shared" si="11"/>
        <v>35.59999999999998</v>
      </c>
      <c r="I582" s="692"/>
      <c r="J582" s="692"/>
      <c r="K582" s="692"/>
    </row>
    <row r="583" spans="1:14">
      <c r="A583" s="364"/>
      <c r="B583" s="391"/>
      <c r="C583" s="391"/>
      <c r="D583" t="s">
        <v>401</v>
      </c>
      <c r="E583" s="237">
        <v>5</v>
      </c>
      <c r="F583" s="355"/>
      <c r="G583" s="218">
        <f t="shared" si="11"/>
        <v>40.59999999999998</v>
      </c>
      <c r="I583" s="391"/>
      <c r="M583" s="237"/>
      <c r="N583" s="237"/>
    </row>
    <row r="584" spans="1:14">
      <c r="A584" s="365"/>
      <c r="B584" s="366"/>
      <c r="C584" s="366"/>
      <c r="D584" t="s">
        <v>400</v>
      </c>
      <c r="E584" s="237">
        <v>350</v>
      </c>
      <c r="F584" s="355"/>
      <c r="G584" s="218">
        <f t="shared" si="11"/>
        <v>390.59999999999997</v>
      </c>
      <c r="I584" s="391"/>
      <c r="M584" s="237"/>
      <c r="N584" s="237"/>
    </row>
    <row r="585" spans="1:14">
      <c r="A585" s="365">
        <v>45260</v>
      </c>
      <c r="B585" s="366" t="s">
        <v>2284</v>
      </c>
      <c r="C585" s="366" t="s">
        <v>405</v>
      </c>
      <c r="D585" t="s">
        <v>400</v>
      </c>
      <c r="E585" s="237"/>
      <c r="F585" s="355">
        <v>350</v>
      </c>
      <c r="G585" s="218">
        <f t="shared" si="11"/>
        <v>40.599999999999966</v>
      </c>
      <c r="I585" s="676"/>
      <c r="M585" s="237"/>
    </row>
    <row r="586" spans="1:14">
      <c r="A586" s="236">
        <v>45260</v>
      </c>
      <c r="B586" s="677" t="s">
        <v>2285</v>
      </c>
      <c r="C586" s="366" t="s">
        <v>405</v>
      </c>
      <c r="D586" t="s">
        <v>19</v>
      </c>
      <c r="F586" s="265">
        <v>10</v>
      </c>
      <c r="G586" s="218">
        <f t="shared" si="11"/>
        <v>30.599999999999966</v>
      </c>
      <c r="I586" s="677"/>
      <c r="M586" s="237"/>
    </row>
    <row r="587" spans="1:14">
      <c r="A587" s="236">
        <v>45291</v>
      </c>
      <c r="B587" s="677" t="s">
        <v>2286</v>
      </c>
      <c r="C587" s="366" t="s">
        <v>405</v>
      </c>
      <c r="D587" t="s">
        <v>19</v>
      </c>
      <c r="F587" s="265">
        <v>25</v>
      </c>
      <c r="G587" s="218">
        <f t="shared" si="11"/>
        <v>5.5999999999999659</v>
      </c>
      <c r="M587" s="256"/>
    </row>
    <row r="588" spans="1:14">
      <c r="A588" s="236">
        <v>45322</v>
      </c>
      <c r="B588" s="677" t="s">
        <v>2287</v>
      </c>
      <c r="C588" s="366" t="s">
        <v>405</v>
      </c>
      <c r="D588" t="s">
        <v>19</v>
      </c>
      <c r="F588" s="265">
        <v>0.6</v>
      </c>
      <c r="G588" s="218">
        <f t="shared" si="11"/>
        <v>4.9999999999999662</v>
      </c>
      <c r="M588" s="256"/>
    </row>
    <row r="589" spans="1:14">
      <c r="A589" s="236">
        <v>45322</v>
      </c>
      <c r="B589" s="677" t="s">
        <v>2287</v>
      </c>
      <c r="C589" s="366" t="s">
        <v>405</v>
      </c>
      <c r="D589" t="s">
        <v>401</v>
      </c>
      <c r="F589" s="265">
        <v>5</v>
      </c>
      <c r="G589" s="218">
        <f t="shared" si="11"/>
        <v>-3.3750779948604759E-14</v>
      </c>
      <c r="M589" s="256"/>
    </row>
    <row r="590" spans="1:14">
      <c r="A590" s="243">
        <v>45291</v>
      </c>
      <c r="B590" s="676" t="s">
        <v>397</v>
      </c>
      <c r="C590" s="676" t="s">
        <v>409</v>
      </c>
      <c r="D590" t="s">
        <v>19</v>
      </c>
      <c r="E590" s="237">
        <v>38</v>
      </c>
      <c r="F590" s="355"/>
      <c r="G590" s="218">
        <f t="shared" si="11"/>
        <v>37.999999999999964</v>
      </c>
    </row>
    <row r="591" spans="1:14">
      <c r="B591" s="677"/>
      <c r="C591" s="677"/>
      <c r="D591" t="s">
        <v>401</v>
      </c>
      <c r="E591" s="237">
        <v>5</v>
      </c>
      <c r="F591" s="355"/>
      <c r="G591" s="218">
        <f t="shared" si="11"/>
        <v>42.999999999999964</v>
      </c>
    </row>
    <row r="592" spans="1:14">
      <c r="B592" s="677"/>
      <c r="C592" s="677"/>
      <c r="D592" t="s">
        <v>400</v>
      </c>
      <c r="E592" s="237">
        <v>350</v>
      </c>
      <c r="F592" s="355"/>
      <c r="G592" s="218">
        <f t="shared" si="11"/>
        <v>392.99999999999994</v>
      </c>
    </row>
    <row r="593" spans="1:16">
      <c r="A593" s="236">
        <v>45291</v>
      </c>
      <c r="B593" s="677" t="s">
        <v>2288</v>
      </c>
      <c r="C593" s="677" t="s">
        <v>409</v>
      </c>
      <c r="D593" t="s">
        <v>400</v>
      </c>
      <c r="E593" s="237"/>
      <c r="F593" s="355">
        <v>350</v>
      </c>
      <c r="G593" s="218">
        <f t="shared" si="11"/>
        <v>42.999999999999943</v>
      </c>
    </row>
    <row r="594" spans="1:16">
      <c r="A594" s="236">
        <v>45322</v>
      </c>
      <c r="B594" s="677" t="s">
        <v>2287</v>
      </c>
      <c r="C594" s="677" t="s">
        <v>409</v>
      </c>
      <c r="D594" t="s">
        <v>19</v>
      </c>
      <c r="E594" s="237"/>
      <c r="F594" s="355">
        <v>34.4</v>
      </c>
      <c r="G594" s="218">
        <f t="shared" si="11"/>
        <v>8.5999999999999446</v>
      </c>
      <c r="M594" s="692" t="s">
        <v>2289</v>
      </c>
      <c r="N594" s="692"/>
      <c r="O594" s="692"/>
    </row>
    <row r="595" spans="1:16">
      <c r="A595" s="236">
        <v>45328</v>
      </c>
      <c r="B595" s="677" t="s">
        <v>2290</v>
      </c>
      <c r="C595" s="677" t="s">
        <v>409</v>
      </c>
      <c r="D595" t="s">
        <v>19</v>
      </c>
      <c r="E595" s="237"/>
      <c r="F595" s="355">
        <v>3.6</v>
      </c>
      <c r="G595" s="218">
        <f t="shared" si="11"/>
        <v>4.9999999999999449</v>
      </c>
    </row>
    <row r="596" spans="1:16">
      <c r="A596" s="236">
        <v>45328</v>
      </c>
      <c r="B596" s="677" t="s">
        <v>2290</v>
      </c>
      <c r="C596" s="677" t="s">
        <v>409</v>
      </c>
      <c r="D596" t="s">
        <v>401</v>
      </c>
      <c r="E596" s="237"/>
      <c r="F596" s="355">
        <v>5</v>
      </c>
      <c r="G596" s="218">
        <f t="shared" si="11"/>
        <v>-5.5067062021407764E-14</v>
      </c>
      <c r="M596" s="676"/>
      <c r="O596" s="237"/>
    </row>
    <row r="597" spans="1:16">
      <c r="A597" s="243">
        <v>45322</v>
      </c>
      <c r="B597" s="676" t="s">
        <v>397</v>
      </c>
      <c r="C597" s="676" t="s">
        <v>444</v>
      </c>
      <c r="D597" t="s">
        <v>19</v>
      </c>
      <c r="E597" s="237">
        <v>42.4</v>
      </c>
      <c r="F597" s="237"/>
      <c r="G597" s="218">
        <f t="shared" si="11"/>
        <v>42.399999999999942</v>
      </c>
      <c r="M597" s="677"/>
      <c r="O597" s="237"/>
    </row>
    <row r="598" spans="1:16">
      <c r="B598" s="677"/>
      <c r="C598" s="677"/>
      <c r="D598" t="s">
        <v>401</v>
      </c>
      <c r="E598" s="237">
        <v>8.8000000000000007</v>
      </c>
      <c r="F598" s="237"/>
      <c r="G598" s="218">
        <f t="shared" si="11"/>
        <v>51.199999999999946</v>
      </c>
      <c r="M598" s="676"/>
      <c r="O598" s="237"/>
    </row>
    <row r="599" spans="1:16">
      <c r="B599" s="677"/>
      <c r="C599" s="677"/>
      <c r="D599" t="s">
        <v>400</v>
      </c>
      <c r="E599" s="237">
        <v>350</v>
      </c>
      <c r="F599" s="237"/>
      <c r="G599" s="218">
        <f t="shared" si="11"/>
        <v>401.19999999999993</v>
      </c>
      <c r="M599" s="677"/>
      <c r="O599" s="237"/>
    </row>
    <row r="600" spans="1:16" s="396" customFormat="1">
      <c r="A600" s="422">
        <v>45322</v>
      </c>
      <c r="B600" s="681" t="s">
        <v>2291</v>
      </c>
      <c r="C600" s="681" t="s">
        <v>444</v>
      </c>
      <c r="D600" s="396" t="s">
        <v>400</v>
      </c>
      <c r="E600" s="416"/>
      <c r="F600" s="416">
        <v>350</v>
      </c>
      <c r="G600" s="399">
        <f t="shared" si="11"/>
        <v>51.199999999999932</v>
      </c>
      <c r="K600" s="397"/>
      <c r="M600" s="681"/>
      <c r="O600" s="416"/>
    </row>
    <row r="601" spans="1:16">
      <c r="A601" s="236">
        <v>45351</v>
      </c>
      <c r="B601" s="677" t="s">
        <v>2292</v>
      </c>
      <c r="C601" s="677" t="s">
        <v>444</v>
      </c>
      <c r="D601" t="s">
        <v>19</v>
      </c>
      <c r="F601" s="265">
        <v>25</v>
      </c>
      <c r="G601" s="218">
        <f t="shared" si="11"/>
        <v>26.199999999999932</v>
      </c>
      <c r="O601" s="237"/>
    </row>
    <row r="602" spans="1:16">
      <c r="A602" s="236">
        <v>45382</v>
      </c>
      <c r="B602" s="677" t="s">
        <v>2293</v>
      </c>
      <c r="C602" s="677" t="s">
        <v>444</v>
      </c>
      <c r="D602" t="s">
        <v>19</v>
      </c>
      <c r="F602" s="265">
        <v>17.399999999999999</v>
      </c>
      <c r="G602" s="218">
        <f t="shared" si="11"/>
        <v>8.7999999999999332</v>
      </c>
      <c r="O602" s="237"/>
    </row>
    <row r="603" spans="1:16">
      <c r="A603" s="236">
        <v>45382</v>
      </c>
      <c r="B603" s="677" t="s">
        <v>2293</v>
      </c>
      <c r="C603" s="677" t="s">
        <v>444</v>
      </c>
      <c r="D603" t="s">
        <v>401</v>
      </c>
      <c r="F603" s="265">
        <v>7.6</v>
      </c>
      <c r="G603" s="218">
        <f t="shared" si="11"/>
        <v>1.1999999999999336</v>
      </c>
      <c r="O603" s="237"/>
    </row>
    <row r="604" spans="1:16">
      <c r="A604" s="236">
        <v>45412</v>
      </c>
      <c r="B604" s="677" t="s">
        <v>2294</v>
      </c>
      <c r="C604" s="677" t="s">
        <v>444</v>
      </c>
      <c r="D604" t="s">
        <v>401</v>
      </c>
      <c r="F604" s="265">
        <v>1.2</v>
      </c>
      <c r="G604" s="218">
        <f t="shared" si="11"/>
        <v>-6.6391336872584361E-14</v>
      </c>
      <c r="O604" s="237"/>
    </row>
    <row r="605" spans="1:16">
      <c r="A605" s="243">
        <v>45351</v>
      </c>
      <c r="B605" s="676" t="s">
        <v>397</v>
      </c>
      <c r="C605" s="676" t="s">
        <v>415</v>
      </c>
      <c r="D605" t="s">
        <v>19</v>
      </c>
      <c r="E605" s="237">
        <v>44</v>
      </c>
      <c r="F605" s="237"/>
      <c r="G605" s="218">
        <f t="shared" si="11"/>
        <v>43.999999999999936</v>
      </c>
      <c r="P605" s="240"/>
    </row>
    <row r="606" spans="1:16">
      <c r="A606"/>
      <c r="B606" s="677"/>
      <c r="C606" s="677"/>
      <c r="D606" t="s">
        <v>401</v>
      </c>
      <c r="E606" s="237">
        <v>5</v>
      </c>
      <c r="F606" s="237"/>
      <c r="G606" s="218">
        <f t="shared" si="11"/>
        <v>48.999999999999936</v>
      </c>
    </row>
    <row r="607" spans="1:16">
      <c r="A607"/>
      <c r="B607" s="677"/>
      <c r="C607" s="677"/>
      <c r="D607" t="s">
        <v>400</v>
      </c>
      <c r="E607" s="237">
        <v>350</v>
      </c>
      <c r="F607" s="237"/>
      <c r="G607" s="218">
        <f t="shared" si="11"/>
        <v>398.99999999999994</v>
      </c>
    </row>
    <row r="608" spans="1:16" s="396" customFormat="1">
      <c r="A608" s="395">
        <v>45351</v>
      </c>
      <c r="B608" s="681" t="s">
        <v>2295</v>
      </c>
      <c r="C608" s="681" t="s">
        <v>415</v>
      </c>
      <c r="D608" s="396" t="s">
        <v>400</v>
      </c>
      <c r="E608" s="421"/>
      <c r="F608" s="398">
        <v>350</v>
      </c>
      <c r="G608" s="399">
        <f t="shared" si="11"/>
        <v>48.999999999999943</v>
      </c>
      <c r="I608" s="682"/>
      <c r="K608" s="421"/>
      <c r="L608" s="442"/>
    </row>
    <row r="609" spans="1:12">
      <c r="A609" s="236">
        <v>45412</v>
      </c>
      <c r="B609" s="677" t="s">
        <v>2294</v>
      </c>
      <c r="C609" s="677" t="s">
        <v>415</v>
      </c>
      <c r="D609" t="s">
        <v>19</v>
      </c>
      <c r="F609" s="319">
        <v>23.8</v>
      </c>
      <c r="G609" s="218">
        <f t="shared" si="11"/>
        <v>25.199999999999942</v>
      </c>
      <c r="I609" s="676"/>
      <c r="K609" s="240"/>
      <c r="L609" s="265"/>
    </row>
    <row r="610" spans="1:12">
      <c r="A610" s="236">
        <v>45443</v>
      </c>
      <c r="B610" s="677" t="s">
        <v>2296</v>
      </c>
      <c r="C610" s="677" t="s">
        <v>415</v>
      </c>
      <c r="D610" t="s">
        <v>19</v>
      </c>
      <c r="F610" s="319">
        <v>20.2</v>
      </c>
      <c r="G610" s="218">
        <f t="shared" si="11"/>
        <v>4.9999999999999432</v>
      </c>
      <c r="I610" s="676"/>
      <c r="K610" s="240"/>
      <c r="L610" s="265"/>
    </row>
    <row r="611" spans="1:12">
      <c r="A611" s="236">
        <v>45443</v>
      </c>
      <c r="B611" s="677" t="s">
        <v>2296</v>
      </c>
      <c r="C611" s="677" t="s">
        <v>415</v>
      </c>
      <c r="D611" t="s">
        <v>401</v>
      </c>
      <c r="F611" s="319">
        <v>5</v>
      </c>
      <c r="G611" s="218">
        <f t="shared" si="11"/>
        <v>-5.6843418860808015E-14</v>
      </c>
      <c r="I611" s="676"/>
      <c r="K611" s="240"/>
      <c r="L611" s="265"/>
    </row>
    <row r="612" spans="1:12">
      <c r="A612" s="243">
        <v>45382</v>
      </c>
      <c r="B612" s="676" t="s">
        <v>397</v>
      </c>
      <c r="C612" s="676" t="s">
        <v>418</v>
      </c>
      <c r="D612" t="s">
        <v>19</v>
      </c>
      <c r="E612" s="256">
        <v>42.6</v>
      </c>
      <c r="F612" s="237"/>
      <c r="G612" s="218">
        <f t="shared" si="11"/>
        <v>42.599999999999945</v>
      </c>
      <c r="I612" s="676"/>
      <c r="K612" s="237"/>
    </row>
    <row r="613" spans="1:12">
      <c r="B613" s="677"/>
      <c r="C613" s="677"/>
      <c r="D613" t="s">
        <v>401</v>
      </c>
      <c r="E613" s="256">
        <v>5</v>
      </c>
      <c r="F613" s="237"/>
      <c r="G613" s="218">
        <f t="shared" si="11"/>
        <v>47.599999999999945</v>
      </c>
      <c r="I613" s="677"/>
      <c r="K613" s="237"/>
    </row>
    <row r="614" spans="1:12">
      <c r="B614" s="677"/>
      <c r="C614" s="677"/>
      <c r="D614" t="s">
        <v>400</v>
      </c>
      <c r="E614" s="256">
        <v>350</v>
      </c>
      <c r="F614" s="237"/>
      <c r="G614" s="218">
        <f t="shared" si="11"/>
        <v>397.59999999999997</v>
      </c>
    </row>
    <row r="615" spans="1:12" s="396" customFormat="1">
      <c r="A615" s="395">
        <v>45382</v>
      </c>
      <c r="B615" s="681" t="s">
        <v>2297</v>
      </c>
      <c r="C615" s="681" t="s">
        <v>418</v>
      </c>
      <c r="D615" s="396" t="s">
        <v>400</v>
      </c>
      <c r="E615" s="397"/>
      <c r="F615" s="416">
        <v>350</v>
      </c>
      <c r="G615" s="399">
        <f t="shared" si="11"/>
        <v>47.599999999999966</v>
      </c>
      <c r="K615" s="397"/>
    </row>
    <row r="616" spans="1:12">
      <c r="A616" s="236">
        <v>45443</v>
      </c>
      <c r="B616" s="677" t="s">
        <v>2296</v>
      </c>
      <c r="C616" s="677" t="s">
        <v>418</v>
      </c>
      <c r="D616" t="s">
        <v>19</v>
      </c>
      <c r="E616" s="256"/>
      <c r="F616" s="237">
        <v>24.8</v>
      </c>
      <c r="G616" s="218">
        <f t="shared" si="11"/>
        <v>22.799999999999965</v>
      </c>
    </row>
    <row r="617" spans="1:12">
      <c r="A617" s="236">
        <v>45475</v>
      </c>
      <c r="B617" s="677" t="s">
        <v>2298</v>
      </c>
      <c r="C617" s="677" t="s">
        <v>418</v>
      </c>
      <c r="D617" t="s">
        <v>19</v>
      </c>
      <c r="E617" s="256"/>
      <c r="F617" s="237">
        <v>17.8</v>
      </c>
      <c r="G617" s="218">
        <f t="shared" si="11"/>
        <v>4.9999999999999645</v>
      </c>
    </row>
    <row r="618" spans="1:12">
      <c r="A618" s="236">
        <v>45475</v>
      </c>
      <c r="B618" s="677" t="s">
        <v>2298</v>
      </c>
      <c r="C618" s="677" t="s">
        <v>418</v>
      </c>
      <c r="D618" t="s">
        <v>401</v>
      </c>
      <c r="E618" s="256"/>
      <c r="F618" s="237">
        <v>5</v>
      </c>
      <c r="G618" s="218">
        <f t="shared" si="11"/>
        <v>-3.5527136788005009E-14</v>
      </c>
    </row>
    <row r="619" spans="1:12">
      <c r="A619" s="243">
        <v>45412</v>
      </c>
      <c r="B619" s="676" t="s">
        <v>397</v>
      </c>
      <c r="C619" s="676" t="s">
        <v>420</v>
      </c>
      <c r="D619" t="s">
        <v>19</v>
      </c>
      <c r="E619" s="256">
        <v>42.3</v>
      </c>
      <c r="F619" s="237"/>
      <c r="G619" s="218">
        <f t="shared" si="11"/>
        <v>42.299999999999962</v>
      </c>
      <c r="I619" s="676"/>
    </row>
    <row r="620" spans="1:12">
      <c r="B620" s="677"/>
      <c r="C620" s="677"/>
      <c r="D620" t="s">
        <v>401</v>
      </c>
      <c r="E620" s="256">
        <v>5</v>
      </c>
      <c r="F620" s="237"/>
      <c r="G620" s="218">
        <f t="shared" si="11"/>
        <v>47.299999999999962</v>
      </c>
      <c r="I620" s="677"/>
    </row>
    <row r="621" spans="1:12">
      <c r="B621" s="677"/>
      <c r="C621" s="677"/>
      <c r="D621" t="s">
        <v>400</v>
      </c>
      <c r="E621" s="256">
        <v>350</v>
      </c>
      <c r="F621" s="237"/>
      <c r="G621" s="218">
        <f t="shared" si="11"/>
        <v>397.29999999999995</v>
      </c>
      <c r="I621" s="676"/>
    </row>
    <row r="622" spans="1:12" s="396" customFormat="1">
      <c r="A622" s="395">
        <v>45412</v>
      </c>
      <c r="B622" s="681" t="s">
        <v>2299</v>
      </c>
      <c r="C622" s="681" t="s">
        <v>420</v>
      </c>
      <c r="D622" s="396" t="s">
        <v>400</v>
      </c>
      <c r="E622" s="397"/>
      <c r="F622" s="416">
        <v>350</v>
      </c>
      <c r="G622" s="399">
        <f t="shared" ref="G622:G685" si="13">+G621+E622-F622</f>
        <v>47.299999999999955</v>
      </c>
      <c r="I622" s="681"/>
      <c r="K622" s="397"/>
    </row>
    <row r="623" spans="1:12">
      <c r="A623" s="236">
        <v>45475</v>
      </c>
      <c r="B623" s="677" t="s">
        <v>2298</v>
      </c>
      <c r="C623" s="677" t="s">
        <v>420</v>
      </c>
      <c r="D623" t="s">
        <v>19</v>
      </c>
      <c r="E623" s="256"/>
      <c r="F623" s="237">
        <v>42.3</v>
      </c>
      <c r="G623" s="218">
        <f t="shared" si="13"/>
        <v>4.9999999999999574</v>
      </c>
      <c r="I623" s="677"/>
    </row>
    <row r="624" spans="1:12">
      <c r="A624" s="236">
        <v>45475</v>
      </c>
      <c r="B624" s="677" t="s">
        <v>2298</v>
      </c>
      <c r="C624" s="677" t="s">
        <v>420</v>
      </c>
      <c r="D624" t="s">
        <v>401</v>
      </c>
      <c r="E624" s="256"/>
      <c r="F624" s="237">
        <v>5</v>
      </c>
      <c r="G624" s="218">
        <f t="shared" si="13"/>
        <v>-4.2632564145606011E-14</v>
      </c>
      <c r="I624" s="677"/>
    </row>
    <row r="625" spans="1:11">
      <c r="A625" s="243">
        <v>45443</v>
      </c>
      <c r="B625" s="676" t="s">
        <v>397</v>
      </c>
      <c r="C625" s="676" t="s">
        <v>422</v>
      </c>
      <c r="D625" t="s">
        <v>19</v>
      </c>
      <c r="E625" s="256">
        <v>38.5</v>
      </c>
      <c r="F625" s="334"/>
      <c r="G625" s="218">
        <f t="shared" si="13"/>
        <v>38.499999999999957</v>
      </c>
      <c r="I625" s="676"/>
    </row>
    <row r="626" spans="1:11">
      <c r="B626" s="677"/>
      <c r="C626" s="677"/>
      <c r="D626" t="s">
        <v>401</v>
      </c>
      <c r="E626" s="256">
        <v>5</v>
      </c>
      <c r="F626" s="334"/>
      <c r="G626" s="218">
        <f t="shared" si="13"/>
        <v>43.499999999999957</v>
      </c>
      <c r="I626" s="677"/>
    </row>
    <row r="627" spans="1:11">
      <c r="B627" s="677"/>
      <c r="C627" s="677"/>
      <c r="D627" t="s">
        <v>1115</v>
      </c>
      <c r="E627" s="256">
        <v>350</v>
      </c>
      <c r="F627" s="334"/>
      <c r="G627" s="218">
        <f t="shared" si="13"/>
        <v>393.49999999999994</v>
      </c>
    </row>
    <row r="628" spans="1:11">
      <c r="B628" s="677"/>
      <c r="C628" s="677"/>
      <c r="D628" t="s">
        <v>580</v>
      </c>
      <c r="E628" s="256">
        <v>10</v>
      </c>
      <c r="F628" s="334"/>
      <c r="G628" s="218">
        <f t="shared" si="13"/>
        <v>403.49999999999994</v>
      </c>
    </row>
    <row r="629" spans="1:11" s="396" customFormat="1">
      <c r="A629" s="395">
        <v>45443</v>
      </c>
      <c r="B629" s="681" t="s">
        <v>2300</v>
      </c>
      <c r="C629" s="681" t="s">
        <v>422</v>
      </c>
      <c r="D629" s="396" t="s">
        <v>1115</v>
      </c>
      <c r="E629" s="397"/>
      <c r="F629" s="455">
        <v>350</v>
      </c>
      <c r="G629" s="399">
        <f t="shared" si="13"/>
        <v>53.499999999999943</v>
      </c>
      <c r="K629" s="397"/>
    </row>
    <row r="630" spans="1:11">
      <c r="A630" s="236">
        <v>45475</v>
      </c>
      <c r="B630" s="677" t="s">
        <v>2298</v>
      </c>
      <c r="C630" s="677" t="s">
        <v>422</v>
      </c>
      <c r="D630" t="s">
        <v>19</v>
      </c>
      <c r="E630" s="256"/>
      <c r="F630" s="334">
        <v>38.5</v>
      </c>
      <c r="G630" s="218">
        <f t="shared" si="13"/>
        <v>14.999999999999943</v>
      </c>
    </row>
    <row r="631" spans="1:11">
      <c r="A631" s="236">
        <v>45475</v>
      </c>
      <c r="B631" s="677" t="s">
        <v>2298</v>
      </c>
      <c r="C631" s="677" t="s">
        <v>422</v>
      </c>
      <c r="D631" t="s">
        <v>401</v>
      </c>
      <c r="E631" s="256"/>
      <c r="F631" s="334">
        <v>5</v>
      </c>
      <c r="G631" s="218">
        <f t="shared" si="13"/>
        <v>9.9999999999999432</v>
      </c>
    </row>
    <row r="632" spans="1:11">
      <c r="A632" s="236">
        <v>45475</v>
      </c>
      <c r="B632" s="677" t="s">
        <v>2298</v>
      </c>
      <c r="C632" s="677" t="s">
        <v>422</v>
      </c>
      <c r="D632" t="s">
        <v>580</v>
      </c>
      <c r="E632" s="256"/>
      <c r="F632" s="334">
        <v>10</v>
      </c>
      <c r="G632" s="218">
        <f t="shared" si="13"/>
        <v>-5.6843418860808015E-14</v>
      </c>
    </row>
    <row r="633" spans="1:11">
      <c r="A633" s="243">
        <v>45473</v>
      </c>
      <c r="B633" s="676" t="s">
        <v>397</v>
      </c>
      <c r="C633" s="676" t="s">
        <v>425</v>
      </c>
      <c r="D633" t="s">
        <v>19</v>
      </c>
      <c r="E633" s="256">
        <v>37.4</v>
      </c>
      <c r="G633" s="218">
        <f t="shared" si="13"/>
        <v>37.399999999999942</v>
      </c>
    </row>
    <row r="634" spans="1:11">
      <c r="B634" s="677"/>
      <c r="C634" s="677"/>
      <c r="D634" t="s">
        <v>401</v>
      </c>
      <c r="E634" s="256">
        <v>7</v>
      </c>
      <c r="G634" s="218">
        <f t="shared" si="13"/>
        <v>44.399999999999942</v>
      </c>
    </row>
    <row r="635" spans="1:11">
      <c r="B635" s="677"/>
      <c r="C635" s="677"/>
      <c r="D635" t="s">
        <v>400</v>
      </c>
      <c r="E635" s="256">
        <v>350</v>
      </c>
      <c r="G635" s="218">
        <f t="shared" si="13"/>
        <v>394.39999999999992</v>
      </c>
    </row>
    <row r="636" spans="1:11" s="460" customFormat="1">
      <c r="A636" s="458">
        <v>45473</v>
      </c>
      <c r="B636" s="459" t="s">
        <v>2301</v>
      </c>
      <c r="C636" s="459" t="s">
        <v>425</v>
      </c>
      <c r="D636" s="460" t="s">
        <v>400</v>
      </c>
      <c r="E636" s="482"/>
      <c r="F636" s="483">
        <v>350</v>
      </c>
      <c r="G636" s="463">
        <f t="shared" si="13"/>
        <v>44.39999999999992</v>
      </c>
      <c r="H636" s="470"/>
      <c r="K636" s="461"/>
    </row>
    <row r="637" spans="1:11">
      <c r="A637" s="236">
        <v>45473</v>
      </c>
      <c r="B637" s="677" t="s">
        <v>2302</v>
      </c>
      <c r="C637" s="677" t="s">
        <v>425</v>
      </c>
      <c r="D637" t="s">
        <v>19</v>
      </c>
      <c r="F637" s="265">
        <v>10</v>
      </c>
      <c r="G637" s="218">
        <f t="shared" si="13"/>
        <v>34.39999999999992</v>
      </c>
      <c r="H637" s="677"/>
    </row>
    <row r="638" spans="1:11">
      <c r="A638" s="236">
        <v>45504</v>
      </c>
      <c r="B638" s="677" t="s">
        <v>2303</v>
      </c>
      <c r="C638" s="677" t="s">
        <v>425</v>
      </c>
      <c r="D638" t="s">
        <v>19</v>
      </c>
      <c r="F638" s="265">
        <v>25</v>
      </c>
      <c r="G638" s="218">
        <f t="shared" si="13"/>
        <v>9.3999999999999204</v>
      </c>
      <c r="H638" s="676"/>
      <c r="J638" s="237"/>
    </row>
    <row r="639" spans="1:11">
      <c r="A639" s="236">
        <v>45535</v>
      </c>
      <c r="B639" s="677" t="s">
        <v>2304</v>
      </c>
      <c r="C639" s="677" t="s">
        <v>425</v>
      </c>
      <c r="D639" t="s">
        <v>19</v>
      </c>
      <c r="F639" s="265">
        <v>2.4</v>
      </c>
      <c r="G639" s="218">
        <f t="shared" si="13"/>
        <v>6.9999999999999201</v>
      </c>
      <c r="H639" s="676"/>
      <c r="J639" s="237"/>
    </row>
    <row r="640" spans="1:11">
      <c r="A640" s="236">
        <v>45535</v>
      </c>
      <c r="B640" s="677" t="s">
        <v>2304</v>
      </c>
      <c r="C640" s="677" t="s">
        <v>425</v>
      </c>
      <c r="D640" t="s">
        <v>401</v>
      </c>
      <c r="F640" s="265">
        <v>7</v>
      </c>
      <c r="G640" s="218">
        <f t="shared" si="13"/>
        <v>-7.9936057773011271E-14</v>
      </c>
      <c r="H640" s="676"/>
      <c r="J640" s="237"/>
    </row>
    <row r="641" spans="1:11">
      <c r="A641" s="243">
        <v>45504</v>
      </c>
      <c r="B641" s="676" t="s">
        <v>397</v>
      </c>
      <c r="C641" s="676" t="s">
        <v>427</v>
      </c>
      <c r="D641" t="s">
        <v>19</v>
      </c>
      <c r="E641" s="237">
        <v>36.700000000000003</v>
      </c>
      <c r="F641" s="256"/>
      <c r="G641" s="218">
        <f t="shared" si="13"/>
        <v>36.699999999999925</v>
      </c>
      <c r="H641" s="677"/>
      <c r="J641" s="237"/>
    </row>
    <row r="642" spans="1:11">
      <c r="B642" s="677"/>
      <c r="C642" s="677"/>
      <c r="D642" t="s">
        <v>401</v>
      </c>
      <c r="E642" s="237">
        <v>7</v>
      </c>
      <c r="F642" s="256"/>
      <c r="G642" s="218">
        <f t="shared" si="13"/>
        <v>43.699999999999925</v>
      </c>
      <c r="J642" s="256"/>
    </row>
    <row r="643" spans="1:11">
      <c r="B643" s="677"/>
      <c r="C643" s="677"/>
      <c r="D643" t="s">
        <v>400</v>
      </c>
      <c r="E643" s="237">
        <v>350</v>
      </c>
      <c r="F643" s="256"/>
      <c r="G643" s="218">
        <f t="shared" si="13"/>
        <v>393.69999999999993</v>
      </c>
    </row>
    <row r="644" spans="1:11" s="396" customFormat="1">
      <c r="A644" s="395">
        <v>45504</v>
      </c>
      <c r="B644" s="681" t="s">
        <v>2305</v>
      </c>
      <c r="C644" s="681" t="s">
        <v>427</v>
      </c>
      <c r="D644" s="396" t="s">
        <v>400</v>
      </c>
      <c r="E644" s="397"/>
      <c r="F644" s="397">
        <v>350</v>
      </c>
      <c r="G644" s="399">
        <f t="shared" si="13"/>
        <v>43.699999999999932</v>
      </c>
      <c r="K644" s="397"/>
    </row>
    <row r="645" spans="1:11">
      <c r="A645" s="236">
        <v>45535</v>
      </c>
      <c r="B645" s="677" t="s">
        <v>2304</v>
      </c>
      <c r="C645" s="677" t="s">
        <v>427</v>
      </c>
      <c r="D645" t="s">
        <v>19</v>
      </c>
      <c r="F645" s="265">
        <v>30.6</v>
      </c>
      <c r="G645" s="218">
        <f t="shared" si="13"/>
        <v>13.09999999999993</v>
      </c>
      <c r="I645" s="692" t="s">
        <v>2306</v>
      </c>
      <c r="J645" s="692"/>
      <c r="K645" s="692"/>
    </row>
    <row r="646" spans="1:11">
      <c r="A646" s="236">
        <v>45546</v>
      </c>
      <c r="B646" s="677" t="s">
        <v>2307</v>
      </c>
      <c r="C646" s="677" t="s">
        <v>427</v>
      </c>
      <c r="D646" t="s">
        <v>19</v>
      </c>
      <c r="F646" s="265">
        <v>6.1</v>
      </c>
      <c r="G646" s="218">
        <f t="shared" si="13"/>
        <v>6.9999999999999307</v>
      </c>
      <c r="H646">
        <v>2024</v>
      </c>
      <c r="I646" s="676" t="s">
        <v>429</v>
      </c>
      <c r="J646" t="s">
        <v>19</v>
      </c>
      <c r="K646" s="237">
        <v>36.799999999999997</v>
      </c>
    </row>
    <row r="647" spans="1:11">
      <c r="A647" s="236">
        <v>45546</v>
      </c>
      <c r="B647" s="677" t="s">
        <v>2307</v>
      </c>
      <c r="C647" s="677" t="s">
        <v>427</v>
      </c>
      <c r="D647" t="s">
        <v>401</v>
      </c>
      <c r="F647" s="265">
        <v>7</v>
      </c>
      <c r="G647" s="218">
        <f t="shared" si="13"/>
        <v>-6.9277916736609768E-14</v>
      </c>
      <c r="I647" s="677"/>
      <c r="J647" t="s">
        <v>401</v>
      </c>
      <c r="K647" s="237">
        <v>7</v>
      </c>
    </row>
    <row r="648" spans="1:11">
      <c r="A648" s="243">
        <v>45535</v>
      </c>
      <c r="B648" s="676" t="s">
        <v>397</v>
      </c>
      <c r="C648" s="676" t="s">
        <v>429</v>
      </c>
      <c r="D648" t="s">
        <v>19</v>
      </c>
      <c r="E648" s="237">
        <v>36.799999999999997</v>
      </c>
      <c r="F648" s="355"/>
      <c r="G648" s="218">
        <f t="shared" si="13"/>
        <v>36.799999999999926</v>
      </c>
      <c r="K648" s="256">
        <f>SUM(K646:K647)</f>
        <v>43.8</v>
      </c>
    </row>
    <row r="649" spans="1:11">
      <c r="B649" s="677"/>
      <c r="C649" s="677"/>
      <c r="D649" t="s">
        <v>401</v>
      </c>
      <c r="E649" s="237">
        <v>7</v>
      </c>
      <c r="F649" s="355"/>
      <c r="G649" s="218">
        <f t="shared" si="13"/>
        <v>43.799999999999926</v>
      </c>
    </row>
    <row r="650" spans="1:11">
      <c r="B650" s="677"/>
      <c r="C650" s="677"/>
      <c r="D650" t="s">
        <v>400</v>
      </c>
      <c r="E650" s="237">
        <v>350</v>
      </c>
      <c r="F650" s="355"/>
      <c r="G650" s="218">
        <f t="shared" si="13"/>
        <v>393.79999999999995</v>
      </c>
    </row>
    <row r="651" spans="1:11" s="396" customFormat="1">
      <c r="A651" s="395">
        <v>45535</v>
      </c>
      <c r="B651" s="681" t="s">
        <v>2308</v>
      </c>
      <c r="C651" s="681" t="s">
        <v>429</v>
      </c>
      <c r="D651" s="396" t="s">
        <v>400</v>
      </c>
      <c r="E651" s="416"/>
      <c r="F651" s="417">
        <v>350</v>
      </c>
      <c r="G651" s="399">
        <f t="shared" si="13"/>
        <v>43.799999999999955</v>
      </c>
      <c r="K651" s="397"/>
    </row>
    <row r="652" spans="1:11">
      <c r="A652" s="236">
        <v>45553</v>
      </c>
      <c r="B652" s="677" t="s">
        <v>2309</v>
      </c>
      <c r="C652" s="677" t="s">
        <v>429</v>
      </c>
      <c r="D652" t="s">
        <v>19</v>
      </c>
      <c r="F652" s="265">
        <v>36.799999999999997</v>
      </c>
      <c r="G652" s="218">
        <f t="shared" si="13"/>
        <v>6.9999999999999574</v>
      </c>
    </row>
    <row r="653" spans="1:11">
      <c r="A653" s="236">
        <v>45553</v>
      </c>
      <c r="B653" s="677" t="s">
        <v>2309</v>
      </c>
      <c r="C653" s="677" t="s">
        <v>429</v>
      </c>
      <c r="D653" t="s">
        <v>401</v>
      </c>
      <c r="F653" s="265">
        <v>7</v>
      </c>
      <c r="G653" s="218">
        <f t="shared" si="13"/>
        <v>-4.2632564145606011E-14</v>
      </c>
    </row>
    <row r="654" spans="1:11">
      <c r="A654" s="243">
        <v>45565</v>
      </c>
      <c r="B654" s="676" t="s">
        <v>397</v>
      </c>
      <c r="C654" s="676" t="s">
        <v>431</v>
      </c>
      <c r="D654" t="s">
        <v>19</v>
      </c>
      <c r="E654" s="237">
        <v>37</v>
      </c>
      <c r="F654" s="355"/>
      <c r="G654" s="218">
        <f t="shared" si="13"/>
        <v>36.999999999999957</v>
      </c>
      <c r="I654" s="676" t="s">
        <v>431</v>
      </c>
      <c r="J654" t="s">
        <v>19</v>
      </c>
      <c r="K654" s="237">
        <f>E654-F657-F659</f>
        <v>17</v>
      </c>
    </row>
    <row r="655" spans="1:11">
      <c r="B655" s="677"/>
      <c r="C655" s="677"/>
      <c r="D655" t="s">
        <v>401</v>
      </c>
      <c r="E655" s="237">
        <v>5</v>
      </c>
      <c r="F655" s="355"/>
      <c r="G655" s="218">
        <f t="shared" si="13"/>
        <v>41.999999999999957</v>
      </c>
      <c r="I655" s="677"/>
      <c r="J655" t="s">
        <v>401</v>
      </c>
      <c r="K655" s="237">
        <v>5</v>
      </c>
    </row>
    <row r="656" spans="1:11">
      <c r="B656" s="677"/>
      <c r="C656" s="677"/>
      <c r="D656" t="s">
        <v>400</v>
      </c>
      <c r="E656" s="237">
        <v>350</v>
      </c>
      <c r="F656" s="355"/>
      <c r="G656" s="218">
        <f t="shared" si="13"/>
        <v>391.99999999999994</v>
      </c>
      <c r="I656" s="676" t="s">
        <v>398</v>
      </c>
      <c r="J656" t="s">
        <v>19</v>
      </c>
      <c r="K656" s="237">
        <v>3.4</v>
      </c>
    </row>
    <row r="657" spans="1:11">
      <c r="A657" s="236">
        <v>45565</v>
      </c>
      <c r="B657" s="677" t="s">
        <v>2310</v>
      </c>
      <c r="C657" s="677" t="s">
        <v>431</v>
      </c>
      <c r="D657" t="s">
        <v>19</v>
      </c>
      <c r="E657" s="237"/>
      <c r="F657" s="355">
        <v>10</v>
      </c>
      <c r="G657" s="218">
        <f t="shared" si="13"/>
        <v>381.99999999999994</v>
      </c>
      <c r="I657" s="677"/>
      <c r="J657" t="s">
        <v>401</v>
      </c>
      <c r="K657" s="237">
        <v>7</v>
      </c>
    </row>
    <row r="658" spans="1:11" s="466" customFormat="1">
      <c r="A658" s="464">
        <v>45565</v>
      </c>
      <c r="B658" s="465" t="s">
        <v>2311</v>
      </c>
      <c r="C658" s="465" t="s">
        <v>431</v>
      </c>
      <c r="D658" s="466" t="s">
        <v>400</v>
      </c>
      <c r="E658" s="488"/>
      <c r="F658" s="489">
        <v>350</v>
      </c>
      <c r="G658" s="469">
        <f t="shared" si="13"/>
        <v>31.999999999999943</v>
      </c>
      <c r="K658" s="467">
        <f>SUM(K654:K657)</f>
        <v>32.4</v>
      </c>
    </row>
    <row r="659" spans="1:11">
      <c r="A659" s="236">
        <v>45596</v>
      </c>
      <c r="B659" s="677" t="s">
        <v>2312</v>
      </c>
      <c r="C659" s="677" t="s">
        <v>431</v>
      </c>
      <c r="D659" t="s">
        <v>19</v>
      </c>
      <c r="F659" s="265">
        <v>10</v>
      </c>
      <c r="G659" s="218">
        <f t="shared" si="13"/>
        <v>21.999999999999943</v>
      </c>
    </row>
    <row r="660" spans="1:11">
      <c r="A660" s="236">
        <v>45630</v>
      </c>
      <c r="B660" s="677" t="s">
        <v>2313</v>
      </c>
      <c r="C660" s="677" t="s">
        <v>431</v>
      </c>
      <c r="D660" t="s">
        <v>19</v>
      </c>
      <c r="F660" s="265">
        <v>17</v>
      </c>
      <c r="G660" s="218">
        <f t="shared" si="13"/>
        <v>4.9999999999999432</v>
      </c>
    </row>
    <row r="661" spans="1:11">
      <c r="A661" s="236">
        <v>45630</v>
      </c>
      <c r="B661" s="677" t="s">
        <v>2313</v>
      </c>
      <c r="C661" s="677" t="s">
        <v>431</v>
      </c>
      <c r="D661" t="s">
        <v>401</v>
      </c>
      <c r="F661" s="265">
        <v>5</v>
      </c>
      <c r="G661" s="218">
        <f t="shared" si="13"/>
        <v>-5.6843418860808015E-14</v>
      </c>
    </row>
    <row r="662" spans="1:11">
      <c r="A662" s="243">
        <v>45596</v>
      </c>
      <c r="B662" s="676" t="s">
        <v>397</v>
      </c>
      <c r="C662" s="676" t="s">
        <v>398</v>
      </c>
      <c r="D662" t="s">
        <v>19</v>
      </c>
      <c r="E662" s="237">
        <v>3.4</v>
      </c>
      <c r="G662" s="218">
        <f t="shared" si="13"/>
        <v>3.3999999999999431</v>
      </c>
    </row>
    <row r="663" spans="1:11">
      <c r="B663" s="677"/>
      <c r="C663" s="677"/>
      <c r="D663" t="s">
        <v>401</v>
      </c>
      <c r="E663" s="237">
        <v>7</v>
      </c>
      <c r="G663" s="218">
        <f t="shared" si="13"/>
        <v>10.399999999999944</v>
      </c>
    </row>
    <row r="664" spans="1:11">
      <c r="B664" s="677"/>
      <c r="C664" s="677"/>
      <c r="D664" t="s">
        <v>400</v>
      </c>
      <c r="E664" s="237">
        <v>350</v>
      </c>
      <c r="G664" s="218">
        <f t="shared" si="13"/>
        <v>360.39999999999992</v>
      </c>
    </row>
    <row r="665" spans="1:11" s="396" customFormat="1">
      <c r="A665" s="395">
        <v>45596</v>
      </c>
      <c r="B665" s="681" t="s">
        <v>2314</v>
      </c>
      <c r="C665" s="681" t="s">
        <v>398</v>
      </c>
      <c r="D665" s="396" t="s">
        <v>400</v>
      </c>
      <c r="E665" s="421"/>
      <c r="F665" s="442">
        <v>350</v>
      </c>
      <c r="G665" s="399">
        <f t="shared" si="13"/>
        <v>10.39999999999992</v>
      </c>
      <c r="K665" s="397"/>
    </row>
    <row r="666" spans="1:11">
      <c r="A666" s="236">
        <v>45630</v>
      </c>
      <c r="B666" s="677" t="s">
        <v>2313</v>
      </c>
      <c r="C666" s="677" t="s">
        <v>398</v>
      </c>
      <c r="D666" t="s">
        <v>19</v>
      </c>
      <c r="F666" s="265">
        <v>3.4</v>
      </c>
      <c r="G666" s="218">
        <f t="shared" si="13"/>
        <v>6.9999999999999201</v>
      </c>
    </row>
    <row r="667" spans="1:11">
      <c r="A667" s="236">
        <v>45630</v>
      </c>
      <c r="B667" s="677" t="s">
        <v>2313</v>
      </c>
      <c r="C667" s="677" t="s">
        <v>398</v>
      </c>
      <c r="D667" t="s">
        <v>401</v>
      </c>
      <c r="F667" s="265">
        <v>7</v>
      </c>
      <c r="G667" s="218">
        <f t="shared" si="13"/>
        <v>-7.9936057773011271E-14</v>
      </c>
    </row>
    <row r="668" spans="1:11">
      <c r="A668" s="243">
        <v>45626</v>
      </c>
      <c r="B668" s="676" t="s">
        <v>397</v>
      </c>
      <c r="C668" s="676" t="s">
        <v>405</v>
      </c>
      <c r="D668" t="s">
        <v>19</v>
      </c>
      <c r="E668" s="237">
        <v>3.9</v>
      </c>
      <c r="F668" s="355"/>
      <c r="G668" s="218">
        <f t="shared" si="13"/>
        <v>3.89999999999992</v>
      </c>
    </row>
    <row r="669" spans="1:11">
      <c r="B669" s="677"/>
      <c r="C669" s="677"/>
      <c r="D669" t="s">
        <v>401</v>
      </c>
      <c r="E669" s="237">
        <v>7</v>
      </c>
      <c r="F669" s="355"/>
      <c r="G669" s="218">
        <f t="shared" si="13"/>
        <v>10.89999999999992</v>
      </c>
    </row>
    <row r="670" spans="1:11">
      <c r="B670" s="677"/>
      <c r="C670" s="677"/>
      <c r="D670" t="s">
        <v>400</v>
      </c>
      <c r="E670" s="237">
        <v>350</v>
      </c>
      <c r="F670" s="355"/>
      <c r="G670" s="218">
        <f t="shared" si="13"/>
        <v>360.89999999999992</v>
      </c>
    </row>
    <row r="671" spans="1:11" s="396" customFormat="1">
      <c r="A671" s="395">
        <v>45626</v>
      </c>
      <c r="B671" s="681" t="s">
        <v>2315</v>
      </c>
      <c r="C671" s="681" t="s">
        <v>405</v>
      </c>
      <c r="D671" s="396" t="s">
        <v>400</v>
      </c>
      <c r="E671" s="416"/>
      <c r="F671" s="417">
        <v>350</v>
      </c>
      <c r="G671" s="399">
        <f t="shared" si="13"/>
        <v>10.89999999999992</v>
      </c>
      <c r="K671" s="397"/>
    </row>
    <row r="672" spans="1:11">
      <c r="A672" s="236">
        <v>45626</v>
      </c>
      <c r="B672" s="677" t="s">
        <v>2316</v>
      </c>
      <c r="C672" s="677" t="s">
        <v>405</v>
      </c>
      <c r="D672" t="s">
        <v>19</v>
      </c>
      <c r="F672" s="265">
        <v>17</v>
      </c>
      <c r="G672" s="218">
        <f t="shared" si="13"/>
        <v>-6.1000000000000796</v>
      </c>
    </row>
    <row r="673" spans="1:11">
      <c r="A673" s="236">
        <v>45626</v>
      </c>
      <c r="B673" s="677" t="s">
        <v>2316</v>
      </c>
      <c r="C673" s="677" t="s">
        <v>405</v>
      </c>
      <c r="D673" t="s">
        <v>401</v>
      </c>
      <c r="F673" s="265">
        <v>5</v>
      </c>
      <c r="G673" s="218">
        <f t="shared" si="13"/>
        <v>-11.10000000000008</v>
      </c>
    </row>
    <row r="674" spans="1:11">
      <c r="A674" s="236">
        <v>45626</v>
      </c>
      <c r="B674" s="677" t="s">
        <v>2316</v>
      </c>
      <c r="C674" s="677" t="s">
        <v>405</v>
      </c>
      <c r="D674" t="s">
        <v>19</v>
      </c>
      <c r="F674" s="265">
        <v>3</v>
      </c>
      <c r="G674" s="218">
        <f t="shared" si="13"/>
        <v>-14.10000000000008</v>
      </c>
    </row>
    <row r="675" spans="1:11">
      <c r="A675" s="243">
        <v>45657</v>
      </c>
      <c r="B675" s="676" t="s">
        <v>397</v>
      </c>
      <c r="C675" s="676" t="s">
        <v>409</v>
      </c>
      <c r="D675" t="s">
        <v>19</v>
      </c>
      <c r="E675" s="237">
        <v>5</v>
      </c>
      <c r="F675" s="355"/>
      <c r="G675" s="218">
        <f t="shared" si="13"/>
        <v>-9.1000000000000796</v>
      </c>
    </row>
    <row r="676" spans="1:11">
      <c r="B676" s="677"/>
      <c r="C676" s="677"/>
      <c r="D676" t="s">
        <v>401</v>
      </c>
      <c r="E676" s="237">
        <v>3</v>
      </c>
      <c r="F676" s="355"/>
      <c r="G676" s="218">
        <f t="shared" si="13"/>
        <v>-6.1000000000000796</v>
      </c>
    </row>
    <row r="677" spans="1:11">
      <c r="B677" s="677"/>
      <c r="C677" s="677"/>
      <c r="D677" t="s">
        <v>400</v>
      </c>
      <c r="E677" s="237">
        <v>350</v>
      </c>
      <c r="F677" s="355"/>
      <c r="G677" s="218">
        <f t="shared" si="13"/>
        <v>343.89999999999992</v>
      </c>
    </row>
    <row r="678" spans="1:11" s="396" customFormat="1">
      <c r="A678" s="395">
        <v>45657</v>
      </c>
      <c r="B678" s="681" t="s">
        <v>2317</v>
      </c>
      <c r="C678" s="681" t="s">
        <v>409</v>
      </c>
      <c r="D678" s="396" t="s">
        <v>400</v>
      </c>
      <c r="E678" s="416"/>
      <c r="F678" s="417">
        <v>345</v>
      </c>
      <c r="G678" s="399">
        <f t="shared" si="13"/>
        <v>-1.1000000000000796</v>
      </c>
      <c r="K678" s="397"/>
    </row>
    <row r="679" spans="1:11">
      <c r="A679" s="231">
        <v>45688</v>
      </c>
      <c r="B679" s="676" t="s">
        <v>397</v>
      </c>
      <c r="C679" s="676" t="s">
        <v>444</v>
      </c>
      <c r="D679" t="s">
        <v>19</v>
      </c>
      <c r="E679" s="256">
        <v>4.0999999999999996</v>
      </c>
      <c r="F679" s="256"/>
      <c r="G679" s="218">
        <f t="shared" si="13"/>
        <v>2.9999999999999201</v>
      </c>
    </row>
    <row r="680" spans="1:11">
      <c r="A680"/>
      <c r="B680" s="677"/>
      <c r="C680" s="677"/>
      <c r="D680" t="s">
        <v>401</v>
      </c>
      <c r="E680" s="256">
        <v>3</v>
      </c>
      <c r="F680" s="256"/>
      <c r="G680" s="218">
        <f t="shared" si="13"/>
        <v>5.9999999999999201</v>
      </c>
    </row>
    <row r="681" spans="1:11">
      <c r="A681"/>
      <c r="B681" s="677"/>
      <c r="C681" s="677"/>
      <c r="D681" t="s">
        <v>400</v>
      </c>
      <c r="E681" s="256">
        <v>350</v>
      </c>
      <c r="F681" s="256"/>
      <c r="G681" s="218">
        <f t="shared" si="13"/>
        <v>355.99999999999994</v>
      </c>
    </row>
    <row r="682" spans="1:11" s="396" customFormat="1">
      <c r="A682" s="414">
        <v>45688</v>
      </c>
      <c r="B682" s="681" t="s">
        <v>2318</v>
      </c>
      <c r="C682" s="681" t="s">
        <v>444</v>
      </c>
      <c r="D682" s="396" t="s">
        <v>400</v>
      </c>
      <c r="E682" s="397"/>
      <c r="F682" s="397">
        <v>350</v>
      </c>
      <c r="G682" s="399">
        <f t="shared" si="13"/>
        <v>5.9999999999999432</v>
      </c>
      <c r="K682" s="397"/>
    </row>
    <row r="683" spans="1:11">
      <c r="A683" s="236">
        <v>45688</v>
      </c>
      <c r="B683" s="677" t="s">
        <v>2319</v>
      </c>
      <c r="C683" s="677" t="s">
        <v>444</v>
      </c>
      <c r="D683" t="s">
        <v>19</v>
      </c>
      <c r="F683" s="265">
        <v>40</v>
      </c>
      <c r="G683" s="218">
        <f t="shared" si="13"/>
        <v>-34.000000000000057</v>
      </c>
    </row>
    <row r="684" spans="1:11">
      <c r="A684" s="243">
        <v>45716</v>
      </c>
      <c r="B684" s="676" t="s">
        <v>397</v>
      </c>
      <c r="C684" s="676" t="s">
        <v>415</v>
      </c>
      <c r="D684" t="s">
        <v>19</v>
      </c>
      <c r="E684" s="256">
        <v>9</v>
      </c>
      <c r="G684" s="218">
        <f t="shared" si="13"/>
        <v>-25.000000000000057</v>
      </c>
    </row>
    <row r="685" spans="1:11">
      <c r="B685" s="677"/>
      <c r="C685" s="677"/>
      <c r="D685" t="s">
        <v>401</v>
      </c>
      <c r="E685" s="256">
        <v>3</v>
      </c>
      <c r="G685" s="218">
        <f t="shared" si="13"/>
        <v>-22.000000000000057</v>
      </c>
    </row>
    <row r="686" spans="1:11">
      <c r="B686" s="677"/>
      <c r="C686" s="677"/>
      <c r="D686" t="s">
        <v>400</v>
      </c>
      <c r="E686" s="256">
        <v>350</v>
      </c>
      <c r="G686" s="218">
        <f t="shared" ref="G686:G726" si="14">+G685+E686-F686</f>
        <v>327.99999999999994</v>
      </c>
    </row>
    <row r="687" spans="1:11">
      <c r="A687" s="236">
        <v>45716</v>
      </c>
      <c r="B687" s="677" t="s">
        <v>2320</v>
      </c>
      <c r="C687" s="677" t="s">
        <v>415</v>
      </c>
      <c r="D687" t="s">
        <v>19</v>
      </c>
      <c r="F687" s="265">
        <v>10</v>
      </c>
      <c r="G687" s="218">
        <f t="shared" si="14"/>
        <v>317.99999999999994</v>
      </c>
    </row>
    <row r="688" spans="1:11" s="396" customFormat="1">
      <c r="A688" s="395">
        <v>45716</v>
      </c>
      <c r="B688" s="681" t="s">
        <v>2321</v>
      </c>
      <c r="C688" s="681" t="s">
        <v>415</v>
      </c>
      <c r="D688" s="396" t="s">
        <v>400</v>
      </c>
      <c r="E688" s="421"/>
      <c r="F688" s="442">
        <v>350</v>
      </c>
      <c r="G688" s="399">
        <f t="shared" si="14"/>
        <v>-32.000000000000057</v>
      </c>
      <c r="K688" s="397"/>
    </row>
    <row r="689" spans="1:11">
      <c r="A689" s="243">
        <v>45747</v>
      </c>
      <c r="B689" s="676" t="s">
        <v>397</v>
      </c>
      <c r="C689" s="676" t="s">
        <v>418</v>
      </c>
      <c r="D689" t="s">
        <v>19</v>
      </c>
      <c r="E689" s="256">
        <v>8</v>
      </c>
      <c r="G689" s="218">
        <f t="shared" si="14"/>
        <v>-24.000000000000057</v>
      </c>
    </row>
    <row r="690" spans="1:11">
      <c r="B690" s="677"/>
      <c r="C690" s="677"/>
      <c r="D690" t="s">
        <v>401</v>
      </c>
      <c r="E690" s="256">
        <v>3</v>
      </c>
      <c r="G690" s="218">
        <f t="shared" si="14"/>
        <v>-21.000000000000057</v>
      </c>
    </row>
    <row r="691" spans="1:11">
      <c r="B691" s="677"/>
      <c r="C691" s="677"/>
      <c r="D691" t="s">
        <v>400</v>
      </c>
      <c r="E691" s="256">
        <v>350</v>
      </c>
      <c r="G691" s="218">
        <f t="shared" si="14"/>
        <v>328.99999999999994</v>
      </c>
    </row>
    <row r="692" spans="1:11" s="396" customFormat="1">
      <c r="A692" s="395">
        <v>45747</v>
      </c>
      <c r="B692" s="681" t="s">
        <v>2322</v>
      </c>
      <c r="C692" s="681" t="s">
        <v>418</v>
      </c>
      <c r="D692" s="396" t="s">
        <v>400</v>
      </c>
      <c r="E692" s="421"/>
      <c r="F692" s="442">
        <v>350</v>
      </c>
      <c r="G692" s="399">
        <f>+G691+E692-F692</f>
        <v>-21.000000000000057</v>
      </c>
      <c r="K692" s="397"/>
    </row>
    <row r="693" spans="1:11">
      <c r="A693" s="243">
        <v>45777</v>
      </c>
      <c r="B693" s="676" t="s">
        <v>397</v>
      </c>
      <c r="C693" s="676" t="s">
        <v>420</v>
      </c>
      <c r="D693" t="s">
        <v>19</v>
      </c>
      <c r="E693" s="256">
        <v>4</v>
      </c>
      <c r="G693" s="218">
        <f t="shared" si="14"/>
        <v>-17.000000000000057</v>
      </c>
    </row>
    <row r="694" spans="1:11">
      <c r="B694" s="677"/>
      <c r="C694" s="677"/>
      <c r="D694" t="s">
        <v>401</v>
      </c>
      <c r="E694" s="256">
        <v>3</v>
      </c>
      <c r="G694" s="218">
        <f t="shared" si="14"/>
        <v>-14.000000000000057</v>
      </c>
    </row>
    <row r="695" spans="1:11">
      <c r="B695" s="677"/>
      <c r="C695" s="677"/>
      <c r="D695" t="s">
        <v>400</v>
      </c>
      <c r="E695" s="256">
        <v>58.3</v>
      </c>
      <c r="G695" s="218">
        <f t="shared" si="14"/>
        <v>44.29999999999994</v>
      </c>
    </row>
    <row r="696" spans="1:11">
      <c r="B696" s="677"/>
      <c r="C696" s="677"/>
      <c r="D696" t="s">
        <v>449</v>
      </c>
      <c r="E696" s="240">
        <v>1000</v>
      </c>
      <c r="G696" s="218">
        <f t="shared" si="14"/>
        <v>1044.3</v>
      </c>
    </row>
    <row r="697" spans="1:11">
      <c r="B697" s="677"/>
      <c r="C697" s="677"/>
      <c r="D697" t="s">
        <v>400</v>
      </c>
      <c r="E697" s="240">
        <v>500</v>
      </c>
      <c r="G697" s="218">
        <f t="shared" si="14"/>
        <v>1544.3</v>
      </c>
    </row>
    <row r="698" spans="1:11" s="396" customFormat="1">
      <c r="A698" s="395">
        <v>45748</v>
      </c>
      <c r="B698" s="681" t="s">
        <v>2323</v>
      </c>
      <c r="C698" s="681" t="s">
        <v>420</v>
      </c>
      <c r="D698" s="396" t="s">
        <v>449</v>
      </c>
      <c r="E698" s="421"/>
      <c r="F698" s="442">
        <v>1000</v>
      </c>
      <c r="G698" s="399">
        <f t="shared" si="14"/>
        <v>544.29999999999995</v>
      </c>
      <c r="K698" s="397"/>
    </row>
    <row r="699" spans="1:11" s="396" customFormat="1">
      <c r="A699" s="395">
        <v>45748</v>
      </c>
      <c r="B699" s="681" t="s">
        <v>2324</v>
      </c>
      <c r="C699" s="681" t="s">
        <v>420</v>
      </c>
      <c r="D699" s="396" t="s">
        <v>400</v>
      </c>
      <c r="E699" s="421"/>
      <c r="F699" s="442">
        <v>500</v>
      </c>
      <c r="G699" s="399">
        <f t="shared" si="14"/>
        <v>44.299999999999955</v>
      </c>
      <c r="I699" s="396">
        <f>350/30</f>
        <v>11.666666666666666</v>
      </c>
      <c r="K699" s="397"/>
    </row>
    <row r="700" spans="1:11">
      <c r="A700" s="236">
        <v>45747</v>
      </c>
      <c r="B700" s="677" t="s">
        <v>2325</v>
      </c>
      <c r="C700" s="677" t="s">
        <v>420</v>
      </c>
      <c r="D700" t="s">
        <v>19</v>
      </c>
      <c r="F700" s="265">
        <v>40</v>
      </c>
      <c r="G700" s="218">
        <f t="shared" si="14"/>
        <v>4.2999999999999545</v>
      </c>
      <c r="I700">
        <f>I699*5</f>
        <v>58.333333333333329</v>
      </c>
    </row>
    <row r="701" spans="1:11" s="396" customFormat="1">
      <c r="A701" s="395">
        <v>45777</v>
      </c>
      <c r="B701" s="681" t="s">
        <v>2326</v>
      </c>
      <c r="C701" s="681" t="s">
        <v>420</v>
      </c>
      <c r="D701" s="396" t="s">
        <v>400</v>
      </c>
      <c r="E701" s="421"/>
      <c r="F701" s="442">
        <v>58.3</v>
      </c>
      <c r="G701" s="399">
        <f t="shared" si="14"/>
        <v>-54.000000000000043</v>
      </c>
      <c r="K701" s="397"/>
    </row>
    <row r="702" spans="1:11">
      <c r="A702" s="236">
        <v>45777</v>
      </c>
      <c r="B702" s="677" t="s">
        <v>2327</v>
      </c>
      <c r="C702" s="677" t="s">
        <v>420</v>
      </c>
      <c r="F702" s="265">
        <v>1.7</v>
      </c>
      <c r="G702" s="218">
        <f t="shared" si="14"/>
        <v>-55.700000000000045</v>
      </c>
    </row>
    <row r="703" spans="1:11">
      <c r="A703" s="243">
        <v>45808</v>
      </c>
      <c r="B703" s="676" t="s">
        <v>397</v>
      </c>
      <c r="C703" s="676" t="s">
        <v>422</v>
      </c>
      <c r="D703" t="s">
        <v>19</v>
      </c>
      <c r="G703" s="218">
        <f t="shared" si="14"/>
        <v>-55.700000000000045</v>
      </c>
    </row>
    <row r="704" spans="1:11">
      <c r="B704" s="677"/>
      <c r="C704" s="677"/>
      <c r="D704" t="s">
        <v>401</v>
      </c>
      <c r="G704" s="218">
        <f t="shared" si="14"/>
        <v>-55.700000000000045</v>
      </c>
    </row>
    <row r="705" spans="4:7">
      <c r="D705" t="s">
        <v>400</v>
      </c>
      <c r="E705" s="240">
        <v>500</v>
      </c>
      <c r="G705" s="218">
        <f t="shared" si="14"/>
        <v>444.29999999999995</v>
      </c>
    </row>
    <row r="706" spans="4:7">
      <c r="G706" s="218">
        <f t="shared" si="14"/>
        <v>444.29999999999995</v>
      </c>
    </row>
    <row r="707" spans="4:7">
      <c r="G707" s="218">
        <f t="shared" si="14"/>
        <v>444.29999999999995</v>
      </c>
    </row>
    <row r="708" spans="4:7">
      <c r="G708" s="218">
        <f t="shared" si="14"/>
        <v>444.29999999999995</v>
      </c>
    </row>
    <row r="709" spans="4:7">
      <c r="G709" s="218">
        <f t="shared" si="14"/>
        <v>444.29999999999995</v>
      </c>
    </row>
    <row r="710" spans="4:7">
      <c r="G710" s="218">
        <f t="shared" si="14"/>
        <v>444.29999999999995</v>
      </c>
    </row>
    <row r="711" spans="4:7">
      <c r="G711" s="218">
        <f t="shared" si="14"/>
        <v>444.29999999999995</v>
      </c>
    </row>
    <row r="712" spans="4:7">
      <c r="G712" s="218">
        <f t="shared" si="14"/>
        <v>444.29999999999995</v>
      </c>
    </row>
    <row r="713" spans="4:7">
      <c r="G713" s="218">
        <f t="shared" si="14"/>
        <v>444.29999999999995</v>
      </c>
    </row>
    <row r="714" spans="4:7">
      <c r="G714" s="218">
        <f t="shared" si="14"/>
        <v>444.29999999999995</v>
      </c>
    </row>
    <row r="715" spans="4:7">
      <c r="G715" s="218">
        <f t="shared" si="14"/>
        <v>444.29999999999995</v>
      </c>
    </row>
    <row r="716" spans="4:7">
      <c r="G716" s="218">
        <f t="shared" si="14"/>
        <v>444.29999999999995</v>
      </c>
    </row>
    <row r="717" spans="4:7">
      <c r="G717" s="218">
        <f t="shared" si="14"/>
        <v>444.29999999999995</v>
      </c>
    </row>
    <row r="718" spans="4:7">
      <c r="G718" s="218">
        <f t="shared" si="14"/>
        <v>444.29999999999995</v>
      </c>
    </row>
    <row r="719" spans="4:7">
      <c r="G719" s="218">
        <f t="shared" si="14"/>
        <v>444.29999999999995</v>
      </c>
    </row>
    <row r="720" spans="4:7">
      <c r="G720" s="218">
        <f t="shared" si="14"/>
        <v>444.29999999999995</v>
      </c>
    </row>
    <row r="721" spans="7:7">
      <c r="G721" s="218">
        <f t="shared" si="14"/>
        <v>444.29999999999995</v>
      </c>
    </row>
    <row r="722" spans="7:7">
      <c r="G722" s="218">
        <f t="shared" si="14"/>
        <v>444.29999999999995</v>
      </c>
    </row>
    <row r="723" spans="7:7">
      <c r="G723" s="218">
        <f t="shared" si="14"/>
        <v>444.29999999999995</v>
      </c>
    </row>
    <row r="724" spans="7:7">
      <c r="G724" s="218">
        <f t="shared" si="14"/>
        <v>444.29999999999995</v>
      </c>
    </row>
    <row r="725" spans="7:7">
      <c r="G725" s="218">
        <f t="shared" si="14"/>
        <v>444.29999999999995</v>
      </c>
    </row>
    <row r="726" spans="7:7">
      <c r="G726" s="263">
        <f t="shared" si="14"/>
        <v>444.29999999999995</v>
      </c>
    </row>
  </sheetData>
  <autoFilter ref="A3:N714" xr:uid="{81527EA8-7A5F-49D0-8BC4-9FAF9250B862}"/>
  <mergeCells count="4">
    <mergeCell ref="B1:G1"/>
    <mergeCell ref="I582:K582"/>
    <mergeCell ref="M594:O594"/>
    <mergeCell ref="I645:K64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5">
    <tabColor rgb="FF00B0F0"/>
  </sheetPr>
  <dimension ref="A3:R1018"/>
  <sheetViews>
    <sheetView topLeftCell="A700" workbookViewId="0">
      <selection activeCell="F718" sqref="F718"/>
    </sheetView>
  </sheetViews>
  <sheetFormatPr defaultColWidth="11.42578125" defaultRowHeight="15"/>
  <cols>
    <col min="1" max="1" width="11.42578125" style="236"/>
    <col min="2" max="2" width="12.7109375" style="217" bestFit="1" customWidth="1"/>
    <col min="3" max="3" width="11.85546875" style="217" bestFit="1" customWidth="1"/>
    <col min="4" max="4" width="22.28515625" customWidth="1"/>
    <col min="5" max="6" width="11.42578125" style="241"/>
    <col min="7" max="7" width="12.42578125" bestFit="1" customWidth="1"/>
    <col min="8" max="8" width="12.42578125" customWidth="1"/>
    <col min="11" max="11" width="14.85546875" customWidth="1"/>
    <col min="12" max="12" width="23" bestFit="1" customWidth="1"/>
    <col min="13" max="13" width="21.85546875" customWidth="1"/>
  </cols>
  <sheetData>
    <row r="3" spans="1:8">
      <c r="B3" s="690" t="s">
        <v>2328</v>
      </c>
      <c r="C3" s="690"/>
      <c r="D3" s="690"/>
      <c r="E3" s="690"/>
      <c r="F3" s="690"/>
      <c r="G3" s="690"/>
      <c r="H3" s="676"/>
    </row>
    <row r="5" spans="1:8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58" t="s">
        <v>394</v>
      </c>
      <c r="F5" s="258" t="s">
        <v>395</v>
      </c>
      <c r="G5" s="235" t="s">
        <v>396</v>
      </c>
      <c r="H5" s="235"/>
    </row>
    <row r="6" spans="1:8">
      <c r="A6" s="236">
        <v>42736</v>
      </c>
      <c r="B6" s="677" t="s">
        <v>476</v>
      </c>
      <c r="C6" s="677"/>
      <c r="G6" s="218">
        <v>353.1</v>
      </c>
      <c r="H6" s="218"/>
    </row>
    <row r="7" spans="1:8">
      <c r="A7" s="236">
        <v>42744</v>
      </c>
      <c r="B7" s="677">
        <v>12056</v>
      </c>
      <c r="C7" s="677" t="s">
        <v>1307</v>
      </c>
      <c r="F7" s="241">
        <v>256.5</v>
      </c>
      <c r="G7" s="218">
        <f>+G6+E7-F7</f>
        <v>96.600000000000023</v>
      </c>
      <c r="H7" s="218"/>
    </row>
    <row r="8" spans="1:8">
      <c r="A8" s="236">
        <v>42817</v>
      </c>
      <c r="B8" s="677">
        <v>12432</v>
      </c>
      <c r="C8" s="677" t="s">
        <v>1307</v>
      </c>
      <c r="F8" s="241">
        <v>80</v>
      </c>
      <c r="G8" s="218">
        <f t="shared" ref="G8:G71" si="0">+G7+E8-F8</f>
        <v>16.600000000000023</v>
      </c>
      <c r="H8" s="218"/>
    </row>
    <row r="9" spans="1:8">
      <c r="A9" s="236">
        <v>42752</v>
      </c>
      <c r="B9" s="677">
        <v>12103</v>
      </c>
      <c r="C9" s="677" t="s">
        <v>1307</v>
      </c>
      <c r="F9" s="241">
        <v>16.600000000000001</v>
      </c>
      <c r="G9" s="218">
        <f t="shared" si="0"/>
        <v>0</v>
      </c>
      <c r="H9" s="218"/>
    </row>
    <row r="10" spans="1:8">
      <c r="A10" s="243">
        <v>42766</v>
      </c>
      <c r="B10" s="676" t="s">
        <v>397</v>
      </c>
      <c r="C10" s="676" t="s">
        <v>444</v>
      </c>
      <c r="D10" t="s">
        <v>19</v>
      </c>
      <c r="E10" s="241">
        <v>13.5</v>
      </c>
      <c r="G10" s="218">
        <f t="shared" si="0"/>
        <v>13.5</v>
      </c>
      <c r="H10" s="218"/>
    </row>
    <row r="11" spans="1:8">
      <c r="B11" s="677"/>
      <c r="C11" s="677"/>
      <c r="D11" t="s">
        <v>401</v>
      </c>
      <c r="E11" s="241">
        <v>2.8</v>
      </c>
      <c r="G11" s="218">
        <f t="shared" si="0"/>
        <v>16.3</v>
      </c>
      <c r="H11" s="218"/>
    </row>
    <row r="12" spans="1:8">
      <c r="B12" s="677"/>
      <c r="C12" s="677"/>
      <c r="D12" t="s">
        <v>400</v>
      </c>
      <c r="E12" s="241">
        <v>240</v>
      </c>
      <c r="G12" s="218">
        <f t="shared" si="0"/>
        <v>256.3</v>
      </c>
      <c r="H12" s="218"/>
    </row>
    <row r="13" spans="1:8">
      <c r="A13" s="236">
        <v>42775</v>
      </c>
      <c r="B13" s="677">
        <v>12240</v>
      </c>
      <c r="C13" s="677" t="s">
        <v>444</v>
      </c>
      <c r="D13" t="s">
        <v>400</v>
      </c>
      <c r="F13" s="241">
        <v>240</v>
      </c>
      <c r="G13" s="218">
        <f t="shared" si="0"/>
        <v>16.300000000000011</v>
      </c>
      <c r="H13" s="218"/>
    </row>
    <row r="14" spans="1:8">
      <c r="A14" s="236">
        <v>42786</v>
      </c>
      <c r="B14" s="677">
        <v>12281</v>
      </c>
      <c r="C14" s="677" t="s">
        <v>444</v>
      </c>
      <c r="D14" t="s">
        <v>19</v>
      </c>
      <c r="F14" s="241">
        <v>13.5</v>
      </c>
      <c r="G14" s="218">
        <f t="shared" si="0"/>
        <v>2.8000000000000114</v>
      </c>
      <c r="H14" s="218"/>
    </row>
    <row r="15" spans="1:8">
      <c r="A15" s="236">
        <v>42786</v>
      </c>
      <c r="B15" s="677">
        <v>12281</v>
      </c>
      <c r="C15" s="677" t="s">
        <v>444</v>
      </c>
      <c r="D15" t="s">
        <v>401</v>
      </c>
      <c r="F15" s="241">
        <v>2.8</v>
      </c>
      <c r="G15" s="218">
        <f t="shared" si="0"/>
        <v>1.1546319456101628E-14</v>
      </c>
      <c r="H15" s="218"/>
    </row>
    <row r="16" spans="1:8">
      <c r="A16" s="243">
        <v>42794</v>
      </c>
      <c r="B16" s="676" t="s">
        <v>397</v>
      </c>
      <c r="C16" s="676" t="s">
        <v>415</v>
      </c>
      <c r="D16" t="s">
        <v>19</v>
      </c>
      <c r="E16" s="241">
        <v>13</v>
      </c>
      <c r="G16" s="218">
        <f t="shared" si="0"/>
        <v>13.000000000000011</v>
      </c>
      <c r="H16" s="218"/>
    </row>
    <row r="17" spans="1:8">
      <c r="B17" s="677"/>
      <c r="C17" s="677"/>
      <c r="D17" t="s">
        <v>401</v>
      </c>
      <c r="E17" s="241">
        <v>2</v>
      </c>
      <c r="G17" s="218">
        <f t="shared" si="0"/>
        <v>15.000000000000011</v>
      </c>
      <c r="H17" s="218"/>
    </row>
    <row r="18" spans="1:8">
      <c r="B18" s="677"/>
      <c r="C18" s="677"/>
      <c r="D18" t="s">
        <v>400</v>
      </c>
      <c r="E18" s="241">
        <v>240</v>
      </c>
      <c r="G18" s="218">
        <f t="shared" si="0"/>
        <v>255</v>
      </c>
      <c r="H18" s="218"/>
    </row>
    <row r="19" spans="1:8">
      <c r="A19" s="236">
        <v>42800</v>
      </c>
      <c r="B19" s="677">
        <v>12342</v>
      </c>
      <c r="C19" s="677" t="s">
        <v>415</v>
      </c>
      <c r="D19" t="s">
        <v>400</v>
      </c>
      <c r="F19" s="241">
        <v>240</v>
      </c>
      <c r="G19" s="218">
        <f t="shared" si="0"/>
        <v>15</v>
      </c>
      <c r="H19" s="218"/>
    </row>
    <row r="20" spans="1:8">
      <c r="A20" s="236">
        <v>42817</v>
      </c>
      <c r="B20" s="677">
        <v>12431</v>
      </c>
      <c r="C20" s="677" t="s">
        <v>415</v>
      </c>
      <c r="D20" t="s">
        <v>481</v>
      </c>
      <c r="F20" s="241">
        <v>13</v>
      </c>
      <c r="G20" s="218">
        <f t="shared" si="0"/>
        <v>2</v>
      </c>
      <c r="H20" s="218"/>
    </row>
    <row r="21" spans="1:8">
      <c r="A21" s="236">
        <v>42817</v>
      </c>
      <c r="B21" s="677">
        <v>12431</v>
      </c>
      <c r="C21" s="677" t="s">
        <v>415</v>
      </c>
      <c r="D21" t="s">
        <v>401</v>
      </c>
      <c r="F21" s="241">
        <v>2</v>
      </c>
      <c r="G21" s="218">
        <f t="shared" si="0"/>
        <v>0</v>
      </c>
      <c r="H21" s="218"/>
    </row>
    <row r="22" spans="1:8">
      <c r="A22" s="243">
        <v>42825</v>
      </c>
      <c r="B22" s="676" t="s">
        <v>397</v>
      </c>
      <c r="C22" s="676" t="s">
        <v>418</v>
      </c>
      <c r="D22" t="s">
        <v>19</v>
      </c>
      <c r="E22" s="241">
        <v>12</v>
      </c>
      <c r="G22" s="218">
        <f t="shared" si="0"/>
        <v>12</v>
      </c>
      <c r="H22" s="218"/>
    </row>
    <row r="23" spans="1:8">
      <c r="B23" s="677"/>
      <c r="C23" s="677"/>
      <c r="D23" t="s">
        <v>401</v>
      </c>
      <c r="E23" s="241">
        <v>2</v>
      </c>
      <c r="G23" s="218">
        <f t="shared" si="0"/>
        <v>14</v>
      </c>
      <c r="H23" s="218"/>
    </row>
    <row r="24" spans="1:8">
      <c r="B24" s="677"/>
      <c r="C24" s="677"/>
      <c r="D24" t="s">
        <v>400</v>
      </c>
      <c r="E24" s="241">
        <v>240</v>
      </c>
      <c r="G24" s="218">
        <f t="shared" si="0"/>
        <v>254</v>
      </c>
      <c r="H24" s="218"/>
    </row>
    <row r="25" spans="1:8">
      <c r="A25" s="236">
        <v>42832</v>
      </c>
      <c r="B25" s="677">
        <v>12506</v>
      </c>
      <c r="C25" s="677" t="s">
        <v>418</v>
      </c>
      <c r="D25" t="s">
        <v>400</v>
      </c>
      <c r="F25" s="241">
        <v>240</v>
      </c>
      <c r="G25" s="218">
        <f t="shared" si="0"/>
        <v>14</v>
      </c>
      <c r="H25" s="218"/>
    </row>
    <row r="26" spans="1:8">
      <c r="A26" s="236">
        <v>42846</v>
      </c>
      <c r="B26" s="677">
        <v>12565</v>
      </c>
      <c r="C26" s="677" t="s">
        <v>418</v>
      </c>
      <c r="D26" t="s">
        <v>19</v>
      </c>
      <c r="F26" s="241">
        <v>12</v>
      </c>
      <c r="G26" s="218">
        <f t="shared" si="0"/>
        <v>2</v>
      </c>
      <c r="H26" s="218"/>
    </row>
    <row r="27" spans="1:8">
      <c r="A27" s="236">
        <v>42846</v>
      </c>
      <c r="B27" s="677">
        <v>12565</v>
      </c>
      <c r="C27" s="677" t="s">
        <v>418</v>
      </c>
      <c r="D27" t="s">
        <v>401</v>
      </c>
      <c r="F27" s="241">
        <v>2</v>
      </c>
      <c r="G27" s="218">
        <f t="shared" si="0"/>
        <v>0</v>
      </c>
      <c r="H27" s="218"/>
    </row>
    <row r="28" spans="1:8">
      <c r="A28" s="243">
        <v>42855</v>
      </c>
      <c r="B28" s="676" t="s">
        <v>397</v>
      </c>
      <c r="C28" s="676" t="s">
        <v>420</v>
      </c>
      <c r="D28" t="s">
        <v>19</v>
      </c>
      <c r="E28" s="241">
        <v>13</v>
      </c>
      <c r="G28" s="218">
        <f t="shared" si="0"/>
        <v>13</v>
      </c>
      <c r="H28" s="218"/>
    </row>
    <row r="29" spans="1:8">
      <c r="B29" s="677"/>
      <c r="C29" s="677"/>
      <c r="D29" t="s">
        <v>401</v>
      </c>
      <c r="E29" s="241">
        <v>2</v>
      </c>
      <c r="G29" s="218">
        <f t="shared" si="0"/>
        <v>15</v>
      </c>
      <c r="H29" s="218"/>
    </row>
    <row r="30" spans="1:8">
      <c r="B30" s="677"/>
      <c r="C30" s="677"/>
      <c r="D30" t="s">
        <v>400</v>
      </c>
      <c r="E30" s="241">
        <v>240</v>
      </c>
      <c r="G30" s="218">
        <f t="shared" si="0"/>
        <v>255</v>
      </c>
      <c r="H30" s="218"/>
    </row>
    <row r="31" spans="1:8">
      <c r="A31" s="236">
        <v>42863</v>
      </c>
      <c r="B31" s="677">
        <v>12656</v>
      </c>
      <c r="C31" s="677" t="s">
        <v>420</v>
      </c>
      <c r="D31" t="s">
        <v>400</v>
      </c>
      <c r="F31" s="241">
        <v>240</v>
      </c>
      <c r="G31" s="218">
        <f t="shared" si="0"/>
        <v>15</v>
      </c>
      <c r="H31" s="218"/>
    </row>
    <row r="32" spans="1:8">
      <c r="A32" s="236">
        <v>42881</v>
      </c>
      <c r="B32" s="677">
        <v>12712</v>
      </c>
      <c r="C32" s="677" t="s">
        <v>420</v>
      </c>
      <c r="D32" t="s">
        <v>19</v>
      </c>
      <c r="F32" s="241">
        <v>13</v>
      </c>
      <c r="G32" s="218">
        <f t="shared" si="0"/>
        <v>2</v>
      </c>
      <c r="H32" s="218"/>
    </row>
    <row r="33" spans="1:8">
      <c r="A33" s="236">
        <v>42881</v>
      </c>
      <c r="B33" s="677">
        <v>12712</v>
      </c>
      <c r="C33" s="677" t="s">
        <v>420</v>
      </c>
      <c r="D33" t="s">
        <v>401</v>
      </c>
      <c r="F33" s="241">
        <v>2</v>
      </c>
      <c r="G33" s="218">
        <f t="shared" si="0"/>
        <v>0</v>
      </c>
      <c r="H33" s="218"/>
    </row>
    <row r="34" spans="1:8">
      <c r="A34" s="243">
        <v>42886</v>
      </c>
      <c r="B34" s="676" t="s">
        <v>397</v>
      </c>
      <c r="C34" s="676" t="s">
        <v>422</v>
      </c>
      <c r="D34" t="s">
        <v>19</v>
      </c>
      <c r="E34" s="241">
        <v>13</v>
      </c>
      <c r="G34" s="218">
        <f t="shared" si="0"/>
        <v>13</v>
      </c>
      <c r="H34" s="218"/>
    </row>
    <row r="35" spans="1:8">
      <c r="B35" s="677"/>
      <c r="C35" s="677"/>
      <c r="D35" t="s">
        <v>401</v>
      </c>
      <c r="E35" s="241">
        <v>2</v>
      </c>
      <c r="G35" s="218">
        <f t="shared" si="0"/>
        <v>15</v>
      </c>
      <c r="H35" s="218"/>
    </row>
    <row r="36" spans="1:8">
      <c r="B36" s="677"/>
      <c r="C36" s="677"/>
      <c r="D36" t="s">
        <v>400</v>
      </c>
      <c r="E36" s="241">
        <v>240</v>
      </c>
      <c r="G36" s="218">
        <f t="shared" si="0"/>
        <v>255</v>
      </c>
      <c r="H36" s="218"/>
    </row>
    <row r="37" spans="1:8">
      <c r="A37" s="236">
        <v>42891</v>
      </c>
      <c r="B37" s="677">
        <v>12782</v>
      </c>
      <c r="C37" s="677" t="s">
        <v>422</v>
      </c>
      <c r="D37" t="s">
        <v>400</v>
      </c>
      <c r="F37" s="241">
        <v>240</v>
      </c>
      <c r="G37" s="218">
        <f t="shared" si="0"/>
        <v>15</v>
      </c>
      <c r="H37" s="218"/>
    </row>
    <row r="38" spans="1:8">
      <c r="A38" s="236">
        <v>42909</v>
      </c>
      <c r="B38" s="677">
        <v>12876</v>
      </c>
      <c r="C38" s="677" t="s">
        <v>422</v>
      </c>
      <c r="D38" t="s">
        <v>19</v>
      </c>
      <c r="F38" s="241">
        <v>13</v>
      </c>
      <c r="G38" s="218">
        <f t="shared" si="0"/>
        <v>2</v>
      </c>
      <c r="H38" s="218"/>
    </row>
    <row r="39" spans="1:8">
      <c r="A39" s="236">
        <v>42909</v>
      </c>
      <c r="B39" s="677">
        <v>12876</v>
      </c>
      <c r="C39" s="677" t="s">
        <v>422</v>
      </c>
      <c r="D39" t="s">
        <v>401</v>
      </c>
      <c r="F39" s="241">
        <v>2</v>
      </c>
      <c r="G39" s="218">
        <f t="shared" si="0"/>
        <v>0</v>
      </c>
      <c r="H39" s="218"/>
    </row>
    <row r="40" spans="1:8">
      <c r="A40" s="243">
        <v>42916</v>
      </c>
      <c r="B40" s="676" t="s">
        <v>397</v>
      </c>
      <c r="C40" s="676" t="s">
        <v>425</v>
      </c>
      <c r="D40" t="s">
        <v>19</v>
      </c>
      <c r="E40" s="241">
        <v>12.5</v>
      </c>
      <c r="G40" s="218">
        <f t="shared" si="0"/>
        <v>12.5</v>
      </c>
      <c r="H40" s="218"/>
    </row>
    <row r="41" spans="1:8">
      <c r="B41" s="677"/>
      <c r="C41" s="677"/>
      <c r="D41" t="s">
        <v>401</v>
      </c>
      <c r="E41" s="241">
        <v>2</v>
      </c>
      <c r="G41" s="218">
        <f t="shared" si="0"/>
        <v>14.5</v>
      </c>
      <c r="H41" s="218"/>
    </row>
    <row r="42" spans="1:8">
      <c r="B42" s="677"/>
      <c r="C42" s="677"/>
      <c r="D42" t="s">
        <v>400</v>
      </c>
      <c r="E42" s="241">
        <v>240</v>
      </c>
      <c r="G42" s="218">
        <f t="shared" si="0"/>
        <v>254.5</v>
      </c>
      <c r="H42" s="218"/>
    </row>
    <row r="43" spans="1:8">
      <c r="A43" s="236">
        <v>42926</v>
      </c>
      <c r="B43" s="677">
        <v>12978</v>
      </c>
      <c r="C43" s="677" t="s">
        <v>425</v>
      </c>
      <c r="D43" t="s">
        <v>400</v>
      </c>
      <c r="F43" s="241">
        <v>240</v>
      </c>
      <c r="G43" s="218">
        <f t="shared" si="0"/>
        <v>14.5</v>
      </c>
      <c r="H43" s="218"/>
    </row>
    <row r="44" spans="1:8">
      <c r="A44" s="236">
        <v>42941</v>
      </c>
      <c r="B44" s="677">
        <v>13056</v>
      </c>
      <c r="C44" s="677" t="s">
        <v>425</v>
      </c>
      <c r="D44" t="s">
        <v>19</v>
      </c>
      <c r="F44" s="241">
        <v>12.5</v>
      </c>
      <c r="G44" s="218">
        <f t="shared" si="0"/>
        <v>2</v>
      </c>
      <c r="H44" s="218"/>
    </row>
    <row r="45" spans="1:8">
      <c r="A45" s="236">
        <v>42941</v>
      </c>
      <c r="B45" s="677">
        <v>13056</v>
      </c>
      <c r="C45" s="677" t="s">
        <v>425</v>
      </c>
      <c r="D45" t="s">
        <v>401</v>
      </c>
      <c r="F45" s="241">
        <v>2</v>
      </c>
      <c r="G45" s="218">
        <f t="shared" si="0"/>
        <v>0</v>
      </c>
      <c r="H45" s="218"/>
    </row>
    <row r="46" spans="1:8">
      <c r="A46" s="243">
        <v>42947</v>
      </c>
      <c r="B46" s="676" t="s">
        <v>397</v>
      </c>
      <c r="C46" s="676" t="s">
        <v>427</v>
      </c>
      <c r="D46" t="s">
        <v>19</v>
      </c>
      <c r="E46" s="241">
        <v>13</v>
      </c>
      <c r="G46" s="218">
        <f t="shared" si="0"/>
        <v>13</v>
      </c>
      <c r="H46" s="218"/>
    </row>
    <row r="47" spans="1:8">
      <c r="B47" s="677"/>
      <c r="C47" s="677"/>
      <c r="D47" t="s">
        <v>401</v>
      </c>
      <c r="E47" s="241">
        <v>2</v>
      </c>
      <c r="G47" s="218">
        <f t="shared" si="0"/>
        <v>15</v>
      </c>
      <c r="H47" s="218"/>
    </row>
    <row r="48" spans="1:8">
      <c r="B48" s="677"/>
      <c r="C48" s="677"/>
      <c r="D48" t="s">
        <v>400</v>
      </c>
      <c r="E48" s="241">
        <v>240</v>
      </c>
      <c r="G48" s="218">
        <f t="shared" si="0"/>
        <v>255</v>
      </c>
      <c r="H48" s="218"/>
    </row>
    <row r="49" spans="1:8">
      <c r="A49" s="236">
        <v>42961</v>
      </c>
      <c r="B49" s="677">
        <v>13264</v>
      </c>
      <c r="C49" s="677" t="s">
        <v>427</v>
      </c>
      <c r="D49" t="s">
        <v>400</v>
      </c>
      <c r="F49" s="241">
        <v>240</v>
      </c>
      <c r="G49" s="218">
        <f t="shared" si="0"/>
        <v>15</v>
      </c>
      <c r="H49" s="218"/>
    </row>
    <row r="50" spans="1:8">
      <c r="A50" s="236">
        <v>42975</v>
      </c>
      <c r="B50" s="677">
        <v>13341</v>
      </c>
      <c r="C50" s="677" t="s">
        <v>427</v>
      </c>
      <c r="D50" t="s">
        <v>19</v>
      </c>
      <c r="F50" s="241">
        <v>13</v>
      </c>
      <c r="G50" s="218">
        <f t="shared" si="0"/>
        <v>2</v>
      </c>
      <c r="H50" s="218"/>
    </row>
    <row r="51" spans="1:8">
      <c r="A51" s="236">
        <v>42975</v>
      </c>
      <c r="B51" s="677">
        <v>13341</v>
      </c>
      <c r="C51" s="677" t="s">
        <v>427</v>
      </c>
      <c r="D51" t="s">
        <v>401</v>
      </c>
      <c r="F51" s="241">
        <v>2</v>
      </c>
      <c r="G51" s="218">
        <f t="shared" si="0"/>
        <v>0</v>
      </c>
      <c r="H51" s="218"/>
    </row>
    <row r="52" spans="1:8">
      <c r="A52" s="243">
        <v>42978</v>
      </c>
      <c r="B52" s="676" t="s">
        <v>397</v>
      </c>
      <c r="C52" s="676" t="s">
        <v>429</v>
      </c>
      <c r="D52" t="s">
        <v>19</v>
      </c>
      <c r="E52" s="241">
        <v>13</v>
      </c>
      <c r="G52" s="218">
        <f t="shared" si="0"/>
        <v>13</v>
      </c>
      <c r="H52" s="218"/>
    </row>
    <row r="53" spans="1:8">
      <c r="B53" s="677"/>
      <c r="C53" s="677"/>
      <c r="D53" t="s">
        <v>401</v>
      </c>
      <c r="E53" s="241">
        <v>2</v>
      </c>
      <c r="G53" s="218">
        <f t="shared" si="0"/>
        <v>15</v>
      </c>
      <c r="H53" s="218"/>
    </row>
    <row r="54" spans="1:8">
      <c r="B54" s="677"/>
      <c r="C54" s="677"/>
      <c r="D54" t="s">
        <v>400</v>
      </c>
      <c r="E54" s="241">
        <v>240</v>
      </c>
      <c r="G54" s="218">
        <f t="shared" si="0"/>
        <v>255</v>
      </c>
      <c r="H54" s="218"/>
    </row>
    <row r="55" spans="1:8">
      <c r="A55" s="236">
        <v>42986</v>
      </c>
      <c r="B55" s="677">
        <v>13425</v>
      </c>
      <c r="C55" s="677" t="s">
        <v>429</v>
      </c>
      <c r="D55" t="s">
        <v>400</v>
      </c>
      <c r="F55" s="241">
        <v>240</v>
      </c>
      <c r="G55" s="218">
        <f t="shared" si="0"/>
        <v>15</v>
      </c>
      <c r="H55" s="218"/>
    </row>
    <row r="56" spans="1:8">
      <c r="A56" s="236">
        <v>42996</v>
      </c>
      <c r="B56" s="677">
        <v>13484</v>
      </c>
      <c r="C56" s="677" t="s">
        <v>429</v>
      </c>
      <c r="D56" t="s">
        <v>19</v>
      </c>
      <c r="F56" s="241">
        <v>13</v>
      </c>
      <c r="G56" s="218">
        <f t="shared" si="0"/>
        <v>2</v>
      </c>
      <c r="H56" s="218"/>
    </row>
    <row r="57" spans="1:8">
      <c r="A57" s="236">
        <v>42996</v>
      </c>
      <c r="B57" s="677">
        <v>13484</v>
      </c>
      <c r="C57" s="677" t="s">
        <v>429</v>
      </c>
      <c r="D57" t="s">
        <v>401</v>
      </c>
      <c r="F57" s="241">
        <v>2</v>
      </c>
      <c r="G57" s="218">
        <f t="shared" si="0"/>
        <v>0</v>
      </c>
      <c r="H57" s="218"/>
    </row>
    <row r="58" spans="1:8">
      <c r="A58" s="243">
        <v>43008</v>
      </c>
      <c r="B58" s="676" t="s">
        <v>397</v>
      </c>
      <c r="C58" s="676" t="s">
        <v>478</v>
      </c>
      <c r="D58" t="s">
        <v>19</v>
      </c>
      <c r="E58" s="241">
        <v>13</v>
      </c>
      <c r="G58" s="218">
        <f t="shared" si="0"/>
        <v>13</v>
      </c>
      <c r="H58" s="218"/>
    </row>
    <row r="59" spans="1:8">
      <c r="B59" s="677"/>
      <c r="C59" s="677"/>
      <c r="D59" t="s">
        <v>401</v>
      </c>
      <c r="E59" s="241">
        <v>2</v>
      </c>
      <c r="G59" s="218">
        <f t="shared" si="0"/>
        <v>15</v>
      </c>
      <c r="H59" s="218"/>
    </row>
    <row r="60" spans="1:8">
      <c r="B60" s="677"/>
      <c r="C60" s="677"/>
      <c r="D60" t="s">
        <v>400</v>
      </c>
      <c r="E60" s="241">
        <v>240</v>
      </c>
      <c r="G60" s="218">
        <f t="shared" si="0"/>
        <v>255</v>
      </c>
      <c r="H60" s="218"/>
    </row>
    <row r="61" spans="1:8">
      <c r="A61" s="236">
        <v>43007</v>
      </c>
      <c r="B61" s="677">
        <v>13540</v>
      </c>
      <c r="C61" s="677" t="s">
        <v>478</v>
      </c>
      <c r="D61" t="s">
        <v>400</v>
      </c>
      <c r="F61" s="241">
        <v>240</v>
      </c>
      <c r="G61" s="218">
        <f t="shared" si="0"/>
        <v>15</v>
      </c>
      <c r="H61" s="218"/>
    </row>
    <row r="62" spans="1:8">
      <c r="A62" s="236">
        <v>43026</v>
      </c>
      <c r="B62" s="677">
        <v>13644</v>
      </c>
      <c r="C62" s="677" t="s">
        <v>478</v>
      </c>
      <c r="D62" t="s">
        <v>19</v>
      </c>
      <c r="F62" s="241">
        <v>13</v>
      </c>
      <c r="G62" s="218">
        <f t="shared" si="0"/>
        <v>2</v>
      </c>
      <c r="H62" s="218"/>
    </row>
    <row r="63" spans="1:8">
      <c r="A63" s="236">
        <v>43026</v>
      </c>
      <c r="B63" s="677">
        <v>13644</v>
      </c>
      <c r="C63" s="677" t="s">
        <v>478</v>
      </c>
      <c r="D63" t="s">
        <v>401</v>
      </c>
      <c r="F63" s="241">
        <v>2</v>
      </c>
      <c r="G63" s="218">
        <f t="shared" si="0"/>
        <v>0</v>
      </c>
      <c r="H63" s="218"/>
    </row>
    <row r="64" spans="1:8">
      <c r="A64" s="243">
        <v>43039</v>
      </c>
      <c r="B64" s="676" t="s">
        <v>397</v>
      </c>
      <c r="C64" s="676" t="s">
        <v>398</v>
      </c>
      <c r="D64" t="s">
        <v>19</v>
      </c>
      <c r="E64" s="241">
        <v>8</v>
      </c>
      <c r="G64" s="218">
        <f t="shared" si="0"/>
        <v>8</v>
      </c>
      <c r="H64" s="218"/>
    </row>
    <row r="65" spans="1:8">
      <c r="B65" s="677"/>
      <c r="C65" s="677"/>
      <c r="D65" t="s">
        <v>401</v>
      </c>
      <c r="E65" s="241">
        <v>2</v>
      </c>
      <c r="G65" s="218">
        <f t="shared" si="0"/>
        <v>10</v>
      </c>
      <c r="H65" s="218"/>
    </row>
    <row r="66" spans="1:8">
      <c r="B66" s="677"/>
      <c r="C66" s="677"/>
      <c r="D66" t="s">
        <v>400</v>
      </c>
      <c r="E66" s="241">
        <v>240</v>
      </c>
      <c r="G66" s="218">
        <f t="shared" si="0"/>
        <v>250</v>
      </c>
      <c r="H66" s="218"/>
    </row>
    <row r="67" spans="1:8">
      <c r="A67" s="236">
        <v>43038</v>
      </c>
      <c r="B67" s="677">
        <v>13713</v>
      </c>
      <c r="C67" s="677" t="s">
        <v>398</v>
      </c>
      <c r="D67" t="s">
        <v>400</v>
      </c>
      <c r="F67" s="241">
        <v>240</v>
      </c>
      <c r="G67" s="218">
        <f t="shared" si="0"/>
        <v>10</v>
      </c>
      <c r="H67" s="218"/>
    </row>
    <row r="68" spans="1:8">
      <c r="A68" s="236">
        <v>43063</v>
      </c>
      <c r="B68" s="677">
        <v>13831</v>
      </c>
      <c r="C68" s="677" t="s">
        <v>398</v>
      </c>
      <c r="D68" t="s">
        <v>19</v>
      </c>
      <c r="F68" s="241">
        <v>8</v>
      </c>
      <c r="G68" s="218">
        <f t="shared" si="0"/>
        <v>2</v>
      </c>
      <c r="H68" s="218"/>
    </row>
    <row r="69" spans="1:8">
      <c r="A69" s="236">
        <v>43063</v>
      </c>
      <c r="B69" s="677">
        <v>13831</v>
      </c>
      <c r="C69" s="677" t="s">
        <v>398</v>
      </c>
      <c r="D69" t="s">
        <v>401</v>
      </c>
      <c r="F69" s="241">
        <v>2</v>
      </c>
      <c r="G69" s="218">
        <f t="shared" si="0"/>
        <v>0</v>
      </c>
      <c r="H69" s="218"/>
    </row>
    <row r="70" spans="1:8">
      <c r="A70" s="243">
        <v>43069</v>
      </c>
      <c r="B70" s="676" t="s">
        <v>397</v>
      </c>
      <c r="C70" s="676" t="s">
        <v>405</v>
      </c>
      <c r="D70" t="s">
        <v>19</v>
      </c>
      <c r="E70" s="241">
        <v>8.1999999999999993</v>
      </c>
      <c r="G70" s="218">
        <f t="shared" si="0"/>
        <v>8.1999999999999993</v>
      </c>
      <c r="H70" s="218"/>
    </row>
    <row r="71" spans="1:8">
      <c r="B71" s="677"/>
      <c r="C71" s="677"/>
      <c r="D71" t="s">
        <v>401</v>
      </c>
      <c r="E71" s="241">
        <v>2</v>
      </c>
      <c r="G71" s="218">
        <f t="shared" si="0"/>
        <v>10.199999999999999</v>
      </c>
      <c r="H71" s="218"/>
    </row>
    <row r="72" spans="1:8">
      <c r="B72" s="677"/>
      <c r="C72" s="677"/>
      <c r="D72" t="s">
        <v>400</v>
      </c>
      <c r="E72" s="241">
        <v>240</v>
      </c>
      <c r="G72" s="218">
        <f t="shared" ref="G72:G135" si="1">+G71+E72-F72</f>
        <v>250.2</v>
      </c>
      <c r="H72" s="218"/>
    </row>
    <row r="73" spans="1:8">
      <c r="A73" s="236">
        <v>43076</v>
      </c>
      <c r="B73" s="677">
        <v>13916</v>
      </c>
      <c r="C73" s="677" t="s">
        <v>405</v>
      </c>
      <c r="D73" t="s">
        <v>400</v>
      </c>
      <c r="F73" s="241">
        <v>240</v>
      </c>
      <c r="G73" s="218">
        <f t="shared" si="1"/>
        <v>10.199999999999989</v>
      </c>
      <c r="H73" s="218"/>
    </row>
    <row r="74" spans="1:8">
      <c r="A74" s="236">
        <v>43463</v>
      </c>
      <c r="B74" s="677">
        <v>13992</v>
      </c>
      <c r="C74" s="677" t="s">
        <v>405</v>
      </c>
      <c r="D74" t="s">
        <v>19</v>
      </c>
      <c r="F74" s="241">
        <v>8</v>
      </c>
      <c r="G74" s="218">
        <f t="shared" si="1"/>
        <v>2.1999999999999886</v>
      </c>
      <c r="H74" s="218"/>
    </row>
    <row r="75" spans="1:8">
      <c r="A75" s="236">
        <v>43463</v>
      </c>
      <c r="B75" s="677">
        <v>13992</v>
      </c>
      <c r="C75" s="677" t="s">
        <v>405</v>
      </c>
      <c r="D75" t="s">
        <v>401</v>
      </c>
      <c r="F75" s="241">
        <v>2</v>
      </c>
      <c r="G75" s="218">
        <f t="shared" si="1"/>
        <v>0.19999999999998863</v>
      </c>
      <c r="H75" s="218"/>
    </row>
    <row r="76" spans="1:8">
      <c r="A76" s="236">
        <v>43130</v>
      </c>
      <c r="B76" s="677">
        <v>14163</v>
      </c>
      <c r="C76" s="677" t="s">
        <v>405</v>
      </c>
      <c r="D76" t="s">
        <v>19</v>
      </c>
      <c r="F76" s="241">
        <v>0.2</v>
      </c>
      <c r="G76" s="218">
        <f t="shared" si="1"/>
        <v>-1.1379786002407855E-14</v>
      </c>
      <c r="H76" s="218"/>
    </row>
    <row r="77" spans="1:8">
      <c r="A77" s="243">
        <v>43100</v>
      </c>
      <c r="B77" s="676" t="s">
        <v>397</v>
      </c>
      <c r="C77" s="676" t="s">
        <v>409</v>
      </c>
      <c r="D77" t="s">
        <v>19</v>
      </c>
      <c r="E77" s="241">
        <v>8.9</v>
      </c>
      <c r="G77" s="218">
        <f t="shared" si="1"/>
        <v>8.8999999999999897</v>
      </c>
      <c r="H77" s="218"/>
    </row>
    <row r="78" spans="1:8">
      <c r="B78" s="677"/>
      <c r="C78" s="677"/>
      <c r="D78" t="s">
        <v>401</v>
      </c>
      <c r="E78" s="241">
        <v>2</v>
      </c>
      <c r="G78" s="218">
        <f t="shared" si="1"/>
        <v>10.89999999999999</v>
      </c>
      <c r="H78" s="218"/>
    </row>
    <row r="79" spans="1:8">
      <c r="B79" s="677"/>
      <c r="C79" s="677"/>
      <c r="D79" t="s">
        <v>400</v>
      </c>
      <c r="E79" s="241">
        <v>240</v>
      </c>
      <c r="G79" s="218">
        <f t="shared" si="1"/>
        <v>250.89999999999998</v>
      </c>
      <c r="H79" s="218"/>
    </row>
    <row r="80" spans="1:8">
      <c r="A80" s="236">
        <v>43098</v>
      </c>
      <c r="B80" s="677">
        <v>13992</v>
      </c>
      <c r="C80" s="677" t="s">
        <v>409</v>
      </c>
      <c r="D80" t="s">
        <v>400</v>
      </c>
      <c r="F80" s="241">
        <v>240</v>
      </c>
      <c r="G80" s="218">
        <f t="shared" si="1"/>
        <v>10.899999999999977</v>
      </c>
      <c r="H80" s="218"/>
    </row>
    <row r="81" spans="1:8">
      <c r="A81" s="236">
        <v>43118</v>
      </c>
      <c r="B81" s="677">
        <v>14093</v>
      </c>
      <c r="C81" s="677" t="s">
        <v>409</v>
      </c>
      <c r="D81" t="s">
        <v>19</v>
      </c>
      <c r="F81" s="241">
        <v>8.9</v>
      </c>
      <c r="G81" s="218">
        <f t="shared" si="1"/>
        <v>1.9999999999999769</v>
      </c>
      <c r="H81" s="218"/>
    </row>
    <row r="82" spans="1:8">
      <c r="A82" s="236">
        <v>43118</v>
      </c>
      <c r="B82" s="677">
        <v>14093</v>
      </c>
      <c r="C82" s="677" t="s">
        <v>409</v>
      </c>
      <c r="D82" t="s">
        <v>401</v>
      </c>
      <c r="F82" s="241">
        <v>2</v>
      </c>
      <c r="G82" s="218">
        <f t="shared" si="1"/>
        <v>-2.3092638912203256E-14</v>
      </c>
      <c r="H82" s="218"/>
    </row>
    <row r="83" spans="1:8">
      <c r="A83" s="243">
        <v>43131</v>
      </c>
      <c r="B83" s="676" t="s">
        <v>397</v>
      </c>
      <c r="C83" s="676" t="s">
        <v>444</v>
      </c>
      <c r="D83" t="s">
        <v>19</v>
      </c>
      <c r="E83" s="241">
        <v>8</v>
      </c>
      <c r="G83" s="218">
        <f t="shared" si="1"/>
        <v>7.9999999999999769</v>
      </c>
      <c r="H83" s="218"/>
    </row>
    <row r="84" spans="1:8">
      <c r="B84" s="677"/>
      <c r="C84" s="677"/>
      <c r="D84" t="s">
        <v>401</v>
      </c>
      <c r="E84" s="241">
        <v>2</v>
      </c>
      <c r="G84" s="218">
        <f t="shared" si="1"/>
        <v>9.9999999999999769</v>
      </c>
      <c r="H84" s="218"/>
    </row>
    <row r="85" spans="1:8">
      <c r="B85" s="677"/>
      <c r="C85" s="677"/>
      <c r="D85" t="s">
        <v>400</v>
      </c>
      <c r="E85" s="241">
        <v>240</v>
      </c>
      <c r="G85" s="218">
        <f t="shared" si="1"/>
        <v>249.99999999999997</v>
      </c>
      <c r="H85" s="218"/>
    </row>
    <row r="86" spans="1:8">
      <c r="A86" s="236">
        <v>43130</v>
      </c>
      <c r="B86" s="677">
        <v>14163</v>
      </c>
      <c r="C86" s="677" t="s">
        <v>444</v>
      </c>
      <c r="D86" t="s">
        <v>400</v>
      </c>
      <c r="F86" s="241">
        <v>240</v>
      </c>
      <c r="G86" s="218">
        <f t="shared" si="1"/>
        <v>9.9999999999999716</v>
      </c>
      <c r="H86" s="218"/>
    </row>
    <row r="87" spans="1:8">
      <c r="A87" s="236">
        <v>43159</v>
      </c>
      <c r="B87" s="677">
        <v>14264</v>
      </c>
      <c r="C87" s="677" t="s">
        <v>444</v>
      </c>
      <c r="D87" t="s">
        <v>19</v>
      </c>
      <c r="F87" s="241">
        <v>8</v>
      </c>
      <c r="G87" s="218">
        <f t="shared" si="1"/>
        <v>1.9999999999999716</v>
      </c>
      <c r="H87" s="218"/>
    </row>
    <row r="88" spans="1:8">
      <c r="A88" s="236">
        <v>43159</v>
      </c>
      <c r="B88" s="677">
        <v>14264</v>
      </c>
      <c r="C88" s="677" t="s">
        <v>444</v>
      </c>
      <c r="D88" t="s">
        <v>401</v>
      </c>
      <c r="F88" s="241">
        <v>2</v>
      </c>
      <c r="G88" s="218">
        <f t="shared" si="1"/>
        <v>-2.8421709430404007E-14</v>
      </c>
      <c r="H88" s="218"/>
    </row>
    <row r="89" spans="1:8">
      <c r="A89" s="243">
        <v>43159</v>
      </c>
      <c r="B89" s="676" t="s">
        <v>397</v>
      </c>
      <c r="C89" s="676" t="s">
        <v>415</v>
      </c>
      <c r="D89" t="s">
        <v>19</v>
      </c>
      <c r="E89" s="241">
        <v>9.9</v>
      </c>
      <c r="G89" s="218">
        <f t="shared" si="1"/>
        <v>9.8999999999999719</v>
      </c>
      <c r="H89" s="218"/>
    </row>
    <row r="90" spans="1:8">
      <c r="B90" s="677"/>
      <c r="C90" s="677"/>
      <c r="D90" t="s">
        <v>401</v>
      </c>
      <c r="E90" s="241">
        <v>2</v>
      </c>
      <c r="G90" s="218">
        <f t="shared" si="1"/>
        <v>11.899999999999972</v>
      </c>
      <c r="H90" s="218"/>
    </row>
    <row r="91" spans="1:8">
      <c r="B91" s="677"/>
      <c r="C91" s="677"/>
      <c r="D91" t="s">
        <v>400</v>
      </c>
      <c r="E91" s="241">
        <v>240</v>
      </c>
      <c r="G91" s="218">
        <f t="shared" si="1"/>
        <v>251.89999999999998</v>
      </c>
      <c r="H91" s="218"/>
    </row>
    <row r="92" spans="1:8">
      <c r="A92" s="236">
        <v>43159</v>
      </c>
      <c r="B92" s="677">
        <v>14264</v>
      </c>
      <c r="C92" s="677" t="s">
        <v>415</v>
      </c>
      <c r="D92" t="s">
        <v>400</v>
      </c>
      <c r="F92" s="241">
        <v>240</v>
      </c>
      <c r="G92" s="218">
        <f t="shared" si="1"/>
        <v>11.899999999999977</v>
      </c>
      <c r="H92" s="218"/>
    </row>
    <row r="93" spans="1:8">
      <c r="A93" s="236">
        <v>43192</v>
      </c>
      <c r="B93" s="677">
        <v>14427</v>
      </c>
      <c r="C93" s="677" t="s">
        <v>415</v>
      </c>
      <c r="D93" t="s">
        <v>19</v>
      </c>
      <c r="F93" s="241">
        <v>9.9</v>
      </c>
      <c r="G93" s="218">
        <f t="shared" si="1"/>
        <v>1.9999999999999769</v>
      </c>
      <c r="H93" s="218"/>
    </row>
    <row r="94" spans="1:8">
      <c r="A94" s="236">
        <v>43192</v>
      </c>
      <c r="B94" s="677">
        <v>14427</v>
      </c>
      <c r="C94" s="677" t="s">
        <v>415</v>
      </c>
      <c r="D94" t="s">
        <v>401</v>
      </c>
      <c r="F94" s="241">
        <v>2</v>
      </c>
      <c r="G94" s="218">
        <f t="shared" si="1"/>
        <v>-2.3092638912203256E-14</v>
      </c>
      <c r="H94" s="218"/>
    </row>
    <row r="95" spans="1:8">
      <c r="A95" s="243">
        <v>43190</v>
      </c>
      <c r="B95" s="676" t="s">
        <v>397</v>
      </c>
      <c r="C95" s="676" t="s">
        <v>418</v>
      </c>
      <c r="D95" t="s">
        <v>19</v>
      </c>
      <c r="E95" s="241">
        <v>9.5</v>
      </c>
      <c r="G95" s="218">
        <f t="shared" si="1"/>
        <v>9.4999999999999769</v>
      </c>
      <c r="H95" s="218"/>
    </row>
    <row r="96" spans="1:8">
      <c r="B96" s="677"/>
      <c r="C96" s="677"/>
      <c r="D96" t="s">
        <v>401</v>
      </c>
      <c r="E96" s="241">
        <v>2</v>
      </c>
      <c r="G96" s="218">
        <f t="shared" si="1"/>
        <v>11.499999999999977</v>
      </c>
      <c r="H96" s="218"/>
    </row>
    <row r="97" spans="1:9">
      <c r="B97" s="677"/>
      <c r="C97" s="677"/>
      <c r="D97" t="s">
        <v>400</v>
      </c>
      <c r="E97" s="241">
        <v>240</v>
      </c>
      <c r="G97" s="218">
        <f t="shared" si="1"/>
        <v>251.49999999999997</v>
      </c>
      <c r="H97" s="218"/>
    </row>
    <row r="98" spans="1:9">
      <c r="A98" s="236">
        <v>43192</v>
      </c>
      <c r="B98" s="677">
        <v>14427</v>
      </c>
      <c r="C98" s="677" t="s">
        <v>418</v>
      </c>
      <c r="D98" t="s">
        <v>400</v>
      </c>
      <c r="F98" s="241">
        <v>240</v>
      </c>
      <c r="G98" s="218">
        <f t="shared" si="1"/>
        <v>11.499999999999972</v>
      </c>
      <c r="H98" s="218"/>
    </row>
    <row r="99" spans="1:9">
      <c r="A99" s="236">
        <v>43215</v>
      </c>
      <c r="B99" s="677">
        <v>14508</v>
      </c>
      <c r="C99" s="677" t="s">
        <v>418</v>
      </c>
      <c r="D99" t="s">
        <v>19</v>
      </c>
      <c r="F99" s="241">
        <v>9.5</v>
      </c>
      <c r="G99" s="218">
        <f t="shared" si="1"/>
        <v>1.9999999999999716</v>
      </c>
      <c r="H99" s="218"/>
      <c r="I99" t="s">
        <v>1020</v>
      </c>
    </row>
    <row r="100" spans="1:9">
      <c r="A100" s="236">
        <v>43215</v>
      </c>
      <c r="B100" s="677">
        <v>14508</v>
      </c>
      <c r="C100" s="677" t="s">
        <v>418</v>
      </c>
      <c r="D100" t="s">
        <v>401</v>
      </c>
      <c r="F100" s="241">
        <v>2</v>
      </c>
      <c r="G100" s="218">
        <f t="shared" si="1"/>
        <v>-2.8421709430404007E-14</v>
      </c>
      <c r="H100" s="218"/>
    </row>
    <row r="101" spans="1:9">
      <c r="A101" s="236">
        <v>43220</v>
      </c>
      <c r="B101" s="677" t="s">
        <v>397</v>
      </c>
      <c r="C101" s="677" t="s">
        <v>420</v>
      </c>
      <c r="D101" t="s">
        <v>19</v>
      </c>
      <c r="E101" s="241">
        <v>9.8000000000000007</v>
      </c>
      <c r="G101" s="218">
        <f t="shared" si="1"/>
        <v>9.7999999999999723</v>
      </c>
      <c r="H101" s="218"/>
    </row>
    <row r="102" spans="1:9">
      <c r="B102" s="677"/>
      <c r="C102" s="677"/>
      <c r="D102" t="s">
        <v>401</v>
      </c>
      <c r="E102" s="241">
        <v>2</v>
      </c>
      <c r="G102" s="218">
        <f t="shared" si="1"/>
        <v>11.799999999999972</v>
      </c>
      <c r="H102" s="218"/>
    </row>
    <row r="103" spans="1:9">
      <c r="B103" s="677"/>
      <c r="C103" s="677"/>
      <c r="D103" t="s">
        <v>400</v>
      </c>
      <c r="E103" s="241">
        <v>240</v>
      </c>
      <c r="G103" s="218">
        <f t="shared" si="1"/>
        <v>251.79999999999998</v>
      </c>
      <c r="H103" s="218"/>
    </row>
    <row r="104" spans="1:9">
      <c r="A104" s="236">
        <v>43220</v>
      </c>
      <c r="B104" s="677">
        <v>14522</v>
      </c>
      <c r="C104" s="677" t="s">
        <v>420</v>
      </c>
      <c r="D104" t="s">
        <v>400</v>
      </c>
      <c r="F104" s="241">
        <v>240</v>
      </c>
      <c r="G104" s="218">
        <f t="shared" si="1"/>
        <v>11.799999999999983</v>
      </c>
      <c r="H104" s="218"/>
    </row>
    <row r="105" spans="1:9">
      <c r="A105" s="236">
        <v>43243</v>
      </c>
      <c r="B105" s="677">
        <v>14636</v>
      </c>
      <c r="C105" s="677" t="s">
        <v>420</v>
      </c>
      <c r="D105" t="s">
        <v>19</v>
      </c>
      <c r="F105" s="241">
        <v>9.8000000000000007</v>
      </c>
      <c r="G105" s="218">
        <f t="shared" si="1"/>
        <v>1.9999999999999822</v>
      </c>
      <c r="H105" s="218"/>
    </row>
    <row r="106" spans="1:9">
      <c r="A106" s="236">
        <v>43243</v>
      </c>
      <c r="B106" s="677">
        <v>14636</v>
      </c>
      <c r="C106" s="677" t="s">
        <v>420</v>
      </c>
      <c r="D106" t="s">
        <v>401</v>
      </c>
      <c r="F106" s="241">
        <v>2</v>
      </c>
      <c r="G106" s="218">
        <f t="shared" si="1"/>
        <v>-1.7763568394002505E-14</v>
      </c>
      <c r="H106" s="218"/>
    </row>
    <row r="107" spans="1:9">
      <c r="A107" s="236">
        <v>43251</v>
      </c>
      <c r="B107" s="677" t="s">
        <v>397</v>
      </c>
      <c r="C107" s="677" t="s">
        <v>422</v>
      </c>
      <c r="D107" t="s">
        <v>19</v>
      </c>
      <c r="E107" s="241">
        <v>9.1</v>
      </c>
      <c r="G107" s="218">
        <f t="shared" si="1"/>
        <v>9.0999999999999819</v>
      </c>
      <c r="H107" s="218"/>
    </row>
    <row r="108" spans="1:9">
      <c r="B108" s="677"/>
      <c r="C108" s="677"/>
      <c r="D108" t="s">
        <v>401</v>
      </c>
      <c r="E108" s="241">
        <v>5</v>
      </c>
      <c r="G108" s="218">
        <f t="shared" si="1"/>
        <v>14.099999999999982</v>
      </c>
      <c r="H108" s="218"/>
    </row>
    <row r="109" spans="1:9">
      <c r="B109" s="677"/>
      <c r="C109" s="677"/>
      <c r="D109" t="s">
        <v>400</v>
      </c>
      <c r="E109" s="241">
        <v>240</v>
      </c>
      <c r="G109" s="218">
        <f t="shared" si="1"/>
        <v>254.1</v>
      </c>
      <c r="H109" s="218"/>
    </row>
    <row r="110" spans="1:9">
      <c r="A110" s="236">
        <v>43251</v>
      </c>
      <c r="B110" s="677">
        <v>14709</v>
      </c>
      <c r="C110" s="677" t="s">
        <v>422</v>
      </c>
      <c r="D110" t="s">
        <v>400</v>
      </c>
      <c r="F110" s="241">
        <v>240</v>
      </c>
      <c r="G110" s="218">
        <f t="shared" si="1"/>
        <v>14.099999999999994</v>
      </c>
      <c r="H110" s="218"/>
    </row>
    <row r="111" spans="1:9">
      <c r="A111" s="236">
        <v>43273</v>
      </c>
      <c r="B111" s="677">
        <v>14805</v>
      </c>
      <c r="C111" s="677" t="s">
        <v>422</v>
      </c>
      <c r="D111" t="s">
        <v>19</v>
      </c>
      <c r="F111" s="241">
        <v>9.1</v>
      </c>
      <c r="G111" s="218">
        <f t="shared" si="1"/>
        <v>4.9999999999999947</v>
      </c>
      <c r="H111" s="218"/>
    </row>
    <row r="112" spans="1:9">
      <c r="A112" s="236">
        <v>43273</v>
      </c>
      <c r="B112" s="677">
        <v>14805</v>
      </c>
      <c r="C112" s="677" t="s">
        <v>422</v>
      </c>
      <c r="D112" t="s">
        <v>401</v>
      </c>
      <c r="F112" s="241">
        <v>5</v>
      </c>
      <c r="G112" s="218">
        <f t="shared" si="1"/>
        <v>0</v>
      </c>
      <c r="H112" s="218"/>
    </row>
    <row r="113" spans="1:8">
      <c r="A113" s="236">
        <v>43281</v>
      </c>
      <c r="B113" s="677" t="s">
        <v>397</v>
      </c>
      <c r="C113" s="677" t="s">
        <v>425</v>
      </c>
      <c r="D113" t="s">
        <v>19</v>
      </c>
      <c r="E113" s="241">
        <v>8.5</v>
      </c>
      <c r="G113" s="218">
        <f t="shared" si="1"/>
        <v>8.5</v>
      </c>
      <c r="H113" s="218"/>
    </row>
    <row r="114" spans="1:8">
      <c r="B114" s="677"/>
      <c r="C114" s="677"/>
      <c r="D114" t="s">
        <v>401</v>
      </c>
      <c r="E114" s="241">
        <v>5</v>
      </c>
      <c r="G114" s="218">
        <f t="shared" si="1"/>
        <v>13.5</v>
      </c>
      <c r="H114" s="218"/>
    </row>
    <row r="115" spans="1:8">
      <c r="B115" s="677"/>
      <c r="C115" s="677"/>
      <c r="D115" t="s">
        <v>400</v>
      </c>
      <c r="E115" s="241">
        <v>240</v>
      </c>
      <c r="G115" s="218">
        <f t="shared" si="1"/>
        <v>253.5</v>
      </c>
      <c r="H115" s="218"/>
    </row>
    <row r="116" spans="1:8">
      <c r="A116" s="236">
        <v>43284</v>
      </c>
      <c r="B116" s="677">
        <v>14887</v>
      </c>
      <c r="C116" s="677" t="s">
        <v>425</v>
      </c>
      <c r="D116" t="s">
        <v>400</v>
      </c>
      <c r="F116" s="241">
        <v>240</v>
      </c>
      <c r="G116" s="218">
        <f t="shared" si="1"/>
        <v>13.5</v>
      </c>
      <c r="H116" s="218"/>
    </row>
    <row r="117" spans="1:8">
      <c r="A117" s="236">
        <v>43305</v>
      </c>
      <c r="B117" s="677">
        <v>14961</v>
      </c>
      <c r="C117" s="677" t="s">
        <v>425</v>
      </c>
      <c r="D117" t="s">
        <v>19</v>
      </c>
      <c r="F117" s="241">
        <v>8.5</v>
      </c>
      <c r="G117" s="218">
        <f t="shared" si="1"/>
        <v>5</v>
      </c>
      <c r="H117" s="218"/>
    </row>
    <row r="118" spans="1:8">
      <c r="A118" s="236">
        <v>43305</v>
      </c>
      <c r="B118" s="677">
        <v>14961</v>
      </c>
      <c r="C118" s="677" t="s">
        <v>425</v>
      </c>
      <c r="D118" t="s">
        <v>401</v>
      </c>
      <c r="F118" s="241">
        <v>5</v>
      </c>
      <c r="G118" s="218">
        <f t="shared" si="1"/>
        <v>0</v>
      </c>
      <c r="H118" s="218"/>
    </row>
    <row r="119" spans="1:8">
      <c r="A119" s="236">
        <v>43312</v>
      </c>
      <c r="B119" s="677" t="s">
        <v>397</v>
      </c>
      <c r="C119" s="677" t="s">
        <v>427</v>
      </c>
      <c r="D119" t="s">
        <v>19</v>
      </c>
      <c r="E119" s="241">
        <v>8.3000000000000007</v>
      </c>
      <c r="G119" s="218">
        <f t="shared" si="1"/>
        <v>8.3000000000000007</v>
      </c>
      <c r="H119" s="218"/>
    </row>
    <row r="120" spans="1:8">
      <c r="B120" s="677"/>
      <c r="C120" s="677"/>
      <c r="D120" t="s">
        <v>401</v>
      </c>
      <c r="E120" s="241">
        <v>5</v>
      </c>
      <c r="G120" s="218">
        <f t="shared" si="1"/>
        <v>13.3</v>
      </c>
      <c r="H120" s="218"/>
    </row>
    <row r="121" spans="1:8">
      <c r="B121" s="677"/>
      <c r="C121" s="677"/>
      <c r="D121" t="s">
        <v>400</v>
      </c>
      <c r="E121" s="241">
        <v>240</v>
      </c>
      <c r="G121" s="218">
        <f t="shared" si="1"/>
        <v>253.3</v>
      </c>
      <c r="H121" s="218"/>
    </row>
    <row r="122" spans="1:8">
      <c r="A122" s="236">
        <v>43313</v>
      </c>
      <c r="B122" s="677">
        <v>14987</v>
      </c>
      <c r="C122" s="677" t="s">
        <v>427</v>
      </c>
      <c r="D122" t="s">
        <v>400</v>
      </c>
      <c r="F122" s="241">
        <v>240</v>
      </c>
      <c r="G122" s="218">
        <f t="shared" si="1"/>
        <v>13.300000000000011</v>
      </c>
      <c r="H122" s="218"/>
    </row>
    <row r="123" spans="1:8">
      <c r="A123" s="236">
        <v>43335</v>
      </c>
      <c r="B123" s="677">
        <v>15072</v>
      </c>
      <c r="C123" s="677" t="s">
        <v>427</v>
      </c>
      <c r="D123" t="s">
        <v>19</v>
      </c>
      <c r="F123" s="241">
        <v>8.3000000000000007</v>
      </c>
      <c r="G123" s="218">
        <f t="shared" si="1"/>
        <v>5.0000000000000107</v>
      </c>
      <c r="H123" s="218"/>
    </row>
    <row r="124" spans="1:8">
      <c r="A124" s="236">
        <v>43335</v>
      </c>
      <c r="B124" s="677">
        <v>15072</v>
      </c>
      <c r="C124" s="677" t="s">
        <v>427</v>
      </c>
      <c r="D124" t="s">
        <v>401</v>
      </c>
      <c r="F124" s="241">
        <v>5</v>
      </c>
      <c r="G124" s="218">
        <f t="shared" si="1"/>
        <v>1.0658141036401503E-14</v>
      </c>
      <c r="H124" s="218"/>
    </row>
    <row r="125" spans="1:8">
      <c r="A125" s="236">
        <v>43343</v>
      </c>
      <c r="B125" s="677" t="s">
        <v>397</v>
      </c>
      <c r="C125" s="677" t="s">
        <v>429</v>
      </c>
      <c r="D125" t="s">
        <v>19</v>
      </c>
      <c r="E125" s="241">
        <v>8.1999999999999993</v>
      </c>
      <c r="G125" s="218">
        <f t="shared" si="1"/>
        <v>8.2000000000000099</v>
      </c>
      <c r="H125" s="218"/>
    </row>
    <row r="126" spans="1:8">
      <c r="B126" s="677"/>
      <c r="C126" s="677"/>
      <c r="D126" t="s">
        <v>401</v>
      </c>
      <c r="E126" s="241">
        <v>5</v>
      </c>
      <c r="G126" s="218">
        <f t="shared" si="1"/>
        <v>13.20000000000001</v>
      </c>
      <c r="H126" s="218"/>
    </row>
    <row r="127" spans="1:8">
      <c r="B127" s="677"/>
      <c r="C127" s="677"/>
      <c r="D127" t="s">
        <v>400</v>
      </c>
      <c r="E127" s="241">
        <v>240</v>
      </c>
      <c r="G127" s="218">
        <f t="shared" si="1"/>
        <v>253.20000000000002</v>
      </c>
      <c r="H127" s="218"/>
    </row>
    <row r="128" spans="1:8">
      <c r="A128" s="236">
        <v>43346</v>
      </c>
      <c r="B128" s="677">
        <v>15142</v>
      </c>
      <c r="C128" s="677" t="s">
        <v>429</v>
      </c>
      <c r="D128" t="s">
        <v>400</v>
      </c>
      <c r="F128" s="241">
        <v>240</v>
      </c>
      <c r="G128" s="218">
        <f t="shared" si="1"/>
        <v>13.200000000000017</v>
      </c>
      <c r="H128" s="218"/>
    </row>
    <row r="129" spans="1:8">
      <c r="A129" s="236">
        <v>43374</v>
      </c>
      <c r="B129" s="677">
        <v>15297</v>
      </c>
      <c r="C129" s="677" t="s">
        <v>429</v>
      </c>
      <c r="D129" t="s">
        <v>19</v>
      </c>
      <c r="F129" s="241">
        <v>8.1999999999999993</v>
      </c>
      <c r="G129" s="218">
        <f t="shared" si="1"/>
        <v>5.0000000000000178</v>
      </c>
      <c r="H129" s="218"/>
    </row>
    <row r="130" spans="1:8">
      <c r="A130" s="236">
        <v>43374</v>
      </c>
      <c r="B130" s="677">
        <v>15297</v>
      </c>
      <c r="C130" s="677" t="s">
        <v>429</v>
      </c>
      <c r="D130" t="s">
        <v>401</v>
      </c>
      <c r="F130" s="241">
        <v>5</v>
      </c>
      <c r="G130" s="218">
        <f t="shared" si="1"/>
        <v>1.7763568394002505E-14</v>
      </c>
      <c r="H130" s="218"/>
    </row>
    <row r="131" spans="1:8">
      <c r="A131" s="236">
        <v>43373</v>
      </c>
      <c r="B131" s="677" t="s">
        <v>397</v>
      </c>
      <c r="C131" s="677" t="s">
        <v>478</v>
      </c>
      <c r="D131" t="s">
        <v>19</v>
      </c>
      <c r="E131" s="241">
        <v>8.4</v>
      </c>
      <c r="G131" s="218">
        <f t="shared" si="1"/>
        <v>8.4000000000000181</v>
      </c>
      <c r="H131" s="218"/>
    </row>
    <row r="132" spans="1:8">
      <c r="B132" s="677"/>
      <c r="C132" s="677"/>
      <c r="D132" t="s">
        <v>401</v>
      </c>
      <c r="E132" s="241">
        <v>5</v>
      </c>
      <c r="G132" s="218">
        <f t="shared" si="1"/>
        <v>13.400000000000018</v>
      </c>
      <c r="H132" s="218"/>
    </row>
    <row r="133" spans="1:8">
      <c r="B133" s="677"/>
      <c r="C133" s="677"/>
      <c r="D133" t="s">
        <v>400</v>
      </c>
      <c r="E133" s="241">
        <v>240</v>
      </c>
      <c r="G133" s="218">
        <f t="shared" si="1"/>
        <v>253.4</v>
      </c>
      <c r="H133" s="218"/>
    </row>
    <row r="134" spans="1:8">
      <c r="A134" s="236">
        <v>43374</v>
      </c>
      <c r="B134" s="677">
        <v>15297</v>
      </c>
      <c r="C134" s="677" t="s">
        <v>478</v>
      </c>
      <c r="D134" t="s">
        <v>400</v>
      </c>
      <c r="F134" s="241">
        <v>122.8</v>
      </c>
      <c r="G134" s="218">
        <f t="shared" si="1"/>
        <v>130.60000000000002</v>
      </c>
      <c r="H134" s="218"/>
    </row>
    <row r="135" spans="1:8">
      <c r="A135" s="236">
        <v>43378</v>
      </c>
      <c r="B135" s="677">
        <v>15325</v>
      </c>
      <c r="C135" s="677" t="s">
        <v>478</v>
      </c>
      <c r="D135" t="s">
        <v>400</v>
      </c>
      <c r="F135" s="241">
        <v>117.2</v>
      </c>
      <c r="G135" s="218">
        <f t="shared" si="1"/>
        <v>13.40000000000002</v>
      </c>
      <c r="H135" s="218"/>
    </row>
    <row r="136" spans="1:8">
      <c r="A136" s="236">
        <v>43462</v>
      </c>
      <c r="B136" s="677">
        <v>15641</v>
      </c>
      <c r="C136" s="677" t="s">
        <v>478</v>
      </c>
      <c r="D136" t="s">
        <v>19</v>
      </c>
      <c r="F136" s="241">
        <v>8.4</v>
      </c>
      <c r="G136" s="218">
        <f t="shared" ref="G136:G201" si="2">+G135+E136-F136</f>
        <v>5.0000000000000195</v>
      </c>
      <c r="H136" s="218"/>
    </row>
    <row r="137" spans="1:8">
      <c r="A137" s="236">
        <v>43462</v>
      </c>
      <c r="B137" s="677">
        <v>15641</v>
      </c>
      <c r="C137" s="677" t="s">
        <v>478</v>
      </c>
      <c r="D137" t="s">
        <v>401</v>
      </c>
      <c r="F137" s="241">
        <v>5</v>
      </c>
      <c r="G137" s="218">
        <f t="shared" si="2"/>
        <v>1.9539925233402755E-14</v>
      </c>
      <c r="H137" s="218"/>
    </row>
    <row r="138" spans="1:8">
      <c r="A138" s="236">
        <v>43404</v>
      </c>
      <c r="B138" s="677" t="s">
        <v>397</v>
      </c>
      <c r="C138" s="677" t="s">
        <v>398</v>
      </c>
      <c r="D138" t="s">
        <v>19</v>
      </c>
      <c r="E138" s="241">
        <v>8.5</v>
      </c>
      <c r="G138" s="218">
        <f t="shared" si="2"/>
        <v>8.5000000000000195</v>
      </c>
      <c r="H138" s="218"/>
    </row>
    <row r="139" spans="1:8">
      <c r="B139" s="677"/>
      <c r="C139" s="677"/>
      <c r="D139" t="s">
        <v>401</v>
      </c>
      <c r="E139" s="241">
        <v>6</v>
      </c>
      <c r="G139" s="218">
        <f t="shared" si="2"/>
        <v>14.50000000000002</v>
      </c>
      <c r="H139" s="218"/>
    </row>
    <row r="140" spans="1:8">
      <c r="B140" s="677"/>
      <c r="C140" s="677"/>
      <c r="D140" t="s">
        <v>400</v>
      </c>
      <c r="E140" s="241">
        <v>240</v>
      </c>
      <c r="G140" s="218">
        <f t="shared" si="2"/>
        <v>254.50000000000003</v>
      </c>
      <c r="H140" s="218"/>
    </row>
    <row r="141" spans="1:8" ht="15.75" customHeight="1">
      <c r="A141" s="236">
        <v>43404</v>
      </c>
      <c r="B141" s="677">
        <v>15426</v>
      </c>
      <c r="C141" s="677" t="s">
        <v>398</v>
      </c>
      <c r="D141" t="s">
        <v>400</v>
      </c>
      <c r="F141" s="241">
        <v>240</v>
      </c>
      <c r="G141" s="218">
        <f t="shared" si="2"/>
        <v>14.500000000000028</v>
      </c>
      <c r="H141" s="218"/>
    </row>
    <row r="142" spans="1:8" ht="15.75" customHeight="1">
      <c r="A142" s="236">
        <v>43462</v>
      </c>
      <c r="B142" s="677">
        <v>15641</v>
      </c>
      <c r="C142" s="677" t="s">
        <v>398</v>
      </c>
      <c r="D142" t="s">
        <v>19</v>
      </c>
      <c r="F142" s="241">
        <v>8.5</v>
      </c>
      <c r="G142" s="218">
        <f t="shared" si="2"/>
        <v>6.0000000000000284</v>
      </c>
      <c r="H142" s="218"/>
    </row>
    <row r="143" spans="1:8" ht="15.75" customHeight="1">
      <c r="A143" s="236">
        <v>43462</v>
      </c>
      <c r="B143" s="677">
        <v>15641</v>
      </c>
      <c r="C143" s="677" t="s">
        <v>398</v>
      </c>
      <c r="D143" t="s">
        <v>401</v>
      </c>
      <c r="F143" s="241">
        <v>6</v>
      </c>
      <c r="G143" s="218">
        <f t="shared" si="2"/>
        <v>2.8421709430404007E-14</v>
      </c>
      <c r="H143" s="218"/>
    </row>
    <row r="144" spans="1:8">
      <c r="A144" s="236">
        <v>43434</v>
      </c>
      <c r="B144" s="677" t="s">
        <v>397</v>
      </c>
      <c r="C144" s="677" t="s">
        <v>405</v>
      </c>
      <c r="D144" t="s">
        <v>19</v>
      </c>
      <c r="E144" s="241">
        <v>8.6999999999999993</v>
      </c>
      <c r="G144" s="218">
        <f t="shared" si="2"/>
        <v>8.7000000000000277</v>
      </c>
      <c r="H144" s="218"/>
    </row>
    <row r="145" spans="1:8">
      <c r="B145" s="677"/>
      <c r="C145" s="677"/>
      <c r="D145" t="s">
        <v>401</v>
      </c>
      <c r="E145" s="241">
        <v>6</v>
      </c>
      <c r="G145" s="218">
        <f t="shared" si="2"/>
        <v>14.700000000000028</v>
      </c>
      <c r="H145" s="218"/>
    </row>
    <row r="146" spans="1:8">
      <c r="B146" s="677"/>
      <c r="C146" s="677"/>
      <c r="D146" t="s">
        <v>400</v>
      </c>
      <c r="E146" s="241">
        <v>240</v>
      </c>
      <c r="G146" s="218">
        <f t="shared" si="2"/>
        <v>254.70000000000002</v>
      </c>
      <c r="H146" s="218"/>
    </row>
    <row r="147" spans="1:8">
      <c r="A147" s="236">
        <v>43434</v>
      </c>
      <c r="B147" s="677">
        <v>15566</v>
      </c>
      <c r="C147" s="677" t="s">
        <v>405</v>
      </c>
      <c r="D147" t="s">
        <v>400</v>
      </c>
      <c r="F147" s="241">
        <v>240</v>
      </c>
      <c r="G147" s="218">
        <f t="shared" si="2"/>
        <v>14.700000000000017</v>
      </c>
      <c r="H147" s="218"/>
    </row>
    <row r="148" spans="1:8">
      <c r="A148" s="236">
        <v>43482</v>
      </c>
      <c r="B148" s="677">
        <v>15790</v>
      </c>
      <c r="C148" s="677" t="s">
        <v>405</v>
      </c>
      <c r="D148" t="s">
        <v>19</v>
      </c>
      <c r="F148" s="241">
        <v>8.6999999999999993</v>
      </c>
      <c r="G148" s="218">
        <f t="shared" si="2"/>
        <v>6.0000000000000178</v>
      </c>
      <c r="H148" s="218"/>
    </row>
    <row r="149" spans="1:8">
      <c r="A149" s="236">
        <v>43482</v>
      </c>
      <c r="B149" s="677">
        <v>15790</v>
      </c>
      <c r="C149" s="677" t="s">
        <v>405</v>
      </c>
      <c r="D149" t="s">
        <v>401</v>
      </c>
      <c r="F149" s="241">
        <v>6</v>
      </c>
      <c r="G149" s="218">
        <f t="shared" si="2"/>
        <v>1.7763568394002505E-14</v>
      </c>
      <c r="H149" s="218"/>
    </row>
    <row r="150" spans="1:8">
      <c r="A150" s="236">
        <v>43465</v>
      </c>
      <c r="B150" s="677" t="s">
        <v>397</v>
      </c>
      <c r="C150" s="677" t="s">
        <v>409</v>
      </c>
      <c r="D150" t="s">
        <v>19</v>
      </c>
      <c r="E150" s="241">
        <v>9.3000000000000007</v>
      </c>
      <c r="G150" s="218">
        <f t="shared" si="2"/>
        <v>9.3000000000000185</v>
      </c>
      <c r="H150" s="218"/>
    </row>
    <row r="151" spans="1:8">
      <c r="B151" s="677"/>
      <c r="C151" s="677"/>
      <c r="D151" t="s">
        <v>401</v>
      </c>
      <c r="E151" s="241">
        <v>6</v>
      </c>
      <c r="G151" s="218">
        <f t="shared" si="2"/>
        <v>15.300000000000018</v>
      </c>
      <c r="H151" s="218"/>
    </row>
    <row r="152" spans="1:8">
      <c r="B152" s="677"/>
      <c r="C152" s="677"/>
      <c r="D152" t="s">
        <v>400</v>
      </c>
      <c r="E152" s="241">
        <v>240</v>
      </c>
      <c r="G152" s="218">
        <f t="shared" si="2"/>
        <v>255.3</v>
      </c>
      <c r="H152" s="218"/>
    </row>
    <row r="153" spans="1:8">
      <c r="A153" s="236">
        <v>43830</v>
      </c>
      <c r="B153" s="677">
        <v>15712</v>
      </c>
      <c r="C153" s="677" t="s">
        <v>409</v>
      </c>
      <c r="D153" t="s">
        <v>400</v>
      </c>
      <c r="F153" s="241">
        <v>240</v>
      </c>
      <c r="G153" s="218">
        <f t="shared" si="2"/>
        <v>15.300000000000011</v>
      </c>
      <c r="H153" s="218"/>
    </row>
    <row r="154" spans="1:8">
      <c r="A154" s="236">
        <v>43525</v>
      </c>
      <c r="B154" s="677">
        <v>17909</v>
      </c>
      <c r="C154" s="677" t="s">
        <v>409</v>
      </c>
      <c r="D154" t="s">
        <v>19</v>
      </c>
      <c r="F154" s="241">
        <v>9.3000000000000007</v>
      </c>
      <c r="G154" s="218">
        <f t="shared" si="2"/>
        <v>6.0000000000000107</v>
      </c>
      <c r="H154" s="218"/>
    </row>
    <row r="155" spans="1:8">
      <c r="A155" s="236">
        <v>43525</v>
      </c>
      <c r="B155" s="677">
        <v>17909</v>
      </c>
      <c r="C155" s="677" t="s">
        <v>409</v>
      </c>
      <c r="D155" t="s">
        <v>401</v>
      </c>
      <c r="F155" s="241">
        <v>6</v>
      </c>
      <c r="G155" s="218">
        <f t="shared" si="2"/>
        <v>1.0658141036401503E-14</v>
      </c>
      <c r="H155" s="218"/>
    </row>
    <row r="156" spans="1:8">
      <c r="A156" s="236">
        <v>43496</v>
      </c>
      <c r="B156" s="677" t="s">
        <v>397</v>
      </c>
      <c r="C156" s="677" t="s">
        <v>444</v>
      </c>
      <c r="D156" t="s">
        <v>19</v>
      </c>
      <c r="E156" s="241">
        <v>9.6999999999999993</v>
      </c>
      <c r="G156" s="218">
        <f t="shared" si="2"/>
        <v>9.7000000000000099</v>
      </c>
      <c r="H156" s="218"/>
    </row>
    <row r="157" spans="1:8">
      <c r="B157" s="677"/>
      <c r="C157" s="677"/>
      <c r="D157" t="s">
        <v>401</v>
      </c>
      <c r="E157" s="241">
        <v>6</v>
      </c>
      <c r="G157" s="218">
        <f t="shared" si="2"/>
        <v>15.70000000000001</v>
      </c>
      <c r="H157" s="218"/>
    </row>
    <row r="158" spans="1:8">
      <c r="B158" s="677"/>
      <c r="C158" s="677"/>
      <c r="D158" t="s">
        <v>400</v>
      </c>
      <c r="E158" s="241">
        <v>240</v>
      </c>
      <c r="G158" s="218">
        <f t="shared" si="2"/>
        <v>255.70000000000002</v>
      </c>
      <c r="H158" s="218"/>
    </row>
    <row r="159" spans="1:8">
      <c r="A159" s="236">
        <v>43496</v>
      </c>
      <c r="B159" s="677">
        <v>15869</v>
      </c>
      <c r="C159" s="677" t="s">
        <v>444</v>
      </c>
      <c r="D159" t="s">
        <v>400</v>
      </c>
      <c r="F159" s="241">
        <v>240</v>
      </c>
      <c r="G159" s="218">
        <f t="shared" si="2"/>
        <v>15.700000000000017</v>
      </c>
      <c r="H159" s="218"/>
    </row>
    <row r="160" spans="1:8">
      <c r="A160" s="236">
        <v>43525</v>
      </c>
      <c r="B160" s="677">
        <v>17909</v>
      </c>
      <c r="C160" s="677" t="s">
        <v>444</v>
      </c>
      <c r="D160" t="s">
        <v>19</v>
      </c>
      <c r="F160" s="241">
        <v>9.6999999999999993</v>
      </c>
      <c r="G160" s="218">
        <f t="shared" si="2"/>
        <v>6.0000000000000178</v>
      </c>
      <c r="H160" s="218"/>
    </row>
    <row r="161" spans="1:8">
      <c r="A161" s="236">
        <v>43525</v>
      </c>
      <c r="B161" s="677">
        <v>17909</v>
      </c>
      <c r="C161" s="677" t="s">
        <v>444</v>
      </c>
      <c r="D161" t="s">
        <v>401</v>
      </c>
      <c r="F161" s="241">
        <v>6</v>
      </c>
      <c r="G161" s="218">
        <f t="shared" si="2"/>
        <v>1.7763568394002505E-14</v>
      </c>
      <c r="H161" s="218"/>
    </row>
    <row r="162" spans="1:8">
      <c r="A162" s="236">
        <v>43524</v>
      </c>
      <c r="B162" s="677" t="s">
        <v>397</v>
      </c>
      <c r="C162" s="677" t="s">
        <v>415</v>
      </c>
      <c r="D162" t="s">
        <v>19</v>
      </c>
      <c r="E162" s="241">
        <v>10.199999999999999</v>
      </c>
      <c r="G162" s="218">
        <f t="shared" si="2"/>
        <v>10.200000000000017</v>
      </c>
      <c r="H162" s="218"/>
    </row>
    <row r="163" spans="1:8">
      <c r="B163" s="677"/>
      <c r="C163" s="677"/>
      <c r="D163" t="s">
        <v>401</v>
      </c>
      <c r="E163" s="241">
        <v>7.3</v>
      </c>
      <c r="G163" s="218">
        <f t="shared" si="2"/>
        <v>17.500000000000018</v>
      </c>
      <c r="H163" s="218"/>
    </row>
    <row r="164" spans="1:8">
      <c r="B164" s="677"/>
      <c r="C164" s="677"/>
      <c r="D164" t="s">
        <v>400</v>
      </c>
      <c r="E164" s="241">
        <v>240</v>
      </c>
      <c r="G164" s="218">
        <f t="shared" si="2"/>
        <v>257.5</v>
      </c>
      <c r="H164" s="218"/>
    </row>
    <row r="165" spans="1:8">
      <c r="A165" s="236">
        <v>43524</v>
      </c>
      <c r="B165" s="677">
        <v>15984</v>
      </c>
      <c r="C165" s="677" t="s">
        <v>415</v>
      </c>
      <c r="D165" t="s">
        <v>400</v>
      </c>
      <c r="F165" s="241">
        <v>224</v>
      </c>
      <c r="G165" s="218">
        <f t="shared" si="2"/>
        <v>33.5</v>
      </c>
      <c r="H165" s="218"/>
    </row>
    <row r="166" spans="1:8">
      <c r="A166" s="236">
        <v>43535</v>
      </c>
      <c r="B166" s="677">
        <v>17931</v>
      </c>
      <c r="C166" s="677" t="s">
        <v>415</v>
      </c>
      <c r="D166" t="s">
        <v>400</v>
      </c>
      <c r="F166" s="241">
        <v>16</v>
      </c>
      <c r="G166" s="218">
        <f t="shared" si="2"/>
        <v>17.5</v>
      </c>
      <c r="H166" s="218"/>
    </row>
    <row r="167" spans="1:8">
      <c r="A167" s="236">
        <v>43550</v>
      </c>
      <c r="B167" s="677">
        <v>17951</v>
      </c>
      <c r="C167" s="677" t="s">
        <v>415</v>
      </c>
      <c r="D167" t="s">
        <v>19</v>
      </c>
      <c r="F167" s="241">
        <v>10.199999999999999</v>
      </c>
      <c r="G167" s="218">
        <f t="shared" si="2"/>
        <v>7.3000000000000007</v>
      </c>
      <c r="H167" s="218"/>
    </row>
    <row r="168" spans="1:8">
      <c r="A168" s="236">
        <v>43614</v>
      </c>
      <c r="B168" s="677" t="s">
        <v>2329</v>
      </c>
      <c r="C168" s="677" t="s">
        <v>415</v>
      </c>
      <c r="D168" t="s">
        <v>401</v>
      </c>
      <c r="F168" s="241">
        <v>7.3</v>
      </c>
      <c r="G168" s="218">
        <f t="shared" si="2"/>
        <v>0</v>
      </c>
      <c r="H168" s="218"/>
    </row>
    <row r="169" spans="1:8">
      <c r="A169" s="236">
        <v>43555</v>
      </c>
      <c r="B169" s="677" t="s">
        <v>397</v>
      </c>
      <c r="C169" s="677" t="s">
        <v>418</v>
      </c>
      <c r="D169" t="s">
        <v>19</v>
      </c>
      <c r="E169" s="241">
        <v>9.5</v>
      </c>
      <c r="G169" s="218">
        <f t="shared" si="2"/>
        <v>9.5</v>
      </c>
      <c r="H169" s="218"/>
    </row>
    <row r="170" spans="1:8">
      <c r="B170" s="677"/>
      <c r="C170" s="677"/>
      <c r="D170" t="s">
        <v>401</v>
      </c>
      <c r="E170" s="241">
        <v>5.8</v>
      </c>
      <c r="G170" s="218">
        <f t="shared" si="2"/>
        <v>15.3</v>
      </c>
      <c r="H170" s="218"/>
    </row>
    <row r="171" spans="1:8">
      <c r="B171" s="677"/>
      <c r="C171" s="677"/>
      <c r="D171" t="s">
        <v>400</v>
      </c>
      <c r="E171" s="241">
        <v>240</v>
      </c>
      <c r="G171" s="218">
        <f t="shared" si="2"/>
        <v>255.3</v>
      </c>
      <c r="H171" s="218"/>
    </row>
    <row r="172" spans="1:8">
      <c r="A172" s="236">
        <v>43554</v>
      </c>
      <c r="B172" s="677" t="s">
        <v>2330</v>
      </c>
      <c r="C172" s="677" t="s">
        <v>418</v>
      </c>
      <c r="D172" t="s">
        <v>400</v>
      </c>
      <c r="F172" s="241">
        <v>240</v>
      </c>
      <c r="G172" s="218">
        <f t="shared" si="2"/>
        <v>15.300000000000011</v>
      </c>
      <c r="H172" s="218"/>
    </row>
    <row r="173" spans="1:8">
      <c r="A173" s="236">
        <v>43614</v>
      </c>
      <c r="B173" s="677" t="s">
        <v>2329</v>
      </c>
      <c r="C173" s="677" t="s">
        <v>418</v>
      </c>
      <c r="D173" t="s">
        <v>19</v>
      </c>
      <c r="F173" s="241">
        <v>9.5</v>
      </c>
      <c r="G173" s="218">
        <f t="shared" si="2"/>
        <v>5.8000000000000114</v>
      </c>
      <c r="H173" s="218"/>
    </row>
    <row r="174" spans="1:8">
      <c r="A174" s="236">
        <v>43614</v>
      </c>
      <c r="B174" s="677" t="s">
        <v>2329</v>
      </c>
      <c r="C174" s="677" t="s">
        <v>418</v>
      </c>
      <c r="D174" t="s">
        <v>401</v>
      </c>
      <c r="F174" s="241">
        <v>5.8</v>
      </c>
      <c r="G174" s="218">
        <f t="shared" si="2"/>
        <v>1.1546319456101628E-14</v>
      </c>
      <c r="H174" s="218"/>
    </row>
    <row r="175" spans="1:8">
      <c r="A175" s="236">
        <v>43585</v>
      </c>
      <c r="B175" s="677" t="s">
        <v>397</v>
      </c>
      <c r="C175" s="677" t="s">
        <v>420</v>
      </c>
      <c r="D175" t="s">
        <v>19</v>
      </c>
      <c r="E175" s="241">
        <v>9.6</v>
      </c>
      <c r="G175" s="218">
        <f t="shared" si="2"/>
        <v>9.6000000000000121</v>
      </c>
      <c r="H175" s="218"/>
    </row>
    <row r="176" spans="1:8">
      <c r="B176" s="677"/>
      <c r="C176" s="677"/>
      <c r="D176" t="s">
        <v>401</v>
      </c>
      <c r="E176" s="241">
        <v>5.3</v>
      </c>
      <c r="G176" s="218">
        <f t="shared" si="2"/>
        <v>14.900000000000013</v>
      </c>
      <c r="H176" s="218"/>
    </row>
    <row r="177" spans="1:8">
      <c r="B177" s="677"/>
      <c r="C177" s="677"/>
      <c r="D177" t="s">
        <v>400</v>
      </c>
      <c r="E177" s="241">
        <v>240</v>
      </c>
      <c r="G177" s="218">
        <f t="shared" si="2"/>
        <v>254.9</v>
      </c>
      <c r="H177" s="218"/>
    </row>
    <row r="178" spans="1:8">
      <c r="A178" s="236">
        <v>43585</v>
      </c>
      <c r="B178" s="677" t="s">
        <v>2331</v>
      </c>
      <c r="C178" s="677" t="s">
        <v>420</v>
      </c>
      <c r="D178" t="s">
        <v>400</v>
      </c>
      <c r="F178" s="241">
        <v>240</v>
      </c>
      <c r="G178" s="218">
        <f t="shared" si="2"/>
        <v>14.900000000000006</v>
      </c>
      <c r="H178" s="218"/>
    </row>
    <row r="179" spans="1:8">
      <c r="A179" s="236">
        <v>43614</v>
      </c>
      <c r="B179" s="677" t="s">
        <v>2329</v>
      </c>
      <c r="C179" s="677" t="s">
        <v>420</v>
      </c>
      <c r="D179" t="s">
        <v>19</v>
      </c>
      <c r="F179" s="241">
        <v>9.6</v>
      </c>
      <c r="G179" s="218">
        <f t="shared" si="2"/>
        <v>5.300000000000006</v>
      </c>
      <c r="H179" s="218"/>
    </row>
    <row r="180" spans="1:8">
      <c r="A180" s="236">
        <v>43614</v>
      </c>
      <c r="B180" s="677" t="s">
        <v>2329</v>
      </c>
      <c r="C180" s="677" t="s">
        <v>420</v>
      </c>
      <c r="D180" t="s">
        <v>401</v>
      </c>
      <c r="F180" s="241">
        <v>5.3</v>
      </c>
      <c r="G180" s="218">
        <f t="shared" si="2"/>
        <v>0</v>
      </c>
      <c r="H180" s="218"/>
    </row>
    <row r="181" spans="1:8">
      <c r="A181" s="236">
        <v>43616</v>
      </c>
      <c r="B181" s="677" t="s">
        <v>397</v>
      </c>
      <c r="C181" s="677" t="s">
        <v>422</v>
      </c>
      <c r="D181" t="s">
        <v>19</v>
      </c>
      <c r="E181" s="241">
        <v>8.9</v>
      </c>
      <c r="G181" s="218">
        <f t="shared" si="2"/>
        <v>8.9</v>
      </c>
      <c r="H181" s="218"/>
    </row>
    <row r="182" spans="1:8">
      <c r="B182" s="677"/>
      <c r="C182" s="677"/>
      <c r="D182" t="s">
        <v>401</v>
      </c>
      <c r="E182" s="241">
        <v>6.2</v>
      </c>
      <c r="G182" s="218">
        <f t="shared" si="2"/>
        <v>15.100000000000001</v>
      </c>
      <c r="H182" s="218"/>
    </row>
    <row r="183" spans="1:8">
      <c r="B183" s="677"/>
      <c r="C183" s="677"/>
      <c r="D183" t="s">
        <v>400</v>
      </c>
      <c r="E183" s="241">
        <v>240</v>
      </c>
      <c r="G183" s="218">
        <f t="shared" si="2"/>
        <v>255.1</v>
      </c>
      <c r="H183" s="218"/>
    </row>
    <row r="184" spans="1:8">
      <c r="A184" s="236">
        <v>43616</v>
      </c>
      <c r="B184" s="677" t="s">
        <v>2332</v>
      </c>
      <c r="C184" s="677" t="s">
        <v>422</v>
      </c>
      <c r="D184" t="s">
        <v>400</v>
      </c>
      <c r="F184" s="241">
        <v>240</v>
      </c>
      <c r="G184" s="218">
        <f t="shared" si="2"/>
        <v>15.099999999999994</v>
      </c>
      <c r="H184" s="218"/>
    </row>
    <row r="185" spans="1:8">
      <c r="A185" s="236">
        <v>43686</v>
      </c>
      <c r="B185" s="677" t="s">
        <v>2333</v>
      </c>
      <c r="C185" s="677" t="s">
        <v>422</v>
      </c>
      <c r="D185" t="s">
        <v>19</v>
      </c>
      <c r="F185" s="241">
        <v>8.9</v>
      </c>
      <c r="G185" s="218">
        <f t="shared" si="2"/>
        <v>6.199999999999994</v>
      </c>
      <c r="H185" s="218"/>
    </row>
    <row r="186" spans="1:8">
      <c r="A186" s="236">
        <v>43686</v>
      </c>
      <c r="B186" s="677" t="s">
        <v>2333</v>
      </c>
      <c r="C186" s="677" t="s">
        <v>422</v>
      </c>
      <c r="D186" t="s">
        <v>401</v>
      </c>
      <c r="F186" s="241">
        <v>6.2</v>
      </c>
      <c r="G186" s="218">
        <f t="shared" si="2"/>
        <v>0</v>
      </c>
      <c r="H186" s="218"/>
    </row>
    <row r="187" spans="1:8">
      <c r="A187" s="243">
        <v>43646</v>
      </c>
      <c r="B187" s="676" t="s">
        <v>397</v>
      </c>
      <c r="C187" s="676" t="s">
        <v>425</v>
      </c>
      <c r="D187" t="s">
        <v>19</v>
      </c>
      <c r="E187" s="241">
        <v>7.9</v>
      </c>
      <c r="G187" s="218">
        <f t="shared" si="2"/>
        <v>7.9</v>
      </c>
      <c r="H187" s="218"/>
    </row>
    <row r="188" spans="1:8">
      <c r="B188" s="677"/>
      <c r="C188" s="677"/>
      <c r="D188" t="s">
        <v>401</v>
      </c>
      <c r="E188" s="241">
        <v>5.9</v>
      </c>
      <c r="G188" s="218">
        <f t="shared" si="2"/>
        <v>13.8</v>
      </c>
      <c r="H188" s="218"/>
    </row>
    <row r="189" spans="1:8">
      <c r="B189" s="677"/>
      <c r="C189" s="677"/>
      <c r="D189" t="s">
        <v>400</v>
      </c>
      <c r="E189" s="241">
        <v>240</v>
      </c>
      <c r="G189" s="218">
        <f t="shared" si="2"/>
        <v>253.8</v>
      </c>
      <c r="H189" s="218"/>
    </row>
    <row r="190" spans="1:8">
      <c r="A190" s="236">
        <v>43644</v>
      </c>
      <c r="B190" s="677" t="s">
        <v>2334</v>
      </c>
      <c r="C190" s="677" t="s">
        <v>425</v>
      </c>
      <c r="D190" t="s">
        <v>400</v>
      </c>
      <c r="F190" s="241">
        <v>240</v>
      </c>
      <c r="G190" s="218">
        <f t="shared" si="2"/>
        <v>13.800000000000011</v>
      </c>
      <c r="H190" s="218"/>
    </row>
    <row r="191" spans="1:8">
      <c r="A191" s="236">
        <v>43686</v>
      </c>
      <c r="B191" s="677" t="s">
        <v>2333</v>
      </c>
      <c r="C191" s="677" t="s">
        <v>425</v>
      </c>
      <c r="D191" t="s">
        <v>19</v>
      </c>
      <c r="F191" s="241">
        <v>7.9</v>
      </c>
      <c r="G191" s="218">
        <f t="shared" si="2"/>
        <v>5.900000000000011</v>
      </c>
      <c r="H191" s="218"/>
    </row>
    <row r="192" spans="1:8">
      <c r="A192" s="236">
        <v>43686</v>
      </c>
      <c r="B192" s="677" t="s">
        <v>2333</v>
      </c>
      <c r="C192" s="677" t="s">
        <v>425</v>
      </c>
      <c r="D192" t="s">
        <v>401</v>
      </c>
      <c r="F192" s="241">
        <v>5.9</v>
      </c>
      <c r="G192" s="218">
        <f t="shared" si="2"/>
        <v>1.0658141036401503E-14</v>
      </c>
      <c r="H192" s="218"/>
    </row>
    <row r="193" spans="1:8">
      <c r="A193" s="243">
        <v>43677</v>
      </c>
      <c r="B193" s="676" t="s">
        <v>397</v>
      </c>
      <c r="C193" s="676" t="s">
        <v>427</v>
      </c>
      <c r="D193" t="s">
        <v>19</v>
      </c>
      <c r="E193" s="241">
        <v>7.9</v>
      </c>
      <c r="G193" s="218">
        <f t="shared" si="2"/>
        <v>7.900000000000011</v>
      </c>
      <c r="H193" s="218"/>
    </row>
    <row r="194" spans="1:8">
      <c r="B194" s="677"/>
      <c r="C194" s="677"/>
      <c r="D194" t="s">
        <v>401</v>
      </c>
      <c r="E194" s="241">
        <v>5.7</v>
      </c>
      <c r="G194" s="218">
        <f t="shared" si="2"/>
        <v>13.600000000000012</v>
      </c>
      <c r="H194" s="218"/>
    </row>
    <row r="195" spans="1:8">
      <c r="B195" s="677"/>
      <c r="C195" s="677"/>
      <c r="D195" t="s">
        <v>400</v>
      </c>
      <c r="E195" s="241">
        <v>240</v>
      </c>
      <c r="G195" s="218">
        <f t="shared" si="2"/>
        <v>253.60000000000002</v>
      </c>
      <c r="H195" s="218"/>
    </row>
    <row r="196" spans="1:8">
      <c r="A196" s="236">
        <v>43677</v>
      </c>
      <c r="B196" s="677" t="s">
        <v>2335</v>
      </c>
      <c r="C196" s="677" t="s">
        <v>427</v>
      </c>
      <c r="D196" t="s">
        <v>400</v>
      </c>
      <c r="F196" s="241">
        <v>240</v>
      </c>
      <c r="G196" s="218">
        <f t="shared" si="2"/>
        <v>13.600000000000023</v>
      </c>
      <c r="H196" s="218"/>
    </row>
    <row r="197" spans="1:8">
      <c r="A197" s="236">
        <v>43738</v>
      </c>
      <c r="B197" s="677" t="s">
        <v>2336</v>
      </c>
      <c r="C197" s="677" t="s">
        <v>427</v>
      </c>
      <c r="D197" t="s">
        <v>19</v>
      </c>
      <c r="F197" s="241">
        <v>7.9</v>
      </c>
      <c r="G197" s="218">
        <f t="shared" si="2"/>
        <v>5.7000000000000224</v>
      </c>
      <c r="H197" s="218"/>
    </row>
    <row r="198" spans="1:8">
      <c r="A198" s="236">
        <v>43738</v>
      </c>
      <c r="B198" s="677" t="s">
        <v>2336</v>
      </c>
      <c r="C198" s="677" t="s">
        <v>427</v>
      </c>
      <c r="D198" t="s">
        <v>401</v>
      </c>
      <c r="F198" s="241">
        <v>5.7</v>
      </c>
      <c r="G198" s="218">
        <f t="shared" si="2"/>
        <v>2.2204460492503131E-14</v>
      </c>
      <c r="H198" s="218"/>
    </row>
    <row r="199" spans="1:8">
      <c r="A199" s="243">
        <v>43708</v>
      </c>
      <c r="B199" s="676" t="s">
        <v>397</v>
      </c>
      <c r="C199" s="676" t="s">
        <v>429</v>
      </c>
      <c r="D199" t="s">
        <v>19</v>
      </c>
      <c r="E199" s="241">
        <v>7.7</v>
      </c>
      <c r="G199" s="218">
        <f t="shared" si="2"/>
        <v>7.7000000000000224</v>
      </c>
      <c r="H199" s="218"/>
    </row>
    <row r="200" spans="1:8">
      <c r="B200" s="677"/>
      <c r="C200" s="677"/>
      <c r="D200" t="s">
        <v>401</v>
      </c>
      <c r="E200" s="241">
        <v>5.5</v>
      </c>
      <c r="G200" s="218">
        <f t="shared" si="2"/>
        <v>13.200000000000022</v>
      </c>
      <c r="H200" s="218"/>
    </row>
    <row r="201" spans="1:8">
      <c r="B201" s="677"/>
      <c r="C201" s="677"/>
      <c r="D201" t="s">
        <v>400</v>
      </c>
      <c r="E201" s="241">
        <v>240</v>
      </c>
      <c r="G201" s="218">
        <f t="shared" si="2"/>
        <v>253.20000000000002</v>
      </c>
      <c r="H201" s="218"/>
    </row>
    <row r="202" spans="1:8">
      <c r="A202" s="236">
        <v>43708</v>
      </c>
      <c r="B202" s="677" t="s">
        <v>2337</v>
      </c>
      <c r="C202" s="677" t="s">
        <v>429</v>
      </c>
      <c r="D202" t="s">
        <v>400</v>
      </c>
      <c r="F202" s="241">
        <v>240</v>
      </c>
      <c r="G202" s="218">
        <f t="shared" ref="G202:G272" si="3">+G201+E202-F202</f>
        <v>13.200000000000017</v>
      </c>
      <c r="H202" s="218"/>
    </row>
    <row r="203" spans="1:8">
      <c r="A203" s="236">
        <v>43738</v>
      </c>
      <c r="B203" s="677" t="s">
        <v>2336</v>
      </c>
      <c r="C203" s="677" t="s">
        <v>429</v>
      </c>
      <c r="D203" t="s">
        <v>19</v>
      </c>
      <c r="F203" s="241">
        <v>7.7</v>
      </c>
      <c r="G203" s="218">
        <f t="shared" si="3"/>
        <v>5.5000000000000169</v>
      </c>
      <c r="H203" s="218"/>
    </row>
    <row r="204" spans="1:8">
      <c r="A204" s="236">
        <v>43738</v>
      </c>
      <c r="B204" s="677" t="s">
        <v>2336</v>
      </c>
      <c r="C204" s="677" t="s">
        <v>429</v>
      </c>
      <c r="D204" t="s">
        <v>401</v>
      </c>
      <c r="F204" s="241">
        <v>5.5</v>
      </c>
      <c r="G204" s="218">
        <f t="shared" si="3"/>
        <v>1.6875389974302379E-14</v>
      </c>
      <c r="H204" s="218"/>
    </row>
    <row r="205" spans="1:8">
      <c r="A205" s="243">
        <v>43738</v>
      </c>
      <c r="B205" s="676" t="s">
        <v>397</v>
      </c>
      <c r="C205" s="676" t="s">
        <v>478</v>
      </c>
      <c r="D205" t="s">
        <v>19</v>
      </c>
      <c r="E205" s="241">
        <v>7.7</v>
      </c>
      <c r="G205" s="218">
        <f t="shared" si="3"/>
        <v>7.7000000000000171</v>
      </c>
      <c r="H205" s="218"/>
    </row>
    <row r="206" spans="1:8">
      <c r="B206" s="677"/>
      <c r="C206" s="677"/>
      <c r="D206" t="s">
        <v>401</v>
      </c>
      <c r="E206" s="241">
        <v>5.6</v>
      </c>
      <c r="G206" s="218">
        <f t="shared" si="3"/>
        <v>13.300000000000017</v>
      </c>
      <c r="H206" s="218"/>
    </row>
    <row r="207" spans="1:8">
      <c r="B207" s="677"/>
      <c r="C207" s="677"/>
      <c r="D207" t="s">
        <v>400</v>
      </c>
      <c r="E207" s="241">
        <v>240</v>
      </c>
      <c r="G207" s="218">
        <f t="shared" si="3"/>
        <v>253.3</v>
      </c>
      <c r="H207" s="218"/>
    </row>
    <row r="208" spans="1:8">
      <c r="A208" s="236">
        <v>43738</v>
      </c>
      <c r="B208" s="677" t="s">
        <v>2336</v>
      </c>
      <c r="C208" s="677" t="s">
        <v>478</v>
      </c>
      <c r="D208" t="s">
        <v>400</v>
      </c>
      <c r="F208" s="241">
        <v>240</v>
      </c>
      <c r="G208" s="218">
        <f t="shared" si="3"/>
        <v>13.300000000000011</v>
      </c>
      <c r="H208" s="218"/>
    </row>
    <row r="209" spans="1:8">
      <c r="A209" s="236">
        <v>43769</v>
      </c>
      <c r="B209" s="677" t="s">
        <v>2338</v>
      </c>
      <c r="C209" s="677" t="s">
        <v>478</v>
      </c>
      <c r="D209" t="s">
        <v>19</v>
      </c>
      <c r="F209" s="241">
        <v>7.7</v>
      </c>
      <c r="G209" s="218">
        <f t="shared" si="3"/>
        <v>5.6000000000000112</v>
      </c>
      <c r="H209" s="218"/>
    </row>
    <row r="210" spans="1:8">
      <c r="A210" s="236">
        <v>43769</v>
      </c>
      <c r="B210" s="677" t="s">
        <v>2338</v>
      </c>
      <c r="C210" s="677" t="s">
        <v>478</v>
      </c>
      <c r="D210" t="s">
        <v>401</v>
      </c>
      <c r="F210" s="241">
        <v>5.6</v>
      </c>
      <c r="G210" s="218">
        <f t="shared" si="3"/>
        <v>1.1546319456101628E-14</v>
      </c>
      <c r="H210" s="218"/>
    </row>
    <row r="211" spans="1:8">
      <c r="A211" s="243">
        <v>43769</v>
      </c>
      <c r="B211" s="676" t="s">
        <v>397</v>
      </c>
      <c r="C211" s="676" t="s">
        <v>398</v>
      </c>
      <c r="D211" t="s">
        <v>19</v>
      </c>
      <c r="E211" s="241">
        <v>7.8</v>
      </c>
      <c r="G211" s="218">
        <f t="shared" si="3"/>
        <v>7.8000000000000114</v>
      </c>
      <c r="H211" s="218"/>
    </row>
    <row r="212" spans="1:8">
      <c r="B212" s="677"/>
      <c r="C212" s="677"/>
      <c r="D212" t="s">
        <v>401</v>
      </c>
      <c r="E212" s="241">
        <v>5.4</v>
      </c>
      <c r="G212" s="218">
        <f t="shared" si="3"/>
        <v>13.200000000000012</v>
      </c>
      <c r="H212" s="218"/>
    </row>
    <row r="213" spans="1:8">
      <c r="B213" s="677"/>
      <c r="C213" s="677"/>
      <c r="D213" t="s">
        <v>400</v>
      </c>
      <c r="E213" s="241">
        <v>240</v>
      </c>
      <c r="G213" s="218">
        <f t="shared" si="3"/>
        <v>253.20000000000002</v>
      </c>
      <c r="H213" s="218"/>
    </row>
    <row r="214" spans="1:8">
      <c r="A214" s="236">
        <v>43769</v>
      </c>
      <c r="B214" s="677" t="s">
        <v>2338</v>
      </c>
      <c r="C214" s="677" t="s">
        <v>398</v>
      </c>
      <c r="D214" t="s">
        <v>400</v>
      </c>
      <c r="F214" s="241">
        <v>240</v>
      </c>
      <c r="G214" s="218">
        <f t="shared" si="3"/>
        <v>13.200000000000017</v>
      </c>
      <c r="H214" s="218"/>
    </row>
    <row r="215" spans="1:8">
      <c r="A215" s="236">
        <v>43830</v>
      </c>
      <c r="B215" s="677" t="s">
        <v>2339</v>
      </c>
      <c r="C215" s="677" t="s">
        <v>398</v>
      </c>
      <c r="D215" t="s">
        <v>19</v>
      </c>
      <c r="F215" s="241">
        <v>7.8</v>
      </c>
      <c r="G215" s="218">
        <f t="shared" si="3"/>
        <v>5.4000000000000172</v>
      </c>
      <c r="H215" s="218"/>
    </row>
    <row r="216" spans="1:8">
      <c r="A216" s="236">
        <v>43830</v>
      </c>
      <c r="B216" s="677" t="s">
        <v>2339</v>
      </c>
      <c r="C216" s="677" t="s">
        <v>398</v>
      </c>
      <c r="D216" t="s">
        <v>401</v>
      </c>
      <c r="F216" s="241">
        <v>5.4</v>
      </c>
      <c r="G216" s="218">
        <f t="shared" si="3"/>
        <v>1.6875389974302379E-14</v>
      </c>
      <c r="H216" s="218"/>
    </row>
    <row r="217" spans="1:8">
      <c r="A217" s="243">
        <v>43799</v>
      </c>
      <c r="B217" s="676" t="s">
        <v>397</v>
      </c>
      <c r="C217" s="676" t="s">
        <v>405</v>
      </c>
      <c r="D217" t="s">
        <v>19</v>
      </c>
      <c r="E217" s="241">
        <v>8.6999999999999993</v>
      </c>
      <c r="G217" s="218">
        <f t="shared" si="3"/>
        <v>8.7000000000000171</v>
      </c>
      <c r="H217" s="218"/>
    </row>
    <row r="218" spans="1:8">
      <c r="B218" s="677"/>
      <c r="C218" s="677"/>
      <c r="D218" t="s">
        <v>401</v>
      </c>
      <c r="E218" s="241">
        <v>5.6</v>
      </c>
      <c r="G218" s="218">
        <f t="shared" si="3"/>
        <v>14.300000000000017</v>
      </c>
      <c r="H218" s="218"/>
    </row>
    <row r="219" spans="1:8">
      <c r="B219" s="677"/>
      <c r="C219" s="677"/>
      <c r="D219" t="s">
        <v>400</v>
      </c>
      <c r="E219" s="241">
        <v>240</v>
      </c>
      <c r="G219" s="218">
        <f t="shared" si="3"/>
        <v>254.3</v>
      </c>
      <c r="H219" s="218"/>
    </row>
    <row r="220" spans="1:8">
      <c r="A220" s="236">
        <v>43799</v>
      </c>
      <c r="B220" s="677" t="s">
        <v>2340</v>
      </c>
      <c r="C220" s="677" t="s">
        <v>405</v>
      </c>
      <c r="D220" t="s">
        <v>400</v>
      </c>
      <c r="F220" s="241">
        <v>240</v>
      </c>
      <c r="G220" s="218">
        <f t="shared" si="3"/>
        <v>14.300000000000011</v>
      </c>
      <c r="H220" s="218"/>
    </row>
    <row r="221" spans="1:8">
      <c r="A221" s="236">
        <v>43830</v>
      </c>
      <c r="B221" s="677" t="s">
        <v>2339</v>
      </c>
      <c r="C221" s="677" t="s">
        <v>405</v>
      </c>
      <c r="D221" t="s">
        <v>19</v>
      </c>
      <c r="F221" s="241">
        <v>8.6999999999999993</v>
      </c>
      <c r="G221" s="218">
        <f t="shared" si="3"/>
        <v>5.6000000000000121</v>
      </c>
      <c r="H221" s="218"/>
    </row>
    <row r="222" spans="1:8">
      <c r="A222" s="236">
        <v>43830</v>
      </c>
      <c r="B222" s="677" t="s">
        <v>2339</v>
      </c>
      <c r="C222" s="677" t="s">
        <v>405</v>
      </c>
      <c r="D222" t="s">
        <v>401</v>
      </c>
      <c r="F222" s="241">
        <v>5.6</v>
      </c>
      <c r="G222" s="218">
        <f t="shared" si="3"/>
        <v>1.2434497875801753E-14</v>
      </c>
      <c r="H222" s="218"/>
    </row>
    <row r="223" spans="1:8">
      <c r="A223" s="243">
        <v>43830</v>
      </c>
      <c r="B223" s="231" t="s">
        <v>397</v>
      </c>
      <c r="C223" s="249" t="s">
        <v>409</v>
      </c>
      <c r="D223" t="s">
        <v>19</v>
      </c>
      <c r="E223" s="241">
        <v>9.1</v>
      </c>
      <c r="G223" s="218">
        <f t="shared" si="3"/>
        <v>9.1000000000000121</v>
      </c>
      <c r="H223" s="218"/>
    </row>
    <row r="224" spans="1:8">
      <c r="B224" s="677"/>
      <c r="C224" s="677"/>
      <c r="D224" t="s">
        <v>401</v>
      </c>
      <c r="E224" s="241">
        <v>5.6</v>
      </c>
      <c r="G224" s="218">
        <f t="shared" si="3"/>
        <v>14.700000000000012</v>
      </c>
      <c r="H224" s="218"/>
    </row>
    <row r="225" spans="1:8">
      <c r="B225" s="677"/>
      <c r="C225" s="677"/>
      <c r="D225" t="s">
        <v>400</v>
      </c>
      <c r="E225" s="241">
        <v>240</v>
      </c>
      <c r="G225" s="218">
        <f t="shared" si="3"/>
        <v>254.70000000000002</v>
      </c>
      <c r="H225" s="218"/>
    </row>
    <row r="226" spans="1:8">
      <c r="A226" s="236">
        <v>43830</v>
      </c>
      <c r="B226" s="677" t="s">
        <v>2339</v>
      </c>
      <c r="C226" s="677" t="s">
        <v>409</v>
      </c>
      <c r="D226" t="s">
        <v>400</v>
      </c>
      <c r="F226" s="241">
        <v>240</v>
      </c>
      <c r="G226" s="218">
        <f t="shared" si="3"/>
        <v>14.700000000000017</v>
      </c>
      <c r="H226" s="218"/>
    </row>
    <row r="227" spans="1:8">
      <c r="A227" s="236">
        <v>43859</v>
      </c>
      <c r="B227" s="677" t="s">
        <v>2341</v>
      </c>
      <c r="C227" s="677" t="s">
        <v>409</v>
      </c>
      <c r="D227" t="s">
        <v>19</v>
      </c>
      <c r="F227" s="241">
        <v>9.1</v>
      </c>
      <c r="G227" s="218">
        <f t="shared" si="3"/>
        <v>5.6000000000000174</v>
      </c>
      <c r="H227" s="218"/>
    </row>
    <row r="228" spans="1:8">
      <c r="A228" s="236">
        <v>43859</v>
      </c>
      <c r="B228" s="677" t="s">
        <v>2341</v>
      </c>
      <c r="C228" s="677" t="s">
        <v>409</v>
      </c>
      <c r="D228" t="s">
        <v>401</v>
      </c>
      <c r="F228" s="241">
        <v>5.6</v>
      </c>
      <c r="G228" s="218">
        <f t="shared" si="3"/>
        <v>1.7763568394002505E-14</v>
      </c>
      <c r="H228" s="218"/>
    </row>
    <row r="229" spans="1:8">
      <c r="A229" s="243">
        <v>43861</v>
      </c>
      <c r="B229" s="231" t="s">
        <v>397</v>
      </c>
      <c r="C229" s="249" t="s">
        <v>444</v>
      </c>
      <c r="D229" t="s">
        <v>19</v>
      </c>
      <c r="E229" s="241">
        <v>11.6</v>
      </c>
      <c r="G229" s="218">
        <f t="shared" si="3"/>
        <v>11.600000000000017</v>
      </c>
      <c r="H229" s="218"/>
    </row>
    <row r="230" spans="1:8">
      <c r="B230" s="677"/>
      <c r="C230" s="677"/>
      <c r="D230" t="s">
        <v>401</v>
      </c>
      <c r="E230" s="241">
        <v>5.4</v>
      </c>
      <c r="G230" s="218">
        <f t="shared" si="3"/>
        <v>17.000000000000018</v>
      </c>
      <c r="H230" s="218"/>
    </row>
    <row r="231" spans="1:8">
      <c r="B231" s="677"/>
      <c r="C231" s="677"/>
      <c r="D231" t="s">
        <v>400</v>
      </c>
      <c r="E231" s="241">
        <v>240</v>
      </c>
      <c r="G231" s="218">
        <f t="shared" si="3"/>
        <v>257</v>
      </c>
      <c r="H231" s="218"/>
    </row>
    <row r="232" spans="1:8">
      <c r="A232" s="236">
        <v>43861</v>
      </c>
      <c r="B232" s="677" t="s">
        <v>2342</v>
      </c>
      <c r="C232" s="677" t="s">
        <v>444</v>
      </c>
      <c r="D232" t="s">
        <v>400</v>
      </c>
      <c r="F232" s="241">
        <v>240</v>
      </c>
      <c r="G232" s="218">
        <f t="shared" si="3"/>
        <v>17</v>
      </c>
      <c r="H232" s="218"/>
    </row>
    <row r="233" spans="1:8">
      <c r="A233" s="236">
        <v>43890</v>
      </c>
      <c r="B233" s="677" t="s">
        <v>2343</v>
      </c>
      <c r="C233" s="677" t="s">
        <v>444</v>
      </c>
      <c r="D233" t="s">
        <v>19</v>
      </c>
      <c r="F233" s="241">
        <v>11.6</v>
      </c>
      <c r="G233" s="218">
        <f t="shared" si="3"/>
        <v>5.4</v>
      </c>
      <c r="H233" s="218"/>
    </row>
    <row r="234" spans="1:8">
      <c r="A234" s="236">
        <v>43890</v>
      </c>
      <c r="B234" s="677" t="s">
        <v>2343</v>
      </c>
      <c r="C234" s="677" t="s">
        <v>444</v>
      </c>
      <c r="D234" t="s">
        <v>401</v>
      </c>
      <c r="E234" s="254"/>
      <c r="F234" s="241">
        <v>5.4</v>
      </c>
      <c r="G234" s="218">
        <f t="shared" si="3"/>
        <v>0</v>
      </c>
      <c r="H234" s="218"/>
    </row>
    <row r="235" spans="1:8">
      <c r="A235" s="243">
        <v>43890</v>
      </c>
      <c r="B235" s="676" t="s">
        <v>397</v>
      </c>
      <c r="C235" s="676" t="s">
        <v>415</v>
      </c>
      <c r="D235" t="s">
        <v>19</v>
      </c>
      <c r="E235" s="254">
        <v>12</v>
      </c>
      <c r="G235" s="218">
        <f t="shared" si="3"/>
        <v>12</v>
      </c>
      <c r="H235" s="218"/>
    </row>
    <row r="236" spans="1:8">
      <c r="B236" s="677"/>
      <c r="C236" s="677"/>
      <c r="D236" t="s">
        <v>401</v>
      </c>
      <c r="E236" s="254">
        <v>5.7</v>
      </c>
      <c r="G236" s="218">
        <f t="shared" si="3"/>
        <v>17.7</v>
      </c>
      <c r="H236" s="218"/>
    </row>
    <row r="237" spans="1:8">
      <c r="B237" s="677"/>
      <c r="C237" s="677"/>
      <c r="D237" t="s">
        <v>400</v>
      </c>
      <c r="E237" s="241">
        <v>240</v>
      </c>
      <c r="G237" s="218">
        <f t="shared" si="3"/>
        <v>257.7</v>
      </c>
      <c r="H237" s="218"/>
    </row>
    <row r="238" spans="1:8">
      <c r="A238" s="236">
        <v>43890</v>
      </c>
      <c r="B238" s="677" t="s">
        <v>2343</v>
      </c>
      <c r="C238" s="677" t="s">
        <v>415</v>
      </c>
      <c r="D238" t="s">
        <v>400</v>
      </c>
      <c r="F238" s="241">
        <v>240</v>
      </c>
      <c r="G238" s="218">
        <f t="shared" si="3"/>
        <v>17.699999999999989</v>
      </c>
      <c r="H238" s="218"/>
    </row>
    <row r="239" spans="1:8">
      <c r="A239" s="236">
        <v>44013</v>
      </c>
      <c r="B239" s="677" t="s">
        <v>2344</v>
      </c>
      <c r="C239" s="677" t="s">
        <v>415</v>
      </c>
      <c r="D239" t="s">
        <v>19</v>
      </c>
      <c r="F239" s="241">
        <v>12</v>
      </c>
      <c r="G239" s="218">
        <f t="shared" si="3"/>
        <v>5.6999999999999886</v>
      </c>
      <c r="H239" s="218"/>
    </row>
    <row r="240" spans="1:8">
      <c r="A240" s="236">
        <v>44013</v>
      </c>
      <c r="B240" s="677" t="s">
        <v>2344</v>
      </c>
      <c r="C240" s="677" t="s">
        <v>415</v>
      </c>
      <c r="D240" t="s">
        <v>401</v>
      </c>
      <c r="F240" s="241">
        <v>5.7</v>
      </c>
      <c r="G240" s="218">
        <f t="shared" si="3"/>
        <v>-1.1546319456101628E-14</v>
      </c>
      <c r="H240" s="218"/>
    </row>
    <row r="241" spans="1:9">
      <c r="A241" s="243">
        <v>43921</v>
      </c>
      <c r="B241" s="676" t="s">
        <v>397</v>
      </c>
      <c r="C241" s="676" t="s">
        <v>418</v>
      </c>
      <c r="D241" t="s">
        <v>19</v>
      </c>
      <c r="E241" s="254">
        <v>12.6</v>
      </c>
      <c r="G241" s="218">
        <f t="shared" si="3"/>
        <v>12.599999999999987</v>
      </c>
      <c r="H241" s="218"/>
    </row>
    <row r="242" spans="1:9">
      <c r="B242" s="677"/>
      <c r="C242" s="677"/>
      <c r="D242" t="s">
        <v>401</v>
      </c>
      <c r="E242" s="241">
        <v>5.7</v>
      </c>
      <c r="G242" s="218">
        <f t="shared" si="3"/>
        <v>18.299999999999986</v>
      </c>
      <c r="H242" s="218"/>
    </row>
    <row r="243" spans="1:9">
      <c r="B243" s="677"/>
      <c r="C243" s="677"/>
      <c r="D243" t="s">
        <v>400</v>
      </c>
      <c r="E243" s="241">
        <v>240</v>
      </c>
      <c r="G243" s="218">
        <f t="shared" si="3"/>
        <v>258.3</v>
      </c>
      <c r="H243" s="218"/>
    </row>
    <row r="244" spans="1:9">
      <c r="A244" s="236">
        <v>43969</v>
      </c>
      <c r="B244" s="677" t="s">
        <v>2345</v>
      </c>
      <c r="C244" s="677" t="s">
        <v>418</v>
      </c>
      <c r="D244" t="s">
        <v>400</v>
      </c>
      <c r="F244" s="241">
        <v>120</v>
      </c>
      <c r="G244" s="218">
        <f t="shared" si="3"/>
        <v>138.30000000000001</v>
      </c>
      <c r="H244" s="218"/>
    </row>
    <row r="245" spans="1:9">
      <c r="A245" s="236">
        <v>43969</v>
      </c>
      <c r="B245" s="677" t="s">
        <v>2346</v>
      </c>
      <c r="C245" s="677" t="s">
        <v>418</v>
      </c>
      <c r="D245" t="s">
        <v>400</v>
      </c>
      <c r="F245" s="241">
        <v>20</v>
      </c>
      <c r="G245" s="218">
        <f t="shared" si="3"/>
        <v>118.30000000000001</v>
      </c>
      <c r="H245" s="218"/>
    </row>
    <row r="246" spans="1:9">
      <c r="A246" s="236">
        <v>44013</v>
      </c>
      <c r="B246" s="677" t="s">
        <v>2344</v>
      </c>
      <c r="C246" s="677" t="s">
        <v>418</v>
      </c>
      <c r="D246" t="s">
        <v>19</v>
      </c>
      <c r="F246" s="241">
        <v>12.2</v>
      </c>
      <c r="G246" s="218">
        <f t="shared" si="3"/>
        <v>106.10000000000001</v>
      </c>
      <c r="H246" s="218"/>
    </row>
    <row r="247" spans="1:9">
      <c r="A247" s="236">
        <v>44063</v>
      </c>
      <c r="B247" s="677" t="s">
        <v>2347</v>
      </c>
      <c r="C247" s="677" t="s">
        <v>418</v>
      </c>
      <c r="D247" t="s">
        <v>401</v>
      </c>
      <c r="F247" s="241">
        <v>5.7</v>
      </c>
      <c r="G247" s="218">
        <f t="shared" si="3"/>
        <v>100.4</v>
      </c>
      <c r="H247" s="218"/>
    </row>
    <row r="248" spans="1:9">
      <c r="A248" s="236">
        <v>44135</v>
      </c>
      <c r="B248" s="677" t="s">
        <v>2348</v>
      </c>
      <c r="C248" s="677" t="s">
        <v>418</v>
      </c>
      <c r="D248" t="s">
        <v>400</v>
      </c>
      <c r="F248" s="241">
        <v>100</v>
      </c>
      <c r="G248" s="218">
        <f t="shared" si="3"/>
        <v>0.40000000000000568</v>
      </c>
      <c r="H248" s="218"/>
    </row>
    <row r="249" spans="1:9">
      <c r="A249" s="236">
        <v>44165</v>
      </c>
      <c r="B249" s="677" t="s">
        <v>2349</v>
      </c>
      <c r="C249" s="677" t="s">
        <v>418</v>
      </c>
      <c r="D249" t="s">
        <v>19</v>
      </c>
      <c r="F249" s="241">
        <v>0.4</v>
      </c>
      <c r="G249" s="218">
        <f t="shared" si="3"/>
        <v>5.6621374255882984E-15</v>
      </c>
      <c r="H249" s="218"/>
    </row>
    <row r="250" spans="1:9">
      <c r="A250" s="243">
        <v>43951</v>
      </c>
      <c r="B250" s="676" t="s">
        <v>397</v>
      </c>
      <c r="C250" s="676" t="s">
        <v>420</v>
      </c>
      <c r="D250" t="s">
        <v>19</v>
      </c>
      <c r="E250" s="254">
        <v>13.1</v>
      </c>
      <c r="G250" s="218">
        <f t="shared" si="3"/>
        <v>13.100000000000005</v>
      </c>
      <c r="H250" s="218"/>
    </row>
    <row r="251" spans="1:9">
      <c r="B251" s="677"/>
      <c r="C251" s="677"/>
      <c r="D251" t="s">
        <v>401</v>
      </c>
      <c r="E251" s="241">
        <v>5.7</v>
      </c>
      <c r="G251" s="218">
        <f t="shared" si="3"/>
        <v>18.800000000000004</v>
      </c>
      <c r="H251" s="218"/>
    </row>
    <row r="252" spans="1:9">
      <c r="B252" s="677"/>
      <c r="C252" s="677"/>
      <c r="D252" t="s">
        <v>400</v>
      </c>
      <c r="E252" s="241">
        <v>240</v>
      </c>
      <c r="G252" s="218">
        <f t="shared" si="3"/>
        <v>258.8</v>
      </c>
      <c r="H252" s="218"/>
    </row>
    <row r="253" spans="1:9">
      <c r="A253" s="236">
        <v>43969</v>
      </c>
      <c r="B253" s="677" t="s">
        <v>2346</v>
      </c>
      <c r="C253" s="677" t="s">
        <v>420</v>
      </c>
      <c r="D253" t="s">
        <v>400</v>
      </c>
      <c r="F253" s="241">
        <v>240</v>
      </c>
      <c r="G253" s="218">
        <f t="shared" si="3"/>
        <v>18.800000000000011</v>
      </c>
      <c r="H253" s="218"/>
    </row>
    <row r="254" spans="1:9">
      <c r="A254" s="236">
        <v>44013</v>
      </c>
      <c r="B254" s="677" t="s">
        <v>2344</v>
      </c>
      <c r="C254" s="677" t="s">
        <v>420</v>
      </c>
      <c r="D254" t="s">
        <v>19</v>
      </c>
      <c r="F254" s="241">
        <v>12</v>
      </c>
      <c r="G254" s="218">
        <f t="shared" si="3"/>
        <v>6.8000000000000114</v>
      </c>
      <c r="H254" s="218"/>
      <c r="I254" s="240"/>
    </row>
    <row r="255" spans="1:9">
      <c r="A255" s="236">
        <v>44063</v>
      </c>
      <c r="B255" s="677" t="s">
        <v>2347</v>
      </c>
      <c r="C255" s="677" t="s">
        <v>420</v>
      </c>
      <c r="D255" t="s">
        <v>401</v>
      </c>
      <c r="F255" s="241">
        <v>5.7</v>
      </c>
      <c r="G255" s="218">
        <f t="shared" si="3"/>
        <v>1.1000000000000112</v>
      </c>
      <c r="H255" s="218"/>
      <c r="I255" s="240"/>
    </row>
    <row r="256" spans="1:9">
      <c r="A256" s="236">
        <v>44165</v>
      </c>
      <c r="B256" s="677" t="s">
        <v>2349</v>
      </c>
      <c r="C256" s="677" t="s">
        <v>420</v>
      </c>
      <c r="D256" t="s">
        <v>19</v>
      </c>
      <c r="F256" s="241">
        <v>1.1000000000000001</v>
      </c>
      <c r="G256" s="218">
        <f t="shared" si="3"/>
        <v>1.1102230246251565E-14</v>
      </c>
      <c r="H256" s="218"/>
      <c r="I256" s="240"/>
    </row>
    <row r="257" spans="1:8">
      <c r="A257" s="243">
        <v>43981</v>
      </c>
      <c r="B257" s="676" t="s">
        <v>397</v>
      </c>
      <c r="C257" s="676" t="s">
        <v>422</v>
      </c>
      <c r="D257" t="s">
        <v>19</v>
      </c>
      <c r="E257" s="241">
        <v>12.1</v>
      </c>
      <c r="G257" s="218">
        <f t="shared" si="3"/>
        <v>12.10000000000001</v>
      </c>
      <c r="H257" s="218"/>
    </row>
    <row r="258" spans="1:8">
      <c r="B258" s="677"/>
      <c r="C258" s="677"/>
      <c r="D258" t="s">
        <v>401</v>
      </c>
      <c r="E258" s="241">
        <v>2.5</v>
      </c>
      <c r="G258" s="218">
        <f t="shared" si="3"/>
        <v>14.60000000000001</v>
      </c>
      <c r="H258" s="218"/>
    </row>
    <row r="259" spans="1:8">
      <c r="B259" s="677"/>
      <c r="C259" s="677"/>
      <c r="D259" t="s">
        <v>400</v>
      </c>
      <c r="E259" s="241">
        <v>240</v>
      </c>
      <c r="G259" s="218">
        <f t="shared" si="3"/>
        <v>254.60000000000002</v>
      </c>
      <c r="H259" s="218"/>
    </row>
    <row r="260" spans="1:8">
      <c r="A260" s="236">
        <v>43981</v>
      </c>
      <c r="B260" s="677" t="s">
        <v>2350</v>
      </c>
      <c r="C260" s="677" t="s">
        <v>422</v>
      </c>
      <c r="D260" t="s">
        <v>400</v>
      </c>
      <c r="F260" s="241">
        <v>240</v>
      </c>
      <c r="G260" s="218">
        <f t="shared" si="3"/>
        <v>14.600000000000023</v>
      </c>
      <c r="H260" s="218"/>
    </row>
    <row r="261" spans="1:8">
      <c r="A261" s="236">
        <v>44063</v>
      </c>
      <c r="B261" s="677" t="s">
        <v>2347</v>
      </c>
      <c r="C261" s="677" t="s">
        <v>422</v>
      </c>
      <c r="D261" t="s">
        <v>19</v>
      </c>
      <c r="F261" s="241">
        <v>12.1</v>
      </c>
      <c r="G261" s="218">
        <f t="shared" si="3"/>
        <v>2.5000000000000231</v>
      </c>
      <c r="H261" s="218"/>
    </row>
    <row r="262" spans="1:8">
      <c r="A262" s="236">
        <v>44063</v>
      </c>
      <c r="B262" s="677" t="s">
        <v>2347</v>
      </c>
      <c r="C262" s="677" t="s">
        <v>422</v>
      </c>
      <c r="D262" t="s">
        <v>401</v>
      </c>
      <c r="F262" s="241">
        <v>2.5</v>
      </c>
      <c r="G262" s="218">
        <f t="shared" si="3"/>
        <v>2.3092638912203256E-14</v>
      </c>
      <c r="H262" s="218"/>
    </row>
    <row r="263" spans="1:8">
      <c r="A263" s="243">
        <v>44012</v>
      </c>
      <c r="B263" s="676" t="s">
        <v>397</v>
      </c>
      <c r="C263" s="676" t="s">
        <v>425</v>
      </c>
      <c r="D263" t="s">
        <v>19</v>
      </c>
      <c r="E263" s="241">
        <v>10.7</v>
      </c>
      <c r="G263" s="218">
        <f t="shared" si="3"/>
        <v>10.700000000000022</v>
      </c>
      <c r="H263" s="218"/>
    </row>
    <row r="264" spans="1:8">
      <c r="B264" s="677"/>
      <c r="C264" s="677"/>
      <c r="D264" t="s">
        <v>401</v>
      </c>
      <c r="E264" s="241">
        <v>1.2</v>
      </c>
      <c r="G264" s="218">
        <f t="shared" si="3"/>
        <v>11.900000000000022</v>
      </c>
      <c r="H264" s="218"/>
    </row>
    <row r="265" spans="1:8">
      <c r="B265" s="677"/>
      <c r="C265" s="677"/>
      <c r="D265" t="s">
        <v>400</v>
      </c>
      <c r="E265" s="241">
        <v>240</v>
      </c>
      <c r="G265" s="218">
        <f t="shared" si="3"/>
        <v>251.90000000000003</v>
      </c>
      <c r="H265" s="218"/>
    </row>
    <row r="266" spans="1:8">
      <c r="A266" s="236">
        <v>43973</v>
      </c>
      <c r="B266" s="677" t="s">
        <v>2351</v>
      </c>
      <c r="C266" s="677" t="s">
        <v>425</v>
      </c>
      <c r="D266" t="s">
        <v>400</v>
      </c>
      <c r="F266" s="241">
        <v>240</v>
      </c>
      <c r="G266" s="218">
        <f t="shared" si="3"/>
        <v>11.900000000000034</v>
      </c>
      <c r="H266" s="218"/>
    </row>
    <row r="267" spans="1:8">
      <c r="A267" s="236">
        <v>44063</v>
      </c>
      <c r="B267" s="677" t="s">
        <v>2347</v>
      </c>
      <c r="C267" s="677" t="s">
        <v>425</v>
      </c>
      <c r="D267" t="s">
        <v>19</v>
      </c>
      <c r="F267" s="241">
        <v>10.7</v>
      </c>
      <c r="G267" s="218">
        <f t="shared" si="3"/>
        <v>1.2000000000000348</v>
      </c>
      <c r="H267" s="218"/>
    </row>
    <row r="268" spans="1:8">
      <c r="A268" s="236">
        <v>44063</v>
      </c>
      <c r="B268" s="677" t="s">
        <v>2347</v>
      </c>
      <c r="C268" s="677" t="s">
        <v>425</v>
      </c>
      <c r="D268" t="s">
        <v>401</v>
      </c>
      <c r="F268" s="241">
        <v>1.2</v>
      </c>
      <c r="G268" s="218">
        <f t="shared" si="3"/>
        <v>3.4861002973229915E-14</v>
      </c>
      <c r="H268" s="218"/>
    </row>
    <row r="269" spans="1:8">
      <c r="A269" s="243">
        <v>44043</v>
      </c>
      <c r="B269" s="676" t="s">
        <v>397</v>
      </c>
      <c r="C269" s="676" t="s">
        <v>427</v>
      </c>
      <c r="D269" t="s">
        <v>19</v>
      </c>
      <c r="E269" s="241">
        <v>9</v>
      </c>
      <c r="G269" s="218">
        <f t="shared" si="3"/>
        <v>9.0000000000000355</v>
      </c>
      <c r="H269" s="218"/>
    </row>
    <row r="270" spans="1:8">
      <c r="B270" s="677"/>
      <c r="C270" s="677"/>
      <c r="D270" t="s">
        <v>401</v>
      </c>
      <c r="E270" s="241">
        <v>7.5</v>
      </c>
      <c r="G270" s="218">
        <f t="shared" si="3"/>
        <v>16.500000000000036</v>
      </c>
      <c r="H270" s="218"/>
    </row>
    <row r="271" spans="1:8">
      <c r="B271" s="677"/>
      <c r="C271" s="677"/>
      <c r="D271" t="s">
        <v>400</v>
      </c>
      <c r="E271" s="241">
        <v>240</v>
      </c>
      <c r="G271" s="218">
        <f t="shared" si="3"/>
        <v>256.50000000000006</v>
      </c>
      <c r="H271" s="218"/>
    </row>
    <row r="272" spans="1:8">
      <c r="A272" s="236">
        <v>44043</v>
      </c>
      <c r="B272" s="677" t="s">
        <v>2352</v>
      </c>
      <c r="C272" s="677" t="s">
        <v>427</v>
      </c>
      <c r="D272" t="s">
        <v>400</v>
      </c>
      <c r="F272" s="241">
        <v>240</v>
      </c>
      <c r="G272" s="218">
        <f t="shared" si="3"/>
        <v>16.500000000000057</v>
      </c>
      <c r="H272" s="218"/>
    </row>
    <row r="273" spans="1:8">
      <c r="A273" s="236">
        <v>44165</v>
      </c>
      <c r="B273" s="677" t="s">
        <v>2349</v>
      </c>
      <c r="C273" s="677" t="s">
        <v>427</v>
      </c>
      <c r="D273" t="s">
        <v>19</v>
      </c>
      <c r="F273" s="241">
        <v>9</v>
      </c>
      <c r="G273" s="218">
        <f t="shared" ref="G273:G337" si="4">+G272+E273-F273</f>
        <v>7.5000000000000568</v>
      </c>
      <c r="H273" s="218"/>
    </row>
    <row r="274" spans="1:8">
      <c r="A274" s="236">
        <v>44165</v>
      </c>
      <c r="B274" s="677" t="s">
        <v>2349</v>
      </c>
      <c r="C274" s="677" t="s">
        <v>427</v>
      </c>
      <c r="D274" t="s">
        <v>401</v>
      </c>
      <c r="F274" s="241">
        <v>7.5</v>
      </c>
      <c r="G274" s="218">
        <f t="shared" si="4"/>
        <v>5.6843418860808015E-14</v>
      </c>
      <c r="H274" s="218"/>
    </row>
    <row r="275" spans="1:8">
      <c r="A275" s="243">
        <v>44074</v>
      </c>
      <c r="B275" s="676" t="s">
        <v>397</v>
      </c>
      <c r="C275" s="676" t="s">
        <v>429</v>
      </c>
      <c r="D275" t="s">
        <v>19</v>
      </c>
      <c r="E275" s="241">
        <v>8.6</v>
      </c>
      <c r="G275" s="218">
        <f t="shared" si="4"/>
        <v>8.6000000000000565</v>
      </c>
      <c r="H275" s="218"/>
    </row>
    <row r="276" spans="1:8">
      <c r="B276" s="677"/>
      <c r="C276" s="677"/>
      <c r="D276" t="s">
        <v>401</v>
      </c>
      <c r="E276" s="241">
        <v>5.3</v>
      </c>
      <c r="G276" s="218">
        <f t="shared" si="4"/>
        <v>13.900000000000055</v>
      </c>
      <c r="H276" s="218"/>
    </row>
    <row r="277" spans="1:8">
      <c r="B277" s="677"/>
      <c r="C277" s="677"/>
      <c r="D277" t="s">
        <v>400</v>
      </c>
      <c r="E277" s="241">
        <v>240</v>
      </c>
      <c r="G277" s="218">
        <f t="shared" si="4"/>
        <v>253.90000000000006</v>
      </c>
      <c r="H277" s="218"/>
    </row>
    <row r="278" spans="1:8">
      <c r="B278" s="677"/>
      <c r="C278" s="677"/>
      <c r="D278" t="s">
        <v>503</v>
      </c>
      <c r="E278" s="241">
        <v>15</v>
      </c>
      <c r="G278" s="218">
        <f t="shared" si="4"/>
        <v>268.90000000000009</v>
      </c>
      <c r="H278" s="218"/>
    </row>
    <row r="279" spans="1:8">
      <c r="A279" s="236">
        <v>44074</v>
      </c>
      <c r="B279" s="677" t="s">
        <v>2353</v>
      </c>
      <c r="C279" s="677" t="s">
        <v>429</v>
      </c>
      <c r="D279" t="s">
        <v>400</v>
      </c>
      <c r="F279" s="241">
        <v>240</v>
      </c>
      <c r="G279" s="218">
        <f t="shared" si="4"/>
        <v>28.900000000000091</v>
      </c>
      <c r="H279" s="218"/>
    </row>
    <row r="280" spans="1:8">
      <c r="A280" s="236">
        <v>44165</v>
      </c>
      <c r="B280" s="677" t="s">
        <v>2349</v>
      </c>
      <c r="C280" s="677" t="s">
        <v>429</v>
      </c>
      <c r="D280" t="s">
        <v>19</v>
      </c>
      <c r="F280" s="241">
        <v>8.6</v>
      </c>
      <c r="G280" s="218">
        <f t="shared" si="4"/>
        <v>20.30000000000009</v>
      </c>
      <c r="H280" s="218"/>
    </row>
    <row r="281" spans="1:8">
      <c r="A281" s="236">
        <v>44165</v>
      </c>
      <c r="B281" s="677" t="s">
        <v>2349</v>
      </c>
      <c r="C281" s="677" t="s">
        <v>429</v>
      </c>
      <c r="D281" t="s">
        <v>401</v>
      </c>
      <c r="F281" s="241">
        <v>5.3</v>
      </c>
      <c r="G281" s="218">
        <f t="shared" si="4"/>
        <v>15.000000000000089</v>
      </c>
      <c r="H281" s="218"/>
    </row>
    <row r="282" spans="1:8">
      <c r="A282" s="236">
        <v>44165</v>
      </c>
      <c r="B282" s="677" t="s">
        <v>2349</v>
      </c>
      <c r="C282" s="677" t="s">
        <v>429</v>
      </c>
      <c r="D282" t="s">
        <v>503</v>
      </c>
      <c r="F282" s="241">
        <v>12.5</v>
      </c>
      <c r="G282" s="218">
        <f t="shared" si="4"/>
        <v>2.5000000000000888</v>
      </c>
      <c r="H282" s="218"/>
    </row>
    <row r="283" spans="1:8">
      <c r="A283" s="236">
        <v>44048</v>
      </c>
      <c r="B283" s="677"/>
      <c r="C283" s="677" t="s">
        <v>429</v>
      </c>
      <c r="D283" t="s">
        <v>503</v>
      </c>
      <c r="F283" s="241">
        <v>2.5</v>
      </c>
      <c r="G283" s="218">
        <f t="shared" si="4"/>
        <v>8.8817841970012523E-14</v>
      </c>
      <c r="H283" s="218"/>
    </row>
    <row r="284" spans="1:8">
      <c r="A284" s="243">
        <v>44104</v>
      </c>
      <c r="B284" s="676" t="s">
        <v>397</v>
      </c>
      <c r="C284" s="676" t="s">
        <v>478</v>
      </c>
      <c r="D284" t="s">
        <v>19</v>
      </c>
      <c r="E284" s="241">
        <v>8.9</v>
      </c>
      <c r="G284" s="218">
        <f t="shared" si="4"/>
        <v>8.9000000000000892</v>
      </c>
      <c r="H284" s="218"/>
    </row>
    <row r="285" spans="1:8">
      <c r="B285" s="677"/>
      <c r="C285" s="677"/>
      <c r="D285" t="s">
        <v>401</v>
      </c>
      <c r="E285" s="241">
        <v>6.1</v>
      </c>
      <c r="G285" s="218">
        <f t="shared" si="4"/>
        <v>15.000000000000089</v>
      </c>
      <c r="H285" s="218"/>
    </row>
    <row r="286" spans="1:8">
      <c r="B286" s="677"/>
      <c r="C286" s="677"/>
      <c r="D286" t="s">
        <v>400</v>
      </c>
      <c r="E286" s="241">
        <v>240</v>
      </c>
      <c r="G286" s="218">
        <f t="shared" si="4"/>
        <v>255.00000000000009</v>
      </c>
      <c r="H286" s="218"/>
    </row>
    <row r="287" spans="1:8">
      <c r="B287" s="677"/>
      <c r="C287" s="677"/>
      <c r="D287" t="s">
        <v>503</v>
      </c>
      <c r="E287" s="241">
        <v>8.5</v>
      </c>
      <c r="G287" s="218">
        <f t="shared" si="4"/>
        <v>263.50000000000011</v>
      </c>
      <c r="H287" s="218"/>
    </row>
    <row r="288" spans="1:8">
      <c r="A288" s="236">
        <v>44104</v>
      </c>
      <c r="B288" s="677" t="s">
        <v>2354</v>
      </c>
      <c r="C288" s="677" t="s">
        <v>478</v>
      </c>
      <c r="D288" t="s">
        <v>400</v>
      </c>
      <c r="F288" s="241">
        <v>240</v>
      </c>
      <c r="G288" s="218">
        <f t="shared" si="4"/>
        <v>23.500000000000114</v>
      </c>
      <c r="H288" s="218"/>
    </row>
    <row r="289" spans="1:8">
      <c r="A289" s="236">
        <v>44091</v>
      </c>
      <c r="B289" s="677"/>
      <c r="C289" s="677" t="s">
        <v>478</v>
      </c>
      <c r="D289" t="s">
        <v>503</v>
      </c>
      <c r="F289" s="241">
        <v>8.5</v>
      </c>
      <c r="G289" s="218">
        <f t="shared" si="4"/>
        <v>15.000000000000114</v>
      </c>
      <c r="H289" s="218"/>
    </row>
    <row r="290" spans="1:8">
      <c r="A290" s="236">
        <v>44179</v>
      </c>
      <c r="B290" s="677" t="s">
        <v>2355</v>
      </c>
      <c r="C290" s="677" t="s">
        <v>478</v>
      </c>
      <c r="D290" t="s">
        <v>19</v>
      </c>
      <c r="F290" s="241">
        <v>8.9</v>
      </c>
      <c r="G290" s="218">
        <f t="shared" si="4"/>
        <v>6.1000000000001133</v>
      </c>
      <c r="H290" s="218"/>
    </row>
    <row r="291" spans="1:8">
      <c r="A291" s="236">
        <v>44179</v>
      </c>
      <c r="B291" s="677" t="s">
        <v>2355</v>
      </c>
      <c r="C291" s="677" t="s">
        <v>478</v>
      </c>
      <c r="D291" t="s">
        <v>401</v>
      </c>
      <c r="F291" s="241">
        <v>6.1</v>
      </c>
      <c r="G291" s="218">
        <f t="shared" si="4"/>
        <v>1.1368683772161603E-13</v>
      </c>
      <c r="H291" s="218"/>
    </row>
    <row r="292" spans="1:8">
      <c r="A292" s="243">
        <v>44135</v>
      </c>
      <c r="B292" s="676" t="s">
        <v>397</v>
      </c>
      <c r="C292" s="676" t="s">
        <v>398</v>
      </c>
      <c r="D292" t="s">
        <v>19</v>
      </c>
      <c r="E292" s="241">
        <v>10.4</v>
      </c>
      <c r="G292" s="218">
        <f t="shared" si="4"/>
        <v>10.400000000000114</v>
      </c>
      <c r="H292" s="218"/>
    </row>
    <row r="293" spans="1:8">
      <c r="B293" s="677"/>
      <c r="C293" s="677"/>
      <c r="D293" t="s">
        <v>401</v>
      </c>
      <c r="E293" s="241">
        <v>6.5</v>
      </c>
      <c r="G293" s="218">
        <f t="shared" si="4"/>
        <v>16.900000000000112</v>
      </c>
      <c r="H293" s="218"/>
    </row>
    <row r="294" spans="1:8">
      <c r="B294" s="677"/>
      <c r="C294" s="677"/>
      <c r="D294" t="s">
        <v>400</v>
      </c>
      <c r="E294" s="241">
        <v>240</v>
      </c>
      <c r="G294" s="218">
        <f t="shared" si="4"/>
        <v>256.90000000000009</v>
      </c>
      <c r="H294" s="218"/>
    </row>
    <row r="295" spans="1:8">
      <c r="A295" s="236">
        <v>44135</v>
      </c>
      <c r="B295" s="677" t="s">
        <v>2348</v>
      </c>
      <c r="C295" s="677" t="s">
        <v>398</v>
      </c>
      <c r="D295" t="s">
        <v>400</v>
      </c>
      <c r="F295" s="241">
        <v>240</v>
      </c>
      <c r="G295" s="218">
        <f t="shared" si="4"/>
        <v>16.900000000000091</v>
      </c>
      <c r="H295" s="218"/>
    </row>
    <row r="296" spans="1:8">
      <c r="A296" s="236">
        <v>44179</v>
      </c>
      <c r="B296" s="677" t="s">
        <v>2355</v>
      </c>
      <c r="C296" s="677" t="s">
        <v>398</v>
      </c>
      <c r="D296" t="s">
        <v>19</v>
      </c>
      <c r="F296" s="241">
        <v>10.4</v>
      </c>
      <c r="G296" s="218">
        <f t="shared" si="4"/>
        <v>6.5000000000000906</v>
      </c>
      <c r="H296" s="218"/>
    </row>
    <row r="297" spans="1:8">
      <c r="A297" s="236">
        <v>44179</v>
      </c>
      <c r="B297" s="677" t="s">
        <v>2355</v>
      </c>
      <c r="C297" s="677" t="s">
        <v>398</v>
      </c>
      <c r="D297" t="s">
        <v>401</v>
      </c>
      <c r="F297" s="241">
        <v>6.5</v>
      </c>
      <c r="G297" s="218">
        <f t="shared" si="4"/>
        <v>9.0594198809412774E-14</v>
      </c>
      <c r="H297" s="218"/>
    </row>
    <row r="298" spans="1:8">
      <c r="A298" s="243">
        <v>44165</v>
      </c>
      <c r="B298" s="676" t="s">
        <v>397</v>
      </c>
      <c r="C298" s="676" t="s">
        <v>405</v>
      </c>
      <c r="D298" t="s">
        <v>19</v>
      </c>
      <c r="E298" s="241">
        <v>9.9</v>
      </c>
      <c r="G298" s="218">
        <f t="shared" si="4"/>
        <v>9.9000000000000909</v>
      </c>
      <c r="H298" s="218"/>
    </row>
    <row r="299" spans="1:8">
      <c r="B299" s="677"/>
      <c r="C299" s="677"/>
      <c r="D299" t="s">
        <v>401</v>
      </c>
      <c r="E299" s="241">
        <v>6.7</v>
      </c>
      <c r="G299" s="218">
        <f t="shared" si="4"/>
        <v>16.60000000000009</v>
      </c>
      <c r="H299" s="218"/>
    </row>
    <row r="300" spans="1:8">
      <c r="B300" s="677"/>
      <c r="C300" s="677"/>
      <c r="D300" t="s">
        <v>400</v>
      </c>
      <c r="E300" s="241">
        <v>240</v>
      </c>
      <c r="G300" s="218">
        <f t="shared" si="4"/>
        <v>256.60000000000008</v>
      </c>
      <c r="H300" s="218"/>
    </row>
    <row r="301" spans="1:8">
      <c r="A301" s="236">
        <v>44165</v>
      </c>
      <c r="B301" s="677" t="s">
        <v>2356</v>
      </c>
      <c r="C301" s="677" t="s">
        <v>405</v>
      </c>
      <c r="D301" t="s">
        <v>400</v>
      </c>
      <c r="F301" s="241">
        <v>240</v>
      </c>
      <c r="G301" s="218">
        <f t="shared" si="4"/>
        <v>16.60000000000008</v>
      </c>
      <c r="H301" s="218"/>
    </row>
    <row r="302" spans="1:8">
      <c r="A302" s="236">
        <v>44208</v>
      </c>
      <c r="B302" s="677" t="s">
        <v>2357</v>
      </c>
      <c r="C302" s="677" t="s">
        <v>405</v>
      </c>
      <c r="D302" t="s">
        <v>19</v>
      </c>
      <c r="F302" s="241">
        <v>9.9</v>
      </c>
      <c r="G302" s="218">
        <f t="shared" si="4"/>
        <v>6.7000000000000792</v>
      </c>
      <c r="H302" s="218"/>
    </row>
    <row r="303" spans="1:8">
      <c r="A303" s="236">
        <v>44208</v>
      </c>
      <c r="B303" s="677" t="s">
        <v>2357</v>
      </c>
      <c r="C303" s="677" t="s">
        <v>405</v>
      </c>
      <c r="D303" t="s">
        <v>401</v>
      </c>
      <c r="F303" s="241">
        <v>6.7</v>
      </c>
      <c r="G303" s="218">
        <f t="shared" si="4"/>
        <v>7.9047879353311146E-14</v>
      </c>
      <c r="H303" s="218"/>
    </row>
    <row r="304" spans="1:8">
      <c r="A304" s="243">
        <v>44196</v>
      </c>
      <c r="B304" s="676" t="s">
        <v>397</v>
      </c>
      <c r="C304" s="676" t="s">
        <v>409</v>
      </c>
      <c r="D304" t="s">
        <v>19</v>
      </c>
      <c r="E304" s="241">
        <v>11.3</v>
      </c>
      <c r="G304" s="218">
        <f t="shared" si="4"/>
        <v>11.300000000000079</v>
      </c>
      <c r="H304" s="218"/>
    </row>
    <row r="305" spans="1:8">
      <c r="B305" s="677"/>
      <c r="C305" s="677"/>
      <c r="D305" t="s">
        <v>401</v>
      </c>
      <c r="E305" s="241">
        <v>5.9</v>
      </c>
      <c r="G305" s="218">
        <f t="shared" si="4"/>
        <v>17.200000000000081</v>
      </c>
      <c r="H305" s="218"/>
    </row>
    <row r="306" spans="1:8">
      <c r="B306" s="677"/>
      <c r="C306" s="677"/>
      <c r="D306" t="s">
        <v>400</v>
      </c>
      <c r="E306" s="241">
        <v>240</v>
      </c>
      <c r="G306" s="218">
        <f t="shared" si="4"/>
        <v>257.2000000000001</v>
      </c>
      <c r="H306" s="218"/>
    </row>
    <row r="307" spans="1:8">
      <c r="A307" s="236">
        <v>44196</v>
      </c>
      <c r="B307" s="677" t="s">
        <v>2358</v>
      </c>
      <c r="C307" s="677" t="s">
        <v>409</v>
      </c>
      <c r="D307" t="s">
        <v>400</v>
      </c>
      <c r="F307" s="241">
        <v>240</v>
      </c>
      <c r="G307" s="218">
        <f t="shared" si="4"/>
        <v>17.200000000000102</v>
      </c>
      <c r="H307" s="218"/>
    </row>
    <row r="308" spans="1:8">
      <c r="A308" s="236">
        <v>44226</v>
      </c>
      <c r="B308" s="677" t="s">
        <v>2359</v>
      </c>
      <c r="C308" s="677" t="s">
        <v>409</v>
      </c>
      <c r="D308" t="s">
        <v>19</v>
      </c>
      <c r="F308" s="241">
        <v>11.3</v>
      </c>
      <c r="G308" s="218">
        <f t="shared" si="4"/>
        <v>5.9000000000001016</v>
      </c>
      <c r="H308" s="218"/>
    </row>
    <row r="309" spans="1:8">
      <c r="A309" s="236">
        <v>44226</v>
      </c>
      <c r="B309" s="677" t="s">
        <v>2359</v>
      </c>
      <c r="C309" s="677" t="s">
        <v>409</v>
      </c>
      <c r="D309" t="s">
        <v>401</v>
      </c>
      <c r="F309" s="241">
        <v>5.9</v>
      </c>
      <c r="G309" s="218">
        <f t="shared" si="4"/>
        <v>1.0125233984581428E-13</v>
      </c>
      <c r="H309" s="218"/>
    </row>
    <row r="310" spans="1:8">
      <c r="A310" s="243">
        <v>44227</v>
      </c>
      <c r="B310" s="676" t="s">
        <v>397</v>
      </c>
      <c r="C310" s="676" t="s">
        <v>444</v>
      </c>
      <c r="D310" t="s">
        <v>19</v>
      </c>
      <c r="E310" s="241">
        <v>12</v>
      </c>
      <c r="G310" s="218">
        <f t="shared" si="4"/>
        <v>12.000000000000101</v>
      </c>
      <c r="H310" s="218"/>
    </row>
    <row r="311" spans="1:8">
      <c r="B311" s="677"/>
      <c r="C311" s="677"/>
      <c r="D311" t="s">
        <v>401</v>
      </c>
      <c r="E311" s="241">
        <v>7.5</v>
      </c>
      <c r="G311" s="218">
        <f t="shared" si="4"/>
        <v>19.500000000000099</v>
      </c>
      <c r="H311" s="218"/>
    </row>
    <row r="312" spans="1:8">
      <c r="B312" s="677"/>
      <c r="C312" s="677"/>
      <c r="D312" t="s">
        <v>400</v>
      </c>
      <c r="E312" s="241">
        <v>240</v>
      </c>
      <c r="G312" s="218">
        <f t="shared" si="4"/>
        <v>259.50000000000011</v>
      </c>
      <c r="H312" s="218"/>
    </row>
    <row r="313" spans="1:8">
      <c r="A313" s="236">
        <v>44226</v>
      </c>
      <c r="B313" s="677" t="s">
        <v>2360</v>
      </c>
      <c r="C313" s="677" t="s">
        <v>444</v>
      </c>
      <c r="D313" t="s">
        <v>400</v>
      </c>
      <c r="F313" s="241">
        <v>240</v>
      </c>
      <c r="G313" s="218">
        <f t="shared" si="4"/>
        <v>19.500000000000114</v>
      </c>
      <c r="H313" s="218"/>
    </row>
    <row r="314" spans="1:8">
      <c r="A314" s="236">
        <v>44302</v>
      </c>
      <c r="B314" s="677" t="s">
        <v>2361</v>
      </c>
      <c r="C314" s="677" t="s">
        <v>444</v>
      </c>
      <c r="D314" t="s">
        <v>19</v>
      </c>
      <c r="F314" s="241">
        <v>12</v>
      </c>
      <c r="G314" s="218">
        <f t="shared" si="4"/>
        <v>7.5000000000001137</v>
      </c>
      <c r="H314" s="218"/>
    </row>
    <row r="315" spans="1:8">
      <c r="A315" s="236">
        <v>44302</v>
      </c>
      <c r="B315" s="677" t="s">
        <v>2361</v>
      </c>
      <c r="C315" s="677" t="s">
        <v>444</v>
      </c>
      <c r="D315" t="s">
        <v>401</v>
      </c>
      <c r="F315" s="241">
        <v>7.5</v>
      </c>
      <c r="G315" s="218">
        <f t="shared" si="4"/>
        <v>1.1368683772161603E-13</v>
      </c>
      <c r="H315" s="218"/>
    </row>
    <row r="316" spans="1:8">
      <c r="A316" s="243">
        <v>44255</v>
      </c>
      <c r="B316" s="676" t="s">
        <v>397</v>
      </c>
      <c r="C316" s="676" t="s">
        <v>415</v>
      </c>
      <c r="D316" t="s">
        <v>19</v>
      </c>
      <c r="E316" s="241">
        <v>10.9</v>
      </c>
      <c r="G316" s="218">
        <f t="shared" si="4"/>
        <v>10.900000000000114</v>
      </c>
      <c r="H316" s="218"/>
    </row>
    <row r="317" spans="1:8">
      <c r="B317" s="677"/>
      <c r="C317" s="677"/>
      <c r="D317" t="s">
        <v>401</v>
      </c>
      <c r="E317" s="241">
        <v>7.7</v>
      </c>
      <c r="G317" s="218">
        <f t="shared" si="4"/>
        <v>18.600000000000115</v>
      </c>
      <c r="H317" s="218"/>
    </row>
    <row r="318" spans="1:8">
      <c r="B318" s="677"/>
      <c r="C318" s="677"/>
      <c r="D318" t="s">
        <v>400</v>
      </c>
      <c r="E318" s="241">
        <v>240</v>
      </c>
      <c r="G318" s="218">
        <f t="shared" si="4"/>
        <v>258.60000000000014</v>
      </c>
      <c r="H318" s="218"/>
    </row>
    <row r="319" spans="1:8">
      <c r="A319" s="236">
        <v>44254</v>
      </c>
      <c r="B319" s="677" t="s">
        <v>2362</v>
      </c>
      <c r="C319" s="677" t="s">
        <v>415</v>
      </c>
      <c r="D319" t="s">
        <v>400</v>
      </c>
      <c r="F319" s="241">
        <v>240</v>
      </c>
      <c r="G319" s="218">
        <f t="shared" si="4"/>
        <v>18.600000000000136</v>
      </c>
      <c r="H319" s="218"/>
    </row>
    <row r="320" spans="1:8">
      <c r="A320" s="236">
        <v>44302</v>
      </c>
      <c r="B320" s="677" t="s">
        <v>2361</v>
      </c>
      <c r="C320" s="677" t="s">
        <v>415</v>
      </c>
      <c r="D320" t="s">
        <v>19</v>
      </c>
      <c r="F320" s="241">
        <v>10.9</v>
      </c>
      <c r="G320" s="218">
        <f t="shared" si="4"/>
        <v>7.7000000000001361</v>
      </c>
      <c r="H320" s="218"/>
    </row>
    <row r="321" spans="1:8">
      <c r="A321" s="236">
        <v>44302</v>
      </c>
      <c r="B321" s="677" t="s">
        <v>2361</v>
      </c>
      <c r="C321" s="677" t="s">
        <v>415</v>
      </c>
      <c r="D321" t="s">
        <v>401</v>
      </c>
      <c r="F321" s="241">
        <v>7.7</v>
      </c>
      <c r="G321" s="218">
        <f t="shared" si="4"/>
        <v>1.3589129821411916E-13</v>
      </c>
      <c r="H321" s="218"/>
    </row>
    <row r="322" spans="1:8">
      <c r="A322" s="243">
        <v>44286</v>
      </c>
      <c r="B322" s="676" t="s">
        <v>397</v>
      </c>
      <c r="C322" s="676" t="s">
        <v>418</v>
      </c>
      <c r="D322" t="s">
        <v>19</v>
      </c>
      <c r="E322" s="241">
        <v>12</v>
      </c>
      <c r="G322" s="218">
        <f t="shared" si="4"/>
        <v>12.000000000000135</v>
      </c>
      <c r="H322" s="218"/>
    </row>
    <row r="323" spans="1:8">
      <c r="B323" s="677"/>
      <c r="C323" s="677"/>
      <c r="D323" t="s">
        <v>401</v>
      </c>
      <c r="E323" s="241">
        <v>5.8</v>
      </c>
      <c r="G323" s="218">
        <f t="shared" si="4"/>
        <v>17.800000000000136</v>
      </c>
      <c r="H323" s="218"/>
    </row>
    <row r="324" spans="1:8">
      <c r="B324" s="677"/>
      <c r="C324" s="677"/>
      <c r="D324" t="s">
        <v>400</v>
      </c>
      <c r="E324" s="241">
        <v>240</v>
      </c>
      <c r="G324" s="218">
        <f t="shared" si="4"/>
        <v>257.80000000000013</v>
      </c>
      <c r="H324" s="218"/>
    </row>
    <row r="325" spans="1:8">
      <c r="A325" s="236">
        <v>44286</v>
      </c>
      <c r="B325" s="677" t="s">
        <v>2363</v>
      </c>
      <c r="C325" s="677" t="s">
        <v>418</v>
      </c>
      <c r="D325" t="s">
        <v>400</v>
      </c>
      <c r="F325" s="241">
        <v>240</v>
      </c>
      <c r="G325" s="218">
        <f t="shared" si="4"/>
        <v>17.800000000000125</v>
      </c>
      <c r="H325" s="218"/>
    </row>
    <row r="326" spans="1:8">
      <c r="A326" s="236">
        <v>44321</v>
      </c>
      <c r="B326" s="677" t="s">
        <v>2364</v>
      </c>
      <c r="C326" s="677" t="s">
        <v>418</v>
      </c>
      <c r="D326" t="s">
        <v>19</v>
      </c>
      <c r="F326" s="241">
        <v>12</v>
      </c>
      <c r="G326" s="218">
        <f t="shared" si="4"/>
        <v>5.8000000000001251</v>
      </c>
      <c r="H326" s="218"/>
    </row>
    <row r="327" spans="1:8">
      <c r="A327" s="236">
        <v>44321</v>
      </c>
      <c r="B327" s="677" t="s">
        <v>2364</v>
      </c>
      <c r="C327" s="677" t="s">
        <v>418</v>
      </c>
      <c r="D327" t="s">
        <v>401</v>
      </c>
      <c r="F327" s="241">
        <v>5.8</v>
      </c>
      <c r="G327" s="218">
        <f t="shared" si="4"/>
        <v>1.2523315717771766E-13</v>
      </c>
      <c r="H327" s="218"/>
    </row>
    <row r="328" spans="1:8">
      <c r="A328" s="243">
        <v>44316</v>
      </c>
      <c r="B328" s="676" t="s">
        <v>397</v>
      </c>
      <c r="C328" s="676" t="s">
        <v>420</v>
      </c>
      <c r="D328" t="s">
        <v>19</v>
      </c>
      <c r="E328" s="241">
        <v>11.5</v>
      </c>
      <c r="G328" s="218">
        <f t="shared" si="4"/>
        <v>11.500000000000124</v>
      </c>
      <c r="H328" s="218"/>
    </row>
    <row r="329" spans="1:8">
      <c r="B329" s="677"/>
      <c r="C329" s="677"/>
      <c r="D329" t="s">
        <v>401</v>
      </c>
      <c r="E329" s="241">
        <v>6.8</v>
      </c>
      <c r="G329" s="218">
        <f t="shared" si="4"/>
        <v>18.300000000000125</v>
      </c>
      <c r="H329" s="218"/>
    </row>
    <row r="330" spans="1:8">
      <c r="B330" s="677"/>
      <c r="C330" s="677"/>
      <c r="D330" t="s">
        <v>400</v>
      </c>
      <c r="E330" s="241">
        <v>240</v>
      </c>
      <c r="G330" s="218">
        <f t="shared" si="4"/>
        <v>258.30000000000013</v>
      </c>
      <c r="H330" s="218"/>
    </row>
    <row r="331" spans="1:8">
      <c r="A331" s="236">
        <v>44316</v>
      </c>
      <c r="B331" s="677" t="s">
        <v>2365</v>
      </c>
      <c r="C331" s="677" t="s">
        <v>420</v>
      </c>
      <c r="D331" t="s">
        <v>400</v>
      </c>
      <c r="F331" s="241">
        <v>240</v>
      </c>
      <c r="G331" s="218">
        <f t="shared" si="4"/>
        <v>18.300000000000125</v>
      </c>
      <c r="H331" s="218"/>
    </row>
    <row r="332" spans="1:8">
      <c r="A332" s="236">
        <v>44347</v>
      </c>
      <c r="B332" s="677" t="s">
        <v>2366</v>
      </c>
      <c r="C332" s="677" t="s">
        <v>420</v>
      </c>
      <c r="D332" t="s">
        <v>19</v>
      </c>
      <c r="F332" s="241">
        <v>11.5</v>
      </c>
      <c r="G332" s="218">
        <f t="shared" si="4"/>
        <v>6.8000000000001251</v>
      </c>
      <c r="H332" s="218"/>
    </row>
    <row r="333" spans="1:8">
      <c r="A333" s="236">
        <v>44347</v>
      </c>
      <c r="B333" s="677" t="s">
        <v>2366</v>
      </c>
      <c r="C333" s="677" t="s">
        <v>420</v>
      </c>
      <c r="D333" t="s">
        <v>401</v>
      </c>
      <c r="F333" s="241">
        <v>6.8</v>
      </c>
      <c r="G333" s="218">
        <f t="shared" si="4"/>
        <v>1.2523315717771766E-13</v>
      </c>
      <c r="H333" s="218"/>
    </row>
    <row r="334" spans="1:8">
      <c r="A334" s="243">
        <v>44347</v>
      </c>
      <c r="B334" s="676" t="s">
        <v>397</v>
      </c>
      <c r="C334" s="676" t="s">
        <v>422</v>
      </c>
      <c r="D334" t="s">
        <v>19</v>
      </c>
      <c r="E334" s="241">
        <v>9.4</v>
      </c>
      <c r="G334" s="218">
        <f t="shared" si="4"/>
        <v>9.4000000000001265</v>
      </c>
      <c r="H334" s="218"/>
    </row>
    <row r="335" spans="1:8">
      <c r="B335" s="677"/>
      <c r="C335" s="677"/>
      <c r="D335" t="s">
        <v>401</v>
      </c>
      <c r="E335" s="241">
        <v>5.5</v>
      </c>
      <c r="G335" s="218">
        <f t="shared" si="4"/>
        <v>14.900000000000126</v>
      </c>
      <c r="H335" s="218"/>
    </row>
    <row r="336" spans="1:8">
      <c r="B336" s="677"/>
      <c r="C336" s="677"/>
      <c r="D336" t="s">
        <v>400</v>
      </c>
      <c r="E336" s="241">
        <v>240</v>
      </c>
      <c r="G336" s="218">
        <f t="shared" si="4"/>
        <v>254.90000000000012</v>
      </c>
      <c r="H336" s="218"/>
    </row>
    <row r="337" spans="1:8">
      <c r="A337" s="236">
        <v>44347</v>
      </c>
      <c r="B337" s="677" t="s">
        <v>2367</v>
      </c>
      <c r="C337" s="677" t="s">
        <v>422</v>
      </c>
      <c r="D337" t="s">
        <v>400</v>
      </c>
      <c r="F337" s="241">
        <v>240</v>
      </c>
      <c r="G337" s="218">
        <f t="shared" si="4"/>
        <v>14.900000000000119</v>
      </c>
      <c r="H337" s="218"/>
    </row>
    <row r="338" spans="1:8">
      <c r="A338" s="236">
        <v>44377</v>
      </c>
      <c r="B338" s="677" t="s">
        <v>2368</v>
      </c>
      <c r="C338" s="677" t="s">
        <v>422</v>
      </c>
      <c r="D338" t="s">
        <v>19</v>
      </c>
      <c r="F338" s="241">
        <v>9.4</v>
      </c>
      <c r="G338" s="218">
        <f t="shared" ref="G338:G406" si="5">+G337+E338-F338</f>
        <v>5.500000000000119</v>
      </c>
      <c r="H338" s="218"/>
    </row>
    <row r="339" spans="1:8">
      <c r="A339" s="236">
        <v>44377</v>
      </c>
      <c r="B339" s="677" t="s">
        <v>2368</v>
      </c>
      <c r="C339" s="677" t="s">
        <v>422</v>
      </c>
      <c r="D339" t="s">
        <v>401</v>
      </c>
      <c r="F339" s="241">
        <v>5.5</v>
      </c>
      <c r="G339" s="218">
        <f t="shared" si="5"/>
        <v>1.1901590823981678E-13</v>
      </c>
      <c r="H339" s="218"/>
    </row>
    <row r="340" spans="1:8">
      <c r="A340" s="243">
        <v>44377</v>
      </c>
      <c r="B340" s="676" t="s">
        <v>397</v>
      </c>
      <c r="C340" s="676" t="s">
        <v>425</v>
      </c>
      <c r="D340" t="s">
        <v>19</v>
      </c>
      <c r="E340" s="241">
        <v>10.3</v>
      </c>
      <c r="G340" s="218">
        <f t="shared" si="5"/>
        <v>10.30000000000012</v>
      </c>
      <c r="H340" s="218"/>
    </row>
    <row r="341" spans="1:8">
      <c r="B341" s="677"/>
      <c r="C341" s="677"/>
      <c r="D341" t="s">
        <v>401</v>
      </c>
      <c r="E341" s="273">
        <v>7.4</v>
      </c>
      <c r="G341" s="218">
        <f t="shared" si="5"/>
        <v>17.70000000000012</v>
      </c>
      <c r="H341" s="218"/>
    </row>
    <row r="342" spans="1:8">
      <c r="B342" s="677"/>
      <c r="C342" s="677"/>
      <c r="D342" t="s">
        <v>400</v>
      </c>
      <c r="E342" s="241">
        <v>240</v>
      </c>
      <c r="G342" s="218">
        <f t="shared" si="5"/>
        <v>257.7000000000001</v>
      </c>
      <c r="H342" s="218"/>
    </row>
    <row r="343" spans="1:8">
      <c r="A343" s="236">
        <v>44377</v>
      </c>
      <c r="B343" s="677" t="s">
        <v>2369</v>
      </c>
      <c r="C343" s="677" t="s">
        <v>425</v>
      </c>
      <c r="D343" t="s">
        <v>400</v>
      </c>
      <c r="F343" s="241">
        <v>240</v>
      </c>
      <c r="G343" s="218">
        <f t="shared" si="5"/>
        <v>17.700000000000102</v>
      </c>
      <c r="H343" s="218"/>
    </row>
    <row r="344" spans="1:8">
      <c r="A344" s="236">
        <v>44456</v>
      </c>
      <c r="B344" s="677" t="s">
        <v>2370</v>
      </c>
      <c r="C344" s="677" t="s">
        <v>425</v>
      </c>
      <c r="D344" t="s">
        <v>19</v>
      </c>
      <c r="F344" s="241">
        <v>10.3</v>
      </c>
      <c r="G344" s="218">
        <f t="shared" si="5"/>
        <v>7.4000000000001016</v>
      </c>
      <c r="H344" s="218"/>
    </row>
    <row r="345" spans="1:8">
      <c r="A345" s="236">
        <v>44456</v>
      </c>
      <c r="B345" s="677" t="s">
        <v>2370</v>
      </c>
      <c r="C345" s="677" t="s">
        <v>425</v>
      </c>
      <c r="D345" t="s">
        <v>401</v>
      </c>
      <c r="F345" s="241">
        <v>7.4</v>
      </c>
      <c r="G345" s="218">
        <f t="shared" si="5"/>
        <v>1.0125233984581428E-13</v>
      </c>
      <c r="H345" s="218"/>
    </row>
    <row r="346" spans="1:8">
      <c r="A346" s="243">
        <v>44408</v>
      </c>
      <c r="B346" s="676" t="s">
        <v>397</v>
      </c>
      <c r="C346" s="676" t="s">
        <v>427</v>
      </c>
      <c r="D346" t="s">
        <v>19</v>
      </c>
      <c r="E346" s="241">
        <v>9</v>
      </c>
      <c r="G346" s="218">
        <f t="shared" si="5"/>
        <v>9.0000000000001013</v>
      </c>
      <c r="H346" s="218"/>
    </row>
    <row r="347" spans="1:8">
      <c r="B347" s="677"/>
      <c r="C347" s="677"/>
      <c r="D347" t="s">
        <v>401</v>
      </c>
      <c r="E347" s="241">
        <v>4.8</v>
      </c>
      <c r="G347" s="218">
        <f t="shared" si="5"/>
        <v>13.8000000000001</v>
      </c>
      <c r="H347" s="218"/>
    </row>
    <row r="348" spans="1:8">
      <c r="B348" s="677"/>
      <c r="C348" s="677"/>
      <c r="D348" t="s">
        <v>400</v>
      </c>
      <c r="E348" s="241">
        <v>240</v>
      </c>
      <c r="G348" s="218">
        <f t="shared" si="5"/>
        <v>253.8000000000001</v>
      </c>
      <c r="H348" s="218"/>
    </row>
    <row r="349" spans="1:8">
      <c r="A349" s="236">
        <v>44408</v>
      </c>
      <c r="B349" s="677" t="s">
        <v>2371</v>
      </c>
      <c r="C349" s="677" t="s">
        <v>427</v>
      </c>
      <c r="D349" t="s">
        <v>400</v>
      </c>
      <c r="F349" s="241">
        <v>240</v>
      </c>
      <c r="G349" s="218">
        <f t="shared" si="5"/>
        <v>13.800000000000097</v>
      </c>
      <c r="H349" s="218"/>
    </row>
    <row r="350" spans="1:8">
      <c r="A350" s="236">
        <v>44456</v>
      </c>
      <c r="B350" s="677" t="s">
        <v>2370</v>
      </c>
      <c r="C350" s="677" t="s">
        <v>427</v>
      </c>
      <c r="D350" t="s">
        <v>19</v>
      </c>
      <c r="F350" s="241">
        <v>9</v>
      </c>
      <c r="G350" s="218">
        <f t="shared" si="5"/>
        <v>4.8000000000000966</v>
      </c>
      <c r="H350" s="218"/>
    </row>
    <row r="351" spans="1:8">
      <c r="A351" s="236">
        <v>44456</v>
      </c>
      <c r="B351" s="677" t="s">
        <v>2370</v>
      </c>
      <c r="C351" s="677" t="s">
        <v>427</v>
      </c>
      <c r="D351" t="s">
        <v>401</v>
      </c>
      <c r="F351" s="241">
        <v>4.8</v>
      </c>
      <c r="G351" s="218">
        <f t="shared" si="5"/>
        <v>9.681144774731365E-14</v>
      </c>
      <c r="H351" s="218"/>
    </row>
    <row r="352" spans="1:8">
      <c r="A352" s="243">
        <v>44439</v>
      </c>
      <c r="B352" s="676" t="s">
        <v>397</v>
      </c>
      <c r="C352" s="676" t="s">
        <v>429</v>
      </c>
      <c r="D352" t="s">
        <v>19</v>
      </c>
      <c r="E352" s="241">
        <v>10.199999999999999</v>
      </c>
      <c r="G352" s="218">
        <f t="shared" si="5"/>
        <v>10.200000000000095</v>
      </c>
      <c r="H352" s="218"/>
    </row>
    <row r="353" spans="1:10">
      <c r="B353" s="677"/>
      <c r="C353" s="677"/>
      <c r="D353" t="s">
        <v>401</v>
      </c>
      <c r="E353" s="241">
        <v>5.0999999999999996</v>
      </c>
      <c r="G353" s="218">
        <f t="shared" si="5"/>
        <v>15.300000000000095</v>
      </c>
      <c r="H353" s="218"/>
    </row>
    <row r="354" spans="1:10">
      <c r="B354" s="677"/>
      <c r="C354" s="677"/>
      <c r="D354" t="s">
        <v>400</v>
      </c>
      <c r="E354" s="241">
        <v>240</v>
      </c>
      <c r="G354" s="218">
        <f t="shared" si="5"/>
        <v>255.3000000000001</v>
      </c>
      <c r="H354" s="218"/>
    </row>
    <row r="355" spans="1:10">
      <c r="A355" s="236">
        <v>44439</v>
      </c>
      <c r="B355" s="677" t="s">
        <v>2372</v>
      </c>
      <c r="C355" s="677" t="s">
        <v>429</v>
      </c>
      <c r="D355" t="s">
        <v>400</v>
      </c>
      <c r="F355" s="241">
        <v>240</v>
      </c>
      <c r="G355" s="218">
        <f t="shared" si="5"/>
        <v>15.300000000000097</v>
      </c>
      <c r="H355" s="218"/>
    </row>
    <row r="356" spans="1:10">
      <c r="A356" s="236">
        <v>44559</v>
      </c>
      <c r="B356" s="677" t="s">
        <v>2373</v>
      </c>
      <c r="C356" s="677" t="s">
        <v>429</v>
      </c>
      <c r="D356" t="s">
        <v>19</v>
      </c>
      <c r="F356" s="241">
        <v>10.199999999999999</v>
      </c>
      <c r="G356" s="218">
        <f t="shared" si="5"/>
        <v>5.1000000000000973</v>
      </c>
      <c r="H356" s="218"/>
    </row>
    <row r="357" spans="1:10">
      <c r="A357" s="236">
        <v>44559</v>
      </c>
      <c r="B357" s="677" t="s">
        <v>2374</v>
      </c>
      <c r="C357" s="677" t="s">
        <v>429</v>
      </c>
      <c r="D357" t="s">
        <v>401</v>
      </c>
      <c r="F357" s="241">
        <v>5.0999999999999996</v>
      </c>
      <c r="G357" s="218">
        <f t="shared" si="5"/>
        <v>9.7699626167013776E-14</v>
      </c>
      <c r="H357" s="218"/>
    </row>
    <row r="358" spans="1:10">
      <c r="A358" s="243">
        <v>37529</v>
      </c>
      <c r="B358" s="676" t="s">
        <v>397</v>
      </c>
      <c r="C358" s="676" t="s">
        <v>478</v>
      </c>
      <c r="D358" t="s">
        <v>19</v>
      </c>
      <c r="E358" s="241">
        <v>10.5</v>
      </c>
      <c r="G358" s="218">
        <f t="shared" si="5"/>
        <v>10.500000000000098</v>
      </c>
      <c r="H358" s="218"/>
    </row>
    <row r="359" spans="1:10">
      <c r="B359" s="677"/>
      <c r="C359" s="677"/>
      <c r="D359" t="s">
        <v>401</v>
      </c>
      <c r="E359" s="241">
        <v>6.7</v>
      </c>
      <c r="G359" s="218">
        <f t="shared" si="5"/>
        <v>17.200000000000099</v>
      </c>
      <c r="H359" s="218"/>
    </row>
    <row r="360" spans="1:10">
      <c r="B360" s="677"/>
      <c r="C360" s="677"/>
      <c r="D360" t="s">
        <v>400</v>
      </c>
      <c r="E360" s="241">
        <v>240</v>
      </c>
      <c r="G360" s="218">
        <f t="shared" si="5"/>
        <v>257.2000000000001</v>
      </c>
      <c r="H360" s="218"/>
      <c r="J360" s="237"/>
    </row>
    <row r="361" spans="1:10">
      <c r="A361" s="236">
        <v>37529</v>
      </c>
      <c r="B361" s="677" t="s">
        <v>2375</v>
      </c>
      <c r="C361" s="677" t="s">
        <v>478</v>
      </c>
      <c r="D361" t="s">
        <v>400</v>
      </c>
      <c r="F361" s="241">
        <v>240</v>
      </c>
      <c r="G361" s="218">
        <f t="shared" si="5"/>
        <v>17.200000000000102</v>
      </c>
      <c r="H361" s="218"/>
    </row>
    <row r="362" spans="1:10">
      <c r="A362" s="236">
        <v>44559</v>
      </c>
      <c r="B362" s="677" t="s">
        <v>2373</v>
      </c>
      <c r="C362" s="677" t="s">
        <v>478</v>
      </c>
      <c r="D362" t="s">
        <v>19</v>
      </c>
      <c r="F362" s="241">
        <v>10.5</v>
      </c>
      <c r="G362" s="218">
        <f t="shared" si="5"/>
        <v>6.7000000000001023</v>
      </c>
      <c r="H362" s="218"/>
    </row>
    <row r="363" spans="1:10">
      <c r="A363" s="236">
        <v>44559</v>
      </c>
      <c r="B363" s="677" t="s">
        <v>2374</v>
      </c>
      <c r="C363" s="677" t="s">
        <v>478</v>
      </c>
      <c r="D363" t="s">
        <v>401</v>
      </c>
      <c r="F363" s="241">
        <v>6.7</v>
      </c>
      <c r="G363" s="218">
        <f t="shared" si="5"/>
        <v>1.021405182655144E-13</v>
      </c>
      <c r="H363" s="218"/>
    </row>
    <row r="364" spans="1:10">
      <c r="A364" s="243">
        <v>44500</v>
      </c>
      <c r="B364" s="676" t="s">
        <v>397</v>
      </c>
      <c r="C364" s="676" t="s">
        <v>398</v>
      </c>
      <c r="D364" t="s">
        <v>400</v>
      </c>
      <c r="E364" s="241">
        <v>240</v>
      </c>
      <c r="G364" s="218">
        <f t="shared" si="5"/>
        <v>240.00000000000011</v>
      </c>
      <c r="H364" s="218"/>
    </row>
    <row r="365" spans="1:10">
      <c r="A365" s="243"/>
      <c r="B365" s="676"/>
      <c r="C365" s="677"/>
      <c r="D365" t="s">
        <v>19</v>
      </c>
      <c r="E365" s="241">
        <v>10.9</v>
      </c>
      <c r="G365" s="218">
        <f t="shared" si="5"/>
        <v>250.90000000000012</v>
      </c>
      <c r="H365" s="218"/>
    </row>
    <row r="366" spans="1:10">
      <c r="A366" s="243"/>
      <c r="B366" s="676"/>
      <c r="C366" s="677"/>
      <c r="D366" t="s">
        <v>401</v>
      </c>
      <c r="E366" s="241">
        <v>4.5999999999999996</v>
      </c>
      <c r="G366" s="218">
        <f t="shared" si="5"/>
        <v>255.50000000000011</v>
      </c>
      <c r="H366" s="218"/>
    </row>
    <row r="367" spans="1:10">
      <c r="A367" s="236">
        <v>44499</v>
      </c>
      <c r="B367" s="677" t="s">
        <v>2376</v>
      </c>
      <c r="C367" s="677" t="s">
        <v>398</v>
      </c>
      <c r="D367" t="s">
        <v>400</v>
      </c>
      <c r="F367" s="241">
        <v>240</v>
      </c>
      <c r="G367" s="218">
        <f t="shared" si="5"/>
        <v>15.500000000000114</v>
      </c>
      <c r="H367" s="218"/>
    </row>
    <row r="368" spans="1:10">
      <c r="A368" s="236">
        <v>44539</v>
      </c>
      <c r="B368" s="677" t="s">
        <v>2377</v>
      </c>
      <c r="C368" s="677" t="s">
        <v>398</v>
      </c>
      <c r="D368" t="s">
        <v>19</v>
      </c>
      <c r="F368" s="241">
        <v>10.9</v>
      </c>
      <c r="G368" s="218">
        <f t="shared" si="5"/>
        <v>4.6000000000001133</v>
      </c>
      <c r="H368" s="218"/>
    </row>
    <row r="369" spans="1:8">
      <c r="A369" s="236">
        <v>44539</v>
      </c>
      <c r="B369" s="677" t="s">
        <v>2377</v>
      </c>
      <c r="C369" s="677" t="s">
        <v>398</v>
      </c>
      <c r="D369" t="s">
        <v>401</v>
      </c>
      <c r="F369" s="241">
        <v>4.5999999999999996</v>
      </c>
      <c r="G369" s="218">
        <f t="shared" si="5"/>
        <v>1.1368683772161603E-13</v>
      </c>
      <c r="H369" s="218"/>
    </row>
    <row r="370" spans="1:8">
      <c r="A370" s="243">
        <v>44530</v>
      </c>
      <c r="B370" s="676" t="s">
        <v>397</v>
      </c>
      <c r="C370" s="676" t="s">
        <v>405</v>
      </c>
      <c r="D370" t="s">
        <v>400</v>
      </c>
      <c r="E370" s="241">
        <v>240</v>
      </c>
      <c r="G370" s="218">
        <f t="shared" si="5"/>
        <v>240.00000000000011</v>
      </c>
      <c r="H370" s="218"/>
    </row>
    <row r="371" spans="1:8">
      <c r="A371" s="243"/>
      <c r="B371" s="676"/>
      <c r="C371" s="676"/>
      <c r="D371" t="s">
        <v>19</v>
      </c>
      <c r="E371" s="241">
        <v>11.6</v>
      </c>
      <c r="G371" s="218">
        <f t="shared" si="5"/>
        <v>251.60000000000011</v>
      </c>
      <c r="H371" s="218"/>
    </row>
    <row r="372" spans="1:8">
      <c r="A372" s="243"/>
      <c r="B372" s="676"/>
      <c r="C372" s="676"/>
      <c r="D372" t="s">
        <v>401</v>
      </c>
      <c r="E372" s="241">
        <v>6</v>
      </c>
      <c r="G372" s="218">
        <f t="shared" si="5"/>
        <v>257.60000000000014</v>
      </c>
      <c r="H372" s="218"/>
    </row>
    <row r="373" spans="1:8">
      <c r="A373" s="236">
        <v>44530</v>
      </c>
      <c r="B373" s="677" t="s">
        <v>2378</v>
      </c>
      <c r="C373" s="677" t="s">
        <v>405</v>
      </c>
      <c r="D373" t="s">
        <v>400</v>
      </c>
      <c r="F373" s="241">
        <v>226</v>
      </c>
      <c r="G373" s="218">
        <f t="shared" si="5"/>
        <v>31.600000000000136</v>
      </c>
      <c r="H373" s="218"/>
    </row>
    <row r="374" spans="1:8">
      <c r="A374" s="236">
        <v>44531</v>
      </c>
      <c r="B374" s="677" t="s">
        <v>2379</v>
      </c>
      <c r="C374" s="677" t="s">
        <v>405</v>
      </c>
      <c r="D374" t="s">
        <v>400</v>
      </c>
      <c r="F374" s="241">
        <v>14</v>
      </c>
      <c r="G374" s="218">
        <f t="shared" si="5"/>
        <v>17.600000000000136</v>
      </c>
      <c r="H374" s="218"/>
    </row>
    <row r="375" spans="1:8">
      <c r="A375" s="236">
        <v>44589</v>
      </c>
      <c r="B375" s="677" t="s">
        <v>2380</v>
      </c>
      <c r="C375" s="677" t="s">
        <v>405</v>
      </c>
      <c r="D375" t="s">
        <v>19</v>
      </c>
      <c r="F375">
        <v>11.6</v>
      </c>
      <c r="G375" s="218">
        <f t="shared" si="5"/>
        <v>6.0000000000001368</v>
      </c>
      <c r="H375" s="218"/>
    </row>
    <row r="376" spans="1:8">
      <c r="A376" s="236">
        <v>44589</v>
      </c>
      <c r="B376" s="677" t="s">
        <v>2380</v>
      </c>
      <c r="C376" s="677" t="s">
        <v>405</v>
      </c>
      <c r="D376" t="s">
        <v>401</v>
      </c>
      <c r="F376" s="241">
        <v>6</v>
      </c>
      <c r="G376" s="218">
        <f t="shared" si="5"/>
        <v>1.3677947663381929E-13</v>
      </c>
      <c r="H376" s="218"/>
    </row>
    <row r="377" spans="1:8">
      <c r="A377" s="243">
        <v>44561</v>
      </c>
      <c r="B377" s="676" t="s">
        <v>397</v>
      </c>
      <c r="C377" s="676" t="s">
        <v>409</v>
      </c>
      <c r="D377" t="s">
        <v>19</v>
      </c>
      <c r="E377" s="241">
        <v>12.2</v>
      </c>
      <c r="G377" s="218">
        <f t="shared" si="5"/>
        <v>12.200000000000136</v>
      </c>
      <c r="H377" s="218"/>
    </row>
    <row r="378" spans="1:8">
      <c r="B378" s="677"/>
      <c r="C378" s="677"/>
      <c r="D378" t="s">
        <v>401</v>
      </c>
      <c r="E378" s="241">
        <v>6.4</v>
      </c>
      <c r="G378" s="218">
        <f t="shared" si="5"/>
        <v>18.600000000000136</v>
      </c>
      <c r="H378" s="218"/>
    </row>
    <row r="379" spans="1:8">
      <c r="B379" s="677"/>
      <c r="C379" s="677"/>
      <c r="D379" t="s">
        <v>400</v>
      </c>
      <c r="E379" s="241">
        <v>240</v>
      </c>
      <c r="G379" s="218">
        <f t="shared" si="5"/>
        <v>258.60000000000014</v>
      </c>
      <c r="H379" s="218"/>
    </row>
    <row r="380" spans="1:8">
      <c r="A380" s="236">
        <v>44561</v>
      </c>
      <c r="B380" s="677" t="s">
        <v>2381</v>
      </c>
      <c r="C380" s="677" t="s">
        <v>409</v>
      </c>
      <c r="D380" t="s">
        <v>400</v>
      </c>
      <c r="F380" s="241">
        <v>240</v>
      </c>
      <c r="G380" s="218">
        <f t="shared" si="5"/>
        <v>18.600000000000136</v>
      </c>
      <c r="H380" s="218"/>
    </row>
    <row r="381" spans="1:8">
      <c r="A381" s="236">
        <v>44601</v>
      </c>
      <c r="B381" s="677" t="s">
        <v>2382</v>
      </c>
      <c r="C381" s="677" t="s">
        <v>409</v>
      </c>
      <c r="D381" t="s">
        <v>19</v>
      </c>
      <c r="F381" s="241">
        <v>12.2</v>
      </c>
      <c r="G381" s="218">
        <f t="shared" si="5"/>
        <v>6.4000000000001371</v>
      </c>
      <c r="H381" s="218"/>
    </row>
    <row r="382" spans="1:8">
      <c r="A382" s="236">
        <v>44601</v>
      </c>
      <c r="B382" s="677" t="s">
        <v>2382</v>
      </c>
      <c r="C382" s="677" t="s">
        <v>409</v>
      </c>
      <c r="D382" t="s">
        <v>401</v>
      </c>
      <c r="F382" s="241">
        <v>6.4</v>
      </c>
      <c r="G382" s="218">
        <f t="shared" si="5"/>
        <v>1.3677947663381929E-13</v>
      </c>
      <c r="H382" s="218"/>
    </row>
    <row r="383" spans="1:8">
      <c r="A383" s="243">
        <v>44592</v>
      </c>
      <c r="B383" s="676" t="s">
        <v>397</v>
      </c>
      <c r="C383" s="676" t="s">
        <v>444</v>
      </c>
      <c r="D383" t="s">
        <v>19</v>
      </c>
      <c r="E383" s="241">
        <v>13</v>
      </c>
      <c r="G383" s="218">
        <f t="shared" si="5"/>
        <v>13.000000000000137</v>
      </c>
      <c r="H383" s="218"/>
    </row>
    <row r="384" spans="1:8">
      <c r="B384" s="677"/>
      <c r="C384" s="677"/>
      <c r="D384" t="s">
        <v>401</v>
      </c>
      <c r="E384" s="241">
        <v>3.3</v>
      </c>
      <c r="G384" s="218">
        <f t="shared" si="5"/>
        <v>16.300000000000136</v>
      </c>
      <c r="H384" s="218"/>
    </row>
    <row r="385" spans="1:8">
      <c r="B385" s="677"/>
      <c r="C385" s="677"/>
      <c r="D385" t="s">
        <v>400</v>
      </c>
      <c r="E385" s="241">
        <v>240</v>
      </c>
      <c r="G385" s="218">
        <f t="shared" si="5"/>
        <v>256.30000000000013</v>
      </c>
      <c r="H385" s="218"/>
    </row>
    <row r="386" spans="1:8">
      <c r="A386" s="236">
        <v>44592</v>
      </c>
      <c r="B386" s="677" t="s">
        <v>2383</v>
      </c>
      <c r="C386" s="677" t="s">
        <v>444</v>
      </c>
      <c r="D386" t="s">
        <v>400</v>
      </c>
      <c r="F386" s="241">
        <v>240</v>
      </c>
      <c r="G386" s="218">
        <f t="shared" si="5"/>
        <v>16.300000000000125</v>
      </c>
      <c r="H386" s="218"/>
    </row>
    <row r="387" spans="1:8">
      <c r="A387" s="236">
        <v>44649</v>
      </c>
      <c r="B387" s="677" t="s">
        <v>2384</v>
      </c>
      <c r="C387" s="677" t="s">
        <v>444</v>
      </c>
      <c r="D387" t="s">
        <v>19</v>
      </c>
      <c r="F387" s="241">
        <v>13</v>
      </c>
      <c r="G387" s="218">
        <f t="shared" si="5"/>
        <v>3.3000000000001251</v>
      </c>
      <c r="H387" s="218"/>
    </row>
    <row r="388" spans="1:8">
      <c r="A388" s="236">
        <v>44649</v>
      </c>
      <c r="B388" s="677" t="s">
        <v>2384</v>
      </c>
      <c r="C388" s="677" t="s">
        <v>444</v>
      </c>
      <c r="D388" t="s">
        <v>401</v>
      </c>
      <c r="F388" s="241">
        <v>3.3</v>
      </c>
      <c r="G388" s="218">
        <f t="shared" si="5"/>
        <v>1.2523315717771766E-13</v>
      </c>
      <c r="H388" s="218"/>
    </row>
    <row r="389" spans="1:8">
      <c r="A389" s="243">
        <v>44620</v>
      </c>
      <c r="B389" s="676" t="s">
        <v>397</v>
      </c>
      <c r="C389" s="676" t="s">
        <v>415</v>
      </c>
      <c r="D389" t="s">
        <v>19</v>
      </c>
      <c r="E389" s="241">
        <v>12.7</v>
      </c>
      <c r="G389" s="218">
        <f t="shared" si="5"/>
        <v>12.700000000000124</v>
      </c>
      <c r="H389" s="218"/>
    </row>
    <row r="390" spans="1:8">
      <c r="B390" s="677"/>
      <c r="C390" s="677"/>
      <c r="D390" t="s">
        <v>401</v>
      </c>
      <c r="E390" s="241">
        <v>6.3</v>
      </c>
      <c r="G390" s="218">
        <f t="shared" si="5"/>
        <v>19.000000000000124</v>
      </c>
      <c r="H390" s="218"/>
    </row>
    <row r="391" spans="1:8">
      <c r="B391" s="677"/>
      <c r="C391" s="677"/>
      <c r="D391" t="s">
        <v>400</v>
      </c>
      <c r="E391" s="241">
        <v>240</v>
      </c>
      <c r="G391" s="218">
        <f t="shared" si="5"/>
        <v>259.00000000000011</v>
      </c>
      <c r="H391" s="218"/>
    </row>
    <row r="392" spans="1:8">
      <c r="A392" s="236">
        <v>44620</v>
      </c>
      <c r="B392" s="677" t="s">
        <v>2385</v>
      </c>
      <c r="C392" s="677" t="s">
        <v>415</v>
      </c>
      <c r="D392" t="s">
        <v>400</v>
      </c>
      <c r="F392" s="241">
        <v>224</v>
      </c>
      <c r="G392" s="218">
        <f t="shared" si="5"/>
        <v>35.000000000000114</v>
      </c>
      <c r="H392" s="218"/>
    </row>
    <row r="393" spans="1:8">
      <c r="A393" s="236">
        <v>44649</v>
      </c>
      <c r="B393" s="677" t="s">
        <v>2386</v>
      </c>
      <c r="C393" s="677" t="s">
        <v>415</v>
      </c>
      <c r="D393" t="s">
        <v>400</v>
      </c>
      <c r="F393" s="241">
        <v>14</v>
      </c>
      <c r="G393" s="218">
        <f t="shared" si="5"/>
        <v>21.000000000000114</v>
      </c>
      <c r="H393" s="218"/>
    </row>
    <row r="394" spans="1:8">
      <c r="A394" s="236">
        <v>44649</v>
      </c>
      <c r="B394" s="677" t="s">
        <v>2387</v>
      </c>
      <c r="C394" s="677" t="s">
        <v>415</v>
      </c>
      <c r="D394" t="s">
        <v>400</v>
      </c>
      <c r="F394" s="241">
        <v>2</v>
      </c>
      <c r="G394" s="218">
        <f t="shared" si="5"/>
        <v>19.000000000000114</v>
      </c>
      <c r="H394" s="218"/>
    </row>
    <row r="395" spans="1:8">
      <c r="A395" s="236">
        <v>44713</v>
      </c>
      <c r="B395" s="677" t="s">
        <v>2388</v>
      </c>
      <c r="C395" s="677" t="s">
        <v>415</v>
      </c>
      <c r="D395" t="s">
        <v>19</v>
      </c>
      <c r="F395" s="241">
        <v>12.7</v>
      </c>
      <c r="G395" s="218">
        <f t="shared" si="5"/>
        <v>6.3000000000001144</v>
      </c>
      <c r="H395" s="218"/>
    </row>
    <row r="396" spans="1:8">
      <c r="A396" s="236">
        <v>44713</v>
      </c>
      <c r="B396" s="677" t="s">
        <v>2388</v>
      </c>
      <c r="C396" s="677" t="s">
        <v>415</v>
      </c>
      <c r="D396" t="s">
        <v>401</v>
      </c>
      <c r="F396" s="241">
        <v>6.3</v>
      </c>
      <c r="G396" s="218">
        <f t="shared" si="5"/>
        <v>1.1457501614131615E-13</v>
      </c>
      <c r="H396" s="218"/>
    </row>
    <row r="397" spans="1:8">
      <c r="A397" s="243">
        <v>44651</v>
      </c>
      <c r="B397" s="676" t="s">
        <v>397</v>
      </c>
      <c r="C397" s="676" t="s">
        <v>418</v>
      </c>
      <c r="D397" t="s">
        <v>19</v>
      </c>
      <c r="E397" s="241">
        <v>13.1</v>
      </c>
      <c r="G397" s="218">
        <f t="shared" si="5"/>
        <v>13.100000000000115</v>
      </c>
      <c r="H397" s="218"/>
    </row>
    <row r="398" spans="1:8">
      <c r="B398" s="677"/>
      <c r="C398" s="677"/>
      <c r="D398" t="s">
        <v>401</v>
      </c>
      <c r="E398" s="241">
        <v>7.2</v>
      </c>
      <c r="G398" s="218">
        <f t="shared" si="5"/>
        <v>20.300000000000114</v>
      </c>
      <c r="H398" s="218"/>
    </row>
    <row r="399" spans="1:8">
      <c r="B399" s="677"/>
      <c r="C399" s="677"/>
      <c r="D399" t="s">
        <v>400</v>
      </c>
      <c r="E399" s="241">
        <v>240</v>
      </c>
      <c r="G399" s="218">
        <f t="shared" si="5"/>
        <v>260.30000000000013</v>
      </c>
      <c r="H399" s="218"/>
    </row>
    <row r="400" spans="1:8">
      <c r="A400" s="236">
        <v>44651</v>
      </c>
      <c r="B400" s="677" t="s">
        <v>2389</v>
      </c>
      <c r="C400" s="677" t="s">
        <v>418</v>
      </c>
      <c r="D400" t="s">
        <v>400</v>
      </c>
      <c r="F400" s="241">
        <v>240</v>
      </c>
      <c r="G400" s="218">
        <f t="shared" si="5"/>
        <v>20.300000000000125</v>
      </c>
      <c r="H400" s="218"/>
    </row>
    <row r="401" spans="1:8">
      <c r="A401" s="236">
        <v>44713</v>
      </c>
      <c r="B401" s="677" t="s">
        <v>2388</v>
      </c>
      <c r="C401" s="677" t="s">
        <v>418</v>
      </c>
      <c r="D401" t="s">
        <v>19</v>
      </c>
      <c r="F401" s="241">
        <v>13.1</v>
      </c>
      <c r="G401" s="218">
        <f t="shared" si="5"/>
        <v>7.2000000000001254</v>
      </c>
      <c r="H401" s="218"/>
    </row>
    <row r="402" spans="1:8">
      <c r="A402" s="236">
        <v>44713</v>
      </c>
      <c r="B402" s="677" t="s">
        <v>2388</v>
      </c>
      <c r="C402" s="677" t="s">
        <v>418</v>
      </c>
      <c r="D402" t="s">
        <v>401</v>
      </c>
      <c r="F402" s="241">
        <v>7.2</v>
      </c>
      <c r="G402" s="218">
        <f t="shared" si="5"/>
        <v>1.2523315717771766E-13</v>
      </c>
      <c r="H402" s="218"/>
    </row>
    <row r="403" spans="1:8">
      <c r="A403" s="243">
        <v>44681</v>
      </c>
      <c r="B403" s="676" t="s">
        <v>397</v>
      </c>
      <c r="C403" s="676" t="s">
        <v>420</v>
      </c>
      <c r="D403" t="s">
        <v>400</v>
      </c>
      <c r="E403" s="241">
        <v>240</v>
      </c>
      <c r="G403" s="218">
        <f t="shared" si="5"/>
        <v>240.00000000000011</v>
      </c>
      <c r="H403" s="218"/>
    </row>
    <row r="404" spans="1:8">
      <c r="A404" s="236">
        <v>44681</v>
      </c>
      <c r="B404" s="677" t="s">
        <v>2390</v>
      </c>
      <c r="C404" s="677" t="s">
        <v>420</v>
      </c>
      <c r="D404" t="s">
        <v>400</v>
      </c>
      <c r="F404" s="241">
        <v>240</v>
      </c>
      <c r="G404" s="218">
        <f t="shared" si="5"/>
        <v>0</v>
      </c>
      <c r="H404" s="218"/>
    </row>
    <row r="405" spans="1:8">
      <c r="B405" s="677"/>
      <c r="C405" s="677"/>
      <c r="D405" t="s">
        <v>19</v>
      </c>
      <c r="E405" s="241">
        <v>12.9</v>
      </c>
      <c r="G405" s="218">
        <f t="shared" si="5"/>
        <v>12.9</v>
      </c>
      <c r="H405" s="218"/>
    </row>
    <row r="406" spans="1:8">
      <c r="B406" s="677"/>
      <c r="C406" s="677"/>
      <c r="D406" t="s">
        <v>401</v>
      </c>
      <c r="E406" s="241">
        <v>4.8</v>
      </c>
      <c r="G406" s="218">
        <f t="shared" si="5"/>
        <v>17.7</v>
      </c>
      <c r="H406" s="218"/>
    </row>
    <row r="407" spans="1:8">
      <c r="A407" s="236">
        <v>44713</v>
      </c>
      <c r="B407" s="677" t="s">
        <v>2388</v>
      </c>
      <c r="C407" s="677" t="s">
        <v>420</v>
      </c>
      <c r="D407" t="s">
        <v>19</v>
      </c>
      <c r="F407" s="241">
        <v>12.9</v>
      </c>
      <c r="G407" s="218">
        <f t="shared" ref="G407:G472" si="6">+G406+E407-F407</f>
        <v>4.7999999999999989</v>
      </c>
      <c r="H407" s="218"/>
    </row>
    <row r="408" spans="1:8">
      <c r="A408" s="236">
        <v>44713</v>
      </c>
      <c r="B408" s="677" t="s">
        <v>2388</v>
      </c>
      <c r="C408" s="677" t="s">
        <v>420</v>
      </c>
      <c r="D408" t="s">
        <v>401</v>
      </c>
      <c r="F408" s="241">
        <v>4.8</v>
      </c>
      <c r="G408" s="218">
        <f t="shared" si="6"/>
        <v>0</v>
      </c>
      <c r="H408" s="218"/>
    </row>
    <row r="409" spans="1:8">
      <c r="A409" s="243">
        <v>44712</v>
      </c>
      <c r="B409" s="676" t="s">
        <v>397</v>
      </c>
      <c r="C409" s="676" t="s">
        <v>422</v>
      </c>
      <c r="D409" t="s">
        <v>19</v>
      </c>
      <c r="E409" s="241">
        <v>12.4</v>
      </c>
      <c r="G409" s="218">
        <f t="shared" si="6"/>
        <v>12.4</v>
      </c>
      <c r="H409" s="218"/>
    </row>
    <row r="410" spans="1:8">
      <c r="B410" s="677"/>
      <c r="C410" s="677"/>
      <c r="D410" t="s">
        <v>401</v>
      </c>
      <c r="E410" s="241">
        <v>11.1</v>
      </c>
      <c r="G410" s="218">
        <f t="shared" si="6"/>
        <v>23.5</v>
      </c>
      <c r="H410" s="218"/>
    </row>
    <row r="411" spans="1:8">
      <c r="B411" s="677"/>
      <c r="C411" s="677"/>
      <c r="D411" t="s">
        <v>400</v>
      </c>
      <c r="E411" s="241">
        <v>240</v>
      </c>
      <c r="G411" s="218">
        <f t="shared" si="6"/>
        <v>263.5</v>
      </c>
      <c r="H411" s="218"/>
    </row>
    <row r="412" spans="1:8">
      <c r="B412" s="677"/>
      <c r="C412" s="677"/>
      <c r="D412" t="s">
        <v>482</v>
      </c>
      <c r="E412" s="241">
        <v>6</v>
      </c>
      <c r="G412" s="218">
        <f t="shared" si="6"/>
        <v>269.5</v>
      </c>
      <c r="H412" s="218"/>
    </row>
    <row r="413" spans="1:8">
      <c r="A413" s="236">
        <v>44712</v>
      </c>
      <c r="B413" s="677" t="s">
        <v>2391</v>
      </c>
      <c r="C413" s="677" t="s">
        <v>422</v>
      </c>
      <c r="D413" t="s">
        <v>400</v>
      </c>
      <c r="F413" s="241">
        <v>240</v>
      </c>
      <c r="G413" s="218">
        <f t="shared" si="6"/>
        <v>29.5</v>
      </c>
      <c r="H413" s="218"/>
    </row>
    <row r="414" spans="1:8">
      <c r="A414" s="236">
        <v>44774</v>
      </c>
      <c r="B414" s="677" t="s">
        <v>2392</v>
      </c>
      <c r="C414" s="677" t="s">
        <v>422</v>
      </c>
      <c r="D414" t="s">
        <v>19</v>
      </c>
      <c r="F414" s="241">
        <v>12.4</v>
      </c>
      <c r="G414" s="218">
        <f t="shared" si="6"/>
        <v>17.100000000000001</v>
      </c>
      <c r="H414" s="218"/>
    </row>
    <row r="415" spans="1:8">
      <c r="A415" s="236">
        <v>44774</v>
      </c>
      <c r="B415" s="677" t="s">
        <v>2392</v>
      </c>
      <c r="C415" s="677" t="s">
        <v>422</v>
      </c>
      <c r="D415" t="s">
        <v>401</v>
      </c>
      <c r="F415" s="241">
        <v>11.1</v>
      </c>
      <c r="G415" s="218">
        <f t="shared" si="6"/>
        <v>6.0000000000000018</v>
      </c>
      <c r="H415" s="218"/>
    </row>
    <row r="416" spans="1:8">
      <c r="A416" s="236">
        <v>44809</v>
      </c>
      <c r="B416" s="677" t="s">
        <v>2393</v>
      </c>
      <c r="C416" s="677" t="s">
        <v>422</v>
      </c>
      <c r="D416" s="677" t="s">
        <v>422</v>
      </c>
      <c r="F416" s="241">
        <v>6</v>
      </c>
      <c r="G416" s="218">
        <f t="shared" si="6"/>
        <v>0</v>
      </c>
      <c r="H416" s="218"/>
    </row>
    <row r="417" spans="1:12">
      <c r="A417" s="243">
        <v>44742</v>
      </c>
      <c r="B417" s="676" t="s">
        <v>397</v>
      </c>
      <c r="C417" s="676" t="s">
        <v>425</v>
      </c>
      <c r="D417" t="s">
        <v>19</v>
      </c>
      <c r="E417" s="241">
        <v>12</v>
      </c>
      <c r="G417" s="218">
        <f t="shared" si="6"/>
        <v>12</v>
      </c>
      <c r="H417" s="218"/>
    </row>
    <row r="418" spans="1:12">
      <c r="B418" s="677"/>
      <c r="C418" s="677"/>
      <c r="D418" t="s">
        <v>401</v>
      </c>
      <c r="E418" s="241">
        <v>7.9</v>
      </c>
      <c r="G418" s="218">
        <f t="shared" si="6"/>
        <v>19.899999999999999</v>
      </c>
      <c r="H418" s="218"/>
    </row>
    <row r="419" spans="1:12">
      <c r="B419" s="677"/>
      <c r="C419" s="677"/>
      <c r="D419" t="s">
        <v>400</v>
      </c>
      <c r="E419" s="241">
        <v>240</v>
      </c>
      <c r="G419" s="218">
        <f t="shared" si="6"/>
        <v>259.89999999999998</v>
      </c>
      <c r="H419" s="218"/>
    </row>
    <row r="420" spans="1:12">
      <c r="A420" s="236">
        <v>44742</v>
      </c>
      <c r="B420" s="677" t="s">
        <v>2394</v>
      </c>
      <c r="C420" s="677" t="s">
        <v>425</v>
      </c>
      <c r="D420" t="s">
        <v>400</v>
      </c>
      <c r="F420" s="241">
        <v>240</v>
      </c>
      <c r="G420" s="218">
        <f t="shared" si="6"/>
        <v>19.899999999999977</v>
      </c>
      <c r="H420" s="218"/>
    </row>
    <row r="421" spans="1:12">
      <c r="A421" s="236">
        <v>44774</v>
      </c>
      <c r="B421" s="677" t="s">
        <v>2392</v>
      </c>
      <c r="C421" s="677" t="s">
        <v>425</v>
      </c>
      <c r="D421" t="s">
        <v>19</v>
      </c>
      <c r="F421" s="241">
        <v>12</v>
      </c>
      <c r="G421" s="218">
        <f t="shared" si="6"/>
        <v>7.8999999999999773</v>
      </c>
      <c r="H421" s="218"/>
    </row>
    <row r="422" spans="1:12">
      <c r="A422" s="236">
        <v>44774</v>
      </c>
      <c r="B422" s="677" t="s">
        <v>2392</v>
      </c>
      <c r="C422" s="677" t="s">
        <v>425</v>
      </c>
      <c r="D422" t="s">
        <v>401</v>
      </c>
      <c r="F422" s="241">
        <v>7.9</v>
      </c>
      <c r="G422" s="218">
        <f t="shared" si="6"/>
        <v>-2.3092638912203256E-14</v>
      </c>
      <c r="H422" s="218"/>
    </row>
    <row r="423" spans="1:12">
      <c r="A423" s="243">
        <v>44773</v>
      </c>
      <c r="B423" s="676" t="s">
        <v>397</v>
      </c>
      <c r="C423" s="676" t="s">
        <v>427</v>
      </c>
      <c r="D423" t="s">
        <v>19</v>
      </c>
      <c r="E423" s="241">
        <v>20.100000000000001</v>
      </c>
      <c r="G423" s="218">
        <f t="shared" si="6"/>
        <v>20.09999999999998</v>
      </c>
      <c r="H423" s="218"/>
    </row>
    <row r="424" spans="1:12">
      <c r="B424" s="677"/>
      <c r="C424" s="677"/>
      <c r="D424" t="s">
        <v>401</v>
      </c>
      <c r="E424" s="241">
        <v>10.7</v>
      </c>
      <c r="G424" s="218">
        <f t="shared" si="6"/>
        <v>30.799999999999979</v>
      </c>
      <c r="H424" s="218"/>
    </row>
    <row r="425" spans="1:12">
      <c r="B425" s="677"/>
      <c r="C425" s="677"/>
      <c r="D425" t="s">
        <v>400</v>
      </c>
      <c r="E425" s="241">
        <v>240</v>
      </c>
      <c r="G425" s="218">
        <f t="shared" si="6"/>
        <v>270.79999999999995</v>
      </c>
      <c r="H425" s="218"/>
    </row>
    <row r="426" spans="1:12">
      <c r="A426" s="236">
        <v>44773</v>
      </c>
      <c r="B426" s="677" t="s">
        <v>2395</v>
      </c>
      <c r="C426" s="677" t="s">
        <v>427</v>
      </c>
      <c r="D426" t="s">
        <v>400</v>
      </c>
      <c r="F426" s="241">
        <v>240</v>
      </c>
      <c r="G426" s="218">
        <f t="shared" si="6"/>
        <v>30.799999999999955</v>
      </c>
      <c r="H426" s="218"/>
    </row>
    <row r="427" spans="1:12">
      <c r="A427" s="236">
        <v>44809</v>
      </c>
      <c r="B427" s="677" t="s">
        <v>2393</v>
      </c>
      <c r="C427" s="677" t="s">
        <v>427</v>
      </c>
      <c r="D427" t="s">
        <v>19</v>
      </c>
      <c r="F427" s="241">
        <v>20.100000000000001</v>
      </c>
      <c r="G427" s="218">
        <f t="shared" si="6"/>
        <v>10.699999999999953</v>
      </c>
      <c r="H427" s="218"/>
      <c r="J427" s="676"/>
      <c r="L427" s="241"/>
    </row>
    <row r="428" spans="1:12">
      <c r="A428" s="236">
        <v>44809</v>
      </c>
      <c r="B428" s="677" t="s">
        <v>2393</v>
      </c>
      <c r="C428" s="677" t="s">
        <v>427</v>
      </c>
      <c r="D428" t="s">
        <v>401</v>
      </c>
      <c r="F428" s="241">
        <v>10.7</v>
      </c>
      <c r="G428" s="218">
        <f t="shared" si="6"/>
        <v>-4.6185277824406512E-14</v>
      </c>
      <c r="H428" s="218"/>
      <c r="J428" s="677"/>
      <c r="L428" s="241"/>
    </row>
    <row r="429" spans="1:12">
      <c r="A429" s="243">
        <v>44804</v>
      </c>
      <c r="B429" s="676" t="s">
        <v>397</v>
      </c>
      <c r="C429" s="676" t="s">
        <v>429</v>
      </c>
      <c r="D429" t="s">
        <v>19</v>
      </c>
      <c r="E429" s="241">
        <v>20.8</v>
      </c>
      <c r="G429" s="218">
        <f t="shared" si="6"/>
        <v>20.799999999999955</v>
      </c>
      <c r="H429" s="218"/>
      <c r="L429" s="241"/>
    </row>
    <row r="430" spans="1:12">
      <c r="B430" s="677"/>
      <c r="C430" s="677"/>
      <c r="D430" t="s">
        <v>401</v>
      </c>
      <c r="E430" s="241">
        <v>8</v>
      </c>
      <c r="G430" s="218">
        <f t="shared" si="6"/>
        <v>28.799999999999955</v>
      </c>
      <c r="H430" s="218"/>
    </row>
    <row r="431" spans="1:12">
      <c r="B431" s="677"/>
      <c r="C431" s="677"/>
      <c r="D431" t="s">
        <v>400</v>
      </c>
      <c r="E431" s="241">
        <v>240</v>
      </c>
      <c r="G431" s="218">
        <f t="shared" si="6"/>
        <v>268.79999999999995</v>
      </c>
      <c r="H431" s="218"/>
      <c r="L431" s="237"/>
    </row>
    <row r="432" spans="1:12">
      <c r="A432" s="236">
        <v>44804</v>
      </c>
      <c r="B432" s="677" t="s">
        <v>2396</v>
      </c>
      <c r="C432" s="677" t="s">
        <v>429</v>
      </c>
      <c r="D432" t="s">
        <v>400</v>
      </c>
      <c r="F432" s="241">
        <v>240</v>
      </c>
      <c r="G432" s="218">
        <f t="shared" si="6"/>
        <v>28.799999999999955</v>
      </c>
      <c r="H432" s="218"/>
    </row>
    <row r="433" spans="1:12">
      <c r="A433" s="236">
        <v>44833</v>
      </c>
      <c r="B433" s="677" t="s">
        <v>2397</v>
      </c>
      <c r="C433" s="677" t="s">
        <v>429</v>
      </c>
      <c r="D433" t="s">
        <v>19</v>
      </c>
      <c r="F433" s="241">
        <v>20.8</v>
      </c>
      <c r="G433" s="218">
        <f t="shared" si="6"/>
        <v>7.9999999999999538</v>
      </c>
      <c r="H433" s="218"/>
    </row>
    <row r="434" spans="1:12">
      <c r="A434" s="236">
        <v>44833</v>
      </c>
      <c r="B434" s="677" t="s">
        <v>2397</v>
      </c>
      <c r="C434" s="677" t="s">
        <v>429</v>
      </c>
      <c r="D434" t="s">
        <v>401</v>
      </c>
      <c r="F434" s="241">
        <v>8</v>
      </c>
      <c r="G434" s="218">
        <f t="shared" si="6"/>
        <v>-4.6185277824406512E-14</v>
      </c>
      <c r="H434" s="218"/>
      <c r="J434" s="676"/>
      <c r="L434" s="241"/>
    </row>
    <row r="435" spans="1:12">
      <c r="A435" s="243">
        <v>44804</v>
      </c>
      <c r="B435" s="676" t="s">
        <v>397</v>
      </c>
      <c r="C435" s="676" t="s">
        <v>478</v>
      </c>
      <c r="D435" t="s">
        <v>19</v>
      </c>
      <c r="E435" s="241">
        <v>19.3</v>
      </c>
      <c r="G435" s="218">
        <f t="shared" si="6"/>
        <v>19.299999999999955</v>
      </c>
      <c r="H435" s="218"/>
      <c r="J435" s="677"/>
      <c r="L435" s="241"/>
    </row>
    <row r="436" spans="1:12">
      <c r="B436" s="677"/>
      <c r="C436" s="677"/>
      <c r="D436" t="s">
        <v>401</v>
      </c>
      <c r="E436" s="241">
        <v>9.1999999999999993</v>
      </c>
      <c r="G436" s="218">
        <f t="shared" si="6"/>
        <v>28.499999999999954</v>
      </c>
      <c r="H436" s="218"/>
      <c r="J436" s="677"/>
      <c r="L436" s="241"/>
    </row>
    <row r="437" spans="1:12">
      <c r="B437" s="677"/>
      <c r="C437" s="677"/>
      <c r="D437" t="s">
        <v>400</v>
      </c>
      <c r="E437" s="241">
        <v>350</v>
      </c>
      <c r="G437" s="218">
        <f t="shared" si="6"/>
        <v>378.49999999999994</v>
      </c>
      <c r="H437" s="218"/>
    </row>
    <row r="438" spans="1:12">
      <c r="A438" s="236">
        <v>44809</v>
      </c>
      <c r="B438" s="677" t="s">
        <v>2398</v>
      </c>
      <c r="C438" s="677" t="s">
        <v>478</v>
      </c>
      <c r="D438" t="s">
        <v>400</v>
      </c>
      <c r="F438" s="241">
        <v>224</v>
      </c>
      <c r="G438" s="218">
        <f t="shared" si="6"/>
        <v>154.49999999999994</v>
      </c>
      <c r="H438" s="218"/>
      <c r="L438" s="237"/>
    </row>
    <row r="439" spans="1:12">
      <c r="A439" s="236">
        <v>44834</v>
      </c>
      <c r="B439" s="677" t="s">
        <v>2399</v>
      </c>
      <c r="C439" s="677" t="s">
        <v>478</v>
      </c>
      <c r="D439" t="s">
        <v>400</v>
      </c>
      <c r="F439" s="241">
        <v>16</v>
      </c>
      <c r="G439" s="218">
        <f t="shared" si="6"/>
        <v>138.49999999999994</v>
      </c>
      <c r="H439" s="218"/>
    </row>
    <row r="440" spans="1:12">
      <c r="A440" s="236">
        <v>44879</v>
      </c>
      <c r="B440" s="677" t="s">
        <v>2400</v>
      </c>
      <c r="C440" s="677" t="s">
        <v>478</v>
      </c>
      <c r="D440" t="s">
        <v>19</v>
      </c>
      <c r="F440" s="241">
        <v>19.3</v>
      </c>
      <c r="G440" s="218">
        <f t="shared" si="6"/>
        <v>119.19999999999995</v>
      </c>
      <c r="H440" s="218"/>
    </row>
    <row r="441" spans="1:12">
      <c r="A441" s="236">
        <v>44879</v>
      </c>
      <c r="B441" s="677" t="s">
        <v>2400</v>
      </c>
      <c r="C441" s="677" t="s">
        <v>478</v>
      </c>
      <c r="D441" t="s">
        <v>401</v>
      </c>
      <c r="F441" s="241">
        <v>9.1999999999999993</v>
      </c>
      <c r="G441" s="218">
        <f t="shared" si="6"/>
        <v>109.99999999999994</v>
      </c>
      <c r="H441" s="218"/>
    </row>
    <row r="442" spans="1:12">
      <c r="A442" s="236">
        <v>44981</v>
      </c>
      <c r="B442" s="677" t="s">
        <v>2401</v>
      </c>
      <c r="C442" s="677" t="s">
        <v>478</v>
      </c>
      <c r="D442" t="s">
        <v>400</v>
      </c>
      <c r="F442" s="241">
        <v>110</v>
      </c>
      <c r="G442" s="218">
        <f t="shared" si="6"/>
        <v>0</v>
      </c>
      <c r="H442" s="218"/>
    </row>
    <row r="443" spans="1:12">
      <c r="A443" s="243">
        <v>44865</v>
      </c>
      <c r="B443" s="676" t="s">
        <v>397</v>
      </c>
      <c r="C443" s="676" t="s">
        <v>398</v>
      </c>
      <c r="D443" t="s">
        <v>19</v>
      </c>
      <c r="E443" s="241">
        <v>19.100000000000001</v>
      </c>
      <c r="G443" s="218">
        <f t="shared" si="6"/>
        <v>19.100000000000001</v>
      </c>
      <c r="H443" s="218"/>
    </row>
    <row r="444" spans="1:12">
      <c r="B444" s="677"/>
      <c r="C444" s="677"/>
      <c r="D444" t="s">
        <v>401</v>
      </c>
      <c r="E444" s="241">
        <v>5.9</v>
      </c>
      <c r="G444" s="218">
        <f t="shared" si="6"/>
        <v>25</v>
      </c>
      <c r="H444" s="218"/>
    </row>
    <row r="445" spans="1:12">
      <c r="B445" s="677"/>
      <c r="C445" s="677"/>
      <c r="D445" t="s">
        <v>400</v>
      </c>
      <c r="E445" s="241">
        <v>350</v>
      </c>
      <c r="G445" s="218">
        <f t="shared" si="6"/>
        <v>375</v>
      </c>
      <c r="H445" s="218"/>
      <c r="J445" s="676"/>
      <c r="L445" s="241"/>
    </row>
    <row r="446" spans="1:12">
      <c r="A446" s="236">
        <v>44833</v>
      </c>
      <c r="B446" s="677" t="s">
        <v>2402</v>
      </c>
      <c r="C446" s="677" t="s">
        <v>398</v>
      </c>
      <c r="D446" t="s">
        <v>400</v>
      </c>
      <c r="F446" s="241">
        <v>240</v>
      </c>
      <c r="G446" s="218">
        <f t="shared" si="6"/>
        <v>135</v>
      </c>
      <c r="H446" s="218"/>
      <c r="J446" s="676"/>
      <c r="L446" s="241"/>
    </row>
    <row r="447" spans="1:12">
      <c r="A447" s="236">
        <v>44923</v>
      </c>
      <c r="B447" s="677" t="s">
        <v>2403</v>
      </c>
      <c r="C447" s="677" t="s">
        <v>398</v>
      </c>
      <c r="D447" t="s">
        <v>19</v>
      </c>
      <c r="F447" s="241">
        <v>19.100000000000001</v>
      </c>
      <c r="G447" s="218">
        <f t="shared" si="6"/>
        <v>115.9</v>
      </c>
      <c r="H447" s="218"/>
      <c r="J447" s="676"/>
      <c r="L447" s="241"/>
    </row>
    <row r="448" spans="1:12">
      <c r="A448" s="236">
        <v>44923</v>
      </c>
      <c r="B448" s="677" t="s">
        <v>2403</v>
      </c>
      <c r="C448" s="677" t="s">
        <v>398</v>
      </c>
      <c r="D448" t="s">
        <v>401</v>
      </c>
      <c r="F448" s="241">
        <v>5.9</v>
      </c>
      <c r="G448" s="218">
        <f t="shared" si="6"/>
        <v>110</v>
      </c>
      <c r="H448" s="218"/>
    </row>
    <row r="449" spans="1:12">
      <c r="A449" s="236">
        <v>44981</v>
      </c>
      <c r="B449" s="677" t="s">
        <v>2401</v>
      </c>
      <c r="C449" s="677" t="s">
        <v>398</v>
      </c>
      <c r="D449" t="s">
        <v>400</v>
      </c>
      <c r="F449" s="241">
        <v>110</v>
      </c>
      <c r="G449" s="218">
        <f t="shared" si="6"/>
        <v>0</v>
      </c>
      <c r="H449" s="218"/>
    </row>
    <row r="450" spans="1:12">
      <c r="A450" s="243">
        <v>44895</v>
      </c>
      <c r="B450" s="676" t="s">
        <v>397</v>
      </c>
      <c r="C450" s="676" t="s">
        <v>405</v>
      </c>
      <c r="D450" t="s">
        <v>19</v>
      </c>
      <c r="E450" s="241">
        <v>18.899999999999999</v>
      </c>
      <c r="G450" s="218">
        <f t="shared" si="6"/>
        <v>18.899999999999999</v>
      </c>
      <c r="H450" s="218"/>
      <c r="L450" s="237"/>
    </row>
    <row r="451" spans="1:12">
      <c r="B451" s="677"/>
      <c r="C451" s="677"/>
      <c r="D451" t="s">
        <v>401</v>
      </c>
      <c r="E451" s="241">
        <v>7.3</v>
      </c>
      <c r="G451" s="218">
        <f t="shared" si="6"/>
        <v>26.2</v>
      </c>
      <c r="H451" s="218"/>
    </row>
    <row r="452" spans="1:12">
      <c r="B452" s="677"/>
      <c r="C452" s="677"/>
      <c r="D452" t="s">
        <v>400</v>
      </c>
      <c r="E452" s="241">
        <v>350</v>
      </c>
      <c r="G452" s="218">
        <f t="shared" si="6"/>
        <v>376.2</v>
      </c>
      <c r="H452" s="218"/>
    </row>
    <row r="453" spans="1:12">
      <c r="A453" s="236">
        <v>44860</v>
      </c>
      <c r="B453" s="677" t="s">
        <v>2404</v>
      </c>
      <c r="C453" s="677" t="s">
        <v>405</v>
      </c>
      <c r="D453" t="s">
        <v>400</v>
      </c>
      <c r="F453" s="241">
        <v>240</v>
      </c>
      <c r="G453" s="218">
        <f t="shared" si="6"/>
        <v>136.19999999999999</v>
      </c>
      <c r="H453" s="218"/>
    </row>
    <row r="454" spans="1:12">
      <c r="A454" s="236">
        <v>44924</v>
      </c>
      <c r="B454" s="677" t="s">
        <v>2405</v>
      </c>
      <c r="C454" s="677" t="s">
        <v>405</v>
      </c>
      <c r="D454" t="s">
        <v>19</v>
      </c>
      <c r="F454" s="241">
        <v>18.899999999999999</v>
      </c>
      <c r="G454" s="218">
        <f t="shared" si="6"/>
        <v>117.29999999999998</v>
      </c>
      <c r="H454" s="218"/>
    </row>
    <row r="455" spans="1:12">
      <c r="A455" s="236">
        <v>44924</v>
      </c>
      <c r="B455" s="677" t="s">
        <v>2405</v>
      </c>
      <c r="C455" s="677" t="s">
        <v>405</v>
      </c>
      <c r="D455" t="s">
        <v>401</v>
      </c>
      <c r="F455" s="241">
        <v>7.3</v>
      </c>
      <c r="G455" s="218">
        <f t="shared" si="6"/>
        <v>109.99999999999999</v>
      </c>
      <c r="H455" s="218"/>
    </row>
    <row r="456" spans="1:12">
      <c r="A456" s="236">
        <v>44981</v>
      </c>
      <c r="B456" s="677" t="s">
        <v>2401</v>
      </c>
      <c r="C456" s="677" t="s">
        <v>405</v>
      </c>
      <c r="D456" t="s">
        <v>400</v>
      </c>
      <c r="F456" s="241">
        <v>110</v>
      </c>
      <c r="G456" s="218">
        <f t="shared" si="6"/>
        <v>0</v>
      </c>
      <c r="H456" s="218"/>
    </row>
    <row r="457" spans="1:12">
      <c r="A457" s="243">
        <v>44926</v>
      </c>
      <c r="B457" s="676" t="s">
        <v>397</v>
      </c>
      <c r="C457" s="676" t="s">
        <v>409</v>
      </c>
      <c r="D457" t="s">
        <v>19</v>
      </c>
      <c r="E457" s="241">
        <v>21.5</v>
      </c>
      <c r="G457" s="218">
        <f t="shared" si="6"/>
        <v>21.5</v>
      </c>
      <c r="H457" s="218"/>
    </row>
    <row r="458" spans="1:12">
      <c r="B458" s="677"/>
      <c r="C458" s="677"/>
      <c r="D458" t="s">
        <v>401</v>
      </c>
      <c r="E458" s="241">
        <v>6.7</v>
      </c>
      <c r="G458" s="218">
        <f t="shared" si="6"/>
        <v>28.2</v>
      </c>
      <c r="H458" s="218"/>
    </row>
    <row r="459" spans="1:12">
      <c r="B459" s="677"/>
      <c r="C459" s="677"/>
      <c r="D459" t="s">
        <v>400</v>
      </c>
      <c r="E459" s="241">
        <v>350</v>
      </c>
      <c r="G459" s="218">
        <f t="shared" si="6"/>
        <v>378.2</v>
      </c>
      <c r="H459" s="218"/>
    </row>
    <row r="460" spans="1:12">
      <c r="A460" s="236">
        <v>44922</v>
      </c>
      <c r="B460" s="677" t="s">
        <v>2406</v>
      </c>
      <c r="C460" s="677" t="s">
        <v>409</v>
      </c>
      <c r="D460" t="s">
        <v>400</v>
      </c>
      <c r="F460" s="241">
        <v>350</v>
      </c>
      <c r="G460" s="218">
        <f t="shared" si="6"/>
        <v>28.199999999999989</v>
      </c>
      <c r="H460" s="218"/>
    </row>
    <row r="461" spans="1:12">
      <c r="A461" s="236">
        <v>44958</v>
      </c>
      <c r="B461" s="677" t="s">
        <v>2407</v>
      </c>
      <c r="C461" s="677" t="s">
        <v>409</v>
      </c>
      <c r="D461" t="s">
        <v>19</v>
      </c>
      <c r="F461" s="241">
        <v>21.5</v>
      </c>
      <c r="G461" s="218">
        <f t="shared" si="6"/>
        <v>6.6999999999999886</v>
      </c>
      <c r="H461" s="218"/>
    </row>
    <row r="462" spans="1:12">
      <c r="A462" s="236">
        <v>44958</v>
      </c>
      <c r="B462" s="677" t="s">
        <v>2407</v>
      </c>
      <c r="C462" s="677" t="s">
        <v>409</v>
      </c>
      <c r="D462" t="s">
        <v>401</v>
      </c>
      <c r="F462" s="241">
        <v>6.7</v>
      </c>
      <c r="G462" s="218">
        <f t="shared" si="6"/>
        <v>-1.1546319456101628E-14</v>
      </c>
      <c r="H462" s="218"/>
    </row>
    <row r="463" spans="1:12">
      <c r="A463" s="243">
        <v>44957</v>
      </c>
      <c r="B463" s="676" t="s">
        <v>397</v>
      </c>
      <c r="C463" s="676" t="s">
        <v>444</v>
      </c>
      <c r="D463" t="s">
        <v>19</v>
      </c>
      <c r="E463" s="241">
        <v>21</v>
      </c>
      <c r="G463" s="218">
        <f t="shared" si="6"/>
        <v>20.999999999999989</v>
      </c>
      <c r="H463" s="218"/>
    </row>
    <row r="464" spans="1:12">
      <c r="B464" s="677"/>
      <c r="C464" s="677"/>
      <c r="D464" t="s">
        <v>401</v>
      </c>
      <c r="E464" s="241">
        <v>5.8</v>
      </c>
      <c r="G464" s="218">
        <f t="shared" si="6"/>
        <v>26.79999999999999</v>
      </c>
      <c r="H464" s="218"/>
    </row>
    <row r="465" spans="1:8">
      <c r="B465" s="677"/>
      <c r="C465" s="677"/>
      <c r="D465" t="s">
        <v>400</v>
      </c>
      <c r="E465" s="241">
        <v>350</v>
      </c>
      <c r="G465" s="218">
        <f t="shared" si="6"/>
        <v>376.8</v>
      </c>
      <c r="H465" s="218"/>
    </row>
    <row r="466" spans="1:8">
      <c r="A466" s="236">
        <v>44960</v>
      </c>
      <c r="B466" s="677" t="s">
        <v>2408</v>
      </c>
      <c r="C466" s="677" t="s">
        <v>444</v>
      </c>
      <c r="D466" t="s">
        <v>400</v>
      </c>
      <c r="F466" s="241">
        <v>350</v>
      </c>
      <c r="G466" s="218">
        <f t="shared" si="6"/>
        <v>26.800000000000011</v>
      </c>
      <c r="H466" s="218"/>
    </row>
    <row r="467" spans="1:8">
      <c r="A467" s="236">
        <v>45000</v>
      </c>
      <c r="B467" s="677" t="s">
        <v>2409</v>
      </c>
      <c r="C467" s="677" t="s">
        <v>444</v>
      </c>
      <c r="D467" t="s">
        <v>19</v>
      </c>
      <c r="F467" s="241">
        <v>21</v>
      </c>
      <c r="G467" s="218">
        <f t="shared" si="6"/>
        <v>5.8000000000000114</v>
      </c>
      <c r="H467" s="218"/>
    </row>
    <row r="468" spans="1:8">
      <c r="A468" s="236">
        <v>45000</v>
      </c>
      <c r="B468" s="677" t="s">
        <v>2409</v>
      </c>
      <c r="C468" s="677" t="s">
        <v>444</v>
      </c>
      <c r="D468" t="s">
        <v>401</v>
      </c>
      <c r="F468" s="241">
        <v>5.8</v>
      </c>
      <c r="G468" s="218">
        <f t="shared" si="6"/>
        <v>1.1546319456101628E-14</v>
      </c>
      <c r="H468" s="218"/>
    </row>
    <row r="469" spans="1:8">
      <c r="A469" s="243">
        <v>44985</v>
      </c>
      <c r="B469" s="676" t="s">
        <v>397</v>
      </c>
      <c r="C469" s="676" t="s">
        <v>415</v>
      </c>
      <c r="D469" t="s">
        <v>19</v>
      </c>
      <c r="E469" s="241">
        <v>26.3</v>
      </c>
      <c r="G469" s="218">
        <f t="shared" si="6"/>
        <v>26.300000000000011</v>
      </c>
      <c r="H469" s="218"/>
    </row>
    <row r="470" spans="1:8">
      <c r="B470" s="677"/>
      <c r="C470" s="677"/>
      <c r="D470" t="s">
        <v>401</v>
      </c>
      <c r="E470" s="241">
        <v>1.2</v>
      </c>
      <c r="G470" s="218">
        <f t="shared" si="6"/>
        <v>27.500000000000011</v>
      </c>
      <c r="H470" s="218"/>
    </row>
    <row r="471" spans="1:8">
      <c r="B471" s="677"/>
      <c r="C471" s="677"/>
      <c r="D471" t="s">
        <v>400</v>
      </c>
      <c r="E471" s="241">
        <v>350</v>
      </c>
      <c r="G471" s="218">
        <f t="shared" si="6"/>
        <v>377.5</v>
      </c>
      <c r="H471" s="218"/>
    </row>
    <row r="472" spans="1:8">
      <c r="A472" s="236">
        <v>44982</v>
      </c>
      <c r="B472" s="677" t="s">
        <v>2410</v>
      </c>
      <c r="C472" s="677" t="s">
        <v>415</v>
      </c>
      <c r="D472" t="s">
        <v>400</v>
      </c>
      <c r="F472" s="241">
        <v>350</v>
      </c>
      <c r="G472" s="218">
        <f t="shared" si="6"/>
        <v>27.5</v>
      </c>
      <c r="H472" s="218"/>
    </row>
    <row r="473" spans="1:8">
      <c r="A473" s="236">
        <v>45009</v>
      </c>
      <c r="B473" s="677" t="s">
        <v>2411</v>
      </c>
      <c r="C473" s="677" t="s">
        <v>415</v>
      </c>
      <c r="D473" t="s">
        <v>19</v>
      </c>
      <c r="F473" s="241">
        <v>26.3</v>
      </c>
      <c r="G473" s="218">
        <f t="shared" ref="G473:G538" si="7">+G472+E473-F473</f>
        <v>1.1999999999999993</v>
      </c>
      <c r="H473" s="218"/>
    </row>
    <row r="474" spans="1:8">
      <c r="A474" s="236">
        <v>45009</v>
      </c>
      <c r="B474" s="677" t="s">
        <v>2411</v>
      </c>
      <c r="C474" s="677" t="s">
        <v>415</v>
      </c>
      <c r="D474" t="s">
        <v>401</v>
      </c>
      <c r="F474" s="241">
        <v>1.2</v>
      </c>
      <c r="G474" s="218">
        <f t="shared" si="7"/>
        <v>0</v>
      </c>
      <c r="H474" s="218"/>
    </row>
    <row r="475" spans="1:8">
      <c r="A475" s="243">
        <v>45016</v>
      </c>
      <c r="B475" s="676" t="s">
        <v>397</v>
      </c>
      <c r="C475" s="676" t="s">
        <v>418</v>
      </c>
      <c r="D475" t="s">
        <v>19</v>
      </c>
      <c r="E475" s="241">
        <v>27.5</v>
      </c>
      <c r="G475" s="218">
        <f t="shared" si="7"/>
        <v>27.5</v>
      </c>
      <c r="H475" s="218"/>
    </row>
    <row r="476" spans="1:8">
      <c r="B476" s="677"/>
      <c r="C476" s="677"/>
      <c r="D476" t="s">
        <v>401</v>
      </c>
      <c r="E476" s="241">
        <v>1.3</v>
      </c>
      <c r="G476" s="218">
        <f t="shared" si="7"/>
        <v>28.8</v>
      </c>
      <c r="H476" s="218"/>
    </row>
    <row r="477" spans="1:8">
      <c r="B477" s="677"/>
      <c r="C477" s="677"/>
      <c r="D477" t="s">
        <v>400</v>
      </c>
      <c r="E477" s="241">
        <v>350</v>
      </c>
      <c r="G477" s="218">
        <f t="shared" si="7"/>
        <v>378.8</v>
      </c>
      <c r="H477" s="218"/>
    </row>
    <row r="478" spans="1:8">
      <c r="A478" s="236">
        <v>45016</v>
      </c>
      <c r="B478" s="677" t="s">
        <v>2412</v>
      </c>
      <c r="C478" s="677" t="s">
        <v>418</v>
      </c>
      <c r="D478" t="s">
        <v>400</v>
      </c>
      <c r="F478" s="241">
        <v>350</v>
      </c>
      <c r="G478" s="218">
        <f t="shared" si="7"/>
        <v>28.800000000000011</v>
      </c>
      <c r="H478" s="218"/>
    </row>
    <row r="479" spans="1:8">
      <c r="A479" s="236">
        <v>45077</v>
      </c>
      <c r="B479" s="677" t="s">
        <v>2413</v>
      </c>
      <c r="C479" s="677" t="s">
        <v>418</v>
      </c>
      <c r="D479" t="s">
        <v>19</v>
      </c>
      <c r="F479" s="241">
        <v>27.5</v>
      </c>
      <c r="G479" s="218">
        <f t="shared" si="7"/>
        <v>1.3000000000000114</v>
      </c>
      <c r="H479" s="218"/>
    </row>
    <row r="480" spans="1:8">
      <c r="A480" s="236">
        <v>45077</v>
      </c>
      <c r="B480" s="677" t="s">
        <v>2413</v>
      </c>
      <c r="C480" s="677" t="s">
        <v>418</v>
      </c>
      <c r="D480" t="s">
        <v>401</v>
      </c>
      <c r="F480" s="241">
        <v>1.3</v>
      </c>
      <c r="G480" s="218">
        <f t="shared" si="7"/>
        <v>1.1324274851176597E-14</v>
      </c>
      <c r="H480" s="218"/>
    </row>
    <row r="481" spans="1:13">
      <c r="A481" s="243">
        <v>45046</v>
      </c>
      <c r="B481" s="676" t="s">
        <v>397</v>
      </c>
      <c r="C481" s="676" t="s">
        <v>420</v>
      </c>
      <c r="D481" t="s">
        <v>19</v>
      </c>
      <c r="E481" s="241">
        <v>27.9</v>
      </c>
      <c r="G481" s="218">
        <f t="shared" si="7"/>
        <v>27.900000000000009</v>
      </c>
      <c r="H481" s="218"/>
    </row>
    <row r="482" spans="1:13">
      <c r="B482" s="677"/>
      <c r="C482" s="677"/>
      <c r="D482" t="s">
        <v>401</v>
      </c>
      <c r="E482" s="241">
        <v>1.5</v>
      </c>
      <c r="G482" s="218">
        <f t="shared" si="7"/>
        <v>29.400000000000009</v>
      </c>
      <c r="H482" s="218"/>
    </row>
    <row r="483" spans="1:13">
      <c r="B483" s="677"/>
      <c r="C483" s="677"/>
      <c r="D483" t="s">
        <v>400</v>
      </c>
      <c r="E483" s="241">
        <v>350</v>
      </c>
      <c r="G483" s="218">
        <f t="shared" si="7"/>
        <v>379.40000000000003</v>
      </c>
      <c r="H483" s="218"/>
    </row>
    <row r="484" spans="1:13">
      <c r="A484" s="236">
        <v>45044</v>
      </c>
      <c r="B484" s="677" t="s">
        <v>2414</v>
      </c>
      <c r="C484" s="677" t="s">
        <v>420</v>
      </c>
      <c r="D484" t="s">
        <v>400</v>
      </c>
      <c r="F484" s="241">
        <v>350</v>
      </c>
      <c r="G484" s="218">
        <f t="shared" si="7"/>
        <v>29.400000000000034</v>
      </c>
      <c r="H484" s="218"/>
    </row>
    <row r="485" spans="1:13">
      <c r="A485" s="236">
        <v>45115</v>
      </c>
      <c r="B485" s="677" t="s">
        <v>2415</v>
      </c>
      <c r="C485" s="677" t="s">
        <v>420</v>
      </c>
      <c r="D485" t="s">
        <v>19</v>
      </c>
      <c r="F485" s="241">
        <v>27.9</v>
      </c>
      <c r="G485" s="218">
        <f t="shared" si="7"/>
        <v>1.5000000000000355</v>
      </c>
      <c r="H485" s="218"/>
      <c r="K485" s="676"/>
      <c r="M485" s="334"/>
    </row>
    <row r="486" spans="1:13">
      <c r="A486" s="236">
        <v>45115</v>
      </c>
      <c r="B486" s="677" t="s">
        <v>2415</v>
      </c>
      <c r="C486" s="677" t="s">
        <v>420</v>
      </c>
      <c r="D486" t="s">
        <v>401</v>
      </c>
      <c r="F486" s="241">
        <v>1.5</v>
      </c>
      <c r="G486" s="218">
        <f t="shared" si="7"/>
        <v>3.5527136788005009E-14</v>
      </c>
      <c r="H486" s="218"/>
      <c r="K486" s="676"/>
      <c r="M486" s="334"/>
    </row>
    <row r="487" spans="1:13">
      <c r="A487" s="243">
        <v>45077</v>
      </c>
      <c r="B487" s="676" t="s">
        <v>397</v>
      </c>
      <c r="C487" s="676" t="s">
        <v>422</v>
      </c>
      <c r="D487" t="s">
        <v>19</v>
      </c>
      <c r="E487" s="334">
        <v>26.7</v>
      </c>
      <c r="F487" s="323"/>
      <c r="G487" s="218">
        <f t="shared" si="7"/>
        <v>26.700000000000035</v>
      </c>
      <c r="H487" s="218"/>
    </row>
    <row r="488" spans="1:13">
      <c r="A488" s="243"/>
      <c r="B488" s="676"/>
      <c r="C488" s="676"/>
      <c r="D488" t="s">
        <v>401</v>
      </c>
      <c r="E488" s="334">
        <v>2.1</v>
      </c>
      <c r="F488" s="323"/>
      <c r="G488" s="218">
        <f t="shared" si="7"/>
        <v>28.800000000000036</v>
      </c>
      <c r="H488" s="218"/>
    </row>
    <row r="489" spans="1:13">
      <c r="A489" s="243"/>
      <c r="B489" s="676"/>
      <c r="C489" s="676"/>
      <c r="D489" t="s">
        <v>400</v>
      </c>
      <c r="E489" s="334">
        <v>350</v>
      </c>
      <c r="F489" s="323"/>
      <c r="G489" s="218">
        <f t="shared" si="7"/>
        <v>378.8</v>
      </c>
      <c r="H489" s="218"/>
    </row>
    <row r="490" spans="1:13">
      <c r="A490" s="236">
        <v>45079</v>
      </c>
      <c r="B490" s="677" t="s">
        <v>2416</v>
      </c>
      <c r="C490" s="677" t="s">
        <v>422</v>
      </c>
      <c r="D490" t="s">
        <v>400</v>
      </c>
      <c r="E490" s="334"/>
      <c r="F490" s="334">
        <v>350</v>
      </c>
      <c r="G490" s="218">
        <f t="shared" si="7"/>
        <v>28.800000000000011</v>
      </c>
      <c r="H490" s="218"/>
    </row>
    <row r="491" spans="1:13">
      <c r="B491" s="677"/>
      <c r="C491" s="677"/>
      <c r="D491" s="319" t="s">
        <v>551</v>
      </c>
      <c r="E491" s="237">
        <v>10</v>
      </c>
      <c r="G491" s="218">
        <f t="shared" si="7"/>
        <v>38.800000000000011</v>
      </c>
      <c r="H491" s="218"/>
    </row>
    <row r="492" spans="1:13">
      <c r="A492" s="236">
        <v>45163</v>
      </c>
      <c r="B492" s="677" t="s">
        <v>2417</v>
      </c>
      <c r="C492" s="677" t="s">
        <v>422</v>
      </c>
      <c r="D492" t="s">
        <v>19</v>
      </c>
      <c r="E492" s="237"/>
      <c r="F492" s="334">
        <v>26.7</v>
      </c>
      <c r="G492" s="218">
        <f t="shared" si="7"/>
        <v>12.100000000000012</v>
      </c>
      <c r="H492" s="218"/>
    </row>
    <row r="493" spans="1:13">
      <c r="A493" s="236">
        <v>45163</v>
      </c>
      <c r="B493" s="677" t="s">
        <v>2417</v>
      </c>
      <c r="C493" s="677" t="s">
        <v>422</v>
      </c>
      <c r="D493" t="s">
        <v>401</v>
      </c>
      <c r="E493" s="237"/>
      <c r="F493" s="334">
        <v>2.1</v>
      </c>
      <c r="G493" s="218">
        <f t="shared" si="7"/>
        <v>10.000000000000012</v>
      </c>
      <c r="H493" s="218"/>
    </row>
    <row r="494" spans="1:13">
      <c r="A494" s="236">
        <v>45163</v>
      </c>
      <c r="B494" s="677" t="s">
        <v>2417</v>
      </c>
      <c r="C494" s="677" t="s">
        <v>422</v>
      </c>
      <c r="D494" s="319" t="s">
        <v>551</v>
      </c>
      <c r="E494" s="237"/>
      <c r="F494" s="237">
        <v>10</v>
      </c>
      <c r="G494" s="218">
        <f t="shared" si="7"/>
        <v>0</v>
      </c>
      <c r="H494" s="218"/>
    </row>
    <row r="495" spans="1:13">
      <c r="A495" s="243">
        <v>45107</v>
      </c>
      <c r="B495" s="676" t="s">
        <v>397</v>
      </c>
      <c r="C495" s="676" t="s">
        <v>425</v>
      </c>
      <c r="D495" t="s">
        <v>19</v>
      </c>
      <c r="E495" s="334">
        <v>27.3</v>
      </c>
      <c r="G495" s="218">
        <f t="shared" si="7"/>
        <v>27.3</v>
      </c>
      <c r="H495" s="218"/>
    </row>
    <row r="496" spans="1:13">
      <c r="A496" s="243"/>
      <c r="B496" s="676"/>
      <c r="C496" s="676"/>
      <c r="D496" t="s">
        <v>401</v>
      </c>
      <c r="E496" s="334">
        <v>2</v>
      </c>
      <c r="G496" s="218">
        <f t="shared" si="7"/>
        <v>29.3</v>
      </c>
      <c r="H496" s="218"/>
    </row>
    <row r="497" spans="1:12">
      <c r="A497" s="243"/>
      <c r="B497" s="676"/>
      <c r="C497" s="676"/>
      <c r="D497" t="s">
        <v>400</v>
      </c>
      <c r="E497" s="334">
        <v>350</v>
      </c>
      <c r="G497" s="218">
        <f t="shared" si="7"/>
        <v>379.3</v>
      </c>
      <c r="H497" s="218"/>
      <c r="I497" s="676"/>
      <c r="K497" s="334"/>
    </row>
    <row r="498" spans="1:12">
      <c r="A498" s="236">
        <v>45138</v>
      </c>
      <c r="B498" s="677" t="s">
        <v>2418</v>
      </c>
      <c r="C498" s="677" t="s">
        <v>425</v>
      </c>
      <c r="D498" t="s">
        <v>400</v>
      </c>
      <c r="F498" s="241">
        <v>350</v>
      </c>
      <c r="G498" s="218">
        <f t="shared" si="7"/>
        <v>29.300000000000011</v>
      </c>
      <c r="H498" s="218"/>
      <c r="I498" s="676"/>
      <c r="K498" s="334"/>
    </row>
    <row r="499" spans="1:12">
      <c r="A499" s="236">
        <v>45163</v>
      </c>
      <c r="B499" s="677" t="s">
        <v>2417</v>
      </c>
      <c r="C499" s="677" t="s">
        <v>425</v>
      </c>
      <c r="D499" t="s">
        <v>19</v>
      </c>
      <c r="F499" s="334">
        <v>27.3</v>
      </c>
      <c r="G499" s="218">
        <f t="shared" si="7"/>
        <v>2.0000000000000107</v>
      </c>
      <c r="H499" s="218"/>
      <c r="I499" s="676"/>
      <c r="K499" s="334"/>
    </row>
    <row r="500" spans="1:12">
      <c r="A500" s="236">
        <v>45163</v>
      </c>
      <c r="B500" s="677" t="s">
        <v>2417</v>
      </c>
      <c r="C500" s="677" t="s">
        <v>425</v>
      </c>
      <c r="D500" t="s">
        <v>401</v>
      </c>
      <c r="F500" s="334">
        <v>2</v>
      </c>
      <c r="G500" s="218">
        <f t="shared" si="7"/>
        <v>1.0658141036401503E-14</v>
      </c>
      <c r="H500" s="218"/>
      <c r="I500" s="676"/>
      <c r="K500" s="334"/>
    </row>
    <row r="501" spans="1:12">
      <c r="A501" s="243">
        <v>45138</v>
      </c>
      <c r="B501" s="676" t="s">
        <v>397</v>
      </c>
      <c r="C501" s="676" t="s">
        <v>427</v>
      </c>
      <c r="D501" t="s">
        <v>19</v>
      </c>
      <c r="E501" s="334">
        <v>25.8</v>
      </c>
      <c r="G501" s="218">
        <f t="shared" si="7"/>
        <v>25.800000000000011</v>
      </c>
      <c r="H501" s="218"/>
      <c r="J501" s="319"/>
      <c r="K501" s="237"/>
    </row>
    <row r="502" spans="1:12">
      <c r="A502" s="243"/>
      <c r="B502" s="676"/>
      <c r="C502" s="676"/>
      <c r="D502" t="s">
        <v>401</v>
      </c>
      <c r="E502" s="334">
        <v>2</v>
      </c>
      <c r="G502" s="218">
        <f t="shared" si="7"/>
        <v>27.800000000000011</v>
      </c>
      <c r="H502" s="218"/>
      <c r="I502" s="676"/>
      <c r="K502" s="334"/>
    </row>
    <row r="503" spans="1:12">
      <c r="A503" s="243"/>
      <c r="B503" s="676"/>
      <c r="C503" s="676"/>
      <c r="D503" t="s">
        <v>400</v>
      </c>
      <c r="E503" s="334">
        <v>350</v>
      </c>
      <c r="G503" s="218">
        <f t="shared" si="7"/>
        <v>377.8</v>
      </c>
      <c r="H503" s="218"/>
      <c r="I503" s="676"/>
      <c r="K503" s="334"/>
    </row>
    <row r="504" spans="1:12">
      <c r="A504" s="236">
        <v>45163</v>
      </c>
      <c r="B504" s="677" t="s">
        <v>2417</v>
      </c>
      <c r="C504" s="677" t="s">
        <v>427</v>
      </c>
      <c r="D504" t="s">
        <v>19</v>
      </c>
      <c r="F504" s="334">
        <v>25.8</v>
      </c>
      <c r="G504" s="218">
        <f t="shared" si="7"/>
        <v>352</v>
      </c>
      <c r="H504" s="218"/>
      <c r="I504" s="676"/>
      <c r="K504" s="334"/>
    </row>
    <row r="505" spans="1:12">
      <c r="A505" s="236">
        <v>45163</v>
      </c>
      <c r="B505" s="677" t="s">
        <v>2417</v>
      </c>
      <c r="C505" s="677" t="s">
        <v>427</v>
      </c>
      <c r="D505" t="s">
        <v>401</v>
      </c>
      <c r="F505" s="334">
        <v>2</v>
      </c>
      <c r="G505" s="218">
        <f t="shared" si="7"/>
        <v>350</v>
      </c>
      <c r="H505" s="218"/>
      <c r="I505" s="676"/>
      <c r="K505" s="334"/>
    </row>
    <row r="506" spans="1:12">
      <c r="A506" s="236">
        <v>45161</v>
      </c>
      <c r="B506" s="677" t="s">
        <v>2419</v>
      </c>
      <c r="C506" s="677" t="s">
        <v>427</v>
      </c>
      <c r="D506" t="s">
        <v>400</v>
      </c>
      <c r="F506" s="241">
        <v>350</v>
      </c>
      <c r="G506" s="218">
        <f t="shared" si="7"/>
        <v>0</v>
      </c>
      <c r="H506" s="218"/>
      <c r="K506" s="256"/>
    </row>
    <row r="507" spans="1:12">
      <c r="A507" s="243">
        <v>45169</v>
      </c>
      <c r="B507" s="676" t="s">
        <v>397</v>
      </c>
      <c r="C507" s="676" t="s">
        <v>429</v>
      </c>
      <c r="D507" t="s">
        <v>19</v>
      </c>
      <c r="E507" s="334">
        <v>25.1</v>
      </c>
      <c r="G507" s="218">
        <f t="shared" si="7"/>
        <v>25.1</v>
      </c>
      <c r="H507" s="218"/>
    </row>
    <row r="508" spans="1:12">
      <c r="B508" s="677"/>
      <c r="C508" s="677"/>
      <c r="D508" t="s">
        <v>401</v>
      </c>
      <c r="E508" s="334">
        <v>2.2999999999999998</v>
      </c>
      <c r="G508" s="218">
        <f t="shared" si="7"/>
        <v>27.400000000000002</v>
      </c>
      <c r="H508" s="218"/>
    </row>
    <row r="509" spans="1:12">
      <c r="B509" s="677"/>
      <c r="C509" s="677"/>
      <c r="D509" t="s">
        <v>400</v>
      </c>
      <c r="E509" s="334">
        <v>350</v>
      </c>
      <c r="G509" s="218">
        <f t="shared" si="7"/>
        <v>377.4</v>
      </c>
      <c r="H509" s="218"/>
    </row>
    <row r="510" spans="1:12">
      <c r="A510" s="236">
        <v>45188</v>
      </c>
      <c r="B510" s="677" t="s">
        <v>2420</v>
      </c>
      <c r="C510" s="677" t="s">
        <v>429</v>
      </c>
      <c r="D510" t="s">
        <v>400</v>
      </c>
      <c r="F510" s="241">
        <v>350</v>
      </c>
      <c r="G510" s="218">
        <f t="shared" si="7"/>
        <v>27.399999999999977</v>
      </c>
      <c r="H510" s="218"/>
      <c r="J510" s="676"/>
      <c r="L510" s="241"/>
    </row>
    <row r="511" spans="1:12">
      <c r="A511" s="236">
        <v>45247</v>
      </c>
      <c r="B511" s="677" t="s">
        <v>2421</v>
      </c>
      <c r="C511" s="677" t="s">
        <v>429</v>
      </c>
      <c r="D511" t="s">
        <v>19</v>
      </c>
      <c r="F511" s="241">
        <v>25.1</v>
      </c>
      <c r="G511" s="218">
        <f t="shared" si="7"/>
        <v>2.2999999999999758</v>
      </c>
      <c r="H511" s="218"/>
      <c r="J511" s="676"/>
      <c r="L511" s="241"/>
    </row>
    <row r="512" spans="1:12">
      <c r="A512" s="236">
        <v>45247</v>
      </c>
      <c r="B512" s="677" t="s">
        <v>2421</v>
      </c>
      <c r="C512" s="677" t="s">
        <v>429</v>
      </c>
      <c r="D512" t="s">
        <v>401</v>
      </c>
      <c r="F512" s="241">
        <v>2.2999999999999998</v>
      </c>
      <c r="G512" s="218">
        <f t="shared" si="7"/>
        <v>-2.3980817331903381E-14</v>
      </c>
      <c r="H512" s="218"/>
      <c r="J512" s="676"/>
      <c r="L512" s="241"/>
    </row>
    <row r="513" spans="1:12">
      <c r="A513" s="243">
        <v>45199</v>
      </c>
      <c r="B513" s="676" t="s">
        <v>397</v>
      </c>
      <c r="C513" s="676" t="s">
        <v>431</v>
      </c>
      <c r="D513" t="s">
        <v>19</v>
      </c>
      <c r="E513" s="241">
        <v>23.13</v>
      </c>
      <c r="G513" s="218">
        <f t="shared" si="7"/>
        <v>23.129999999999974</v>
      </c>
      <c r="H513" s="218"/>
      <c r="J513" s="677"/>
      <c r="L513" s="241"/>
    </row>
    <row r="514" spans="1:12">
      <c r="B514" s="677"/>
      <c r="C514" s="677"/>
      <c r="D514" t="s">
        <v>401</v>
      </c>
      <c r="E514" s="241">
        <v>2</v>
      </c>
      <c r="G514" s="218">
        <f t="shared" si="7"/>
        <v>25.129999999999974</v>
      </c>
      <c r="H514" s="218"/>
      <c r="J514" s="676"/>
      <c r="L514" s="256"/>
    </row>
    <row r="515" spans="1:12">
      <c r="B515" s="677"/>
      <c r="C515" s="677"/>
      <c r="D515" t="s">
        <v>400</v>
      </c>
      <c r="E515" s="334">
        <v>350</v>
      </c>
      <c r="G515" s="218">
        <f t="shared" si="7"/>
        <v>375.13</v>
      </c>
      <c r="H515" s="218"/>
      <c r="J515" s="677"/>
      <c r="L515" s="256"/>
    </row>
    <row r="516" spans="1:12">
      <c r="A516" s="236">
        <v>45201</v>
      </c>
      <c r="B516" s="677" t="s">
        <v>2422</v>
      </c>
      <c r="C516" s="677" t="s">
        <v>431</v>
      </c>
      <c r="D516" t="s">
        <v>400</v>
      </c>
      <c r="F516" s="241">
        <v>350</v>
      </c>
      <c r="G516" s="218">
        <f t="shared" si="7"/>
        <v>25.129999999999995</v>
      </c>
      <c r="H516" s="218"/>
      <c r="L516" s="237"/>
    </row>
    <row r="517" spans="1:12">
      <c r="A517" s="236">
        <v>45253</v>
      </c>
      <c r="B517" s="677" t="s">
        <v>2423</v>
      </c>
      <c r="C517" s="677" t="s">
        <v>431</v>
      </c>
      <c r="D517" t="s">
        <v>19</v>
      </c>
      <c r="F517" s="241">
        <v>23.13</v>
      </c>
      <c r="G517" s="218">
        <f t="shared" si="7"/>
        <v>1.9999999999999964</v>
      </c>
      <c r="H517" s="218"/>
      <c r="L517" s="237"/>
    </row>
    <row r="518" spans="1:12">
      <c r="A518" s="236">
        <v>45253</v>
      </c>
      <c r="B518" s="677" t="s">
        <v>2423</v>
      </c>
      <c r="C518" s="677" t="s">
        <v>431</v>
      </c>
      <c r="D518" t="s">
        <v>401</v>
      </c>
      <c r="F518" s="241">
        <v>2</v>
      </c>
      <c r="G518" s="218">
        <f t="shared" si="7"/>
        <v>-3.5527136788005009E-15</v>
      </c>
      <c r="H518" s="218"/>
      <c r="L518" s="237"/>
    </row>
    <row r="519" spans="1:12">
      <c r="A519" s="243">
        <v>45230</v>
      </c>
      <c r="B519" s="676" t="s">
        <v>397</v>
      </c>
      <c r="C519" s="676" t="s">
        <v>398</v>
      </c>
      <c r="D519" t="s">
        <v>19</v>
      </c>
      <c r="E519" s="256">
        <v>22.4</v>
      </c>
      <c r="G519" s="218">
        <f t="shared" si="7"/>
        <v>22.399999999999995</v>
      </c>
      <c r="H519" s="218"/>
    </row>
    <row r="520" spans="1:12">
      <c r="B520" s="677"/>
      <c r="C520" s="677"/>
      <c r="D520" t="s">
        <v>401</v>
      </c>
      <c r="E520" s="256">
        <v>2</v>
      </c>
      <c r="G520" s="218">
        <f t="shared" si="7"/>
        <v>24.399999999999995</v>
      </c>
      <c r="H520" s="218"/>
    </row>
    <row r="521" spans="1:12">
      <c r="B521" s="677"/>
      <c r="C521" s="677"/>
      <c r="D521" t="s">
        <v>400</v>
      </c>
      <c r="E521" s="237">
        <v>350</v>
      </c>
      <c r="G521" s="218">
        <f t="shared" si="7"/>
        <v>374.4</v>
      </c>
      <c r="H521" s="218"/>
    </row>
    <row r="522" spans="1:12">
      <c r="A522" s="236">
        <v>45247</v>
      </c>
      <c r="B522" s="677" t="s">
        <v>2424</v>
      </c>
      <c r="C522" s="677" t="s">
        <v>398</v>
      </c>
      <c r="D522" t="s">
        <v>400</v>
      </c>
      <c r="F522" s="241">
        <v>350</v>
      </c>
      <c r="G522" s="218">
        <f t="shared" si="7"/>
        <v>24.399999999999977</v>
      </c>
      <c r="H522" s="218"/>
    </row>
    <row r="523" spans="1:12">
      <c r="A523" s="236">
        <v>45253</v>
      </c>
      <c r="B523" s="677" t="s">
        <v>2423</v>
      </c>
      <c r="C523" s="677" t="s">
        <v>398</v>
      </c>
      <c r="D523" t="s">
        <v>19</v>
      </c>
      <c r="F523" s="256">
        <v>22.4</v>
      </c>
      <c r="G523" s="218">
        <f t="shared" si="7"/>
        <v>1.9999999999999787</v>
      </c>
      <c r="H523" s="218"/>
    </row>
    <row r="524" spans="1:12">
      <c r="A524" s="236">
        <v>45253</v>
      </c>
      <c r="B524" s="677" t="s">
        <v>2423</v>
      </c>
      <c r="C524" s="677" t="s">
        <v>398</v>
      </c>
      <c r="D524" t="s">
        <v>401</v>
      </c>
      <c r="F524" s="256">
        <v>2</v>
      </c>
      <c r="G524" s="218">
        <f t="shared" si="7"/>
        <v>-2.1316282072803006E-14</v>
      </c>
      <c r="H524" s="218"/>
    </row>
    <row r="525" spans="1:12">
      <c r="A525" s="364">
        <v>45260</v>
      </c>
      <c r="B525" s="391" t="s">
        <v>397</v>
      </c>
      <c r="C525" s="391" t="s">
        <v>405</v>
      </c>
      <c r="D525" t="s">
        <v>19</v>
      </c>
      <c r="E525" s="237">
        <v>24.6</v>
      </c>
      <c r="F525" s="355"/>
      <c r="G525" s="218">
        <f t="shared" si="7"/>
        <v>24.59999999999998</v>
      </c>
      <c r="H525" s="218"/>
    </row>
    <row r="526" spans="1:12">
      <c r="A526" s="364"/>
      <c r="B526" s="391"/>
      <c r="C526" s="391"/>
      <c r="D526" t="s">
        <v>401</v>
      </c>
      <c r="E526" s="237">
        <v>5</v>
      </c>
      <c r="F526" s="355"/>
      <c r="G526" s="218">
        <f t="shared" si="7"/>
        <v>29.59999999999998</v>
      </c>
      <c r="H526" s="218"/>
    </row>
    <row r="527" spans="1:12">
      <c r="A527" s="365"/>
      <c r="B527" s="366"/>
      <c r="C527" s="366"/>
      <c r="D527" t="s">
        <v>400</v>
      </c>
      <c r="E527" s="237">
        <v>350</v>
      </c>
      <c r="F527" s="355"/>
      <c r="G527" s="218">
        <f t="shared" si="7"/>
        <v>379.59999999999997</v>
      </c>
      <c r="H527" s="218"/>
    </row>
    <row r="528" spans="1:12">
      <c r="A528" s="365">
        <v>45265</v>
      </c>
      <c r="B528" s="366" t="s">
        <v>2425</v>
      </c>
      <c r="C528" s="366" t="s">
        <v>405</v>
      </c>
      <c r="D528" t="s">
        <v>400</v>
      </c>
      <c r="E528" s="237"/>
      <c r="F528" s="355">
        <v>350</v>
      </c>
      <c r="G528" s="218">
        <f t="shared" si="7"/>
        <v>29.599999999999966</v>
      </c>
      <c r="H528" s="218"/>
    </row>
    <row r="529" spans="1:9">
      <c r="A529" s="365">
        <v>45293</v>
      </c>
      <c r="B529" s="366" t="s">
        <v>2426</v>
      </c>
      <c r="C529" s="366" t="s">
        <v>405</v>
      </c>
      <c r="D529" t="s">
        <v>19</v>
      </c>
      <c r="E529" s="237"/>
      <c r="F529" s="237">
        <v>24.6</v>
      </c>
      <c r="G529" s="218">
        <f t="shared" si="7"/>
        <v>4.9999999999999645</v>
      </c>
      <c r="H529" s="218"/>
    </row>
    <row r="530" spans="1:9">
      <c r="A530" s="365">
        <v>45293</v>
      </c>
      <c r="B530" s="366" t="s">
        <v>2426</v>
      </c>
      <c r="C530" s="366" t="s">
        <v>405</v>
      </c>
      <c r="D530" t="s">
        <v>401</v>
      </c>
      <c r="E530" s="237"/>
      <c r="F530" s="237">
        <v>5</v>
      </c>
      <c r="G530" s="218">
        <f t="shared" si="7"/>
        <v>-3.5527136788005009E-14</v>
      </c>
      <c r="H530" s="218"/>
    </row>
    <row r="531" spans="1:9">
      <c r="A531" s="243">
        <v>45291</v>
      </c>
      <c r="B531" s="676" t="s">
        <v>397</v>
      </c>
      <c r="C531" s="676" t="s">
        <v>409</v>
      </c>
      <c r="D531" t="s">
        <v>19</v>
      </c>
      <c r="E531" s="237">
        <v>25.3</v>
      </c>
      <c r="F531" s="355"/>
      <c r="G531" s="218">
        <f t="shared" si="7"/>
        <v>25.299999999999965</v>
      </c>
      <c r="H531" s="218"/>
    </row>
    <row r="532" spans="1:9">
      <c r="B532" s="677"/>
      <c r="C532" s="677"/>
      <c r="D532" t="s">
        <v>401</v>
      </c>
      <c r="E532" s="237">
        <v>5</v>
      </c>
      <c r="F532" s="355"/>
      <c r="G532" s="218">
        <f t="shared" si="7"/>
        <v>30.299999999999965</v>
      </c>
      <c r="H532" s="218"/>
    </row>
    <row r="533" spans="1:9">
      <c r="B533" s="677"/>
      <c r="C533" s="677"/>
      <c r="D533" t="s">
        <v>400</v>
      </c>
      <c r="E533" s="237">
        <v>350</v>
      </c>
      <c r="F533" s="355"/>
      <c r="G533" s="218">
        <f t="shared" si="7"/>
        <v>380.29999999999995</v>
      </c>
      <c r="H533" s="218"/>
    </row>
    <row r="534" spans="1:9">
      <c r="A534" s="236">
        <v>45289</v>
      </c>
      <c r="B534" s="677" t="s">
        <v>2427</v>
      </c>
      <c r="C534" s="677" t="s">
        <v>409</v>
      </c>
      <c r="D534" t="s">
        <v>400</v>
      </c>
      <c r="E534" s="237"/>
      <c r="F534" s="355">
        <v>350</v>
      </c>
      <c r="G534" s="218">
        <f t="shared" si="7"/>
        <v>30.299999999999955</v>
      </c>
      <c r="H534" s="218"/>
    </row>
    <row r="535" spans="1:9">
      <c r="A535" s="236">
        <v>45314</v>
      </c>
      <c r="B535" s="677" t="s">
        <v>2428</v>
      </c>
      <c r="C535" s="677" t="s">
        <v>409</v>
      </c>
      <c r="D535" t="s">
        <v>19</v>
      </c>
      <c r="F535" s="237">
        <v>25.3</v>
      </c>
      <c r="G535" s="218">
        <f t="shared" si="7"/>
        <v>4.9999999999999538</v>
      </c>
      <c r="H535" s="218"/>
    </row>
    <row r="536" spans="1:9">
      <c r="A536" s="236">
        <v>45314</v>
      </c>
      <c r="B536" s="677" t="s">
        <v>2428</v>
      </c>
      <c r="C536" s="677" t="s">
        <v>409</v>
      </c>
      <c r="D536" t="s">
        <v>401</v>
      </c>
      <c r="F536" s="237">
        <v>5</v>
      </c>
      <c r="G536" s="218">
        <f t="shared" si="7"/>
        <v>-4.6185277824406512E-14</v>
      </c>
      <c r="H536" s="218"/>
    </row>
    <row r="537" spans="1:9">
      <c r="A537" s="243">
        <v>45322</v>
      </c>
      <c r="B537" s="676" t="s">
        <v>397</v>
      </c>
      <c r="C537" s="676" t="s">
        <v>444</v>
      </c>
      <c r="D537" t="s">
        <v>19</v>
      </c>
      <c r="E537" s="237">
        <v>28.44</v>
      </c>
      <c r="F537" s="355"/>
      <c r="G537" s="218">
        <f t="shared" si="7"/>
        <v>28.439999999999955</v>
      </c>
      <c r="H537" s="218"/>
    </row>
    <row r="538" spans="1:9">
      <c r="B538" s="677"/>
      <c r="C538" s="677"/>
      <c r="D538" t="s">
        <v>401</v>
      </c>
      <c r="E538" s="237">
        <v>8.8000000000000007</v>
      </c>
      <c r="F538" s="355"/>
      <c r="G538" s="218">
        <f t="shared" si="7"/>
        <v>37.239999999999952</v>
      </c>
      <c r="H538" s="218"/>
    </row>
    <row r="539" spans="1:9">
      <c r="B539" s="677"/>
      <c r="C539" s="677"/>
      <c r="D539" t="s">
        <v>400</v>
      </c>
      <c r="E539" s="237">
        <v>350</v>
      </c>
      <c r="F539" s="355"/>
      <c r="G539" s="218">
        <f>+G538+E539-F539</f>
        <v>387.23999999999995</v>
      </c>
      <c r="H539" s="218"/>
      <c r="I539" s="240">
        <f>G539-50</f>
        <v>337.23999999999995</v>
      </c>
    </row>
    <row r="540" spans="1:9" s="396" customFormat="1">
      <c r="A540" s="395">
        <v>45321</v>
      </c>
      <c r="B540" s="681" t="s">
        <v>2429</v>
      </c>
      <c r="C540" s="681" t="s">
        <v>444</v>
      </c>
      <c r="D540" s="396" t="s">
        <v>400</v>
      </c>
      <c r="E540" s="416"/>
      <c r="F540" s="417">
        <v>350</v>
      </c>
      <c r="G540" s="399">
        <f t="shared" ref="G540:G548" si="8">+G539+E540-F540</f>
        <v>37.239999999999952</v>
      </c>
      <c r="H540" s="399"/>
    </row>
    <row r="541" spans="1:9">
      <c r="A541" s="236">
        <v>45360</v>
      </c>
      <c r="B541" s="677" t="s">
        <v>2430</v>
      </c>
      <c r="C541" s="677" t="s">
        <v>444</v>
      </c>
      <c r="D541" t="s">
        <v>19</v>
      </c>
      <c r="F541" s="237">
        <v>28.44</v>
      </c>
      <c r="G541" s="218">
        <f t="shared" si="8"/>
        <v>8.799999999999951</v>
      </c>
      <c r="H541" s="218"/>
    </row>
    <row r="542" spans="1:9">
      <c r="A542" s="236">
        <v>45360</v>
      </c>
      <c r="B542" s="677" t="s">
        <v>2430</v>
      </c>
      <c r="C542" s="677" t="s">
        <v>444</v>
      </c>
      <c r="D542" t="s">
        <v>401</v>
      </c>
      <c r="F542" s="237">
        <v>8.8000000000000007</v>
      </c>
      <c r="G542" s="218">
        <f t="shared" si="8"/>
        <v>-4.9737991503207013E-14</v>
      </c>
      <c r="H542" s="218"/>
    </row>
    <row r="543" spans="1:9">
      <c r="A543" s="243">
        <v>45351</v>
      </c>
      <c r="B543" s="676" t="s">
        <v>397</v>
      </c>
      <c r="C543" s="676" t="s">
        <v>415</v>
      </c>
      <c r="D543" t="s">
        <v>19</v>
      </c>
      <c r="E543" s="237">
        <v>29.4</v>
      </c>
      <c r="F543" s="355"/>
      <c r="G543" s="218">
        <f t="shared" si="8"/>
        <v>29.399999999999949</v>
      </c>
      <c r="H543" s="218"/>
    </row>
    <row r="544" spans="1:9">
      <c r="B544" s="677"/>
      <c r="C544" s="677"/>
      <c r="D544" t="s">
        <v>401</v>
      </c>
      <c r="E544" s="237">
        <v>5</v>
      </c>
      <c r="F544" s="355"/>
      <c r="G544" s="218">
        <f t="shared" si="8"/>
        <v>34.399999999999949</v>
      </c>
      <c r="H544" s="218"/>
    </row>
    <row r="545" spans="1:8">
      <c r="B545" s="677"/>
      <c r="C545" s="677"/>
      <c r="D545" t="s">
        <v>400</v>
      </c>
      <c r="E545" s="237">
        <v>350</v>
      </c>
      <c r="F545" s="355"/>
      <c r="G545" s="218">
        <f t="shared" si="8"/>
        <v>384.4</v>
      </c>
      <c r="H545" s="218"/>
    </row>
    <row r="546" spans="1:8" s="396" customFormat="1">
      <c r="A546" s="395">
        <v>45360</v>
      </c>
      <c r="B546" s="681" t="s">
        <v>2431</v>
      </c>
      <c r="C546" s="681" t="s">
        <v>415</v>
      </c>
      <c r="D546" s="396" t="s">
        <v>400</v>
      </c>
      <c r="E546" s="416"/>
      <c r="F546" s="417">
        <v>350</v>
      </c>
      <c r="G546" s="399">
        <f t="shared" si="8"/>
        <v>34.399999999999977</v>
      </c>
      <c r="H546" s="399"/>
    </row>
    <row r="547" spans="1:8">
      <c r="A547" s="236">
        <v>45384</v>
      </c>
      <c r="B547" s="677" t="s">
        <v>2432</v>
      </c>
      <c r="C547" s="677" t="s">
        <v>415</v>
      </c>
      <c r="D547" t="s">
        <v>19</v>
      </c>
      <c r="F547" s="237">
        <v>29.4</v>
      </c>
      <c r="G547" s="218">
        <f t="shared" si="8"/>
        <v>4.9999999999999787</v>
      </c>
      <c r="H547" s="218"/>
    </row>
    <row r="548" spans="1:8">
      <c r="A548" s="236">
        <v>45384</v>
      </c>
      <c r="B548" s="677" t="s">
        <v>2432</v>
      </c>
      <c r="C548" s="677" t="s">
        <v>415</v>
      </c>
      <c r="D548" t="s">
        <v>401</v>
      </c>
      <c r="F548" s="237">
        <v>5</v>
      </c>
      <c r="G548" s="218">
        <f t="shared" si="8"/>
        <v>-2.1316282072803006E-14</v>
      </c>
      <c r="H548" s="218"/>
    </row>
    <row r="549" spans="1:8">
      <c r="A549" s="243">
        <v>45382</v>
      </c>
      <c r="B549" s="676" t="s">
        <v>397</v>
      </c>
      <c r="C549" s="676" t="s">
        <v>418</v>
      </c>
      <c r="D549" t="s">
        <v>19</v>
      </c>
      <c r="E549" s="256">
        <v>20.6</v>
      </c>
      <c r="F549" s="237"/>
      <c r="G549" s="218">
        <f>+G548+E549-F549</f>
        <v>20.59999999999998</v>
      </c>
      <c r="H549" s="218"/>
    </row>
    <row r="550" spans="1:8">
      <c r="B550" s="677"/>
      <c r="C550" s="677"/>
      <c r="D550" t="s">
        <v>401</v>
      </c>
      <c r="E550" s="256">
        <v>5</v>
      </c>
      <c r="F550" s="237"/>
      <c r="G550" s="218">
        <f t="shared" ref="G550:G620" si="9">+G549+E550-F550</f>
        <v>25.59999999999998</v>
      </c>
      <c r="H550" s="218"/>
    </row>
    <row r="551" spans="1:8">
      <c r="B551" s="677"/>
      <c r="C551" s="677"/>
      <c r="D551" t="s">
        <v>400</v>
      </c>
      <c r="E551" s="256">
        <v>350</v>
      </c>
      <c r="F551" s="237"/>
      <c r="G551" s="218">
        <f t="shared" si="9"/>
        <v>375.59999999999997</v>
      </c>
      <c r="H551" s="218"/>
    </row>
    <row r="552" spans="1:8" s="396" customFormat="1">
      <c r="A552" s="395">
        <v>45384</v>
      </c>
      <c r="B552" s="681" t="s">
        <v>2433</v>
      </c>
      <c r="C552" s="681" t="s">
        <v>418</v>
      </c>
      <c r="D552" s="396" t="s">
        <v>400</v>
      </c>
      <c r="E552" s="397"/>
      <c r="F552" s="416">
        <v>350</v>
      </c>
      <c r="G552" s="399">
        <f t="shared" si="9"/>
        <v>25.599999999999966</v>
      </c>
      <c r="H552" s="399"/>
    </row>
    <row r="553" spans="1:8">
      <c r="A553" s="236">
        <v>45423</v>
      </c>
      <c r="B553" s="677" t="s">
        <v>2434</v>
      </c>
      <c r="C553" s="677" t="s">
        <v>418</v>
      </c>
      <c r="D553" t="s">
        <v>19</v>
      </c>
      <c r="E553" s="256"/>
      <c r="F553" s="237">
        <v>20.6</v>
      </c>
      <c r="G553" s="218">
        <f t="shared" si="9"/>
        <v>4.9999999999999645</v>
      </c>
      <c r="H553" s="218"/>
    </row>
    <row r="554" spans="1:8">
      <c r="A554" s="236">
        <v>45423</v>
      </c>
      <c r="B554" s="677" t="s">
        <v>2434</v>
      </c>
      <c r="C554" s="677" t="s">
        <v>418</v>
      </c>
      <c r="D554" t="s">
        <v>401</v>
      </c>
      <c r="E554" s="256"/>
      <c r="F554" s="237">
        <v>5</v>
      </c>
      <c r="G554" s="218">
        <f t="shared" si="9"/>
        <v>-3.5527136788005009E-14</v>
      </c>
      <c r="H554" s="218"/>
    </row>
    <row r="555" spans="1:8">
      <c r="A555" s="243">
        <v>45412</v>
      </c>
      <c r="B555" s="676" t="s">
        <v>397</v>
      </c>
      <c r="C555" s="676" t="s">
        <v>420</v>
      </c>
      <c r="D555" t="s">
        <v>19</v>
      </c>
      <c r="E555" s="256">
        <v>20.5</v>
      </c>
      <c r="F555" s="237"/>
      <c r="G555" s="218">
        <f t="shared" si="9"/>
        <v>20.499999999999964</v>
      </c>
      <c r="H555" s="218"/>
    </row>
    <row r="556" spans="1:8">
      <c r="B556" s="677"/>
      <c r="C556" s="677"/>
      <c r="D556" t="s">
        <v>401</v>
      </c>
      <c r="E556" s="256">
        <v>5</v>
      </c>
      <c r="F556" s="237"/>
      <c r="G556" s="218">
        <f t="shared" si="9"/>
        <v>25.499999999999964</v>
      </c>
      <c r="H556" s="218"/>
    </row>
    <row r="557" spans="1:8">
      <c r="B557" s="677"/>
      <c r="C557" s="677"/>
      <c r="D557" t="s">
        <v>400</v>
      </c>
      <c r="E557" s="256">
        <v>350</v>
      </c>
      <c r="F557" s="237"/>
      <c r="G557" s="218">
        <f t="shared" si="9"/>
        <v>375.49999999999994</v>
      </c>
      <c r="H557" s="218"/>
    </row>
    <row r="558" spans="1:8" s="396" customFormat="1">
      <c r="A558" s="395">
        <v>45422</v>
      </c>
      <c r="B558" s="681" t="s">
        <v>2435</v>
      </c>
      <c r="C558" s="681" t="s">
        <v>420</v>
      </c>
      <c r="D558" s="396" t="s">
        <v>400</v>
      </c>
      <c r="E558" s="397"/>
      <c r="F558" s="416">
        <v>350</v>
      </c>
      <c r="G558" s="399">
        <f t="shared" si="9"/>
        <v>25.499999999999943</v>
      </c>
      <c r="H558" s="399"/>
    </row>
    <row r="559" spans="1:8">
      <c r="A559" s="236">
        <v>45476</v>
      </c>
      <c r="B559" s="677" t="s">
        <v>2436</v>
      </c>
      <c r="C559" s="677" t="s">
        <v>420</v>
      </c>
      <c r="D559" t="s">
        <v>19</v>
      </c>
      <c r="E559" s="256"/>
      <c r="F559" s="256">
        <v>20.5</v>
      </c>
      <c r="G559" s="218">
        <f t="shared" si="9"/>
        <v>4.9999999999999432</v>
      </c>
      <c r="H559" s="218"/>
    </row>
    <row r="560" spans="1:8">
      <c r="A560" s="236">
        <v>45476</v>
      </c>
      <c r="B560" s="677" t="s">
        <v>2436</v>
      </c>
      <c r="C560" s="677" t="s">
        <v>420</v>
      </c>
      <c r="D560" t="s">
        <v>401</v>
      </c>
      <c r="E560" s="256"/>
      <c r="F560" s="256">
        <v>5</v>
      </c>
      <c r="G560" s="218">
        <f t="shared" si="9"/>
        <v>-5.6843418860808015E-14</v>
      </c>
      <c r="H560" s="218"/>
    </row>
    <row r="561" spans="1:13">
      <c r="A561" s="243">
        <v>45443</v>
      </c>
      <c r="B561" s="676" t="s">
        <v>397</v>
      </c>
      <c r="C561" s="676" t="s">
        <v>422</v>
      </c>
      <c r="D561" t="s">
        <v>19</v>
      </c>
      <c r="E561" s="256">
        <v>18.600000000000001</v>
      </c>
      <c r="G561" s="218">
        <f t="shared" si="9"/>
        <v>18.599999999999945</v>
      </c>
      <c r="H561" s="218"/>
      <c r="J561" s="676"/>
      <c r="L561" s="256"/>
    </row>
    <row r="562" spans="1:13">
      <c r="B562" s="677"/>
      <c r="C562" s="677"/>
      <c r="D562" t="s">
        <v>401</v>
      </c>
      <c r="E562" s="256">
        <v>5</v>
      </c>
      <c r="G562" s="218">
        <f t="shared" si="9"/>
        <v>23.599999999999945</v>
      </c>
      <c r="H562" s="218"/>
      <c r="J562" s="677"/>
      <c r="L562" s="256"/>
    </row>
    <row r="563" spans="1:13">
      <c r="B563" s="677"/>
      <c r="C563" s="677"/>
      <c r="D563" t="s">
        <v>1115</v>
      </c>
      <c r="E563" s="256">
        <v>350</v>
      </c>
      <c r="G563" s="218">
        <f t="shared" si="9"/>
        <v>373.59999999999997</v>
      </c>
      <c r="H563" s="218"/>
      <c r="J563" s="676"/>
      <c r="L563" s="256"/>
    </row>
    <row r="564" spans="1:13" s="460" customFormat="1">
      <c r="A564" s="458">
        <v>45463</v>
      </c>
      <c r="B564" s="459" t="s">
        <v>2437</v>
      </c>
      <c r="C564" s="459" t="s">
        <v>422</v>
      </c>
      <c r="D564" s="460" t="s">
        <v>1115</v>
      </c>
      <c r="E564" s="463"/>
      <c r="F564" s="463">
        <v>350</v>
      </c>
      <c r="G564" s="463">
        <f t="shared" si="9"/>
        <v>23.599999999999966</v>
      </c>
      <c r="H564" s="463"/>
      <c r="J564" s="459"/>
      <c r="L564" s="461"/>
    </row>
    <row r="565" spans="1:13">
      <c r="A565" s="236">
        <v>45476</v>
      </c>
      <c r="B565" s="677" t="s">
        <v>2436</v>
      </c>
      <c r="C565" s="677" t="s">
        <v>422</v>
      </c>
      <c r="D565" t="s">
        <v>19</v>
      </c>
      <c r="F565" s="256">
        <v>18.600000000000001</v>
      </c>
      <c r="G565" s="218">
        <f t="shared" si="9"/>
        <v>4.9999999999999645</v>
      </c>
      <c r="H565" s="218"/>
      <c r="J565" s="677"/>
      <c r="L565" s="256"/>
    </row>
    <row r="566" spans="1:13">
      <c r="A566" s="236">
        <v>45476</v>
      </c>
      <c r="B566" s="677" t="s">
        <v>2436</v>
      </c>
      <c r="C566" s="677" t="s">
        <v>422</v>
      </c>
      <c r="D566" t="s">
        <v>401</v>
      </c>
      <c r="F566" s="256">
        <v>5</v>
      </c>
      <c r="G566" s="218">
        <f t="shared" si="9"/>
        <v>-3.5527136788005009E-14</v>
      </c>
      <c r="H566" s="218"/>
    </row>
    <row r="567" spans="1:13">
      <c r="A567" s="243">
        <v>45473</v>
      </c>
      <c r="B567" s="676" t="s">
        <v>397</v>
      </c>
      <c r="C567" s="676" t="s">
        <v>425</v>
      </c>
      <c r="D567" t="s">
        <v>19</v>
      </c>
      <c r="E567" s="256">
        <v>18.100000000000001</v>
      </c>
      <c r="G567" s="218">
        <f t="shared" si="9"/>
        <v>18.099999999999966</v>
      </c>
      <c r="H567" s="218"/>
      <c r="M567" s="237"/>
    </row>
    <row r="568" spans="1:13">
      <c r="B568" s="677"/>
      <c r="C568" s="677"/>
      <c r="D568" t="s">
        <v>401</v>
      </c>
      <c r="E568" s="256">
        <v>7</v>
      </c>
      <c r="G568" s="218">
        <f t="shared" si="9"/>
        <v>25.099999999999966</v>
      </c>
      <c r="H568" s="218"/>
      <c r="M568" s="237"/>
    </row>
    <row r="569" spans="1:13">
      <c r="B569" s="677"/>
      <c r="C569" s="677"/>
      <c r="D569" t="s">
        <v>400</v>
      </c>
      <c r="E569" s="256">
        <v>350</v>
      </c>
      <c r="G569" s="218">
        <f t="shared" si="9"/>
        <v>375.09999999999997</v>
      </c>
      <c r="H569" s="218"/>
      <c r="M569" s="237"/>
    </row>
    <row r="570" spans="1:13" s="396" customFormat="1">
      <c r="A570" s="395">
        <v>45486</v>
      </c>
      <c r="B570" s="681" t="s">
        <v>2438</v>
      </c>
      <c r="C570" s="681" t="s">
        <v>425</v>
      </c>
      <c r="D570" s="396" t="s">
        <v>400</v>
      </c>
      <c r="E570" s="399"/>
      <c r="F570" s="399">
        <v>350</v>
      </c>
      <c r="G570" s="399">
        <f t="shared" si="9"/>
        <v>25.099999999999966</v>
      </c>
      <c r="H570" s="399"/>
      <c r="M570" s="416"/>
    </row>
    <row r="571" spans="1:13">
      <c r="A571" s="236">
        <v>45518</v>
      </c>
      <c r="B571" s="677" t="s">
        <v>2439</v>
      </c>
      <c r="C571" s="677" t="s">
        <v>425</v>
      </c>
      <c r="D571" t="s">
        <v>19</v>
      </c>
      <c r="F571" s="241">
        <v>18.100000000000001</v>
      </c>
      <c r="G571" s="218">
        <f t="shared" si="9"/>
        <v>6.9999999999999645</v>
      </c>
      <c r="H571" s="218"/>
    </row>
    <row r="572" spans="1:13">
      <c r="A572" s="236">
        <v>45518</v>
      </c>
      <c r="B572" s="677" t="s">
        <v>2439</v>
      </c>
      <c r="C572" s="677" t="s">
        <v>425</v>
      </c>
      <c r="D572" t="s">
        <v>401</v>
      </c>
      <c r="F572" s="241">
        <v>7</v>
      </c>
      <c r="G572" s="218">
        <f t="shared" si="9"/>
        <v>-3.5527136788005009E-14</v>
      </c>
      <c r="H572" s="218"/>
      <c r="L572" s="237"/>
      <c r="M572" s="237"/>
    </row>
    <row r="573" spans="1:13">
      <c r="A573" s="243">
        <v>45504</v>
      </c>
      <c r="B573" s="676" t="s">
        <v>397</v>
      </c>
      <c r="C573" s="676" t="s">
        <v>427</v>
      </c>
      <c r="D573" t="s">
        <v>19</v>
      </c>
      <c r="E573" s="237">
        <v>17.8</v>
      </c>
      <c r="G573" s="218">
        <f t="shared" si="9"/>
        <v>17.799999999999965</v>
      </c>
      <c r="H573" s="218"/>
    </row>
    <row r="574" spans="1:13">
      <c r="B574" s="677"/>
      <c r="C574" s="677"/>
      <c r="D574" t="s">
        <v>401</v>
      </c>
      <c r="E574" s="237">
        <v>7</v>
      </c>
      <c r="G574" s="218">
        <f t="shared" si="9"/>
        <v>24.799999999999965</v>
      </c>
      <c r="H574" s="218"/>
    </row>
    <row r="575" spans="1:13">
      <c r="B575" s="677"/>
      <c r="C575" s="677"/>
      <c r="D575" t="s">
        <v>400</v>
      </c>
      <c r="E575" s="237">
        <v>350</v>
      </c>
      <c r="G575" s="218">
        <f t="shared" si="9"/>
        <v>374.79999999999995</v>
      </c>
      <c r="H575" s="218"/>
    </row>
    <row r="576" spans="1:13" s="396" customFormat="1">
      <c r="A576" s="395">
        <v>45518</v>
      </c>
      <c r="B576" s="681" t="s">
        <v>2440</v>
      </c>
      <c r="C576" s="681" t="s">
        <v>427</v>
      </c>
      <c r="D576" s="396" t="s">
        <v>400</v>
      </c>
      <c r="E576" s="399"/>
      <c r="F576" s="399">
        <v>350</v>
      </c>
      <c r="G576" s="399">
        <f t="shared" si="9"/>
        <v>24.799999999999955</v>
      </c>
      <c r="H576" s="399"/>
    </row>
    <row r="577" spans="1:18">
      <c r="A577" s="236">
        <v>45553</v>
      </c>
      <c r="B577" s="677" t="s">
        <v>2441</v>
      </c>
      <c r="C577" s="677" t="s">
        <v>427</v>
      </c>
      <c r="D577" t="s">
        <v>19</v>
      </c>
      <c r="F577" s="237">
        <v>17.8</v>
      </c>
      <c r="G577" s="218">
        <f t="shared" si="9"/>
        <v>6.9999999999999538</v>
      </c>
      <c r="H577" s="218"/>
    </row>
    <row r="578" spans="1:18">
      <c r="A578" s="236">
        <v>45553</v>
      </c>
      <c r="B578" s="677" t="s">
        <v>2441</v>
      </c>
      <c r="C578" s="677" t="s">
        <v>427</v>
      </c>
      <c r="D578" t="s">
        <v>401</v>
      </c>
      <c r="F578" s="237">
        <v>7</v>
      </c>
      <c r="G578" s="218">
        <f t="shared" si="9"/>
        <v>-4.6185277824406512E-14</v>
      </c>
      <c r="H578" s="218"/>
    </row>
    <row r="579" spans="1:18">
      <c r="A579" s="243">
        <v>45535</v>
      </c>
      <c r="B579" s="676" t="s">
        <v>397</v>
      </c>
      <c r="C579" s="676" t="s">
        <v>429</v>
      </c>
      <c r="D579" t="s">
        <v>19</v>
      </c>
      <c r="E579" s="237">
        <v>17.8</v>
      </c>
      <c r="G579" s="218">
        <f t="shared" si="9"/>
        <v>17.799999999999955</v>
      </c>
      <c r="H579" s="218"/>
    </row>
    <row r="580" spans="1:18">
      <c r="B580" s="677"/>
      <c r="C580" s="677"/>
      <c r="D580" t="s">
        <v>401</v>
      </c>
      <c r="E580" s="237">
        <v>7</v>
      </c>
      <c r="G580" s="218">
        <f t="shared" si="9"/>
        <v>24.799999999999955</v>
      </c>
      <c r="H580" s="218"/>
    </row>
    <row r="581" spans="1:18">
      <c r="B581" s="677"/>
      <c r="C581" s="677"/>
      <c r="D581" t="s">
        <v>400</v>
      </c>
      <c r="E581" s="237">
        <v>350</v>
      </c>
      <c r="G581" s="218">
        <f t="shared" si="9"/>
        <v>374.79999999999995</v>
      </c>
      <c r="H581" s="218"/>
    </row>
    <row r="582" spans="1:18">
      <c r="A582" s="236">
        <v>45553</v>
      </c>
      <c r="B582" s="677" t="s">
        <v>2441</v>
      </c>
      <c r="C582" s="677" t="s">
        <v>429</v>
      </c>
      <c r="D582" t="s">
        <v>19</v>
      </c>
      <c r="F582" s="237">
        <v>17.8</v>
      </c>
      <c r="G582" s="218">
        <f t="shared" si="9"/>
        <v>356.99999999999994</v>
      </c>
      <c r="H582" s="218"/>
    </row>
    <row r="583" spans="1:18">
      <c r="A583" s="236">
        <v>45553</v>
      </c>
      <c r="B583" s="677" t="s">
        <v>2441</v>
      </c>
      <c r="C583" s="677" t="s">
        <v>429</v>
      </c>
      <c r="D583" t="s">
        <v>401</v>
      </c>
      <c r="F583" s="237">
        <v>7</v>
      </c>
      <c r="G583" s="218">
        <f t="shared" si="9"/>
        <v>349.99999999999994</v>
      </c>
      <c r="H583" s="218"/>
    </row>
    <row r="584" spans="1:18" s="404" customFormat="1">
      <c r="A584" s="403">
        <v>45565</v>
      </c>
      <c r="B584" s="684" t="s">
        <v>2442</v>
      </c>
      <c r="C584" s="684" t="s">
        <v>429</v>
      </c>
      <c r="D584" s="404" t="s">
        <v>400</v>
      </c>
      <c r="E584" s="405"/>
      <c r="F584" s="405">
        <v>350</v>
      </c>
      <c r="G584" s="405">
        <f t="shared" si="9"/>
        <v>0</v>
      </c>
      <c r="H584" s="405">
        <v>350</v>
      </c>
      <c r="I584" s="404" t="s">
        <v>621</v>
      </c>
    </row>
    <row r="585" spans="1:18">
      <c r="A585" s="243">
        <v>45565</v>
      </c>
      <c r="B585" s="676" t="s">
        <v>397</v>
      </c>
      <c r="C585" s="676" t="s">
        <v>431</v>
      </c>
      <c r="D585" t="s">
        <v>19</v>
      </c>
      <c r="E585" s="237">
        <v>17.899999999999999</v>
      </c>
      <c r="G585" s="218">
        <f t="shared" si="9"/>
        <v>17.899999999999999</v>
      </c>
      <c r="H585" s="218"/>
    </row>
    <row r="586" spans="1:18">
      <c r="B586" s="677"/>
      <c r="C586" s="677"/>
      <c r="D586" t="s">
        <v>401</v>
      </c>
      <c r="E586" s="237">
        <v>5</v>
      </c>
      <c r="G586" s="218">
        <f t="shared" si="9"/>
        <v>22.9</v>
      </c>
      <c r="H586" s="218"/>
      <c r="I586" t="s">
        <v>597</v>
      </c>
      <c r="J586">
        <v>0.98524140000000004</v>
      </c>
    </row>
    <row r="587" spans="1:18">
      <c r="B587" s="677"/>
      <c r="C587" s="677"/>
      <c r="D587" t="s">
        <v>400</v>
      </c>
      <c r="E587" s="237">
        <v>350</v>
      </c>
      <c r="G587" s="218">
        <f t="shared" si="9"/>
        <v>372.9</v>
      </c>
      <c r="H587" s="218"/>
    </row>
    <row r="588" spans="1:18">
      <c r="A588" s="236">
        <v>45608</v>
      </c>
      <c r="B588" s="677" t="s">
        <v>2443</v>
      </c>
      <c r="C588" s="677" t="s">
        <v>431</v>
      </c>
      <c r="D588" t="s">
        <v>19</v>
      </c>
      <c r="E588" s="237"/>
      <c r="F588" s="241">
        <v>17.899999999999999</v>
      </c>
      <c r="G588" s="218">
        <f t="shared" si="9"/>
        <v>355</v>
      </c>
      <c r="H588" s="218"/>
      <c r="P588" s="676" t="s">
        <v>431</v>
      </c>
      <c r="Q588" t="s">
        <v>400</v>
      </c>
      <c r="R588" s="237">
        <v>350</v>
      </c>
    </row>
    <row r="589" spans="1:18">
      <c r="A589" s="236">
        <v>45608</v>
      </c>
      <c r="B589" s="677" t="s">
        <v>2443</v>
      </c>
      <c r="C589" s="677" t="s">
        <v>431</v>
      </c>
      <c r="D589" t="s">
        <v>401</v>
      </c>
      <c r="E589" s="237"/>
      <c r="F589" s="241">
        <v>5</v>
      </c>
      <c r="G589" s="218">
        <f t="shared" si="9"/>
        <v>350</v>
      </c>
      <c r="H589" s="218"/>
      <c r="P589" s="676" t="s">
        <v>405</v>
      </c>
      <c r="Q589" t="s">
        <v>400</v>
      </c>
      <c r="R589" s="237">
        <v>350</v>
      </c>
    </row>
    <row r="590" spans="1:18" s="396" customFormat="1">
      <c r="A590" s="395">
        <v>45688</v>
      </c>
      <c r="B590" s="681" t="s">
        <v>2444</v>
      </c>
      <c r="C590" s="681" t="s">
        <v>431</v>
      </c>
      <c r="D590" s="396" t="s">
        <v>400</v>
      </c>
      <c r="E590" s="416"/>
      <c r="F590" s="399">
        <v>180</v>
      </c>
      <c r="G590" s="399">
        <f t="shared" si="9"/>
        <v>170</v>
      </c>
      <c r="H590" s="399"/>
      <c r="P590" s="682"/>
      <c r="R590" s="416"/>
    </row>
    <row r="591" spans="1:18" s="396" customFormat="1">
      <c r="A591" s="395">
        <v>45716</v>
      </c>
      <c r="B591" s="681" t="s">
        <v>2445</v>
      </c>
      <c r="C591" s="681" t="s">
        <v>431</v>
      </c>
      <c r="D591" s="396" t="s">
        <v>400</v>
      </c>
      <c r="E591" s="416"/>
      <c r="F591" s="399">
        <v>170</v>
      </c>
      <c r="G591" s="399">
        <f t="shared" si="9"/>
        <v>0</v>
      </c>
      <c r="H591" s="399"/>
      <c r="P591" s="682"/>
      <c r="R591" s="416"/>
    </row>
    <row r="592" spans="1:18">
      <c r="A592" s="243">
        <v>45596</v>
      </c>
      <c r="B592" s="676" t="s">
        <v>397</v>
      </c>
      <c r="C592" s="676" t="s">
        <v>398</v>
      </c>
      <c r="D592" t="s">
        <v>19</v>
      </c>
      <c r="E592" s="237">
        <v>5.3</v>
      </c>
      <c r="G592" s="218">
        <f t="shared" si="9"/>
        <v>5.3</v>
      </c>
      <c r="H592" s="218"/>
      <c r="R592" s="237">
        <f>SUM(R588:R589)</f>
        <v>700</v>
      </c>
    </row>
    <row r="593" spans="1:14">
      <c r="B593" s="677"/>
      <c r="C593" s="677"/>
      <c r="D593" t="s">
        <v>401</v>
      </c>
      <c r="E593" s="237">
        <v>7</v>
      </c>
      <c r="G593" s="218">
        <f t="shared" si="9"/>
        <v>12.3</v>
      </c>
      <c r="H593" s="218"/>
    </row>
    <row r="594" spans="1:14">
      <c r="B594" s="677"/>
      <c r="C594" s="677"/>
      <c r="D594" t="s">
        <v>400</v>
      </c>
      <c r="E594" s="237">
        <v>350</v>
      </c>
      <c r="G594" s="218">
        <f t="shared" si="9"/>
        <v>362.3</v>
      </c>
      <c r="H594" s="218"/>
      <c r="J594" s="676"/>
      <c r="L594" s="237"/>
    </row>
    <row r="595" spans="1:14" s="396" customFormat="1">
      <c r="A595" s="395">
        <v>45608</v>
      </c>
      <c r="B595" s="681" t="s">
        <v>2446</v>
      </c>
      <c r="C595" s="681" t="s">
        <v>398</v>
      </c>
      <c r="D595" s="396" t="s">
        <v>400</v>
      </c>
      <c r="E595" s="399"/>
      <c r="F595" s="399">
        <v>350</v>
      </c>
      <c r="G595" s="399">
        <f t="shared" si="9"/>
        <v>12.300000000000011</v>
      </c>
      <c r="H595" s="399"/>
      <c r="J595" s="682"/>
      <c r="L595" s="416"/>
      <c r="M595" s="416"/>
    </row>
    <row r="596" spans="1:14">
      <c r="A596" s="236">
        <v>45664</v>
      </c>
      <c r="B596" s="677" t="s">
        <v>2447</v>
      </c>
      <c r="C596" s="677" t="s">
        <v>398</v>
      </c>
      <c r="D596" t="s">
        <v>19</v>
      </c>
      <c r="F596" s="241">
        <v>5.3</v>
      </c>
      <c r="G596" s="218">
        <f t="shared" si="9"/>
        <v>7.0000000000000115</v>
      </c>
      <c r="H596" s="218"/>
      <c r="J596" s="676"/>
      <c r="L596" s="241"/>
      <c r="M596" s="237"/>
    </row>
    <row r="597" spans="1:14">
      <c r="A597" s="236">
        <v>45664</v>
      </c>
      <c r="B597" s="677" t="s">
        <v>2447</v>
      </c>
      <c r="C597" s="677" t="s">
        <v>398</v>
      </c>
      <c r="D597" t="s">
        <v>401</v>
      </c>
      <c r="F597" s="241">
        <v>7</v>
      </c>
      <c r="G597" s="218">
        <f t="shared" si="9"/>
        <v>1.1546319456101628E-14</v>
      </c>
      <c r="H597" s="218"/>
      <c r="J597" s="677"/>
      <c r="L597" s="241"/>
      <c r="M597" s="237"/>
    </row>
    <row r="598" spans="1:14">
      <c r="A598" s="243">
        <v>45626</v>
      </c>
      <c r="B598" s="676" t="s">
        <v>397</v>
      </c>
      <c r="C598" s="676" t="s">
        <v>405</v>
      </c>
      <c r="D598" t="s">
        <v>19</v>
      </c>
      <c r="E598" s="237">
        <v>5.4</v>
      </c>
      <c r="G598" s="218">
        <f t="shared" si="9"/>
        <v>5.4000000000000119</v>
      </c>
      <c r="H598" s="218"/>
      <c r="J598" s="677"/>
      <c r="L598" s="237"/>
      <c r="M598" s="237"/>
    </row>
    <row r="599" spans="1:14">
      <c r="B599" s="677"/>
      <c r="C599" s="677"/>
      <c r="D599" t="s">
        <v>401</v>
      </c>
      <c r="E599" s="237">
        <v>7</v>
      </c>
      <c r="G599" s="218">
        <f t="shared" si="9"/>
        <v>12.400000000000013</v>
      </c>
      <c r="H599" s="218"/>
      <c r="J599" s="676"/>
      <c r="M599" s="237"/>
    </row>
    <row r="600" spans="1:14">
      <c r="B600" s="677"/>
      <c r="C600" s="677"/>
      <c r="D600" t="s">
        <v>400</v>
      </c>
      <c r="E600" s="237">
        <v>350</v>
      </c>
      <c r="G600" s="218">
        <f t="shared" si="9"/>
        <v>362.40000000000003</v>
      </c>
      <c r="H600" s="218"/>
      <c r="J600" s="677"/>
      <c r="M600" s="237"/>
    </row>
    <row r="601" spans="1:14">
      <c r="A601" s="236">
        <v>45664</v>
      </c>
      <c r="B601" s="677" t="s">
        <v>2447</v>
      </c>
      <c r="C601" s="677" t="s">
        <v>405</v>
      </c>
      <c r="D601" t="s">
        <v>19</v>
      </c>
      <c r="E601" s="237"/>
      <c r="F601" s="241">
        <v>5.4</v>
      </c>
      <c r="G601" s="218">
        <f t="shared" si="9"/>
        <v>357.00000000000006</v>
      </c>
      <c r="H601" s="218"/>
      <c r="J601" s="677"/>
      <c r="M601" s="237"/>
    </row>
    <row r="602" spans="1:14">
      <c r="A602" s="236">
        <v>45664</v>
      </c>
      <c r="B602" s="677" t="s">
        <v>2447</v>
      </c>
      <c r="C602" s="677" t="s">
        <v>405</v>
      </c>
      <c r="D602" t="s">
        <v>401</v>
      </c>
      <c r="E602" s="237"/>
      <c r="F602" s="241">
        <v>7</v>
      </c>
      <c r="G602" s="218">
        <f t="shared" si="9"/>
        <v>350.00000000000006</v>
      </c>
      <c r="H602" s="218"/>
    </row>
    <row r="603" spans="1:14" s="396" customFormat="1">
      <c r="A603" s="395">
        <v>45747</v>
      </c>
      <c r="B603" s="681" t="s">
        <v>2448</v>
      </c>
      <c r="C603" s="681" t="s">
        <v>405</v>
      </c>
      <c r="D603" s="396" t="s">
        <v>400</v>
      </c>
      <c r="E603" s="416"/>
      <c r="F603" s="399">
        <v>120</v>
      </c>
      <c r="G603" s="399">
        <f t="shared" si="9"/>
        <v>230.00000000000006</v>
      </c>
      <c r="H603" s="399"/>
    </row>
    <row r="604" spans="1:14" s="396" customFormat="1">
      <c r="A604" s="395">
        <v>45777</v>
      </c>
      <c r="B604" s="681" t="s">
        <v>2449</v>
      </c>
      <c r="C604" s="681" t="s">
        <v>405</v>
      </c>
      <c r="D604" s="396" t="s">
        <v>400</v>
      </c>
      <c r="E604" s="416"/>
      <c r="F604" s="399">
        <v>230</v>
      </c>
      <c r="G604" s="399">
        <f t="shared" si="9"/>
        <v>0</v>
      </c>
      <c r="H604" s="399"/>
    </row>
    <row r="605" spans="1:14">
      <c r="A605" s="243">
        <v>45657</v>
      </c>
      <c r="B605" s="676" t="s">
        <v>397</v>
      </c>
      <c r="C605" s="676" t="s">
        <v>409</v>
      </c>
      <c r="D605" t="s">
        <v>19</v>
      </c>
      <c r="E605" s="237">
        <v>19.3</v>
      </c>
      <c r="G605" s="218">
        <f t="shared" si="9"/>
        <v>19.3</v>
      </c>
      <c r="H605" s="218"/>
    </row>
    <row r="606" spans="1:14">
      <c r="B606" s="677"/>
      <c r="C606" s="677"/>
      <c r="D606" t="s">
        <v>401</v>
      </c>
      <c r="E606" s="237">
        <v>3</v>
      </c>
      <c r="G606" s="218">
        <f t="shared" si="9"/>
        <v>22.3</v>
      </c>
      <c r="H606" s="218"/>
    </row>
    <row r="607" spans="1:14">
      <c r="B607" s="677"/>
      <c r="C607" s="677"/>
      <c r="D607" t="s">
        <v>400</v>
      </c>
      <c r="E607" s="237">
        <v>350</v>
      </c>
      <c r="G607" s="218">
        <f t="shared" si="9"/>
        <v>372.3</v>
      </c>
      <c r="H607" s="218"/>
      <c r="N607" s="240"/>
    </row>
    <row r="608" spans="1:14" s="396" customFormat="1">
      <c r="A608" s="395">
        <v>45664</v>
      </c>
      <c r="B608" s="681" t="s">
        <v>2450</v>
      </c>
      <c r="C608" s="681" t="s">
        <v>409</v>
      </c>
      <c r="D608" s="396" t="s">
        <v>400</v>
      </c>
      <c r="E608" s="399"/>
      <c r="F608" s="399">
        <v>350</v>
      </c>
      <c r="G608" s="399">
        <f t="shared" si="9"/>
        <v>22.300000000000011</v>
      </c>
      <c r="H608" s="399"/>
    </row>
    <row r="609" spans="1:13">
      <c r="A609" s="236">
        <v>45693</v>
      </c>
      <c r="B609" s="677" t="s">
        <v>2451</v>
      </c>
      <c r="C609" s="677" t="s">
        <v>409</v>
      </c>
      <c r="D609" t="s">
        <v>19</v>
      </c>
      <c r="F609" s="241">
        <v>19.3</v>
      </c>
      <c r="G609" s="218">
        <f t="shared" si="9"/>
        <v>3.0000000000000107</v>
      </c>
      <c r="H609" s="218"/>
    </row>
    <row r="610" spans="1:13">
      <c r="A610" s="236">
        <v>45693</v>
      </c>
      <c r="B610" s="677" t="s">
        <v>2451</v>
      </c>
      <c r="C610" s="677" t="s">
        <v>409</v>
      </c>
      <c r="D610" t="s">
        <v>401</v>
      </c>
      <c r="F610" s="241">
        <v>3</v>
      </c>
      <c r="G610" s="218">
        <f t="shared" si="9"/>
        <v>1.0658141036401503E-14</v>
      </c>
      <c r="H610" s="218"/>
    </row>
    <row r="611" spans="1:13">
      <c r="A611" s="231">
        <v>45688</v>
      </c>
      <c r="B611" s="676" t="s">
        <v>397</v>
      </c>
      <c r="C611" s="676" t="s">
        <v>444</v>
      </c>
      <c r="D611" t="s">
        <v>19</v>
      </c>
      <c r="E611" s="241">
        <v>13.9</v>
      </c>
      <c r="G611" s="218">
        <f t="shared" si="9"/>
        <v>13.900000000000011</v>
      </c>
      <c r="H611" s="218"/>
    </row>
    <row r="612" spans="1:13">
      <c r="A612"/>
      <c r="B612" s="677"/>
      <c r="C612" s="677"/>
      <c r="D612" t="s">
        <v>401</v>
      </c>
      <c r="E612" s="241">
        <v>3</v>
      </c>
      <c r="G612" s="218">
        <f t="shared" si="9"/>
        <v>16.900000000000013</v>
      </c>
      <c r="H612" s="218"/>
      <c r="J612" s="676"/>
      <c r="L612" s="237"/>
    </row>
    <row r="613" spans="1:13">
      <c r="A613"/>
      <c r="B613" s="677"/>
      <c r="C613" s="677"/>
      <c r="D613" t="s">
        <v>400</v>
      </c>
      <c r="E613" s="237">
        <v>350</v>
      </c>
      <c r="G613" s="218">
        <f t="shared" si="9"/>
        <v>366.90000000000003</v>
      </c>
      <c r="H613" s="218"/>
      <c r="J613" s="677"/>
      <c r="L613" s="237"/>
    </row>
    <row r="614" spans="1:13" s="404" customFormat="1">
      <c r="A614" s="403">
        <v>45707</v>
      </c>
      <c r="B614" s="684" t="s">
        <v>2452</v>
      </c>
      <c r="C614" s="684" t="s">
        <v>444</v>
      </c>
      <c r="D614" s="404" t="s">
        <v>400</v>
      </c>
      <c r="E614" s="405"/>
      <c r="F614" s="405">
        <v>350</v>
      </c>
      <c r="G614" s="405">
        <f t="shared" si="9"/>
        <v>16.900000000000034</v>
      </c>
      <c r="H614" s="405">
        <v>350</v>
      </c>
      <c r="I614" s="404" t="s">
        <v>1275</v>
      </c>
      <c r="L614" s="428"/>
    </row>
    <row r="615" spans="1:13">
      <c r="A615" s="236">
        <v>45721</v>
      </c>
      <c r="B615" s="677" t="s">
        <v>2453</v>
      </c>
      <c r="C615" s="677" t="s">
        <v>444</v>
      </c>
      <c r="D615" t="s">
        <v>19</v>
      </c>
      <c r="F615" s="241">
        <v>13.9</v>
      </c>
      <c r="G615" s="218">
        <f t="shared" si="9"/>
        <v>3.0000000000000338</v>
      </c>
      <c r="H615" s="218"/>
    </row>
    <row r="616" spans="1:13">
      <c r="A616" s="236">
        <v>45721</v>
      </c>
      <c r="B616" s="677" t="s">
        <v>2453</v>
      </c>
      <c r="C616" s="677" t="s">
        <v>444</v>
      </c>
      <c r="D616" t="s">
        <v>401</v>
      </c>
      <c r="F616" s="241">
        <v>3</v>
      </c>
      <c r="G616" s="218">
        <f t="shared" si="9"/>
        <v>3.3750779948604759E-14</v>
      </c>
      <c r="H616" s="218"/>
    </row>
    <row r="617" spans="1:13">
      <c r="A617" s="243">
        <v>45716</v>
      </c>
      <c r="B617" s="676" t="s">
        <v>397</v>
      </c>
      <c r="C617" s="676" t="s">
        <v>415</v>
      </c>
      <c r="D617" t="s">
        <v>19</v>
      </c>
      <c r="E617" s="241">
        <v>14.6</v>
      </c>
      <c r="G617" s="218">
        <f t="shared" si="9"/>
        <v>14.600000000000033</v>
      </c>
      <c r="H617" s="218"/>
      <c r="J617" s="677"/>
      <c r="K617" s="692" t="s">
        <v>2454</v>
      </c>
      <c r="L617" s="692"/>
      <c r="M617" s="692"/>
    </row>
    <row r="618" spans="1:13">
      <c r="B618" s="677"/>
      <c r="C618" s="677"/>
      <c r="D618" t="s">
        <v>401</v>
      </c>
      <c r="E618" s="241">
        <v>3</v>
      </c>
      <c r="G618" s="218">
        <f t="shared" si="9"/>
        <v>17.600000000000033</v>
      </c>
      <c r="H618" s="218"/>
      <c r="J618" s="677">
        <v>2025</v>
      </c>
      <c r="K618" s="676" t="s">
        <v>422</v>
      </c>
      <c r="L618" t="s">
        <v>19</v>
      </c>
      <c r="M618" s="237">
        <v>14.5</v>
      </c>
    </row>
    <row r="619" spans="1:13">
      <c r="B619" s="677"/>
      <c r="C619" s="677"/>
      <c r="D619" t="s">
        <v>400</v>
      </c>
      <c r="E619" s="237">
        <v>350</v>
      </c>
      <c r="G619" s="218">
        <f t="shared" si="9"/>
        <v>367.6</v>
      </c>
      <c r="H619" s="218"/>
      <c r="J619" s="677"/>
      <c r="K619" s="677"/>
      <c r="L619" t="s">
        <v>401</v>
      </c>
      <c r="M619" s="237">
        <v>5</v>
      </c>
    </row>
    <row r="620" spans="1:13" s="404" customFormat="1">
      <c r="A620" s="403">
        <v>45730</v>
      </c>
      <c r="B620" s="684" t="s">
        <v>2455</v>
      </c>
      <c r="C620" s="684" t="s">
        <v>415</v>
      </c>
      <c r="D620" s="404" t="s">
        <v>400</v>
      </c>
      <c r="E620" s="405"/>
      <c r="F620" s="405">
        <v>350</v>
      </c>
      <c r="G620" s="405">
        <f t="shared" si="9"/>
        <v>17.600000000000023</v>
      </c>
      <c r="H620" s="405">
        <v>350</v>
      </c>
      <c r="I620" s="404" t="s">
        <v>1275</v>
      </c>
      <c r="K620" s="684"/>
      <c r="L620" s="404" t="s">
        <v>400</v>
      </c>
      <c r="M620" s="428">
        <v>300</v>
      </c>
    </row>
    <row r="621" spans="1:13">
      <c r="A621" s="236">
        <v>45776</v>
      </c>
      <c r="B621" s="677" t="s">
        <v>2456</v>
      </c>
      <c r="C621" s="677" t="s">
        <v>415</v>
      </c>
      <c r="D621" t="s">
        <v>19</v>
      </c>
      <c r="F621" s="241">
        <v>14.6</v>
      </c>
      <c r="G621" s="218">
        <f t="shared" ref="G621:G694" si="10">+G620+E621-F621</f>
        <v>3.0000000000000231</v>
      </c>
      <c r="H621" s="218"/>
      <c r="K621" s="676" t="s">
        <v>425</v>
      </c>
      <c r="L621" t="s">
        <v>400</v>
      </c>
      <c r="M621" s="241">
        <v>350</v>
      </c>
    </row>
    <row r="622" spans="1:13">
      <c r="A622" s="236">
        <v>45776</v>
      </c>
      <c r="B622" s="677" t="s">
        <v>2456</v>
      </c>
      <c r="C622" s="677" t="s">
        <v>415</v>
      </c>
      <c r="D622" t="s">
        <v>401</v>
      </c>
      <c r="F622" s="241">
        <v>3</v>
      </c>
      <c r="G622" s="218">
        <f t="shared" si="10"/>
        <v>2.3092638912203256E-14</v>
      </c>
      <c r="H622" s="218"/>
      <c r="K622" s="677"/>
      <c r="M622" s="241">
        <f>SUM(M618:M621)</f>
        <v>669.5</v>
      </c>
    </row>
    <row r="623" spans="1:13">
      <c r="A623" s="243">
        <v>45747</v>
      </c>
      <c r="B623" s="676" t="s">
        <v>397</v>
      </c>
      <c r="C623" s="676" t="s">
        <v>418</v>
      </c>
      <c r="D623" t="s">
        <v>19</v>
      </c>
      <c r="E623" s="241">
        <v>14.5</v>
      </c>
      <c r="G623" s="218">
        <f t="shared" si="10"/>
        <v>14.500000000000023</v>
      </c>
      <c r="H623" s="218"/>
      <c r="K623" s="676"/>
      <c r="M623" s="237"/>
    </row>
    <row r="624" spans="1:13">
      <c r="B624" s="677"/>
      <c r="C624" s="677"/>
      <c r="D624" t="s">
        <v>401</v>
      </c>
      <c r="E624" s="241">
        <v>3</v>
      </c>
      <c r="G624" s="218">
        <f t="shared" si="10"/>
        <v>17.500000000000021</v>
      </c>
      <c r="H624" s="218"/>
      <c r="K624" s="676"/>
      <c r="M624" s="241"/>
    </row>
    <row r="625" spans="1:15">
      <c r="B625" s="677"/>
      <c r="C625" s="677"/>
      <c r="D625" t="s">
        <v>400</v>
      </c>
      <c r="E625" s="237">
        <v>350</v>
      </c>
      <c r="G625" s="218">
        <f t="shared" si="10"/>
        <v>367.5</v>
      </c>
      <c r="H625" s="218"/>
      <c r="K625" s="677"/>
      <c r="M625" s="241"/>
    </row>
    <row r="626" spans="1:15" s="396" customFormat="1">
      <c r="A626" s="395">
        <v>45777</v>
      </c>
      <c r="B626" s="681" t="s">
        <v>2457</v>
      </c>
      <c r="C626" s="681" t="s">
        <v>418</v>
      </c>
      <c r="D626" s="396" t="s">
        <v>400</v>
      </c>
      <c r="E626" s="399"/>
      <c r="F626" s="399">
        <v>30</v>
      </c>
      <c r="G626" s="399">
        <f t="shared" si="10"/>
        <v>337.5</v>
      </c>
      <c r="H626" s="399"/>
      <c r="K626" s="682"/>
      <c r="M626" s="416"/>
      <c r="N626" s="416"/>
    </row>
    <row r="627" spans="1:15">
      <c r="A627" s="236">
        <v>45776</v>
      </c>
      <c r="B627" s="677" t="s">
        <v>2456</v>
      </c>
      <c r="C627" s="677" t="s">
        <v>418</v>
      </c>
      <c r="D627" t="s">
        <v>19</v>
      </c>
      <c r="F627" s="241">
        <v>14.5</v>
      </c>
      <c r="G627" s="218">
        <f t="shared" si="10"/>
        <v>323</v>
      </c>
      <c r="H627" s="218"/>
      <c r="K627" s="676"/>
      <c r="M627" s="237"/>
      <c r="N627" s="237"/>
    </row>
    <row r="628" spans="1:15">
      <c r="A628" s="236">
        <v>45776</v>
      </c>
      <c r="B628" s="677" t="s">
        <v>2456</v>
      </c>
      <c r="C628" s="677" t="s">
        <v>418</v>
      </c>
      <c r="D628" t="s">
        <v>401</v>
      </c>
      <c r="F628" s="241">
        <v>3</v>
      </c>
      <c r="G628" s="218">
        <f t="shared" si="10"/>
        <v>320</v>
      </c>
      <c r="H628" s="218"/>
      <c r="M628" s="237"/>
      <c r="N628" s="237"/>
    </row>
    <row r="629" spans="1:15" s="396" customFormat="1">
      <c r="A629" s="426">
        <v>45808</v>
      </c>
      <c r="B629" s="681" t="s">
        <v>2458</v>
      </c>
      <c r="C629" s="681" t="s">
        <v>418</v>
      </c>
      <c r="D629" s="396" t="s">
        <v>400</v>
      </c>
      <c r="E629" s="399"/>
      <c r="F629" s="399">
        <v>320</v>
      </c>
      <c r="G629" s="399">
        <f t="shared" si="10"/>
        <v>0</v>
      </c>
      <c r="H629" s="399"/>
      <c r="M629" s="416"/>
      <c r="N629" s="416"/>
    </row>
    <row r="630" spans="1:15">
      <c r="A630" s="243">
        <v>45777</v>
      </c>
      <c r="B630" s="676" t="s">
        <v>397</v>
      </c>
      <c r="C630" s="676" t="s">
        <v>420</v>
      </c>
      <c r="D630" t="s">
        <v>19</v>
      </c>
      <c r="E630" s="241">
        <v>20.2</v>
      </c>
      <c r="G630" s="218">
        <f t="shared" si="10"/>
        <v>20.2</v>
      </c>
      <c r="H630" s="218"/>
      <c r="M630" s="237"/>
      <c r="O630" s="240"/>
    </row>
    <row r="631" spans="1:15">
      <c r="B631" s="677"/>
      <c r="C631" s="677"/>
      <c r="D631" t="s">
        <v>401</v>
      </c>
      <c r="E631" s="241">
        <v>3</v>
      </c>
      <c r="G631" s="218">
        <f t="shared" si="10"/>
        <v>23.2</v>
      </c>
      <c r="H631" s="218"/>
    </row>
    <row r="632" spans="1:15">
      <c r="B632" s="677"/>
      <c r="C632" s="677"/>
      <c r="D632" t="s">
        <v>400</v>
      </c>
      <c r="E632" s="237">
        <v>350</v>
      </c>
      <c r="G632" s="218">
        <f t="shared" si="10"/>
        <v>373.2</v>
      </c>
      <c r="H632" s="218"/>
    </row>
    <row r="633" spans="1:15">
      <c r="A633" s="257">
        <v>45805</v>
      </c>
      <c r="B633" s="677" t="s">
        <v>2459</v>
      </c>
      <c r="C633" s="677" t="s">
        <v>420</v>
      </c>
      <c r="D633" t="s">
        <v>19</v>
      </c>
      <c r="F633" s="241">
        <v>20.2</v>
      </c>
      <c r="G633" s="218">
        <f t="shared" si="10"/>
        <v>353</v>
      </c>
      <c r="H633" s="218"/>
    </row>
    <row r="634" spans="1:15">
      <c r="A634" s="257">
        <v>45805</v>
      </c>
      <c r="B634" s="677" t="s">
        <v>2459</v>
      </c>
      <c r="C634" s="677" t="s">
        <v>420</v>
      </c>
      <c r="D634" t="s">
        <v>401</v>
      </c>
      <c r="F634" s="241">
        <v>3</v>
      </c>
      <c r="G634" s="218">
        <f t="shared" si="10"/>
        <v>350</v>
      </c>
      <c r="H634" s="218"/>
    </row>
    <row r="635" spans="1:15" s="396" customFormat="1">
      <c r="A635" s="426">
        <v>45808</v>
      </c>
      <c r="B635" s="681" t="s">
        <v>2458</v>
      </c>
      <c r="C635" s="681" t="s">
        <v>420</v>
      </c>
      <c r="D635" s="396" t="s">
        <v>400</v>
      </c>
      <c r="E635" s="399"/>
      <c r="F635" s="399">
        <v>120</v>
      </c>
      <c r="G635" s="399">
        <f t="shared" si="10"/>
        <v>230</v>
      </c>
      <c r="H635" s="399"/>
    </row>
    <row r="636" spans="1:15" s="396" customFormat="1">
      <c r="A636" s="426">
        <v>45838</v>
      </c>
      <c r="B636" s="681" t="s">
        <v>2460</v>
      </c>
      <c r="C636" s="681" t="s">
        <v>420</v>
      </c>
      <c r="D636" s="396" t="s">
        <v>400</v>
      </c>
      <c r="E636" s="399"/>
      <c r="F636" s="399">
        <v>230</v>
      </c>
      <c r="G636" s="399">
        <f t="shared" si="10"/>
        <v>0</v>
      </c>
      <c r="H636" s="399"/>
    </row>
    <row r="637" spans="1:15">
      <c r="A637" s="243">
        <v>45808</v>
      </c>
      <c r="B637" s="676" t="s">
        <v>397</v>
      </c>
      <c r="C637" s="676" t="s">
        <v>422</v>
      </c>
      <c r="D637" t="s">
        <v>19</v>
      </c>
      <c r="E637" s="237">
        <v>14.5</v>
      </c>
      <c r="F637" s="355"/>
      <c r="G637" s="218">
        <f t="shared" si="10"/>
        <v>14.5</v>
      </c>
      <c r="H637" s="218"/>
      <c r="J637" s="692" t="s">
        <v>2461</v>
      </c>
      <c r="K637" s="692"/>
      <c r="L637" s="692"/>
    </row>
    <row r="638" spans="1:15">
      <c r="B638" s="677"/>
      <c r="C638" s="677"/>
      <c r="D638" t="s">
        <v>401</v>
      </c>
      <c r="E638" s="237">
        <v>5</v>
      </c>
      <c r="F638" s="355"/>
      <c r="G638" s="218">
        <f t="shared" si="10"/>
        <v>19.5</v>
      </c>
      <c r="H638" s="218"/>
      <c r="I638">
        <v>2025</v>
      </c>
      <c r="J638" s="676" t="s">
        <v>422</v>
      </c>
      <c r="K638" t="s">
        <v>400</v>
      </c>
      <c r="L638" s="237">
        <v>300</v>
      </c>
      <c r="M638" s="237"/>
    </row>
    <row r="639" spans="1:15">
      <c r="A639" s="257"/>
      <c r="B639" s="677"/>
      <c r="C639" s="677"/>
      <c r="D639" t="s">
        <v>400</v>
      </c>
      <c r="E639" s="237">
        <v>350</v>
      </c>
      <c r="F639" s="355"/>
      <c r="G639" s="218">
        <f t="shared" si="10"/>
        <v>369.5</v>
      </c>
      <c r="H639" s="218"/>
      <c r="J639" s="676" t="s">
        <v>425</v>
      </c>
      <c r="K639" t="s">
        <v>19</v>
      </c>
      <c r="L639" s="241">
        <v>4.2</v>
      </c>
      <c r="M639" s="237"/>
    </row>
    <row r="640" spans="1:15" s="396" customFormat="1">
      <c r="A640" s="426">
        <v>45838</v>
      </c>
      <c r="B640" s="681" t="s">
        <v>2460</v>
      </c>
      <c r="C640" s="681" t="s">
        <v>422</v>
      </c>
      <c r="D640" s="396" t="s">
        <v>400</v>
      </c>
      <c r="E640" s="416"/>
      <c r="F640" s="417">
        <v>50</v>
      </c>
      <c r="G640" s="399">
        <f t="shared" si="10"/>
        <v>319.5</v>
      </c>
      <c r="H640" s="399"/>
      <c r="J640" s="681"/>
      <c r="K640" s="396" t="s">
        <v>401</v>
      </c>
      <c r="L640" s="399">
        <v>4</v>
      </c>
      <c r="M640" s="416"/>
    </row>
    <row r="641" spans="1:16">
      <c r="A641" s="236">
        <v>45839</v>
      </c>
      <c r="B641" s="677" t="s">
        <v>2462</v>
      </c>
      <c r="C641" s="677" t="s">
        <v>422</v>
      </c>
      <c r="D641" t="s">
        <v>19</v>
      </c>
      <c r="F641" s="241">
        <v>14.5</v>
      </c>
      <c r="G641" s="218">
        <f t="shared" si="10"/>
        <v>305</v>
      </c>
      <c r="H641" s="218"/>
      <c r="J641" s="677"/>
      <c r="K641" t="s">
        <v>400</v>
      </c>
      <c r="L641" s="237">
        <v>350</v>
      </c>
    </row>
    <row r="642" spans="1:16">
      <c r="A642" s="236">
        <v>45839</v>
      </c>
      <c r="B642" s="677" t="s">
        <v>2462</v>
      </c>
      <c r="C642" s="677" t="s">
        <v>422</v>
      </c>
      <c r="D642" t="s">
        <v>401</v>
      </c>
      <c r="F642" s="241">
        <v>5</v>
      </c>
      <c r="G642" s="218">
        <f t="shared" si="10"/>
        <v>300</v>
      </c>
      <c r="H642" s="218"/>
      <c r="L642" s="237">
        <f>SUM(L638:L641)</f>
        <v>658.2</v>
      </c>
    </row>
    <row r="643" spans="1:16" s="396" customFormat="1">
      <c r="A643" s="395">
        <v>45869</v>
      </c>
      <c r="B643" s="681" t="s">
        <v>2463</v>
      </c>
      <c r="C643" s="681" t="s">
        <v>422</v>
      </c>
      <c r="D643" s="396" t="s">
        <v>400</v>
      </c>
      <c r="E643" s="399"/>
      <c r="F643" s="399">
        <v>300</v>
      </c>
      <c r="G643" s="399">
        <f t="shared" si="10"/>
        <v>0</v>
      </c>
      <c r="H643" s="399"/>
      <c r="L643" s="416"/>
    </row>
    <row r="644" spans="1:16">
      <c r="A644" s="243">
        <v>45838</v>
      </c>
      <c r="B644" s="676" t="s">
        <v>397</v>
      </c>
      <c r="C644" s="676" t="s">
        <v>425</v>
      </c>
      <c r="D644" t="s">
        <v>19</v>
      </c>
      <c r="E644" s="241">
        <v>4.2</v>
      </c>
      <c r="G644" s="218">
        <f t="shared" si="10"/>
        <v>4.2</v>
      </c>
      <c r="H644" s="218"/>
      <c r="J644" s="676" t="s">
        <v>427</v>
      </c>
      <c r="K644" t="s">
        <v>19</v>
      </c>
      <c r="L644" s="241">
        <v>4.8</v>
      </c>
    </row>
    <row r="645" spans="1:16">
      <c r="B645" s="677"/>
      <c r="C645" s="677"/>
      <c r="D645" t="s">
        <v>401</v>
      </c>
      <c r="E645" s="241">
        <v>4</v>
      </c>
      <c r="G645" s="218">
        <f t="shared" si="10"/>
        <v>8.1999999999999993</v>
      </c>
      <c r="H645" s="218"/>
      <c r="J645" s="677"/>
      <c r="K645" t="s">
        <v>401</v>
      </c>
      <c r="L645" s="241">
        <v>4</v>
      </c>
    </row>
    <row r="646" spans="1:16">
      <c r="B646" s="677"/>
      <c r="C646" s="677"/>
      <c r="D646" t="s">
        <v>400</v>
      </c>
      <c r="E646" s="237">
        <v>350</v>
      </c>
      <c r="G646" s="218">
        <f t="shared" si="10"/>
        <v>358.2</v>
      </c>
      <c r="H646" s="218"/>
      <c r="J646" s="676"/>
      <c r="L646" s="241">
        <f>SUM(L644:L645)</f>
        <v>8.8000000000000007</v>
      </c>
      <c r="N646" s="676"/>
      <c r="P646" s="241"/>
    </row>
    <row r="647" spans="1:16">
      <c r="A647" s="236">
        <v>45870</v>
      </c>
      <c r="B647" s="677" t="s">
        <v>2464</v>
      </c>
      <c r="C647" s="677" t="s">
        <v>425</v>
      </c>
      <c r="D647" t="s">
        <v>19</v>
      </c>
      <c r="F647" s="241">
        <v>4.2</v>
      </c>
      <c r="G647" s="218">
        <f t="shared" si="10"/>
        <v>354</v>
      </c>
      <c r="H647" s="218"/>
      <c r="J647" s="677"/>
      <c r="L647" s="241"/>
      <c r="N647" s="677"/>
      <c r="P647" s="241"/>
    </row>
    <row r="648" spans="1:16">
      <c r="A648" s="236">
        <v>45870</v>
      </c>
      <c r="B648" s="677" t="s">
        <v>2464</v>
      </c>
      <c r="C648" s="677" t="s">
        <v>425</v>
      </c>
      <c r="D648" t="s">
        <v>401</v>
      </c>
      <c r="F648" s="241">
        <v>4</v>
      </c>
      <c r="G648" s="218">
        <f t="shared" si="10"/>
        <v>350</v>
      </c>
      <c r="H648" s="218"/>
      <c r="J648" s="256"/>
      <c r="K648" s="256"/>
      <c r="L648" s="256"/>
      <c r="P648" s="237"/>
    </row>
    <row r="649" spans="1:16" s="396" customFormat="1">
      <c r="A649" s="395">
        <v>45869</v>
      </c>
      <c r="B649" s="681" t="s">
        <v>2463</v>
      </c>
      <c r="C649" s="681" t="s">
        <v>425</v>
      </c>
      <c r="D649" s="396" t="s">
        <v>400</v>
      </c>
      <c r="E649" s="399"/>
      <c r="F649" s="399">
        <v>300</v>
      </c>
      <c r="G649" s="241">
        <f t="shared" si="10"/>
        <v>50</v>
      </c>
      <c r="H649" s="399"/>
      <c r="J649" s="397"/>
      <c r="K649" s="397"/>
      <c r="L649" s="397"/>
    </row>
    <row r="650" spans="1:16">
      <c r="A650" s="236">
        <v>45900</v>
      </c>
      <c r="B650" s="677" t="s">
        <v>2465</v>
      </c>
      <c r="C650" s="677" t="s">
        <v>425</v>
      </c>
      <c r="D650" t="s">
        <v>400</v>
      </c>
      <c r="F650" s="241">
        <v>50</v>
      </c>
      <c r="G650" s="241">
        <f t="shared" si="10"/>
        <v>0</v>
      </c>
      <c r="H650" s="241"/>
      <c r="J650" s="256"/>
      <c r="K650" s="256"/>
      <c r="L650" s="256"/>
    </row>
    <row r="651" spans="1:16">
      <c r="A651" s="243">
        <v>45869</v>
      </c>
      <c r="B651" s="676" t="s">
        <v>397</v>
      </c>
      <c r="C651" s="676" t="s">
        <v>427</v>
      </c>
      <c r="D651" t="s">
        <v>19</v>
      </c>
      <c r="E651" s="241">
        <v>4.8</v>
      </c>
      <c r="G651" s="241">
        <f t="shared" si="10"/>
        <v>4.8</v>
      </c>
      <c r="H651" s="218"/>
      <c r="J651" s="746" t="s">
        <v>2461</v>
      </c>
      <c r="K651" s="746"/>
      <c r="L651" s="746"/>
    </row>
    <row r="652" spans="1:16">
      <c r="B652" s="677"/>
      <c r="C652" s="677"/>
      <c r="D652" t="s">
        <v>401</v>
      </c>
      <c r="E652" s="241">
        <v>4</v>
      </c>
      <c r="G652" s="241">
        <f t="shared" si="10"/>
        <v>8.8000000000000007</v>
      </c>
      <c r="H652" s="218"/>
      <c r="I652">
        <v>2025</v>
      </c>
      <c r="J652" s="685" t="s">
        <v>425</v>
      </c>
      <c r="K652" s="256" t="s">
        <v>400</v>
      </c>
      <c r="L652" s="256">
        <v>50</v>
      </c>
    </row>
    <row r="653" spans="1:16">
      <c r="B653" s="677"/>
      <c r="C653" s="677"/>
      <c r="D653" t="s">
        <v>400</v>
      </c>
      <c r="E653" s="237">
        <v>350</v>
      </c>
      <c r="G653" s="241">
        <f t="shared" si="10"/>
        <v>358.8</v>
      </c>
      <c r="H653" s="218"/>
      <c r="J653" s="685" t="s">
        <v>427</v>
      </c>
      <c r="K653" s="256" t="s">
        <v>400</v>
      </c>
      <c r="L653" s="256">
        <v>350</v>
      </c>
    </row>
    <row r="654" spans="1:16">
      <c r="A654" s="236">
        <v>45896</v>
      </c>
      <c r="B654" s="677" t="s">
        <v>2466</v>
      </c>
      <c r="C654" s="677" t="s">
        <v>427</v>
      </c>
      <c r="D654" t="s">
        <v>19</v>
      </c>
      <c r="F654" s="241">
        <v>4.8</v>
      </c>
      <c r="G654" s="241">
        <f t="shared" si="10"/>
        <v>354</v>
      </c>
      <c r="H654" s="218"/>
      <c r="J654" s="256"/>
      <c r="K654" s="256" t="s">
        <v>19</v>
      </c>
      <c r="L654" s="290">
        <v>4.8</v>
      </c>
    </row>
    <row r="655" spans="1:16">
      <c r="A655" s="236">
        <v>45896</v>
      </c>
      <c r="B655" s="677" t="s">
        <v>2466</v>
      </c>
      <c r="C655" s="677" t="s">
        <v>427</v>
      </c>
      <c r="D655" t="s">
        <v>401</v>
      </c>
      <c r="F655" s="241">
        <v>4</v>
      </c>
      <c r="G655" s="241">
        <f t="shared" si="10"/>
        <v>350</v>
      </c>
      <c r="H655" s="218"/>
      <c r="J655" s="256"/>
      <c r="K655" s="256" t="s">
        <v>401</v>
      </c>
      <c r="L655" s="290">
        <v>4</v>
      </c>
    </row>
    <row r="656" spans="1:16">
      <c r="A656" s="236">
        <v>45900</v>
      </c>
      <c r="B656" s="677" t="s">
        <v>2465</v>
      </c>
      <c r="C656" s="677" t="s">
        <v>427</v>
      </c>
      <c r="D656" t="s">
        <v>400</v>
      </c>
      <c r="F656" s="241">
        <v>350</v>
      </c>
      <c r="G656" s="241">
        <f t="shared" si="10"/>
        <v>0</v>
      </c>
      <c r="H656" s="218"/>
      <c r="J656" s="256"/>
      <c r="K656" s="256"/>
      <c r="L656" s="290"/>
    </row>
    <row r="657" spans="1:13">
      <c r="A657" s="243">
        <v>45900</v>
      </c>
      <c r="B657" s="676" t="s">
        <v>397</v>
      </c>
      <c r="C657" s="676" t="s">
        <v>429</v>
      </c>
      <c r="D657" t="s">
        <v>19</v>
      </c>
      <c r="E657" s="241">
        <v>4.9000000000000004</v>
      </c>
      <c r="G657" s="241">
        <f t="shared" si="10"/>
        <v>4.9000000000000004</v>
      </c>
      <c r="H657" s="218"/>
      <c r="J657" s="256"/>
      <c r="K657" s="256"/>
      <c r="L657" s="256">
        <f>SUM(L652:L655)</f>
        <v>408.8</v>
      </c>
    </row>
    <row r="658" spans="1:13">
      <c r="B658" s="677"/>
      <c r="C658" s="677"/>
      <c r="D658" t="s">
        <v>401</v>
      </c>
      <c r="E658" s="241">
        <v>6</v>
      </c>
      <c r="G658" s="241">
        <f t="shared" si="10"/>
        <v>10.9</v>
      </c>
      <c r="H658" s="218"/>
      <c r="J658" s="256"/>
      <c r="K658" s="256"/>
      <c r="L658" s="256"/>
    </row>
    <row r="659" spans="1:13">
      <c r="B659" s="677"/>
      <c r="C659" s="677"/>
      <c r="D659" t="s">
        <v>400</v>
      </c>
      <c r="E659" s="237">
        <v>350</v>
      </c>
      <c r="G659" s="241">
        <f t="shared" si="10"/>
        <v>360.9</v>
      </c>
      <c r="H659" s="218"/>
    </row>
    <row r="660" spans="1:13">
      <c r="A660" s="236">
        <v>45900</v>
      </c>
      <c r="B660" s="677" t="s">
        <v>2465</v>
      </c>
      <c r="C660" s="677" t="s">
        <v>429</v>
      </c>
      <c r="D660" t="s">
        <v>400</v>
      </c>
      <c r="E660" s="237"/>
      <c r="F660" s="241">
        <v>250</v>
      </c>
      <c r="G660" s="241">
        <f t="shared" si="10"/>
        <v>110.89999999999998</v>
      </c>
      <c r="H660" s="218"/>
      <c r="J660" s="745" t="s">
        <v>2461</v>
      </c>
      <c r="K660" s="745"/>
      <c r="L660" s="745"/>
    </row>
    <row r="661" spans="1:13">
      <c r="A661" s="236">
        <v>45930</v>
      </c>
      <c r="B661" s="677" t="s">
        <v>2467</v>
      </c>
      <c r="C661" s="677" t="s">
        <v>429</v>
      </c>
      <c r="D661" t="s">
        <v>400</v>
      </c>
      <c r="E661" s="237"/>
      <c r="F661" s="241">
        <v>100</v>
      </c>
      <c r="G661" s="241">
        <f t="shared" si="10"/>
        <v>10.899999999999977</v>
      </c>
      <c r="H661" s="218"/>
      <c r="I661" s="232">
        <v>2025</v>
      </c>
      <c r="J661" s="676" t="s">
        <v>429</v>
      </c>
      <c r="K661" t="s">
        <v>19</v>
      </c>
      <c r="L661" s="241">
        <v>4.9000000000000004</v>
      </c>
    </row>
    <row r="662" spans="1:13">
      <c r="A662" s="236">
        <v>45961</v>
      </c>
      <c r="B662" s="677" t="s">
        <v>2468</v>
      </c>
      <c r="C662" s="677" t="s">
        <v>429</v>
      </c>
      <c r="D662" t="s">
        <v>19</v>
      </c>
      <c r="E662" s="237"/>
      <c r="F662" s="241">
        <v>4.9000000000000004</v>
      </c>
      <c r="G662" s="241">
        <f t="shared" si="10"/>
        <v>5.9999999999999769</v>
      </c>
      <c r="H662" s="218"/>
      <c r="I662" s="232"/>
      <c r="J662" s="676"/>
      <c r="L662" s="241"/>
    </row>
    <row r="663" spans="1:13">
      <c r="A663" s="236">
        <v>45961</v>
      </c>
      <c r="B663" s="677" t="s">
        <v>2468</v>
      </c>
      <c r="C663" s="677" t="s">
        <v>429</v>
      </c>
      <c r="D663" t="s">
        <v>401</v>
      </c>
      <c r="E663" s="237"/>
      <c r="F663" s="241">
        <v>6</v>
      </c>
      <c r="G663" s="241">
        <f t="shared" si="10"/>
        <v>-2.3092638912203256E-14</v>
      </c>
      <c r="H663" s="218"/>
      <c r="I663" s="232"/>
      <c r="J663" s="676"/>
      <c r="L663" s="241"/>
    </row>
    <row r="664" spans="1:13" ht="15.75" customHeight="1">
      <c r="A664" s="243">
        <v>45930</v>
      </c>
      <c r="B664" s="676" t="s">
        <v>397</v>
      </c>
      <c r="C664" s="676" t="s">
        <v>431</v>
      </c>
      <c r="D664" t="s">
        <v>19</v>
      </c>
      <c r="E664" s="241">
        <v>5</v>
      </c>
      <c r="G664" s="241">
        <f t="shared" si="10"/>
        <v>4.9999999999999769</v>
      </c>
      <c r="H664" s="218"/>
      <c r="J664" s="677"/>
      <c r="K664" t="s">
        <v>401</v>
      </c>
      <c r="L664" s="241">
        <v>6</v>
      </c>
    </row>
    <row r="665" spans="1:13">
      <c r="B665" s="677"/>
      <c r="C665" s="677"/>
      <c r="D665" t="s">
        <v>401</v>
      </c>
      <c r="E665" s="241">
        <v>4</v>
      </c>
      <c r="G665" s="241">
        <f t="shared" si="10"/>
        <v>8.9999999999999769</v>
      </c>
      <c r="H665" s="218"/>
      <c r="J665" s="676" t="s">
        <v>431</v>
      </c>
      <c r="K665" t="s">
        <v>19</v>
      </c>
      <c r="L665" s="241">
        <v>5</v>
      </c>
    </row>
    <row r="666" spans="1:13">
      <c r="B666" s="677"/>
      <c r="C666" s="677"/>
      <c r="D666" t="s">
        <v>400</v>
      </c>
      <c r="E666" s="237">
        <v>350</v>
      </c>
      <c r="G666" s="241">
        <f t="shared" si="10"/>
        <v>359</v>
      </c>
      <c r="H666" s="218"/>
      <c r="J666" s="677"/>
      <c r="K666" t="s">
        <v>401</v>
      </c>
      <c r="L666" s="241">
        <v>4</v>
      </c>
    </row>
    <row r="667" spans="1:13">
      <c r="A667" s="236">
        <v>45930</v>
      </c>
      <c r="B667" s="677" t="s">
        <v>2467</v>
      </c>
      <c r="C667" s="677" t="s">
        <v>431</v>
      </c>
      <c r="D667" t="s">
        <v>400</v>
      </c>
      <c r="F667" s="241">
        <v>330</v>
      </c>
      <c r="G667" s="241">
        <f t="shared" si="10"/>
        <v>29</v>
      </c>
      <c r="H667" s="218"/>
      <c r="L667" s="536">
        <f>SUM(L661:L666)</f>
        <v>19.899999999999999</v>
      </c>
    </row>
    <row r="668" spans="1:13">
      <c r="A668" s="236">
        <v>45961</v>
      </c>
      <c r="B668" s="677" t="s">
        <v>2468</v>
      </c>
      <c r="C668" s="677" t="s">
        <v>431</v>
      </c>
      <c r="D668" t="s">
        <v>19</v>
      </c>
      <c r="F668" s="241">
        <v>5</v>
      </c>
      <c r="G668" s="241">
        <f t="shared" si="10"/>
        <v>24</v>
      </c>
      <c r="H668" s="218"/>
    </row>
    <row r="669" spans="1:13">
      <c r="A669" s="236">
        <v>45961</v>
      </c>
      <c r="B669" s="677" t="s">
        <v>2468</v>
      </c>
      <c r="C669" s="677" t="s">
        <v>431</v>
      </c>
      <c r="D669" t="s">
        <v>401</v>
      </c>
      <c r="F669" s="241">
        <v>4</v>
      </c>
      <c r="G669" s="241">
        <f t="shared" si="10"/>
        <v>20</v>
      </c>
      <c r="H669" s="218"/>
    </row>
    <row r="670" spans="1:13">
      <c r="A670" s="236">
        <v>45961</v>
      </c>
      <c r="B670" s="677" t="s">
        <v>2469</v>
      </c>
      <c r="C670" s="677" t="s">
        <v>431</v>
      </c>
      <c r="D670" t="s">
        <v>400</v>
      </c>
      <c r="F670" s="241">
        <v>20</v>
      </c>
      <c r="G670" s="241">
        <f t="shared" si="10"/>
        <v>0</v>
      </c>
      <c r="H670" s="218"/>
    </row>
    <row r="671" spans="1:13">
      <c r="A671" s="243">
        <v>45961</v>
      </c>
      <c r="B671" s="676" t="s">
        <v>397</v>
      </c>
      <c r="C671" s="676" t="s">
        <v>398</v>
      </c>
      <c r="D671" t="s">
        <v>19</v>
      </c>
      <c r="E671" s="241">
        <v>4.9000000000000004</v>
      </c>
      <c r="G671" s="241">
        <f t="shared" si="10"/>
        <v>4.9000000000000004</v>
      </c>
      <c r="H671" s="218"/>
    </row>
    <row r="672" spans="1:13">
      <c r="B672" s="677"/>
      <c r="C672" s="677"/>
      <c r="D672" t="s">
        <v>401</v>
      </c>
      <c r="E672" s="241">
        <v>6</v>
      </c>
      <c r="G672" s="241">
        <f t="shared" si="10"/>
        <v>10.9</v>
      </c>
      <c r="H672" s="218"/>
      <c r="K672" s="676" t="s">
        <v>398</v>
      </c>
      <c r="L672" t="s">
        <v>19</v>
      </c>
      <c r="M672" s="218">
        <v>4.9000000000000004</v>
      </c>
    </row>
    <row r="673" spans="1:14">
      <c r="B673" s="677"/>
      <c r="C673" s="677"/>
      <c r="D673" t="s">
        <v>400</v>
      </c>
      <c r="E673" s="237">
        <v>350</v>
      </c>
      <c r="G673" s="241">
        <f t="shared" si="10"/>
        <v>360.9</v>
      </c>
      <c r="H673" s="218"/>
      <c r="K673" s="677"/>
      <c r="L673" t="s">
        <v>401</v>
      </c>
      <c r="M673" s="218">
        <v>6</v>
      </c>
    </row>
    <row r="674" spans="1:14">
      <c r="A674" s="236">
        <v>45961</v>
      </c>
      <c r="B674" s="677" t="s">
        <v>2469</v>
      </c>
      <c r="C674" s="677" t="s">
        <v>398</v>
      </c>
      <c r="D674" t="s">
        <v>400</v>
      </c>
      <c r="F674" s="241">
        <v>350</v>
      </c>
      <c r="G674" s="241">
        <f t="shared" si="10"/>
        <v>10.899999999999977</v>
      </c>
      <c r="H674" s="218"/>
      <c r="K674" s="676" t="s">
        <v>405</v>
      </c>
      <c r="L674" t="s">
        <v>19</v>
      </c>
      <c r="M674" s="218">
        <v>5</v>
      </c>
    </row>
    <row r="675" spans="1:14">
      <c r="A675" s="236">
        <v>46027</v>
      </c>
      <c r="B675" s="677" t="s">
        <v>2470</v>
      </c>
      <c r="C675" s="677" t="s">
        <v>398</v>
      </c>
      <c r="D675" t="s">
        <v>19</v>
      </c>
      <c r="F675" s="241">
        <v>4.9000000000000004</v>
      </c>
      <c r="G675" s="241">
        <f>+G674+E675-F675</f>
        <v>5.9999999999999769</v>
      </c>
      <c r="H675" s="218"/>
      <c r="K675" s="676"/>
      <c r="M675" s="218"/>
    </row>
    <row r="676" spans="1:14">
      <c r="A676" s="236">
        <v>46027</v>
      </c>
      <c r="B676" s="677" t="s">
        <v>2470</v>
      </c>
      <c r="C676" s="677" t="s">
        <v>398</v>
      </c>
      <c r="D676" t="s">
        <v>401</v>
      </c>
      <c r="F676" s="241">
        <v>6</v>
      </c>
      <c r="G676" s="241">
        <f>+G675+E676-F676</f>
        <v>-2.3092638912203256E-14</v>
      </c>
      <c r="H676" s="218"/>
      <c r="K676" s="676"/>
      <c r="M676" s="218"/>
    </row>
    <row r="677" spans="1:14">
      <c r="A677" s="243">
        <v>45960</v>
      </c>
      <c r="B677" s="676" t="s">
        <v>397</v>
      </c>
      <c r="C677" s="676" t="s">
        <v>405</v>
      </c>
      <c r="D677" t="s">
        <v>19</v>
      </c>
      <c r="E677" s="241">
        <v>5</v>
      </c>
      <c r="G677" s="241">
        <f>+G676+E677-F677</f>
        <v>4.9999999999999769</v>
      </c>
      <c r="H677" s="218"/>
      <c r="K677" s="677"/>
      <c r="L677" t="s">
        <v>401</v>
      </c>
      <c r="M677" s="218">
        <v>5</v>
      </c>
    </row>
    <row r="678" spans="1:14">
      <c r="B678" s="677"/>
      <c r="C678" s="677"/>
      <c r="D678" t="s">
        <v>401</v>
      </c>
      <c r="E678" s="241">
        <v>5</v>
      </c>
      <c r="G678" s="241">
        <f>+G677+E678-F678</f>
        <v>9.9999999999999769</v>
      </c>
      <c r="H678" s="218"/>
      <c r="L678" t="s">
        <v>400</v>
      </c>
      <c r="M678">
        <v>90</v>
      </c>
    </row>
    <row r="679" spans="1:14">
      <c r="B679" s="677"/>
      <c r="C679" s="677"/>
      <c r="D679" t="s">
        <v>400</v>
      </c>
      <c r="E679" s="241">
        <v>350</v>
      </c>
      <c r="G679" s="241">
        <f>+G678+E679-F679</f>
        <v>360</v>
      </c>
      <c r="H679" s="218"/>
      <c r="K679" s="676" t="s">
        <v>409</v>
      </c>
      <c r="L679" t="s">
        <v>400</v>
      </c>
      <c r="M679" s="256">
        <v>350</v>
      </c>
    </row>
    <row r="680" spans="1:14">
      <c r="A680" s="236">
        <v>45991</v>
      </c>
      <c r="B680" s="677" t="s">
        <v>2471</v>
      </c>
      <c r="C680" s="677" t="s">
        <v>405</v>
      </c>
      <c r="D680" t="s">
        <v>400</v>
      </c>
      <c r="F680" s="241">
        <v>50</v>
      </c>
      <c r="G680" s="241">
        <f t="shared" si="10"/>
        <v>310</v>
      </c>
      <c r="H680" s="218"/>
      <c r="M680" s="237">
        <f>SUM(M672:M679)</f>
        <v>460.9</v>
      </c>
    </row>
    <row r="681" spans="1:14">
      <c r="A681" s="236">
        <v>46021</v>
      </c>
      <c r="B681" s="677" t="s">
        <v>2472</v>
      </c>
      <c r="C681" s="677" t="s">
        <v>405</v>
      </c>
      <c r="D681" t="s">
        <v>400</v>
      </c>
      <c r="F681" s="241">
        <v>210</v>
      </c>
      <c r="G681" s="241">
        <f t="shared" si="10"/>
        <v>100</v>
      </c>
      <c r="H681" s="218"/>
    </row>
    <row r="682" spans="1:14">
      <c r="A682" s="236">
        <v>46027</v>
      </c>
      <c r="B682" s="677" t="s">
        <v>2470</v>
      </c>
      <c r="C682" s="677" t="s">
        <v>405</v>
      </c>
      <c r="D682" t="s">
        <v>19</v>
      </c>
      <c r="F682" s="241">
        <v>5</v>
      </c>
      <c r="G682" s="241">
        <f>+G681+E682-F682</f>
        <v>95</v>
      </c>
      <c r="H682" s="218"/>
    </row>
    <row r="683" spans="1:14">
      <c r="A683" s="236">
        <v>46027</v>
      </c>
      <c r="B683" s="677" t="s">
        <v>2470</v>
      </c>
      <c r="C683" s="677" t="s">
        <v>405</v>
      </c>
      <c r="D683" t="s">
        <v>401</v>
      </c>
      <c r="F683" s="241">
        <v>5</v>
      </c>
      <c r="G683" s="241">
        <f>+G682+E683-F683</f>
        <v>90</v>
      </c>
      <c r="H683" s="218"/>
    </row>
    <row r="684" spans="1:14">
      <c r="A684" s="236">
        <v>46027</v>
      </c>
      <c r="B684" s="677" t="s">
        <v>2473</v>
      </c>
      <c r="C684" s="677" t="s">
        <v>405</v>
      </c>
      <c r="D684" t="s">
        <v>400</v>
      </c>
      <c r="F684" s="241">
        <v>90</v>
      </c>
      <c r="G684" s="241">
        <f>+G683+E684-F684</f>
        <v>0</v>
      </c>
      <c r="H684" s="218"/>
    </row>
    <row r="685" spans="1:14">
      <c r="A685" s="243">
        <v>46022</v>
      </c>
      <c r="B685" s="676" t="s">
        <v>397</v>
      </c>
      <c r="C685" s="676" t="s">
        <v>409</v>
      </c>
      <c r="D685" t="s">
        <v>19</v>
      </c>
      <c r="E685" s="256">
        <v>5.3</v>
      </c>
      <c r="G685" s="241">
        <f>+G684+E685-F685</f>
        <v>5.3</v>
      </c>
      <c r="H685" s="218"/>
    </row>
    <row r="686" spans="1:14">
      <c r="B686" s="677"/>
      <c r="C686" s="677"/>
      <c r="D686" t="s">
        <v>401</v>
      </c>
      <c r="E686" s="256">
        <v>5</v>
      </c>
      <c r="G686" s="241">
        <f>+G685+E686-F686</f>
        <v>10.3</v>
      </c>
      <c r="H686" s="218"/>
      <c r="N686" s="685"/>
    </row>
    <row r="687" spans="1:14">
      <c r="B687" s="677"/>
      <c r="C687" s="677"/>
      <c r="D687" t="s">
        <v>400</v>
      </c>
      <c r="E687" s="256">
        <v>350</v>
      </c>
      <c r="G687" s="241">
        <f>+G686+E687-F687</f>
        <v>360.3</v>
      </c>
      <c r="H687" s="218"/>
      <c r="K687" s="676">
        <v>2025</v>
      </c>
      <c r="L687" s="676" t="s">
        <v>409</v>
      </c>
      <c r="M687" t="s">
        <v>19</v>
      </c>
      <c r="N687" s="256">
        <v>5.3</v>
      </c>
    </row>
    <row r="688" spans="1:14">
      <c r="A688" s="236">
        <v>46027</v>
      </c>
      <c r="B688" s="677" t="s">
        <v>2474</v>
      </c>
      <c r="C688" s="677" t="s">
        <v>409</v>
      </c>
      <c r="D688" t="s">
        <v>400</v>
      </c>
      <c r="F688" s="241">
        <v>350</v>
      </c>
      <c r="G688" s="241">
        <f t="shared" si="10"/>
        <v>10.300000000000011</v>
      </c>
      <c r="H688" s="218"/>
      <c r="K688" s="676"/>
      <c r="L688" s="677"/>
      <c r="M688" t="s">
        <v>401</v>
      </c>
      <c r="N688" s="256">
        <v>5</v>
      </c>
    </row>
    <row r="689" spans="1:14">
      <c r="A689" s="236">
        <v>46087</v>
      </c>
      <c r="B689" s="677" t="s">
        <v>2475</v>
      </c>
      <c r="C689" s="677" t="s">
        <v>409</v>
      </c>
      <c r="D689" t="s">
        <v>19</v>
      </c>
      <c r="F689" s="241">
        <v>5.3</v>
      </c>
      <c r="G689" s="241">
        <f t="shared" si="10"/>
        <v>5.0000000000000115</v>
      </c>
      <c r="H689" s="218"/>
      <c r="K689" s="676"/>
      <c r="L689" s="677"/>
      <c r="N689" s="256"/>
    </row>
    <row r="690" spans="1:14">
      <c r="A690" s="236">
        <v>46087</v>
      </c>
      <c r="B690" s="677" t="s">
        <v>2475</v>
      </c>
      <c r="C690" s="677" t="s">
        <v>409</v>
      </c>
      <c r="D690" t="s">
        <v>401</v>
      </c>
      <c r="F690" s="241">
        <v>5</v>
      </c>
      <c r="G690" s="241">
        <f t="shared" si="10"/>
        <v>1.1546319456101628E-14</v>
      </c>
      <c r="H690" s="218"/>
      <c r="K690" s="676"/>
      <c r="L690" s="677"/>
      <c r="N690" s="256"/>
    </row>
    <row r="691" spans="1:14">
      <c r="A691" s="243">
        <v>46053</v>
      </c>
      <c r="B691" s="676" t="s">
        <v>397</v>
      </c>
      <c r="C691" s="676" t="s">
        <v>444</v>
      </c>
      <c r="D691" t="s">
        <v>19</v>
      </c>
      <c r="E691" s="285">
        <v>7</v>
      </c>
      <c r="G691" s="241">
        <f t="shared" si="10"/>
        <v>7.0000000000000115</v>
      </c>
      <c r="H691" s="218"/>
      <c r="K691" s="676">
        <v>2026</v>
      </c>
      <c r="L691" s="676" t="s">
        <v>444</v>
      </c>
      <c r="M691" t="s">
        <v>19</v>
      </c>
      <c r="N691" s="285">
        <v>7</v>
      </c>
    </row>
    <row r="692" spans="1:14">
      <c r="B692" s="677"/>
      <c r="C692" s="677"/>
      <c r="D692" t="s">
        <v>401</v>
      </c>
      <c r="E692" s="285">
        <v>3</v>
      </c>
      <c r="G692" s="241">
        <f t="shared" si="10"/>
        <v>10.000000000000011</v>
      </c>
      <c r="H692" s="218"/>
      <c r="L692" s="677"/>
      <c r="M692" t="s">
        <v>401</v>
      </c>
      <c r="N692" s="285">
        <v>3</v>
      </c>
    </row>
    <row r="693" spans="1:14">
      <c r="B693" s="677"/>
      <c r="C693" s="677"/>
      <c r="D693" t="s">
        <v>400</v>
      </c>
      <c r="E693" s="285">
        <v>350</v>
      </c>
      <c r="G693" s="241">
        <f t="shared" si="10"/>
        <v>360</v>
      </c>
      <c r="H693" s="510">
        <f>SUM(H6:H692)</f>
        <v>1050</v>
      </c>
      <c r="I693" s="511" t="s">
        <v>643</v>
      </c>
      <c r="M693" s="627" t="s">
        <v>640</v>
      </c>
      <c r="N693" s="628">
        <v>28.3</v>
      </c>
    </row>
    <row r="694" spans="1:14">
      <c r="B694" s="677"/>
      <c r="C694" s="677"/>
      <c r="D694" s="627" t="s">
        <v>640</v>
      </c>
      <c r="E694" s="628">
        <v>28.3</v>
      </c>
      <c r="G694" s="241">
        <f t="shared" si="10"/>
        <v>388.3</v>
      </c>
      <c r="H694" s="510"/>
      <c r="I694" s="511"/>
      <c r="N694" s="299">
        <f>SUM(N687:N693)</f>
        <v>48.6</v>
      </c>
    </row>
    <row r="695" spans="1:14">
      <c r="A695" s="236">
        <v>46053</v>
      </c>
      <c r="B695" s="677" t="s">
        <v>2476</v>
      </c>
      <c r="C695" s="677" t="s">
        <v>444</v>
      </c>
      <c r="D695" t="s">
        <v>400</v>
      </c>
      <c r="F695" s="241">
        <v>60</v>
      </c>
      <c r="G695" s="241">
        <f t="shared" ref="G695" si="11">+G694+E695-F695</f>
        <v>328.3</v>
      </c>
    </row>
    <row r="696" spans="1:14">
      <c r="A696" s="236">
        <v>46081</v>
      </c>
      <c r="B696" s="677" t="s">
        <v>2477</v>
      </c>
      <c r="C696" s="677" t="s">
        <v>444</v>
      </c>
      <c r="D696" t="s">
        <v>400</v>
      </c>
      <c r="E696" s="319"/>
      <c r="F696" s="241">
        <v>50</v>
      </c>
      <c r="G696" s="241">
        <f t="shared" ref="G696:G715" si="12">+G695+E696-F696</f>
        <v>278.3</v>
      </c>
    </row>
    <row r="697" spans="1:14">
      <c r="A697" s="236">
        <v>46087</v>
      </c>
      <c r="B697" s="569" t="s">
        <v>2478</v>
      </c>
      <c r="C697" s="677" t="s">
        <v>444</v>
      </c>
      <c r="D697" t="s">
        <v>400</v>
      </c>
      <c r="E697" s="319"/>
      <c r="F697" s="241">
        <v>240</v>
      </c>
      <c r="G697" s="241">
        <f t="shared" si="12"/>
        <v>38.300000000000011</v>
      </c>
    </row>
    <row r="698" spans="1:14">
      <c r="A698" s="236">
        <v>46087</v>
      </c>
      <c r="B698" s="677" t="s">
        <v>2475</v>
      </c>
      <c r="C698" s="677" t="s">
        <v>444</v>
      </c>
      <c r="D698" t="s">
        <v>19</v>
      </c>
      <c r="E698" s="319"/>
      <c r="F698" s="241">
        <v>7</v>
      </c>
      <c r="G698" s="241">
        <f t="shared" si="12"/>
        <v>31.300000000000011</v>
      </c>
    </row>
    <row r="699" spans="1:14">
      <c r="A699" s="236">
        <v>46087</v>
      </c>
      <c r="B699" s="677" t="s">
        <v>2475</v>
      </c>
      <c r="C699" s="677" t="s">
        <v>444</v>
      </c>
      <c r="D699" t="s">
        <v>401</v>
      </c>
      <c r="E699" s="319"/>
      <c r="F699" s="241">
        <v>3</v>
      </c>
      <c r="G699" s="241">
        <f t="shared" si="12"/>
        <v>28.300000000000011</v>
      </c>
    </row>
    <row r="700" spans="1:14">
      <c r="A700" s="236">
        <v>46120</v>
      </c>
      <c r="B700" s="677" t="s">
        <v>2479</v>
      </c>
      <c r="C700" s="677" t="s">
        <v>444</v>
      </c>
      <c r="D700" s="666" t="s">
        <v>640</v>
      </c>
      <c r="E700" s="319"/>
      <c r="F700" s="241">
        <v>28.3</v>
      </c>
      <c r="G700" s="241">
        <f t="shared" si="12"/>
        <v>0</v>
      </c>
    </row>
    <row r="701" spans="1:14">
      <c r="A701" s="243">
        <v>46081</v>
      </c>
      <c r="B701" s="676" t="s">
        <v>397</v>
      </c>
      <c r="C701" s="676" t="s">
        <v>415</v>
      </c>
      <c r="D701" t="s">
        <v>19</v>
      </c>
      <c r="E701" s="256">
        <v>9.1999999999999993</v>
      </c>
      <c r="G701" s="241">
        <f t="shared" si="12"/>
        <v>9.1999999999999993</v>
      </c>
    </row>
    <row r="702" spans="1:14">
      <c r="B702" s="677"/>
      <c r="C702" s="677"/>
      <c r="D702" t="s">
        <v>401</v>
      </c>
      <c r="E702" s="256">
        <v>6</v>
      </c>
      <c r="G702" s="241">
        <f t="shared" si="12"/>
        <v>15.2</v>
      </c>
    </row>
    <row r="703" spans="1:14">
      <c r="B703" s="677"/>
      <c r="C703" s="677"/>
      <c r="D703" t="s">
        <v>400</v>
      </c>
      <c r="E703" s="256">
        <v>350</v>
      </c>
      <c r="G703" s="241">
        <f t="shared" si="12"/>
        <v>365.2</v>
      </c>
      <c r="K703" s="319"/>
      <c r="L703" s="676"/>
      <c r="N703" s="240"/>
    </row>
    <row r="704" spans="1:14">
      <c r="A704" s="236">
        <v>46111</v>
      </c>
      <c r="B704" s="677" t="s">
        <v>2480</v>
      </c>
      <c r="C704" s="677" t="s">
        <v>415</v>
      </c>
      <c r="D704" t="s">
        <v>400</v>
      </c>
      <c r="E704" s="256"/>
      <c r="F704" s="241">
        <v>200</v>
      </c>
      <c r="G704" s="241">
        <f t="shared" si="12"/>
        <v>165.2</v>
      </c>
      <c r="K704" s="241"/>
      <c r="L704" s="676"/>
      <c r="N704" s="240"/>
    </row>
    <row r="705" spans="1:14">
      <c r="A705" s="236">
        <v>46120</v>
      </c>
      <c r="B705" s="677" t="s">
        <v>2479</v>
      </c>
      <c r="C705" s="677" t="s">
        <v>415</v>
      </c>
      <c r="D705" t="s">
        <v>19</v>
      </c>
      <c r="E705" s="256"/>
      <c r="F705" s="241">
        <v>9.1999999999999993</v>
      </c>
      <c r="G705" s="241">
        <f t="shared" si="12"/>
        <v>156</v>
      </c>
      <c r="K705" s="240"/>
      <c r="L705" s="676"/>
      <c r="N705" s="240"/>
    </row>
    <row r="706" spans="1:14">
      <c r="A706" s="236">
        <v>46120</v>
      </c>
      <c r="B706" s="677" t="s">
        <v>2479</v>
      </c>
      <c r="C706" s="677" t="s">
        <v>415</v>
      </c>
      <c r="D706" t="s">
        <v>401</v>
      </c>
      <c r="E706" s="256"/>
      <c r="F706" s="241">
        <v>6</v>
      </c>
      <c r="G706" s="241">
        <f t="shared" si="12"/>
        <v>150</v>
      </c>
      <c r="L706" s="676"/>
      <c r="N706" s="240"/>
    </row>
    <row r="707" spans="1:14">
      <c r="A707" s="236">
        <v>46120</v>
      </c>
      <c r="B707" s="677" t="s">
        <v>2481</v>
      </c>
      <c r="C707" s="677" t="s">
        <v>415</v>
      </c>
      <c r="D707" t="s">
        <v>400</v>
      </c>
      <c r="E707" s="256"/>
      <c r="F707" s="241">
        <v>150</v>
      </c>
      <c r="G707" s="241">
        <f t="shared" si="12"/>
        <v>0</v>
      </c>
      <c r="L707" s="676"/>
      <c r="N707" s="240"/>
    </row>
    <row r="708" spans="1:14">
      <c r="A708" s="243">
        <v>46112</v>
      </c>
      <c r="B708" s="676" t="s">
        <v>1454</v>
      </c>
      <c r="C708" s="676" t="s">
        <v>418</v>
      </c>
      <c r="D708" t="s">
        <v>19</v>
      </c>
      <c r="E708" s="319">
        <v>8</v>
      </c>
      <c r="G708" s="241">
        <f t="shared" si="12"/>
        <v>8</v>
      </c>
      <c r="H708" s="635" t="s">
        <v>597</v>
      </c>
      <c r="I708" s="558">
        <v>9852414</v>
      </c>
    </row>
    <row r="709" spans="1:14">
      <c r="B709" s="677"/>
      <c r="C709" s="677"/>
      <c r="D709" t="s">
        <v>401</v>
      </c>
      <c r="E709" s="241">
        <v>6</v>
      </c>
      <c r="G709" s="241">
        <f t="shared" si="12"/>
        <v>14</v>
      </c>
      <c r="K709" s="745" t="s">
        <v>2461</v>
      </c>
      <c r="L709" s="745"/>
      <c r="M709" s="745"/>
      <c r="N709" s="256"/>
    </row>
    <row r="710" spans="1:14">
      <c r="B710" s="677"/>
      <c r="C710" s="677"/>
      <c r="D710" t="s">
        <v>1115</v>
      </c>
      <c r="E710" s="241">
        <v>350</v>
      </c>
      <c r="G710" s="241">
        <f t="shared" si="12"/>
        <v>364</v>
      </c>
      <c r="J710" s="676">
        <v>2026</v>
      </c>
      <c r="K710" s="676" t="s">
        <v>444</v>
      </c>
      <c r="L710" s="627" t="s">
        <v>640</v>
      </c>
      <c r="M710" s="628">
        <v>28.3</v>
      </c>
    </row>
    <row r="711" spans="1:14">
      <c r="A711" s="236">
        <v>46134</v>
      </c>
      <c r="B711" s="677" t="s">
        <v>2482</v>
      </c>
      <c r="C711" s="677" t="s">
        <v>418</v>
      </c>
      <c r="D711" t="s">
        <v>400</v>
      </c>
      <c r="F711" s="241">
        <v>350</v>
      </c>
      <c r="G711" s="241">
        <f t="shared" si="12"/>
        <v>14</v>
      </c>
      <c r="K711" s="676" t="s">
        <v>415</v>
      </c>
      <c r="L711" t="s">
        <v>19</v>
      </c>
      <c r="M711" s="256">
        <v>9.1999999999999993</v>
      </c>
    </row>
    <row r="712" spans="1:14">
      <c r="A712" s="236">
        <v>46134</v>
      </c>
      <c r="B712" s="677" t="s">
        <v>2483</v>
      </c>
      <c r="C712" s="677" t="s">
        <v>418</v>
      </c>
      <c r="D712" t="s">
        <v>19</v>
      </c>
      <c r="F712" s="241">
        <v>8</v>
      </c>
      <c r="G712" s="241">
        <f t="shared" si="12"/>
        <v>6</v>
      </c>
      <c r="K712" s="677"/>
      <c r="L712" t="s">
        <v>401</v>
      </c>
      <c r="M712" s="256">
        <v>6</v>
      </c>
    </row>
    <row r="713" spans="1:14">
      <c r="A713" s="236">
        <v>46134</v>
      </c>
      <c r="B713" s="677" t="s">
        <v>2483</v>
      </c>
      <c r="C713" s="677" t="s">
        <v>418</v>
      </c>
      <c r="D713" t="s">
        <v>401</v>
      </c>
      <c r="F713" s="241">
        <v>6</v>
      </c>
      <c r="G713" s="241">
        <f t="shared" si="12"/>
        <v>0</v>
      </c>
      <c r="K713" s="677"/>
      <c r="L713" t="s">
        <v>400</v>
      </c>
      <c r="M713" s="256">
        <v>150</v>
      </c>
    </row>
    <row r="714" spans="1:14">
      <c r="A714" s="243">
        <v>46142</v>
      </c>
      <c r="B714" s="676" t="s">
        <v>397</v>
      </c>
      <c r="C714" s="676" t="s">
        <v>473</v>
      </c>
      <c r="D714" t="s">
        <v>19</v>
      </c>
      <c r="G714" s="241">
        <f t="shared" si="12"/>
        <v>0</v>
      </c>
      <c r="K714" s="676" t="s">
        <v>418</v>
      </c>
      <c r="L714" t="s">
        <v>1115</v>
      </c>
      <c r="M714" s="241">
        <v>350</v>
      </c>
    </row>
    <row r="715" spans="1:14">
      <c r="B715" s="677"/>
      <c r="C715" s="677"/>
      <c r="D715" t="s">
        <v>401</v>
      </c>
      <c r="G715" s="241">
        <f t="shared" si="12"/>
        <v>0</v>
      </c>
      <c r="M715" s="536">
        <f>SUM(M710:M714)</f>
        <v>543.5</v>
      </c>
    </row>
    <row r="716" spans="1:14">
      <c r="B716" s="677"/>
      <c r="C716" s="677"/>
      <c r="D716" t="s">
        <v>400</v>
      </c>
      <c r="E716" s="241">
        <v>350</v>
      </c>
      <c r="G716" s="241">
        <f t="shared" ref="G709:G769" si="13">+G715+E716-F716</f>
        <v>350</v>
      </c>
    </row>
    <row r="717" spans="1:14">
      <c r="A717" s="236">
        <v>46142</v>
      </c>
      <c r="B717" s="677" t="s">
        <v>2484</v>
      </c>
      <c r="C717" s="677" t="s">
        <v>473</v>
      </c>
      <c r="D717" t="s">
        <v>400</v>
      </c>
      <c r="F717" s="241">
        <v>350</v>
      </c>
      <c r="G717" s="241">
        <f t="shared" si="13"/>
        <v>0</v>
      </c>
      <c r="K717" s="745" t="s">
        <v>2461</v>
      </c>
      <c r="L717" s="745"/>
      <c r="M717" s="745"/>
    </row>
    <row r="718" spans="1:14">
      <c r="B718" s="677"/>
      <c r="C718" s="677"/>
      <c r="G718" s="241">
        <f t="shared" si="13"/>
        <v>0</v>
      </c>
      <c r="K718" s="676" t="s">
        <v>444</v>
      </c>
      <c r="L718" s="627" t="s">
        <v>640</v>
      </c>
      <c r="M718" s="628">
        <v>28.3</v>
      </c>
    </row>
    <row r="719" spans="1:14">
      <c r="B719" s="677"/>
      <c r="C719" s="677"/>
      <c r="G719" s="241">
        <f t="shared" si="13"/>
        <v>0</v>
      </c>
      <c r="K719" s="676" t="s">
        <v>415</v>
      </c>
      <c r="L719" t="s">
        <v>19</v>
      </c>
      <c r="M719" s="256">
        <v>9.1999999999999993</v>
      </c>
    </row>
    <row r="720" spans="1:14">
      <c r="B720" s="677"/>
      <c r="C720" s="677"/>
      <c r="G720" s="241">
        <f t="shared" si="13"/>
        <v>0</v>
      </c>
      <c r="K720" s="677"/>
      <c r="L720" t="s">
        <v>401</v>
      </c>
      <c r="M720" s="256">
        <v>6</v>
      </c>
    </row>
    <row r="721" spans="2:13">
      <c r="B721" s="677"/>
      <c r="C721" s="677"/>
      <c r="G721" s="241">
        <f t="shared" si="13"/>
        <v>0</v>
      </c>
      <c r="K721" s="677"/>
      <c r="L721" t="s">
        <v>400</v>
      </c>
      <c r="M721" s="256">
        <v>150</v>
      </c>
    </row>
    <row r="722" spans="2:13">
      <c r="B722" s="677"/>
      <c r="C722" s="677"/>
      <c r="G722" s="241">
        <f t="shared" si="13"/>
        <v>0</v>
      </c>
      <c r="M722" s="237">
        <f>SUM(M718:M721)</f>
        <v>193.5</v>
      </c>
    </row>
    <row r="723" spans="2:13">
      <c r="B723" s="677"/>
      <c r="C723" s="677"/>
      <c r="G723" s="241">
        <f t="shared" si="13"/>
        <v>0</v>
      </c>
    </row>
    <row r="724" spans="2:13">
      <c r="B724" s="677"/>
      <c r="C724" s="677"/>
      <c r="G724" s="241">
        <f t="shared" si="13"/>
        <v>0</v>
      </c>
    </row>
    <row r="725" spans="2:13">
      <c r="B725" s="677"/>
      <c r="C725" s="677"/>
      <c r="G725" s="241">
        <f t="shared" si="13"/>
        <v>0</v>
      </c>
    </row>
    <row r="726" spans="2:13">
      <c r="B726" s="677"/>
      <c r="C726" s="677"/>
      <c r="G726" s="241">
        <f t="shared" si="13"/>
        <v>0</v>
      </c>
    </row>
    <row r="727" spans="2:13">
      <c r="B727" s="677"/>
      <c r="C727" s="677"/>
      <c r="G727" s="241">
        <f t="shared" si="13"/>
        <v>0</v>
      </c>
    </row>
    <row r="728" spans="2:13">
      <c r="B728" s="677"/>
      <c r="C728" s="677"/>
      <c r="G728" s="241">
        <f t="shared" si="13"/>
        <v>0</v>
      </c>
    </row>
    <row r="729" spans="2:13">
      <c r="B729" s="677"/>
      <c r="C729" s="677"/>
      <c r="G729" s="241">
        <f t="shared" si="13"/>
        <v>0</v>
      </c>
    </row>
    <row r="730" spans="2:13">
      <c r="B730" s="677"/>
      <c r="C730" s="677"/>
      <c r="G730" s="241">
        <f t="shared" si="13"/>
        <v>0</v>
      </c>
    </row>
    <row r="731" spans="2:13">
      <c r="B731" s="677"/>
      <c r="C731" s="677"/>
      <c r="G731" s="241">
        <f t="shared" si="13"/>
        <v>0</v>
      </c>
    </row>
    <row r="732" spans="2:13">
      <c r="B732" s="677"/>
      <c r="C732" s="677"/>
      <c r="G732" s="241">
        <f t="shared" si="13"/>
        <v>0</v>
      </c>
    </row>
    <row r="733" spans="2:13">
      <c r="B733" s="677"/>
      <c r="C733" s="677"/>
      <c r="G733" s="241">
        <f t="shared" si="13"/>
        <v>0</v>
      </c>
    </row>
    <row r="734" spans="2:13">
      <c r="B734" s="677"/>
      <c r="C734" s="677"/>
      <c r="G734" s="241">
        <f t="shared" si="13"/>
        <v>0</v>
      </c>
    </row>
    <row r="735" spans="2:13">
      <c r="B735" s="677"/>
      <c r="C735" s="677"/>
      <c r="G735" s="241">
        <f t="shared" si="13"/>
        <v>0</v>
      </c>
    </row>
    <row r="736" spans="2:13">
      <c r="B736" s="677"/>
      <c r="C736" s="677"/>
      <c r="G736" s="241">
        <f t="shared" si="13"/>
        <v>0</v>
      </c>
    </row>
    <row r="737" spans="2:7">
      <c r="B737" s="677"/>
      <c r="C737" s="677"/>
      <c r="G737" s="241">
        <f t="shared" si="13"/>
        <v>0</v>
      </c>
    </row>
    <row r="738" spans="2:7">
      <c r="B738" s="677"/>
      <c r="C738" s="677"/>
      <c r="G738" s="241">
        <f t="shared" si="13"/>
        <v>0</v>
      </c>
    </row>
    <row r="739" spans="2:7">
      <c r="B739" s="677"/>
      <c r="C739" s="677"/>
      <c r="G739" s="241">
        <f t="shared" si="13"/>
        <v>0</v>
      </c>
    </row>
    <row r="740" spans="2:7">
      <c r="B740" s="677"/>
      <c r="C740" s="677"/>
      <c r="G740" s="241">
        <f t="shared" si="13"/>
        <v>0</v>
      </c>
    </row>
    <row r="741" spans="2:7">
      <c r="B741" s="677"/>
      <c r="C741" s="677"/>
      <c r="G741" s="241">
        <f t="shared" si="13"/>
        <v>0</v>
      </c>
    </row>
    <row r="742" spans="2:7">
      <c r="B742" s="677"/>
      <c r="C742" s="677"/>
      <c r="G742" s="241">
        <f t="shared" si="13"/>
        <v>0</v>
      </c>
    </row>
    <row r="743" spans="2:7">
      <c r="B743" s="677"/>
      <c r="C743" s="677"/>
      <c r="G743" s="241">
        <f t="shared" si="13"/>
        <v>0</v>
      </c>
    </row>
    <row r="744" spans="2:7">
      <c r="B744" s="677"/>
      <c r="C744" s="677"/>
      <c r="G744" s="241">
        <f t="shared" si="13"/>
        <v>0</v>
      </c>
    </row>
    <row r="745" spans="2:7">
      <c r="B745" s="677"/>
      <c r="C745" s="677"/>
      <c r="G745" s="241">
        <f t="shared" si="13"/>
        <v>0</v>
      </c>
    </row>
    <row r="746" spans="2:7">
      <c r="B746" s="677"/>
      <c r="C746" s="677"/>
      <c r="G746" s="241">
        <f t="shared" si="13"/>
        <v>0</v>
      </c>
    </row>
    <row r="747" spans="2:7">
      <c r="B747" s="677"/>
      <c r="C747" s="677"/>
      <c r="G747" s="241">
        <f t="shared" si="13"/>
        <v>0</v>
      </c>
    </row>
    <row r="748" spans="2:7">
      <c r="B748" s="677"/>
      <c r="C748" s="677"/>
      <c r="G748" s="241">
        <f t="shared" si="13"/>
        <v>0</v>
      </c>
    </row>
    <row r="749" spans="2:7">
      <c r="B749" s="677"/>
      <c r="C749" s="677"/>
      <c r="G749" s="241">
        <f t="shared" si="13"/>
        <v>0</v>
      </c>
    </row>
    <row r="750" spans="2:7">
      <c r="B750" s="677"/>
      <c r="C750" s="677"/>
      <c r="G750" s="241">
        <f t="shared" si="13"/>
        <v>0</v>
      </c>
    </row>
    <row r="751" spans="2:7">
      <c r="B751" s="677"/>
      <c r="C751" s="677"/>
      <c r="G751" s="241">
        <f t="shared" si="13"/>
        <v>0</v>
      </c>
    </row>
    <row r="752" spans="2:7">
      <c r="B752" s="677"/>
      <c r="C752" s="677"/>
      <c r="G752" s="241">
        <f t="shared" si="13"/>
        <v>0</v>
      </c>
    </row>
    <row r="753" spans="2:7">
      <c r="B753" s="677"/>
      <c r="C753" s="677"/>
      <c r="G753" s="241">
        <f t="shared" si="13"/>
        <v>0</v>
      </c>
    </row>
    <row r="754" spans="2:7">
      <c r="B754" s="677"/>
      <c r="C754" s="677"/>
      <c r="G754" s="241">
        <f t="shared" si="13"/>
        <v>0</v>
      </c>
    </row>
    <row r="755" spans="2:7">
      <c r="B755" s="677"/>
      <c r="C755" s="677"/>
      <c r="G755" s="241">
        <f t="shared" si="13"/>
        <v>0</v>
      </c>
    </row>
    <row r="756" spans="2:7">
      <c r="B756" s="677"/>
      <c r="C756" s="677"/>
      <c r="G756" s="241">
        <f t="shared" si="13"/>
        <v>0</v>
      </c>
    </row>
    <row r="757" spans="2:7">
      <c r="B757" s="677"/>
      <c r="C757" s="677"/>
      <c r="G757" s="241">
        <f t="shared" si="13"/>
        <v>0</v>
      </c>
    </row>
    <row r="758" spans="2:7">
      <c r="B758" s="677"/>
      <c r="C758" s="677"/>
      <c r="G758" s="241">
        <f t="shared" si="13"/>
        <v>0</v>
      </c>
    </row>
    <row r="759" spans="2:7">
      <c r="B759" s="677"/>
      <c r="C759" s="677"/>
      <c r="G759" s="241">
        <f t="shared" si="13"/>
        <v>0</v>
      </c>
    </row>
    <row r="760" spans="2:7">
      <c r="B760" s="677"/>
      <c r="C760" s="677"/>
      <c r="G760" s="241">
        <f t="shared" si="13"/>
        <v>0</v>
      </c>
    </row>
    <row r="761" spans="2:7">
      <c r="B761" s="677"/>
      <c r="C761" s="677"/>
      <c r="G761" s="241">
        <f t="shared" si="13"/>
        <v>0</v>
      </c>
    </row>
    <row r="762" spans="2:7">
      <c r="B762" s="677"/>
      <c r="C762" s="677"/>
      <c r="G762" s="241">
        <f t="shared" si="13"/>
        <v>0</v>
      </c>
    </row>
    <row r="763" spans="2:7">
      <c r="B763" s="677"/>
      <c r="C763" s="677"/>
      <c r="G763" s="241">
        <f t="shared" si="13"/>
        <v>0</v>
      </c>
    </row>
    <row r="764" spans="2:7">
      <c r="B764" s="677"/>
      <c r="C764" s="677"/>
      <c r="G764" s="241">
        <f t="shared" si="13"/>
        <v>0</v>
      </c>
    </row>
    <row r="765" spans="2:7">
      <c r="B765" s="677"/>
      <c r="C765" s="677"/>
      <c r="G765" s="241">
        <f t="shared" si="13"/>
        <v>0</v>
      </c>
    </row>
    <row r="766" spans="2:7">
      <c r="B766" s="677"/>
      <c r="C766" s="677"/>
      <c r="G766" s="241">
        <f t="shared" si="13"/>
        <v>0</v>
      </c>
    </row>
    <row r="767" spans="2:7">
      <c r="B767" s="677"/>
      <c r="C767" s="677"/>
      <c r="G767" s="241">
        <f t="shared" si="13"/>
        <v>0</v>
      </c>
    </row>
    <row r="768" spans="2:7">
      <c r="B768" s="677"/>
      <c r="C768" s="677"/>
      <c r="G768" s="241">
        <f t="shared" si="13"/>
        <v>0</v>
      </c>
    </row>
    <row r="769" spans="2:7">
      <c r="B769" s="677"/>
      <c r="C769" s="677"/>
      <c r="G769" s="241">
        <f t="shared" si="13"/>
        <v>0</v>
      </c>
    </row>
    <row r="770" spans="2:7">
      <c r="B770" s="677"/>
      <c r="C770" s="677"/>
      <c r="G770" s="241">
        <f t="shared" ref="G770:G833" si="14">+G769+E770-F770</f>
        <v>0</v>
      </c>
    </row>
    <row r="771" spans="2:7">
      <c r="B771" s="677"/>
      <c r="C771" s="677"/>
      <c r="G771" s="241">
        <f t="shared" si="14"/>
        <v>0</v>
      </c>
    </row>
    <row r="772" spans="2:7">
      <c r="B772" s="677"/>
      <c r="C772" s="677"/>
      <c r="G772" s="241">
        <f t="shared" si="14"/>
        <v>0</v>
      </c>
    </row>
    <row r="773" spans="2:7">
      <c r="B773" s="677"/>
      <c r="C773" s="677"/>
      <c r="G773" s="241">
        <f t="shared" si="14"/>
        <v>0</v>
      </c>
    </row>
    <row r="774" spans="2:7">
      <c r="B774" s="677"/>
      <c r="C774" s="677"/>
      <c r="G774" s="241">
        <f t="shared" si="14"/>
        <v>0</v>
      </c>
    </row>
    <row r="775" spans="2:7">
      <c r="B775" s="677"/>
      <c r="C775" s="677"/>
      <c r="G775" s="241">
        <f t="shared" si="14"/>
        <v>0</v>
      </c>
    </row>
    <row r="776" spans="2:7">
      <c r="B776" s="677"/>
      <c r="C776" s="677"/>
      <c r="G776" s="241">
        <f t="shared" si="14"/>
        <v>0</v>
      </c>
    </row>
    <row r="777" spans="2:7">
      <c r="B777" s="677"/>
      <c r="C777" s="677"/>
      <c r="G777" s="241">
        <f t="shared" si="14"/>
        <v>0</v>
      </c>
    </row>
    <row r="778" spans="2:7">
      <c r="B778" s="677"/>
      <c r="C778" s="677"/>
      <c r="G778" s="241">
        <f t="shared" si="14"/>
        <v>0</v>
      </c>
    </row>
    <row r="779" spans="2:7">
      <c r="B779" s="677"/>
      <c r="C779" s="677"/>
      <c r="G779" s="241">
        <f t="shared" si="14"/>
        <v>0</v>
      </c>
    </row>
    <row r="780" spans="2:7">
      <c r="B780" s="677"/>
      <c r="C780" s="677"/>
      <c r="G780" s="241">
        <f t="shared" si="14"/>
        <v>0</v>
      </c>
    </row>
    <row r="781" spans="2:7">
      <c r="B781" s="677"/>
      <c r="C781" s="677"/>
      <c r="G781" s="241">
        <f t="shared" si="14"/>
        <v>0</v>
      </c>
    </row>
    <row r="782" spans="2:7">
      <c r="B782" s="677"/>
      <c r="C782" s="677"/>
      <c r="G782" s="241">
        <f t="shared" si="14"/>
        <v>0</v>
      </c>
    </row>
    <row r="783" spans="2:7">
      <c r="B783" s="677"/>
      <c r="C783" s="677"/>
      <c r="G783" s="241">
        <f t="shared" si="14"/>
        <v>0</v>
      </c>
    </row>
    <row r="784" spans="2:7">
      <c r="B784" s="677"/>
      <c r="C784" s="677"/>
      <c r="G784" s="241">
        <f t="shared" si="14"/>
        <v>0</v>
      </c>
    </row>
    <row r="785" spans="2:7">
      <c r="B785" s="677"/>
      <c r="C785" s="677"/>
      <c r="G785" s="241">
        <f t="shared" si="14"/>
        <v>0</v>
      </c>
    </row>
    <row r="786" spans="2:7">
      <c r="B786" s="677"/>
      <c r="C786" s="677"/>
      <c r="G786" s="241">
        <f t="shared" si="14"/>
        <v>0</v>
      </c>
    </row>
    <row r="787" spans="2:7">
      <c r="B787" s="677"/>
      <c r="C787" s="677"/>
      <c r="G787" s="241">
        <f t="shared" si="14"/>
        <v>0</v>
      </c>
    </row>
    <row r="788" spans="2:7">
      <c r="B788" s="677"/>
      <c r="C788" s="677"/>
      <c r="G788" s="241">
        <f t="shared" si="14"/>
        <v>0</v>
      </c>
    </row>
    <row r="789" spans="2:7">
      <c r="B789" s="677"/>
      <c r="C789" s="677"/>
      <c r="G789" s="241">
        <f t="shared" si="14"/>
        <v>0</v>
      </c>
    </row>
    <row r="790" spans="2:7">
      <c r="B790" s="677"/>
      <c r="C790" s="677"/>
      <c r="G790" s="241">
        <f t="shared" si="14"/>
        <v>0</v>
      </c>
    </row>
    <row r="791" spans="2:7">
      <c r="B791" s="677"/>
      <c r="C791" s="677"/>
      <c r="G791" s="241">
        <f t="shared" si="14"/>
        <v>0</v>
      </c>
    </row>
    <row r="792" spans="2:7">
      <c r="B792" s="677"/>
      <c r="C792" s="677"/>
      <c r="G792" s="241">
        <f t="shared" si="14"/>
        <v>0</v>
      </c>
    </row>
    <row r="793" spans="2:7">
      <c r="B793" s="677"/>
      <c r="C793" s="677"/>
      <c r="G793" s="241">
        <f t="shared" si="14"/>
        <v>0</v>
      </c>
    </row>
    <row r="794" spans="2:7">
      <c r="B794" s="677"/>
      <c r="C794" s="677"/>
      <c r="G794" s="241">
        <f t="shared" si="14"/>
        <v>0</v>
      </c>
    </row>
    <row r="795" spans="2:7">
      <c r="B795" s="677"/>
      <c r="C795" s="677"/>
      <c r="G795" s="241">
        <f t="shared" si="14"/>
        <v>0</v>
      </c>
    </row>
    <row r="796" spans="2:7">
      <c r="B796" s="677"/>
      <c r="C796" s="677"/>
      <c r="G796" s="241">
        <f t="shared" si="14"/>
        <v>0</v>
      </c>
    </row>
    <row r="797" spans="2:7">
      <c r="B797" s="677"/>
      <c r="C797" s="677"/>
      <c r="G797" s="241">
        <f t="shared" si="14"/>
        <v>0</v>
      </c>
    </row>
    <row r="798" spans="2:7">
      <c r="B798" s="677"/>
      <c r="C798" s="677"/>
      <c r="G798" s="241">
        <f t="shared" si="14"/>
        <v>0</v>
      </c>
    </row>
    <row r="799" spans="2:7">
      <c r="B799" s="677"/>
      <c r="C799" s="677"/>
      <c r="G799" s="241">
        <f t="shared" si="14"/>
        <v>0</v>
      </c>
    </row>
    <row r="800" spans="2:7">
      <c r="B800" s="677"/>
      <c r="C800" s="677"/>
      <c r="G800" s="241">
        <f t="shared" si="14"/>
        <v>0</v>
      </c>
    </row>
    <row r="801" spans="2:7">
      <c r="B801" s="677"/>
      <c r="C801" s="677"/>
      <c r="G801" s="241">
        <f t="shared" si="14"/>
        <v>0</v>
      </c>
    </row>
    <row r="802" spans="2:7">
      <c r="B802" s="677"/>
      <c r="C802" s="677"/>
      <c r="G802" s="241">
        <f t="shared" si="14"/>
        <v>0</v>
      </c>
    </row>
    <row r="803" spans="2:7">
      <c r="B803" s="677"/>
      <c r="C803" s="677"/>
      <c r="G803" s="241">
        <f t="shared" si="14"/>
        <v>0</v>
      </c>
    </row>
    <row r="804" spans="2:7">
      <c r="B804" s="677"/>
      <c r="C804" s="677"/>
      <c r="G804" s="241">
        <f t="shared" si="14"/>
        <v>0</v>
      </c>
    </row>
    <row r="805" spans="2:7">
      <c r="B805" s="677"/>
      <c r="C805" s="677"/>
      <c r="G805" s="241">
        <f t="shared" si="14"/>
        <v>0</v>
      </c>
    </row>
    <row r="806" spans="2:7">
      <c r="B806" s="677"/>
      <c r="C806" s="677"/>
      <c r="G806" s="241">
        <f t="shared" si="14"/>
        <v>0</v>
      </c>
    </row>
    <row r="807" spans="2:7">
      <c r="B807" s="677"/>
      <c r="C807" s="677"/>
      <c r="G807" s="241">
        <f t="shared" si="14"/>
        <v>0</v>
      </c>
    </row>
    <row r="808" spans="2:7">
      <c r="B808" s="677"/>
      <c r="C808" s="677"/>
      <c r="G808" s="241">
        <f t="shared" si="14"/>
        <v>0</v>
      </c>
    </row>
    <row r="809" spans="2:7">
      <c r="B809" s="677"/>
      <c r="C809" s="677"/>
      <c r="G809" s="241">
        <f t="shared" si="14"/>
        <v>0</v>
      </c>
    </row>
    <row r="810" spans="2:7">
      <c r="B810" s="677"/>
      <c r="C810" s="677"/>
      <c r="G810" s="241">
        <f t="shared" si="14"/>
        <v>0</v>
      </c>
    </row>
    <row r="811" spans="2:7">
      <c r="B811" s="677"/>
      <c r="C811" s="677"/>
      <c r="G811" s="241">
        <f t="shared" si="14"/>
        <v>0</v>
      </c>
    </row>
    <row r="812" spans="2:7">
      <c r="B812" s="677"/>
      <c r="C812" s="677"/>
      <c r="G812" s="241">
        <f t="shared" si="14"/>
        <v>0</v>
      </c>
    </row>
    <row r="813" spans="2:7">
      <c r="B813" s="677"/>
      <c r="C813" s="677"/>
      <c r="G813" s="241">
        <f t="shared" si="14"/>
        <v>0</v>
      </c>
    </row>
    <row r="814" spans="2:7">
      <c r="B814" s="677"/>
      <c r="C814" s="677"/>
      <c r="G814" s="241">
        <f t="shared" si="14"/>
        <v>0</v>
      </c>
    </row>
    <row r="815" spans="2:7">
      <c r="B815" s="677"/>
      <c r="C815" s="677"/>
      <c r="G815" s="241">
        <f t="shared" si="14"/>
        <v>0</v>
      </c>
    </row>
    <row r="816" spans="2:7">
      <c r="B816" s="677"/>
      <c r="C816" s="677"/>
      <c r="G816" s="241">
        <f t="shared" si="14"/>
        <v>0</v>
      </c>
    </row>
    <row r="817" spans="2:7">
      <c r="B817" s="677"/>
      <c r="C817" s="677"/>
      <c r="G817" s="241">
        <f t="shared" si="14"/>
        <v>0</v>
      </c>
    </row>
    <row r="818" spans="2:7">
      <c r="B818" s="677"/>
      <c r="C818" s="677"/>
      <c r="G818" s="241">
        <f t="shared" si="14"/>
        <v>0</v>
      </c>
    </row>
    <row r="819" spans="2:7">
      <c r="B819" s="677"/>
      <c r="C819" s="677"/>
      <c r="G819" s="241">
        <f t="shared" si="14"/>
        <v>0</v>
      </c>
    </row>
    <row r="820" spans="2:7">
      <c r="B820" s="677"/>
      <c r="C820" s="677"/>
      <c r="G820" s="241">
        <f t="shared" si="14"/>
        <v>0</v>
      </c>
    </row>
    <row r="821" spans="2:7">
      <c r="B821" s="677"/>
      <c r="C821" s="677"/>
      <c r="G821" s="241">
        <f t="shared" si="14"/>
        <v>0</v>
      </c>
    </row>
    <row r="822" spans="2:7">
      <c r="B822" s="677"/>
      <c r="C822" s="677"/>
      <c r="G822" s="241">
        <f t="shared" si="14"/>
        <v>0</v>
      </c>
    </row>
    <row r="823" spans="2:7">
      <c r="B823" s="677"/>
      <c r="C823" s="677"/>
      <c r="G823" s="241">
        <f t="shared" si="14"/>
        <v>0</v>
      </c>
    </row>
    <row r="824" spans="2:7">
      <c r="B824" s="677"/>
      <c r="C824" s="677"/>
      <c r="G824" s="241">
        <f t="shared" si="14"/>
        <v>0</v>
      </c>
    </row>
    <row r="825" spans="2:7">
      <c r="B825" s="677"/>
      <c r="C825" s="677"/>
      <c r="G825" s="241">
        <f t="shared" si="14"/>
        <v>0</v>
      </c>
    </row>
    <row r="826" spans="2:7">
      <c r="B826" s="677"/>
      <c r="C826" s="677"/>
      <c r="G826" s="241">
        <f t="shared" si="14"/>
        <v>0</v>
      </c>
    </row>
    <row r="827" spans="2:7">
      <c r="B827" s="677"/>
      <c r="C827" s="677"/>
      <c r="G827" s="241">
        <f t="shared" si="14"/>
        <v>0</v>
      </c>
    </row>
    <row r="828" spans="2:7">
      <c r="B828" s="677"/>
      <c r="C828" s="677"/>
      <c r="G828" s="241">
        <f t="shared" si="14"/>
        <v>0</v>
      </c>
    </row>
    <row r="829" spans="2:7">
      <c r="B829" s="677"/>
      <c r="C829" s="677"/>
      <c r="G829" s="241">
        <f t="shared" si="14"/>
        <v>0</v>
      </c>
    </row>
    <row r="830" spans="2:7">
      <c r="B830" s="677"/>
      <c r="C830" s="677"/>
      <c r="G830" s="241">
        <f t="shared" si="14"/>
        <v>0</v>
      </c>
    </row>
    <row r="831" spans="2:7">
      <c r="B831" s="677"/>
      <c r="C831" s="677"/>
      <c r="G831" s="241">
        <f t="shared" si="14"/>
        <v>0</v>
      </c>
    </row>
    <row r="832" spans="2:7">
      <c r="B832" s="677"/>
      <c r="C832" s="677"/>
      <c r="G832" s="241">
        <f t="shared" si="14"/>
        <v>0</v>
      </c>
    </row>
    <row r="833" spans="2:7">
      <c r="B833" s="677"/>
      <c r="C833" s="677"/>
      <c r="G833" s="241">
        <f t="shared" si="14"/>
        <v>0</v>
      </c>
    </row>
    <row r="834" spans="2:7">
      <c r="B834" s="677"/>
      <c r="C834" s="677"/>
      <c r="G834" s="241">
        <f t="shared" ref="G834:G897" si="15">+G833+E834-F834</f>
        <v>0</v>
      </c>
    </row>
    <row r="835" spans="2:7">
      <c r="B835" s="677"/>
      <c r="C835" s="677"/>
      <c r="G835" s="241">
        <f t="shared" si="15"/>
        <v>0</v>
      </c>
    </row>
    <row r="836" spans="2:7">
      <c r="B836" s="677"/>
      <c r="C836" s="677"/>
      <c r="G836" s="241">
        <f t="shared" si="15"/>
        <v>0</v>
      </c>
    </row>
    <row r="837" spans="2:7">
      <c r="B837" s="677"/>
      <c r="C837" s="677"/>
      <c r="G837" s="241">
        <f t="shared" si="15"/>
        <v>0</v>
      </c>
    </row>
    <row r="838" spans="2:7">
      <c r="B838" s="677"/>
      <c r="C838" s="677"/>
      <c r="G838" s="241">
        <f t="shared" si="15"/>
        <v>0</v>
      </c>
    </row>
    <row r="839" spans="2:7">
      <c r="B839" s="677"/>
      <c r="C839" s="677"/>
      <c r="G839" s="241">
        <f t="shared" si="15"/>
        <v>0</v>
      </c>
    </row>
    <row r="840" spans="2:7">
      <c r="B840" s="677"/>
      <c r="C840" s="677"/>
      <c r="G840" s="241">
        <f t="shared" si="15"/>
        <v>0</v>
      </c>
    </row>
    <row r="841" spans="2:7">
      <c r="B841" s="677"/>
      <c r="C841" s="677"/>
      <c r="G841" s="241">
        <f t="shared" si="15"/>
        <v>0</v>
      </c>
    </row>
    <row r="842" spans="2:7">
      <c r="B842" s="677"/>
      <c r="C842" s="677"/>
      <c r="G842" s="241">
        <f t="shared" si="15"/>
        <v>0</v>
      </c>
    </row>
    <row r="843" spans="2:7">
      <c r="B843" s="677"/>
      <c r="C843" s="677"/>
      <c r="G843" s="241">
        <f t="shared" si="15"/>
        <v>0</v>
      </c>
    </row>
    <row r="844" spans="2:7">
      <c r="B844" s="677"/>
      <c r="C844" s="677"/>
      <c r="G844" s="241">
        <f t="shared" si="15"/>
        <v>0</v>
      </c>
    </row>
    <row r="845" spans="2:7">
      <c r="B845" s="677"/>
      <c r="C845" s="677"/>
      <c r="G845" s="241">
        <f t="shared" si="15"/>
        <v>0</v>
      </c>
    </row>
    <row r="846" spans="2:7">
      <c r="B846" s="677"/>
      <c r="C846" s="677"/>
      <c r="G846" s="241">
        <f t="shared" si="15"/>
        <v>0</v>
      </c>
    </row>
    <row r="847" spans="2:7">
      <c r="B847" s="677"/>
      <c r="C847" s="677"/>
      <c r="G847" s="241">
        <f t="shared" si="15"/>
        <v>0</v>
      </c>
    </row>
    <row r="848" spans="2:7">
      <c r="B848" s="677"/>
      <c r="C848" s="677"/>
      <c r="G848" s="241">
        <f t="shared" si="15"/>
        <v>0</v>
      </c>
    </row>
    <row r="849" spans="2:7">
      <c r="B849" s="677"/>
      <c r="C849" s="677"/>
      <c r="G849" s="241">
        <f t="shared" si="15"/>
        <v>0</v>
      </c>
    </row>
    <row r="850" spans="2:7">
      <c r="B850" s="677"/>
      <c r="C850" s="677"/>
      <c r="G850" s="241">
        <f t="shared" si="15"/>
        <v>0</v>
      </c>
    </row>
    <row r="851" spans="2:7">
      <c r="B851" s="677"/>
      <c r="C851" s="677"/>
      <c r="G851" s="241">
        <f t="shared" si="15"/>
        <v>0</v>
      </c>
    </row>
    <row r="852" spans="2:7">
      <c r="B852" s="677"/>
      <c r="C852" s="677"/>
      <c r="G852" s="241">
        <f t="shared" si="15"/>
        <v>0</v>
      </c>
    </row>
    <row r="853" spans="2:7">
      <c r="B853" s="677"/>
      <c r="C853" s="677"/>
      <c r="G853" s="241">
        <f t="shared" si="15"/>
        <v>0</v>
      </c>
    </row>
    <row r="854" spans="2:7">
      <c r="B854" s="677"/>
      <c r="C854" s="677"/>
      <c r="G854" s="241">
        <f t="shared" si="15"/>
        <v>0</v>
      </c>
    </row>
    <row r="855" spans="2:7">
      <c r="B855" s="677"/>
      <c r="C855" s="677"/>
      <c r="G855" s="241">
        <f t="shared" si="15"/>
        <v>0</v>
      </c>
    </row>
    <row r="856" spans="2:7">
      <c r="B856" s="677"/>
      <c r="C856" s="677"/>
      <c r="G856" s="241">
        <f t="shared" si="15"/>
        <v>0</v>
      </c>
    </row>
    <row r="857" spans="2:7">
      <c r="B857" s="677"/>
      <c r="C857" s="677"/>
      <c r="G857" s="241">
        <f t="shared" si="15"/>
        <v>0</v>
      </c>
    </row>
    <row r="858" spans="2:7">
      <c r="B858" s="677"/>
      <c r="C858" s="677"/>
      <c r="G858" s="241">
        <f t="shared" si="15"/>
        <v>0</v>
      </c>
    </row>
    <row r="859" spans="2:7">
      <c r="B859" s="677"/>
      <c r="C859" s="677"/>
      <c r="G859" s="241">
        <f t="shared" si="15"/>
        <v>0</v>
      </c>
    </row>
    <row r="860" spans="2:7">
      <c r="B860" s="677"/>
      <c r="C860" s="677"/>
      <c r="G860" s="241">
        <f t="shared" si="15"/>
        <v>0</v>
      </c>
    </row>
    <row r="861" spans="2:7">
      <c r="B861" s="677"/>
      <c r="C861" s="677"/>
      <c r="G861" s="241">
        <f t="shared" si="15"/>
        <v>0</v>
      </c>
    </row>
    <row r="862" spans="2:7">
      <c r="B862" s="677"/>
      <c r="C862" s="677"/>
      <c r="G862" s="241">
        <f t="shared" si="15"/>
        <v>0</v>
      </c>
    </row>
    <row r="863" spans="2:7">
      <c r="B863" s="677"/>
      <c r="C863" s="677"/>
      <c r="G863" s="241">
        <f t="shared" si="15"/>
        <v>0</v>
      </c>
    </row>
    <row r="864" spans="2:7">
      <c r="B864" s="677"/>
      <c r="C864" s="677"/>
      <c r="G864" s="241">
        <f t="shared" si="15"/>
        <v>0</v>
      </c>
    </row>
    <row r="865" spans="2:7">
      <c r="B865" s="677"/>
      <c r="C865" s="677"/>
      <c r="G865" s="241">
        <f t="shared" si="15"/>
        <v>0</v>
      </c>
    </row>
    <row r="866" spans="2:7">
      <c r="B866" s="677"/>
      <c r="C866" s="677"/>
      <c r="G866" s="241">
        <f t="shared" si="15"/>
        <v>0</v>
      </c>
    </row>
    <row r="867" spans="2:7">
      <c r="B867" s="677"/>
      <c r="C867" s="677"/>
      <c r="G867" s="241">
        <f t="shared" si="15"/>
        <v>0</v>
      </c>
    </row>
    <row r="868" spans="2:7">
      <c r="B868" s="677"/>
      <c r="C868" s="677"/>
      <c r="G868" s="241">
        <f t="shared" si="15"/>
        <v>0</v>
      </c>
    </row>
    <row r="869" spans="2:7">
      <c r="B869" s="677"/>
      <c r="C869" s="677"/>
      <c r="G869" s="241">
        <f t="shared" si="15"/>
        <v>0</v>
      </c>
    </row>
    <row r="870" spans="2:7">
      <c r="B870" s="677"/>
      <c r="C870" s="677"/>
      <c r="G870" s="241">
        <f t="shared" si="15"/>
        <v>0</v>
      </c>
    </row>
    <row r="871" spans="2:7">
      <c r="B871" s="677"/>
      <c r="C871" s="677"/>
      <c r="G871" s="241">
        <f t="shared" si="15"/>
        <v>0</v>
      </c>
    </row>
    <row r="872" spans="2:7">
      <c r="B872" s="677"/>
      <c r="C872" s="677"/>
      <c r="G872" s="241">
        <f t="shared" si="15"/>
        <v>0</v>
      </c>
    </row>
    <row r="873" spans="2:7">
      <c r="B873" s="677"/>
      <c r="C873" s="677"/>
      <c r="G873" s="241">
        <f t="shared" si="15"/>
        <v>0</v>
      </c>
    </row>
    <row r="874" spans="2:7">
      <c r="B874" s="677"/>
      <c r="C874" s="677"/>
      <c r="G874" s="241">
        <f t="shared" si="15"/>
        <v>0</v>
      </c>
    </row>
    <row r="875" spans="2:7">
      <c r="B875" s="677"/>
      <c r="C875" s="677"/>
      <c r="G875" s="241">
        <f t="shared" si="15"/>
        <v>0</v>
      </c>
    </row>
    <row r="876" spans="2:7">
      <c r="B876" s="677"/>
      <c r="C876" s="677"/>
      <c r="G876" s="241">
        <f t="shared" si="15"/>
        <v>0</v>
      </c>
    </row>
    <row r="877" spans="2:7">
      <c r="B877" s="677"/>
      <c r="C877" s="677"/>
      <c r="G877" s="241">
        <f t="shared" si="15"/>
        <v>0</v>
      </c>
    </row>
    <row r="878" spans="2:7">
      <c r="B878" s="677"/>
      <c r="C878" s="677"/>
      <c r="G878" s="241">
        <f t="shared" si="15"/>
        <v>0</v>
      </c>
    </row>
    <row r="879" spans="2:7">
      <c r="B879" s="677"/>
      <c r="C879" s="677"/>
      <c r="G879" s="241">
        <f t="shared" si="15"/>
        <v>0</v>
      </c>
    </row>
    <row r="880" spans="2:7">
      <c r="B880" s="677"/>
      <c r="C880" s="677"/>
      <c r="G880" s="241">
        <f t="shared" si="15"/>
        <v>0</v>
      </c>
    </row>
    <row r="881" spans="2:7">
      <c r="B881" s="677"/>
      <c r="C881" s="677"/>
      <c r="G881" s="241">
        <f t="shared" si="15"/>
        <v>0</v>
      </c>
    </row>
    <row r="882" spans="2:7">
      <c r="B882" s="677"/>
      <c r="C882" s="677"/>
      <c r="G882" s="241">
        <f t="shared" si="15"/>
        <v>0</v>
      </c>
    </row>
    <row r="883" spans="2:7">
      <c r="B883" s="677"/>
      <c r="C883" s="677"/>
      <c r="G883" s="241">
        <f t="shared" si="15"/>
        <v>0</v>
      </c>
    </row>
    <row r="884" spans="2:7">
      <c r="B884" s="677"/>
      <c r="C884" s="677"/>
      <c r="G884" s="241">
        <f t="shared" si="15"/>
        <v>0</v>
      </c>
    </row>
    <row r="885" spans="2:7">
      <c r="B885" s="677"/>
      <c r="C885" s="677"/>
      <c r="G885" s="241">
        <f t="shared" si="15"/>
        <v>0</v>
      </c>
    </row>
    <row r="886" spans="2:7">
      <c r="B886" s="677"/>
      <c r="C886" s="677"/>
      <c r="G886" s="241">
        <f t="shared" si="15"/>
        <v>0</v>
      </c>
    </row>
    <row r="887" spans="2:7">
      <c r="B887" s="677"/>
      <c r="C887" s="677"/>
      <c r="G887" s="241">
        <f t="shared" si="15"/>
        <v>0</v>
      </c>
    </row>
    <row r="888" spans="2:7">
      <c r="B888" s="677"/>
      <c r="C888" s="677"/>
      <c r="G888" s="241">
        <f t="shared" si="15"/>
        <v>0</v>
      </c>
    </row>
    <row r="889" spans="2:7">
      <c r="B889" s="677"/>
      <c r="C889" s="677"/>
      <c r="G889" s="241">
        <f t="shared" si="15"/>
        <v>0</v>
      </c>
    </row>
    <row r="890" spans="2:7">
      <c r="B890" s="677"/>
      <c r="C890" s="677"/>
      <c r="G890" s="241">
        <f t="shared" si="15"/>
        <v>0</v>
      </c>
    </row>
    <row r="891" spans="2:7">
      <c r="B891" s="677"/>
      <c r="C891" s="677"/>
      <c r="G891" s="241">
        <f t="shared" si="15"/>
        <v>0</v>
      </c>
    </row>
    <row r="892" spans="2:7">
      <c r="B892" s="677"/>
      <c r="C892" s="677"/>
      <c r="G892" s="241">
        <f t="shared" si="15"/>
        <v>0</v>
      </c>
    </row>
    <row r="893" spans="2:7">
      <c r="B893" s="677"/>
      <c r="C893" s="677"/>
      <c r="G893" s="241">
        <f t="shared" si="15"/>
        <v>0</v>
      </c>
    </row>
    <row r="894" spans="2:7">
      <c r="B894" s="677"/>
      <c r="C894" s="677"/>
      <c r="G894" s="241">
        <f t="shared" si="15"/>
        <v>0</v>
      </c>
    </row>
    <row r="895" spans="2:7">
      <c r="B895" s="677"/>
      <c r="C895" s="677"/>
      <c r="G895" s="241">
        <f t="shared" si="15"/>
        <v>0</v>
      </c>
    </row>
    <row r="896" spans="2:7">
      <c r="B896" s="677"/>
      <c r="C896" s="677"/>
      <c r="G896" s="241">
        <f t="shared" si="15"/>
        <v>0</v>
      </c>
    </row>
    <row r="897" spans="2:7">
      <c r="B897" s="677"/>
      <c r="C897" s="677"/>
      <c r="G897" s="241">
        <f t="shared" si="15"/>
        <v>0</v>
      </c>
    </row>
    <row r="898" spans="2:7">
      <c r="B898" s="677"/>
      <c r="C898" s="677"/>
      <c r="G898" s="241">
        <f t="shared" ref="G898:G961" si="16">+G897+E898-F898</f>
        <v>0</v>
      </c>
    </row>
    <row r="899" spans="2:7">
      <c r="B899" s="677"/>
      <c r="C899" s="677"/>
      <c r="G899" s="241">
        <f t="shared" si="16"/>
        <v>0</v>
      </c>
    </row>
    <row r="900" spans="2:7">
      <c r="B900" s="677"/>
      <c r="C900" s="677"/>
      <c r="G900" s="241">
        <f t="shared" si="16"/>
        <v>0</v>
      </c>
    </row>
    <row r="901" spans="2:7">
      <c r="B901" s="677"/>
      <c r="C901" s="677"/>
      <c r="G901" s="241">
        <f t="shared" si="16"/>
        <v>0</v>
      </c>
    </row>
    <row r="902" spans="2:7">
      <c r="B902" s="677"/>
      <c r="C902" s="677"/>
      <c r="G902" s="241">
        <f t="shared" si="16"/>
        <v>0</v>
      </c>
    </row>
    <row r="903" spans="2:7">
      <c r="B903" s="677"/>
      <c r="C903" s="677"/>
      <c r="G903" s="241">
        <f t="shared" si="16"/>
        <v>0</v>
      </c>
    </row>
    <row r="904" spans="2:7">
      <c r="B904" s="677"/>
      <c r="C904" s="677"/>
      <c r="G904" s="241">
        <f t="shared" si="16"/>
        <v>0</v>
      </c>
    </row>
    <row r="905" spans="2:7">
      <c r="B905" s="677"/>
      <c r="C905" s="677"/>
      <c r="G905" s="241">
        <f t="shared" si="16"/>
        <v>0</v>
      </c>
    </row>
    <row r="906" spans="2:7">
      <c r="B906" s="677"/>
      <c r="C906" s="677"/>
      <c r="G906" s="241">
        <f t="shared" si="16"/>
        <v>0</v>
      </c>
    </row>
    <row r="907" spans="2:7">
      <c r="B907" s="677"/>
      <c r="C907" s="677"/>
      <c r="G907" s="241">
        <f t="shared" si="16"/>
        <v>0</v>
      </c>
    </row>
    <row r="908" spans="2:7">
      <c r="B908" s="677"/>
      <c r="C908" s="677"/>
      <c r="G908" s="241">
        <f t="shared" si="16"/>
        <v>0</v>
      </c>
    </row>
    <row r="909" spans="2:7">
      <c r="B909" s="677"/>
      <c r="C909" s="677"/>
      <c r="G909" s="241">
        <f t="shared" si="16"/>
        <v>0</v>
      </c>
    </row>
    <row r="910" spans="2:7">
      <c r="B910" s="677"/>
      <c r="C910" s="677"/>
      <c r="G910" s="241">
        <f t="shared" si="16"/>
        <v>0</v>
      </c>
    </row>
    <row r="911" spans="2:7">
      <c r="B911" s="677"/>
      <c r="C911" s="677"/>
      <c r="G911" s="241">
        <f t="shared" si="16"/>
        <v>0</v>
      </c>
    </row>
    <row r="912" spans="2:7">
      <c r="B912" s="677"/>
      <c r="C912" s="677"/>
      <c r="G912" s="241">
        <f t="shared" si="16"/>
        <v>0</v>
      </c>
    </row>
    <row r="913" spans="2:7">
      <c r="B913" s="677"/>
      <c r="C913" s="677"/>
      <c r="G913" s="241">
        <f t="shared" si="16"/>
        <v>0</v>
      </c>
    </row>
    <row r="914" spans="2:7">
      <c r="B914" s="677"/>
      <c r="C914" s="677"/>
      <c r="G914" s="241">
        <f t="shared" si="16"/>
        <v>0</v>
      </c>
    </row>
    <row r="915" spans="2:7">
      <c r="B915" s="677"/>
      <c r="C915" s="677"/>
      <c r="G915" s="241">
        <f t="shared" si="16"/>
        <v>0</v>
      </c>
    </row>
    <row r="916" spans="2:7">
      <c r="B916" s="677"/>
      <c r="C916" s="677"/>
      <c r="G916" s="241">
        <f t="shared" si="16"/>
        <v>0</v>
      </c>
    </row>
    <row r="917" spans="2:7">
      <c r="B917" s="677"/>
      <c r="C917" s="677"/>
      <c r="G917" s="241">
        <f t="shared" si="16"/>
        <v>0</v>
      </c>
    </row>
    <row r="918" spans="2:7">
      <c r="B918" s="677"/>
      <c r="C918" s="677"/>
      <c r="G918" s="241">
        <f t="shared" si="16"/>
        <v>0</v>
      </c>
    </row>
    <row r="919" spans="2:7">
      <c r="B919" s="677"/>
      <c r="C919" s="677"/>
      <c r="G919" s="241">
        <f t="shared" si="16"/>
        <v>0</v>
      </c>
    </row>
    <row r="920" spans="2:7">
      <c r="B920" s="677"/>
      <c r="C920" s="677"/>
      <c r="G920" s="241">
        <f t="shared" si="16"/>
        <v>0</v>
      </c>
    </row>
    <row r="921" spans="2:7">
      <c r="B921" s="677"/>
      <c r="C921" s="677"/>
      <c r="G921" s="241">
        <f t="shared" si="16"/>
        <v>0</v>
      </c>
    </row>
    <row r="922" spans="2:7">
      <c r="B922" s="677"/>
      <c r="C922" s="677"/>
      <c r="G922" s="241">
        <f t="shared" si="16"/>
        <v>0</v>
      </c>
    </row>
    <row r="923" spans="2:7">
      <c r="B923" s="677"/>
      <c r="C923" s="677"/>
      <c r="G923" s="241">
        <f t="shared" si="16"/>
        <v>0</v>
      </c>
    </row>
    <row r="924" spans="2:7">
      <c r="B924" s="677"/>
      <c r="C924" s="677"/>
      <c r="G924" s="241">
        <f t="shared" si="16"/>
        <v>0</v>
      </c>
    </row>
    <row r="925" spans="2:7">
      <c r="B925" s="677"/>
      <c r="C925" s="677"/>
      <c r="G925" s="241">
        <f t="shared" si="16"/>
        <v>0</v>
      </c>
    </row>
    <row r="926" spans="2:7">
      <c r="B926" s="677"/>
      <c r="C926" s="677"/>
      <c r="G926" s="241">
        <f t="shared" si="16"/>
        <v>0</v>
      </c>
    </row>
    <row r="927" spans="2:7">
      <c r="B927" s="677"/>
      <c r="C927" s="677"/>
      <c r="G927" s="241">
        <f t="shared" si="16"/>
        <v>0</v>
      </c>
    </row>
    <row r="928" spans="2:7">
      <c r="B928" s="677"/>
      <c r="C928" s="677"/>
      <c r="G928" s="241">
        <f t="shared" si="16"/>
        <v>0</v>
      </c>
    </row>
    <row r="929" spans="2:7">
      <c r="B929" s="677"/>
      <c r="C929" s="677"/>
      <c r="G929" s="241">
        <f t="shared" si="16"/>
        <v>0</v>
      </c>
    </row>
    <row r="930" spans="2:7">
      <c r="B930" s="677"/>
      <c r="C930" s="677"/>
      <c r="G930" s="241">
        <f t="shared" si="16"/>
        <v>0</v>
      </c>
    </row>
    <row r="931" spans="2:7">
      <c r="B931" s="677"/>
      <c r="C931" s="677"/>
      <c r="G931" s="241">
        <f t="shared" si="16"/>
        <v>0</v>
      </c>
    </row>
    <row r="932" spans="2:7">
      <c r="B932" s="677"/>
      <c r="C932" s="677"/>
      <c r="G932" s="241">
        <f t="shared" si="16"/>
        <v>0</v>
      </c>
    </row>
    <row r="933" spans="2:7">
      <c r="B933" s="677"/>
      <c r="C933" s="677"/>
      <c r="G933" s="241">
        <f t="shared" si="16"/>
        <v>0</v>
      </c>
    </row>
    <row r="934" spans="2:7">
      <c r="B934" s="677"/>
      <c r="C934" s="677"/>
      <c r="G934" s="241">
        <f t="shared" si="16"/>
        <v>0</v>
      </c>
    </row>
    <row r="935" spans="2:7">
      <c r="B935" s="677"/>
      <c r="C935" s="677"/>
      <c r="G935" s="241">
        <f t="shared" si="16"/>
        <v>0</v>
      </c>
    </row>
    <row r="936" spans="2:7">
      <c r="B936" s="677"/>
      <c r="C936" s="677"/>
      <c r="G936" s="241">
        <f t="shared" si="16"/>
        <v>0</v>
      </c>
    </row>
    <row r="937" spans="2:7">
      <c r="B937" s="677"/>
      <c r="C937" s="677"/>
      <c r="G937" s="241">
        <f t="shared" si="16"/>
        <v>0</v>
      </c>
    </row>
    <row r="938" spans="2:7">
      <c r="B938" s="677"/>
      <c r="C938" s="677"/>
      <c r="G938" s="241">
        <f t="shared" si="16"/>
        <v>0</v>
      </c>
    </row>
    <row r="939" spans="2:7">
      <c r="B939" s="677"/>
      <c r="C939" s="677"/>
      <c r="G939" s="241">
        <f t="shared" si="16"/>
        <v>0</v>
      </c>
    </row>
    <row r="940" spans="2:7">
      <c r="B940" s="677"/>
      <c r="C940" s="677"/>
      <c r="G940" s="241">
        <f t="shared" si="16"/>
        <v>0</v>
      </c>
    </row>
    <row r="941" spans="2:7">
      <c r="B941" s="677"/>
      <c r="C941" s="677"/>
      <c r="G941" s="241">
        <f t="shared" si="16"/>
        <v>0</v>
      </c>
    </row>
    <row r="942" spans="2:7">
      <c r="B942" s="677"/>
      <c r="C942" s="677"/>
      <c r="G942" s="241">
        <f t="shared" si="16"/>
        <v>0</v>
      </c>
    </row>
    <row r="943" spans="2:7">
      <c r="B943" s="677"/>
      <c r="C943" s="677"/>
      <c r="G943" s="241">
        <f t="shared" si="16"/>
        <v>0</v>
      </c>
    </row>
    <row r="944" spans="2:7">
      <c r="B944" s="677"/>
      <c r="C944" s="677"/>
      <c r="G944" s="241">
        <f t="shared" si="16"/>
        <v>0</v>
      </c>
    </row>
    <row r="945" spans="2:7">
      <c r="B945" s="677"/>
      <c r="C945" s="677"/>
      <c r="G945" s="241">
        <f t="shared" si="16"/>
        <v>0</v>
      </c>
    </row>
    <row r="946" spans="2:7">
      <c r="B946" s="677"/>
      <c r="C946" s="677"/>
      <c r="G946" s="241">
        <f t="shared" si="16"/>
        <v>0</v>
      </c>
    </row>
    <row r="947" spans="2:7">
      <c r="B947" s="677"/>
      <c r="C947" s="677"/>
      <c r="G947" s="241">
        <f t="shared" si="16"/>
        <v>0</v>
      </c>
    </row>
    <row r="948" spans="2:7">
      <c r="B948" s="677"/>
      <c r="C948" s="677"/>
      <c r="G948" s="241">
        <f t="shared" si="16"/>
        <v>0</v>
      </c>
    </row>
    <row r="949" spans="2:7">
      <c r="B949" s="677"/>
      <c r="C949" s="677"/>
      <c r="G949" s="241">
        <f t="shared" si="16"/>
        <v>0</v>
      </c>
    </row>
    <row r="950" spans="2:7">
      <c r="B950" s="677"/>
      <c r="C950" s="677"/>
      <c r="G950" s="241">
        <f t="shared" si="16"/>
        <v>0</v>
      </c>
    </row>
    <row r="951" spans="2:7">
      <c r="B951" s="677"/>
      <c r="C951" s="677"/>
      <c r="G951" s="241">
        <f t="shared" si="16"/>
        <v>0</v>
      </c>
    </row>
    <row r="952" spans="2:7">
      <c r="B952" s="677"/>
      <c r="C952" s="677"/>
      <c r="G952" s="241">
        <f t="shared" si="16"/>
        <v>0</v>
      </c>
    </row>
    <row r="953" spans="2:7">
      <c r="B953" s="677"/>
      <c r="C953" s="677"/>
      <c r="G953" s="241">
        <f t="shared" si="16"/>
        <v>0</v>
      </c>
    </row>
    <row r="954" spans="2:7">
      <c r="B954" s="677"/>
      <c r="C954" s="677"/>
      <c r="G954" s="241">
        <f t="shared" si="16"/>
        <v>0</v>
      </c>
    </row>
    <row r="955" spans="2:7">
      <c r="B955" s="677"/>
      <c r="C955" s="677"/>
      <c r="G955" s="241">
        <f t="shared" si="16"/>
        <v>0</v>
      </c>
    </row>
    <row r="956" spans="2:7">
      <c r="B956" s="677"/>
      <c r="C956" s="677"/>
      <c r="G956" s="241">
        <f t="shared" si="16"/>
        <v>0</v>
      </c>
    </row>
    <row r="957" spans="2:7">
      <c r="B957" s="677"/>
      <c r="C957" s="677"/>
      <c r="G957" s="241">
        <f t="shared" si="16"/>
        <v>0</v>
      </c>
    </row>
    <row r="958" spans="2:7">
      <c r="B958" s="677"/>
      <c r="C958" s="677"/>
      <c r="G958" s="241">
        <f t="shared" si="16"/>
        <v>0</v>
      </c>
    </row>
    <row r="959" spans="2:7">
      <c r="B959" s="677"/>
      <c r="C959" s="677"/>
      <c r="G959" s="241">
        <f t="shared" si="16"/>
        <v>0</v>
      </c>
    </row>
    <row r="960" spans="2:7">
      <c r="B960" s="677"/>
      <c r="C960" s="677"/>
      <c r="G960" s="241">
        <f t="shared" si="16"/>
        <v>0</v>
      </c>
    </row>
    <row r="961" spans="2:7">
      <c r="B961" s="677"/>
      <c r="C961" s="677"/>
      <c r="G961" s="241">
        <f t="shared" si="16"/>
        <v>0</v>
      </c>
    </row>
    <row r="962" spans="2:7">
      <c r="B962" s="677"/>
      <c r="C962" s="677"/>
      <c r="G962" s="241">
        <f t="shared" ref="G962:G1018" si="17">+G961+E962-F962</f>
        <v>0</v>
      </c>
    </row>
    <row r="963" spans="2:7">
      <c r="B963" s="677"/>
      <c r="C963" s="677"/>
      <c r="G963" s="241">
        <f t="shared" si="17"/>
        <v>0</v>
      </c>
    </row>
    <row r="964" spans="2:7">
      <c r="B964" s="677"/>
      <c r="C964" s="677"/>
      <c r="G964" s="241">
        <f t="shared" si="17"/>
        <v>0</v>
      </c>
    </row>
    <row r="965" spans="2:7">
      <c r="B965" s="677"/>
      <c r="C965" s="677"/>
      <c r="G965" s="241">
        <f t="shared" si="17"/>
        <v>0</v>
      </c>
    </row>
    <row r="966" spans="2:7">
      <c r="B966" s="677"/>
      <c r="C966" s="677"/>
      <c r="G966" s="241">
        <f t="shared" si="17"/>
        <v>0</v>
      </c>
    </row>
    <row r="967" spans="2:7">
      <c r="B967" s="677"/>
      <c r="C967" s="677"/>
      <c r="G967" s="241">
        <f t="shared" si="17"/>
        <v>0</v>
      </c>
    </row>
    <row r="968" spans="2:7">
      <c r="B968" s="677"/>
      <c r="C968" s="677"/>
      <c r="G968" s="241">
        <f t="shared" si="17"/>
        <v>0</v>
      </c>
    </row>
    <row r="969" spans="2:7">
      <c r="B969" s="677"/>
      <c r="C969" s="677"/>
      <c r="G969" s="241">
        <f t="shared" si="17"/>
        <v>0</v>
      </c>
    </row>
    <row r="970" spans="2:7">
      <c r="B970" s="677"/>
      <c r="C970" s="677"/>
      <c r="G970" s="241">
        <f t="shared" si="17"/>
        <v>0</v>
      </c>
    </row>
    <row r="971" spans="2:7">
      <c r="B971" s="677"/>
      <c r="C971" s="677"/>
      <c r="G971" s="241">
        <f t="shared" si="17"/>
        <v>0</v>
      </c>
    </row>
    <row r="972" spans="2:7">
      <c r="B972" s="677"/>
      <c r="C972" s="677"/>
      <c r="G972" s="241">
        <f t="shared" si="17"/>
        <v>0</v>
      </c>
    </row>
    <row r="973" spans="2:7">
      <c r="B973" s="677"/>
      <c r="C973" s="677"/>
      <c r="G973" s="241">
        <f t="shared" si="17"/>
        <v>0</v>
      </c>
    </row>
    <row r="974" spans="2:7">
      <c r="B974" s="677"/>
      <c r="C974" s="677"/>
      <c r="G974" s="241">
        <f t="shared" si="17"/>
        <v>0</v>
      </c>
    </row>
    <row r="975" spans="2:7">
      <c r="B975" s="677"/>
      <c r="C975" s="677"/>
      <c r="G975" s="241">
        <f t="shared" si="17"/>
        <v>0</v>
      </c>
    </row>
    <row r="976" spans="2:7">
      <c r="B976" s="677"/>
      <c r="C976" s="677"/>
      <c r="G976" s="241">
        <f t="shared" si="17"/>
        <v>0</v>
      </c>
    </row>
    <row r="977" spans="2:7">
      <c r="B977" s="677"/>
      <c r="C977" s="677"/>
      <c r="G977" s="241">
        <f t="shared" si="17"/>
        <v>0</v>
      </c>
    </row>
    <row r="978" spans="2:7">
      <c r="B978" s="677"/>
      <c r="C978" s="677"/>
      <c r="G978" s="241">
        <f t="shared" si="17"/>
        <v>0</v>
      </c>
    </row>
    <row r="979" spans="2:7">
      <c r="B979" s="677"/>
      <c r="C979" s="677"/>
      <c r="G979" s="241">
        <f t="shared" si="17"/>
        <v>0</v>
      </c>
    </row>
    <row r="980" spans="2:7">
      <c r="B980" s="677"/>
      <c r="C980" s="677"/>
      <c r="G980" s="241">
        <f t="shared" si="17"/>
        <v>0</v>
      </c>
    </row>
    <row r="981" spans="2:7">
      <c r="B981" s="677"/>
      <c r="C981" s="677"/>
      <c r="G981" s="241">
        <f t="shared" si="17"/>
        <v>0</v>
      </c>
    </row>
    <row r="982" spans="2:7">
      <c r="B982" s="677"/>
      <c r="C982" s="677"/>
      <c r="G982" s="241">
        <f t="shared" si="17"/>
        <v>0</v>
      </c>
    </row>
    <row r="983" spans="2:7">
      <c r="B983" s="677"/>
      <c r="C983" s="677"/>
      <c r="G983" s="241">
        <f t="shared" si="17"/>
        <v>0</v>
      </c>
    </row>
    <row r="984" spans="2:7">
      <c r="B984" s="677"/>
      <c r="C984" s="677"/>
      <c r="G984" s="241">
        <f t="shared" si="17"/>
        <v>0</v>
      </c>
    </row>
    <row r="985" spans="2:7">
      <c r="B985" s="677"/>
      <c r="C985" s="677"/>
      <c r="G985" s="241">
        <f t="shared" si="17"/>
        <v>0</v>
      </c>
    </row>
    <row r="986" spans="2:7">
      <c r="B986" s="677"/>
      <c r="C986" s="677"/>
      <c r="G986" s="241">
        <f t="shared" si="17"/>
        <v>0</v>
      </c>
    </row>
    <row r="987" spans="2:7">
      <c r="B987" s="677"/>
      <c r="C987" s="677"/>
      <c r="G987" s="241">
        <f t="shared" si="17"/>
        <v>0</v>
      </c>
    </row>
    <row r="988" spans="2:7">
      <c r="B988" s="677"/>
      <c r="C988" s="677"/>
      <c r="G988" s="241">
        <f t="shared" si="17"/>
        <v>0</v>
      </c>
    </row>
    <row r="989" spans="2:7">
      <c r="B989" s="677"/>
      <c r="C989" s="677"/>
      <c r="G989" s="241">
        <f t="shared" si="17"/>
        <v>0</v>
      </c>
    </row>
    <row r="990" spans="2:7">
      <c r="B990" s="677"/>
      <c r="C990" s="677"/>
      <c r="G990" s="241">
        <f t="shared" si="17"/>
        <v>0</v>
      </c>
    </row>
    <row r="991" spans="2:7">
      <c r="B991" s="677"/>
      <c r="C991" s="677"/>
      <c r="G991" s="241">
        <f t="shared" si="17"/>
        <v>0</v>
      </c>
    </row>
    <row r="992" spans="2:7">
      <c r="B992" s="677"/>
      <c r="C992" s="677"/>
      <c r="G992" s="241">
        <f t="shared" si="17"/>
        <v>0</v>
      </c>
    </row>
    <row r="993" spans="2:7">
      <c r="B993" s="677"/>
      <c r="C993" s="677"/>
      <c r="G993" s="241">
        <f t="shared" si="17"/>
        <v>0</v>
      </c>
    </row>
    <row r="994" spans="2:7">
      <c r="B994" s="677"/>
      <c r="C994" s="677"/>
      <c r="G994" s="241">
        <f t="shared" si="17"/>
        <v>0</v>
      </c>
    </row>
    <row r="995" spans="2:7">
      <c r="B995" s="677"/>
      <c r="C995" s="677"/>
      <c r="G995" s="241">
        <f t="shared" si="17"/>
        <v>0</v>
      </c>
    </row>
    <row r="996" spans="2:7">
      <c r="B996" s="677"/>
      <c r="C996" s="677"/>
      <c r="G996" s="241">
        <f t="shared" si="17"/>
        <v>0</v>
      </c>
    </row>
    <row r="997" spans="2:7">
      <c r="B997" s="677"/>
      <c r="C997" s="677"/>
      <c r="G997" s="241">
        <f t="shared" si="17"/>
        <v>0</v>
      </c>
    </row>
    <row r="998" spans="2:7">
      <c r="B998" s="677"/>
      <c r="C998" s="677"/>
      <c r="G998" s="241">
        <f t="shared" si="17"/>
        <v>0</v>
      </c>
    </row>
    <row r="999" spans="2:7">
      <c r="B999" s="677"/>
      <c r="C999" s="677"/>
      <c r="G999" s="241">
        <f t="shared" si="17"/>
        <v>0</v>
      </c>
    </row>
    <row r="1000" spans="2:7">
      <c r="B1000" s="677"/>
      <c r="C1000" s="677"/>
      <c r="G1000" s="241">
        <f t="shared" si="17"/>
        <v>0</v>
      </c>
    </row>
    <row r="1001" spans="2:7">
      <c r="B1001" s="677"/>
      <c r="C1001" s="677"/>
      <c r="G1001" s="241">
        <f t="shared" si="17"/>
        <v>0</v>
      </c>
    </row>
    <row r="1002" spans="2:7">
      <c r="B1002" s="677"/>
      <c r="C1002" s="677"/>
      <c r="G1002" s="241">
        <f t="shared" si="17"/>
        <v>0</v>
      </c>
    </row>
    <row r="1003" spans="2:7">
      <c r="B1003" s="677"/>
      <c r="C1003" s="677"/>
      <c r="G1003" s="241">
        <f t="shared" si="17"/>
        <v>0</v>
      </c>
    </row>
    <row r="1004" spans="2:7">
      <c r="B1004" s="677"/>
      <c r="C1004" s="677"/>
      <c r="G1004" s="241">
        <f t="shared" si="17"/>
        <v>0</v>
      </c>
    </row>
    <row r="1005" spans="2:7">
      <c r="B1005" s="677"/>
      <c r="C1005" s="677"/>
      <c r="G1005" s="241">
        <f t="shared" si="17"/>
        <v>0</v>
      </c>
    </row>
    <row r="1006" spans="2:7">
      <c r="B1006" s="677"/>
      <c r="C1006" s="677"/>
      <c r="G1006" s="241">
        <f t="shared" si="17"/>
        <v>0</v>
      </c>
    </row>
    <row r="1007" spans="2:7">
      <c r="B1007" s="677"/>
      <c r="C1007" s="677"/>
      <c r="G1007" s="241">
        <f t="shared" si="17"/>
        <v>0</v>
      </c>
    </row>
    <row r="1008" spans="2:7">
      <c r="B1008" s="677"/>
      <c r="C1008" s="677"/>
      <c r="G1008" s="241">
        <f t="shared" si="17"/>
        <v>0</v>
      </c>
    </row>
    <row r="1009" spans="2:7">
      <c r="B1009" s="677"/>
      <c r="C1009" s="677"/>
      <c r="G1009" s="241">
        <f t="shared" si="17"/>
        <v>0</v>
      </c>
    </row>
    <row r="1010" spans="2:7">
      <c r="B1010" s="677"/>
      <c r="C1010" s="677"/>
      <c r="G1010" s="241">
        <f t="shared" si="17"/>
        <v>0</v>
      </c>
    </row>
    <row r="1011" spans="2:7">
      <c r="B1011" s="677"/>
      <c r="C1011" s="677"/>
      <c r="G1011" s="241">
        <f t="shared" si="17"/>
        <v>0</v>
      </c>
    </row>
    <row r="1012" spans="2:7">
      <c r="B1012" s="677"/>
      <c r="C1012" s="677"/>
      <c r="G1012" s="241">
        <f t="shared" si="17"/>
        <v>0</v>
      </c>
    </row>
    <row r="1013" spans="2:7">
      <c r="B1013" s="677"/>
      <c r="C1013" s="677"/>
      <c r="G1013" s="241">
        <f t="shared" si="17"/>
        <v>0</v>
      </c>
    </row>
    <row r="1014" spans="2:7">
      <c r="B1014" s="677"/>
      <c r="C1014" s="677"/>
      <c r="G1014" s="241">
        <f t="shared" si="17"/>
        <v>0</v>
      </c>
    </row>
    <row r="1015" spans="2:7">
      <c r="B1015" s="677"/>
      <c r="C1015" s="677"/>
      <c r="G1015" s="241">
        <f t="shared" si="17"/>
        <v>0</v>
      </c>
    </row>
    <row r="1016" spans="2:7">
      <c r="B1016" s="677"/>
      <c r="C1016" s="677"/>
      <c r="G1016" s="241">
        <f t="shared" si="17"/>
        <v>0</v>
      </c>
    </row>
    <row r="1017" spans="2:7">
      <c r="B1017" s="677"/>
      <c r="C1017" s="677"/>
      <c r="G1017" s="241">
        <f t="shared" si="17"/>
        <v>0</v>
      </c>
    </row>
    <row r="1018" spans="2:7">
      <c r="B1018" s="677"/>
      <c r="C1018" s="677"/>
      <c r="G1018" s="241">
        <f t="shared" si="17"/>
        <v>0</v>
      </c>
    </row>
  </sheetData>
  <autoFilter ref="A5:R693" xr:uid="{00000000-0001-0000-0F00-000000000000}"/>
  <mergeCells count="7">
    <mergeCell ref="K717:M717"/>
    <mergeCell ref="K709:M709"/>
    <mergeCell ref="B3:G3"/>
    <mergeCell ref="K617:M617"/>
    <mergeCell ref="J637:L637"/>
    <mergeCell ref="J651:L651"/>
    <mergeCell ref="J660:L66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5397-93AA-49B5-BAE4-2F508C9F31D5}">
  <dimension ref="A2:G300"/>
  <sheetViews>
    <sheetView workbookViewId="0">
      <selection activeCell="D21" sqref="D21"/>
    </sheetView>
  </sheetViews>
  <sheetFormatPr defaultRowHeight="15"/>
  <cols>
    <col min="1" max="1" width="12.5703125" customWidth="1"/>
    <col min="2" max="2" width="12.85546875" customWidth="1"/>
    <col min="3" max="3" width="14.140625" customWidth="1"/>
    <col min="4" max="4" width="18.85546875" customWidth="1"/>
    <col min="5" max="5" width="13.28515625" customWidth="1"/>
    <col min="6" max="6" width="12.85546875" style="256" customWidth="1"/>
  </cols>
  <sheetData>
    <row r="2" spans="1:7" ht="15.75">
      <c r="A2" s="747" t="s">
        <v>2485</v>
      </c>
      <c r="B2" s="747"/>
      <c r="C2" s="747"/>
      <c r="D2" s="747"/>
      <c r="E2" s="747"/>
      <c r="F2" s="747"/>
      <c r="G2" s="747"/>
    </row>
    <row r="3" spans="1:7">
      <c r="A3" s="236"/>
      <c r="B3" s="677"/>
      <c r="C3" s="677"/>
      <c r="E3" s="256"/>
      <c r="G3" s="285"/>
    </row>
    <row r="4" spans="1:7">
      <c r="A4" s="243">
        <v>46142</v>
      </c>
      <c r="B4" s="676" t="s">
        <v>397</v>
      </c>
      <c r="C4" s="676" t="s">
        <v>420</v>
      </c>
      <c r="D4" t="s">
        <v>19</v>
      </c>
      <c r="E4" s="256"/>
      <c r="G4" s="290">
        <f>+G3+E4-F4</f>
        <v>0</v>
      </c>
    </row>
    <row r="5" spans="1:7">
      <c r="A5" s="236"/>
      <c r="B5" s="677"/>
      <c r="C5" s="677"/>
      <c r="D5" t="s">
        <v>401</v>
      </c>
      <c r="E5" s="256"/>
      <c r="G5" s="290">
        <f>+G4+E5-F5</f>
        <v>0</v>
      </c>
    </row>
    <row r="6" spans="1:7">
      <c r="A6" s="236"/>
      <c r="B6" s="677"/>
      <c r="C6" s="677"/>
      <c r="D6" t="s">
        <v>400</v>
      </c>
      <c r="E6" s="256">
        <v>500</v>
      </c>
      <c r="G6" s="290">
        <f t="shared" ref="G6:G69" si="0">+G5+E6-F6</f>
        <v>500</v>
      </c>
    </row>
    <row r="7" spans="1:7">
      <c r="A7" s="236"/>
      <c r="B7" s="677"/>
      <c r="C7" s="677"/>
      <c r="D7" t="s">
        <v>399</v>
      </c>
      <c r="E7" s="256">
        <v>1000</v>
      </c>
      <c r="G7" s="290">
        <f t="shared" si="0"/>
        <v>1500</v>
      </c>
    </row>
    <row r="8" spans="1:7">
      <c r="A8" s="236">
        <v>46123</v>
      </c>
      <c r="B8" s="677" t="s">
        <v>2486</v>
      </c>
      <c r="C8" s="677" t="s">
        <v>420</v>
      </c>
      <c r="D8" t="s">
        <v>399</v>
      </c>
      <c r="E8" s="256"/>
      <c r="F8" s="256">
        <v>1000</v>
      </c>
      <c r="G8" s="290">
        <f t="shared" si="0"/>
        <v>500</v>
      </c>
    </row>
    <row r="9" spans="1:7">
      <c r="A9" s="236">
        <v>46123</v>
      </c>
      <c r="B9" s="677" t="s">
        <v>2487</v>
      </c>
      <c r="C9" s="677" t="s">
        <v>420</v>
      </c>
      <c r="D9" t="s">
        <v>400</v>
      </c>
      <c r="F9" s="256">
        <v>500</v>
      </c>
      <c r="G9" s="290">
        <f t="shared" si="0"/>
        <v>0</v>
      </c>
    </row>
    <row r="10" spans="1:7">
      <c r="A10" s="236"/>
      <c r="G10" s="290">
        <f t="shared" si="0"/>
        <v>0</v>
      </c>
    </row>
    <row r="11" spans="1:7">
      <c r="A11" s="236"/>
      <c r="G11" s="290">
        <f t="shared" si="0"/>
        <v>0</v>
      </c>
    </row>
    <row r="12" spans="1:7">
      <c r="A12" s="236"/>
      <c r="G12" s="290">
        <f t="shared" si="0"/>
        <v>0</v>
      </c>
    </row>
    <row r="13" spans="1:7">
      <c r="A13" s="236"/>
      <c r="G13" s="290">
        <f t="shared" si="0"/>
        <v>0</v>
      </c>
    </row>
    <row r="14" spans="1:7">
      <c r="A14" s="236"/>
      <c r="G14" s="290">
        <f t="shared" si="0"/>
        <v>0</v>
      </c>
    </row>
    <row r="15" spans="1:7">
      <c r="A15" s="236"/>
      <c r="G15" s="290">
        <f t="shared" si="0"/>
        <v>0</v>
      </c>
    </row>
    <row r="16" spans="1:7">
      <c r="A16" s="236"/>
      <c r="G16" s="290">
        <f t="shared" si="0"/>
        <v>0</v>
      </c>
    </row>
    <row r="17" spans="1:7">
      <c r="A17" s="236"/>
      <c r="G17" s="290">
        <f t="shared" si="0"/>
        <v>0</v>
      </c>
    </row>
    <row r="18" spans="1:7">
      <c r="A18" s="236"/>
      <c r="G18" s="290">
        <f t="shared" si="0"/>
        <v>0</v>
      </c>
    </row>
    <row r="19" spans="1:7">
      <c r="A19" s="236"/>
      <c r="G19" s="290">
        <f t="shared" si="0"/>
        <v>0</v>
      </c>
    </row>
    <row r="20" spans="1:7">
      <c r="A20" s="236"/>
      <c r="G20" s="290">
        <f t="shared" si="0"/>
        <v>0</v>
      </c>
    </row>
    <row r="21" spans="1:7">
      <c r="A21" s="236"/>
      <c r="G21" s="290">
        <f t="shared" si="0"/>
        <v>0</v>
      </c>
    </row>
    <row r="22" spans="1:7">
      <c r="A22" s="236"/>
      <c r="G22" s="290">
        <f t="shared" si="0"/>
        <v>0</v>
      </c>
    </row>
    <row r="23" spans="1:7">
      <c r="G23" s="290">
        <f t="shared" si="0"/>
        <v>0</v>
      </c>
    </row>
    <row r="24" spans="1:7">
      <c r="G24" s="290">
        <f t="shared" si="0"/>
        <v>0</v>
      </c>
    </row>
    <row r="25" spans="1:7">
      <c r="G25" s="290">
        <f t="shared" si="0"/>
        <v>0</v>
      </c>
    </row>
    <row r="26" spans="1:7">
      <c r="G26" s="290">
        <f t="shared" si="0"/>
        <v>0</v>
      </c>
    </row>
    <row r="27" spans="1:7">
      <c r="G27" s="290">
        <f t="shared" si="0"/>
        <v>0</v>
      </c>
    </row>
    <row r="28" spans="1:7">
      <c r="G28" s="290">
        <f t="shared" si="0"/>
        <v>0</v>
      </c>
    </row>
    <row r="29" spans="1:7">
      <c r="G29" s="290">
        <f t="shared" si="0"/>
        <v>0</v>
      </c>
    </row>
    <row r="30" spans="1:7">
      <c r="G30" s="290">
        <f t="shared" si="0"/>
        <v>0</v>
      </c>
    </row>
    <row r="31" spans="1:7">
      <c r="G31" s="290">
        <f t="shared" si="0"/>
        <v>0</v>
      </c>
    </row>
    <row r="32" spans="1:7">
      <c r="G32" s="290">
        <f t="shared" si="0"/>
        <v>0</v>
      </c>
    </row>
    <row r="33" spans="7:7">
      <c r="G33" s="290">
        <f t="shared" si="0"/>
        <v>0</v>
      </c>
    </row>
    <row r="34" spans="7:7">
      <c r="G34" s="290">
        <f t="shared" si="0"/>
        <v>0</v>
      </c>
    </row>
    <row r="35" spans="7:7">
      <c r="G35" s="290">
        <f t="shared" si="0"/>
        <v>0</v>
      </c>
    </row>
    <row r="36" spans="7:7">
      <c r="G36" s="290">
        <f t="shared" si="0"/>
        <v>0</v>
      </c>
    </row>
    <row r="37" spans="7:7">
      <c r="G37" s="290">
        <f t="shared" si="0"/>
        <v>0</v>
      </c>
    </row>
    <row r="38" spans="7:7">
      <c r="G38" s="290">
        <f t="shared" si="0"/>
        <v>0</v>
      </c>
    </row>
    <row r="39" spans="7:7">
      <c r="G39" s="290">
        <f t="shared" si="0"/>
        <v>0</v>
      </c>
    </row>
    <row r="40" spans="7:7">
      <c r="G40" s="290">
        <f t="shared" si="0"/>
        <v>0</v>
      </c>
    </row>
    <row r="41" spans="7:7">
      <c r="G41" s="290">
        <f t="shared" si="0"/>
        <v>0</v>
      </c>
    </row>
    <row r="42" spans="7:7">
      <c r="G42" s="290">
        <f t="shared" si="0"/>
        <v>0</v>
      </c>
    </row>
    <row r="43" spans="7:7">
      <c r="G43" s="290">
        <f t="shared" si="0"/>
        <v>0</v>
      </c>
    </row>
    <row r="44" spans="7:7">
      <c r="G44" s="290">
        <f t="shared" si="0"/>
        <v>0</v>
      </c>
    </row>
    <row r="45" spans="7:7">
      <c r="G45" s="290">
        <f t="shared" si="0"/>
        <v>0</v>
      </c>
    </row>
    <row r="46" spans="7:7">
      <c r="G46" s="290">
        <f t="shared" si="0"/>
        <v>0</v>
      </c>
    </row>
    <row r="47" spans="7:7">
      <c r="G47" s="290">
        <f t="shared" si="0"/>
        <v>0</v>
      </c>
    </row>
    <row r="48" spans="7:7">
      <c r="G48" s="290">
        <f t="shared" si="0"/>
        <v>0</v>
      </c>
    </row>
    <row r="49" spans="7:7">
      <c r="G49" s="290">
        <f t="shared" si="0"/>
        <v>0</v>
      </c>
    </row>
    <row r="50" spans="7:7">
      <c r="G50" s="290">
        <f t="shared" si="0"/>
        <v>0</v>
      </c>
    </row>
    <row r="51" spans="7:7">
      <c r="G51" s="290">
        <f t="shared" si="0"/>
        <v>0</v>
      </c>
    </row>
    <row r="52" spans="7:7">
      <c r="G52" s="290">
        <f t="shared" si="0"/>
        <v>0</v>
      </c>
    </row>
    <row r="53" spans="7:7">
      <c r="G53" s="290">
        <f t="shared" si="0"/>
        <v>0</v>
      </c>
    </row>
    <row r="54" spans="7:7">
      <c r="G54" s="290">
        <f t="shared" si="0"/>
        <v>0</v>
      </c>
    </row>
    <row r="55" spans="7:7">
      <c r="G55" s="290">
        <f t="shared" si="0"/>
        <v>0</v>
      </c>
    </row>
    <row r="56" spans="7:7">
      <c r="G56" s="290">
        <f t="shared" si="0"/>
        <v>0</v>
      </c>
    </row>
    <row r="57" spans="7:7">
      <c r="G57" s="290">
        <f t="shared" si="0"/>
        <v>0</v>
      </c>
    </row>
    <row r="58" spans="7:7">
      <c r="G58" s="290">
        <f t="shared" si="0"/>
        <v>0</v>
      </c>
    </row>
    <row r="59" spans="7:7">
      <c r="G59" s="290">
        <f t="shared" si="0"/>
        <v>0</v>
      </c>
    </row>
    <row r="60" spans="7:7">
      <c r="G60" s="290">
        <f t="shared" si="0"/>
        <v>0</v>
      </c>
    </row>
    <row r="61" spans="7:7">
      <c r="G61" s="290">
        <f t="shared" si="0"/>
        <v>0</v>
      </c>
    </row>
    <row r="62" spans="7:7">
      <c r="G62" s="290">
        <f t="shared" si="0"/>
        <v>0</v>
      </c>
    </row>
    <row r="63" spans="7:7">
      <c r="G63" s="290">
        <f t="shared" si="0"/>
        <v>0</v>
      </c>
    </row>
    <row r="64" spans="7:7">
      <c r="G64" s="290">
        <f t="shared" si="0"/>
        <v>0</v>
      </c>
    </row>
    <row r="65" spans="7:7">
      <c r="G65" s="290">
        <f t="shared" si="0"/>
        <v>0</v>
      </c>
    </row>
    <row r="66" spans="7:7">
      <c r="G66" s="290">
        <f t="shared" si="0"/>
        <v>0</v>
      </c>
    </row>
    <row r="67" spans="7:7">
      <c r="G67" s="290">
        <f t="shared" si="0"/>
        <v>0</v>
      </c>
    </row>
    <row r="68" spans="7:7">
      <c r="G68" s="290">
        <f t="shared" si="0"/>
        <v>0</v>
      </c>
    </row>
    <row r="69" spans="7:7">
      <c r="G69" s="290">
        <f t="shared" si="0"/>
        <v>0</v>
      </c>
    </row>
    <row r="70" spans="7:7">
      <c r="G70" s="290">
        <f t="shared" ref="G70:G133" si="1">+G69+E70-F70</f>
        <v>0</v>
      </c>
    </row>
    <row r="71" spans="7:7">
      <c r="G71" s="290">
        <f t="shared" si="1"/>
        <v>0</v>
      </c>
    </row>
    <row r="72" spans="7:7">
      <c r="G72" s="290">
        <f t="shared" si="1"/>
        <v>0</v>
      </c>
    </row>
    <row r="73" spans="7:7">
      <c r="G73" s="290">
        <f t="shared" si="1"/>
        <v>0</v>
      </c>
    </row>
    <row r="74" spans="7:7">
      <c r="G74" s="290">
        <f t="shared" si="1"/>
        <v>0</v>
      </c>
    </row>
    <row r="75" spans="7:7">
      <c r="G75" s="290">
        <f t="shared" si="1"/>
        <v>0</v>
      </c>
    </row>
    <row r="76" spans="7:7">
      <c r="G76" s="290">
        <f t="shared" si="1"/>
        <v>0</v>
      </c>
    </row>
    <row r="77" spans="7:7">
      <c r="G77" s="290">
        <f t="shared" si="1"/>
        <v>0</v>
      </c>
    </row>
    <row r="78" spans="7:7">
      <c r="G78" s="290">
        <f t="shared" si="1"/>
        <v>0</v>
      </c>
    </row>
    <row r="79" spans="7:7">
      <c r="G79" s="290">
        <f t="shared" si="1"/>
        <v>0</v>
      </c>
    </row>
    <row r="80" spans="7:7">
      <c r="G80" s="290">
        <f t="shared" si="1"/>
        <v>0</v>
      </c>
    </row>
    <row r="81" spans="7:7">
      <c r="G81" s="290">
        <f t="shared" si="1"/>
        <v>0</v>
      </c>
    </row>
    <row r="82" spans="7:7">
      <c r="G82" s="290">
        <f t="shared" si="1"/>
        <v>0</v>
      </c>
    </row>
    <row r="83" spans="7:7">
      <c r="G83" s="290">
        <f t="shared" si="1"/>
        <v>0</v>
      </c>
    </row>
    <row r="84" spans="7:7">
      <c r="G84" s="290">
        <f t="shared" si="1"/>
        <v>0</v>
      </c>
    </row>
    <row r="85" spans="7:7">
      <c r="G85" s="290">
        <f t="shared" si="1"/>
        <v>0</v>
      </c>
    </row>
    <row r="86" spans="7:7">
      <c r="G86" s="290">
        <f t="shared" si="1"/>
        <v>0</v>
      </c>
    </row>
    <row r="87" spans="7:7">
      <c r="G87" s="290">
        <f t="shared" si="1"/>
        <v>0</v>
      </c>
    </row>
    <row r="88" spans="7:7">
      <c r="G88" s="290">
        <f t="shared" si="1"/>
        <v>0</v>
      </c>
    </row>
    <row r="89" spans="7:7">
      <c r="G89" s="290">
        <f t="shared" si="1"/>
        <v>0</v>
      </c>
    </row>
    <row r="90" spans="7:7">
      <c r="G90" s="290">
        <f t="shared" si="1"/>
        <v>0</v>
      </c>
    </row>
    <row r="91" spans="7:7">
      <c r="G91" s="290">
        <f t="shared" si="1"/>
        <v>0</v>
      </c>
    </row>
    <row r="92" spans="7:7">
      <c r="G92" s="290">
        <f t="shared" si="1"/>
        <v>0</v>
      </c>
    </row>
    <row r="93" spans="7:7">
      <c r="G93" s="290">
        <f t="shared" si="1"/>
        <v>0</v>
      </c>
    </row>
    <row r="94" spans="7:7">
      <c r="G94" s="290">
        <f t="shared" si="1"/>
        <v>0</v>
      </c>
    </row>
    <row r="95" spans="7:7">
      <c r="G95" s="290">
        <f t="shared" si="1"/>
        <v>0</v>
      </c>
    </row>
    <row r="96" spans="7:7">
      <c r="G96" s="290">
        <f t="shared" si="1"/>
        <v>0</v>
      </c>
    </row>
    <row r="97" spans="7:7">
      <c r="G97" s="290">
        <f t="shared" si="1"/>
        <v>0</v>
      </c>
    </row>
    <row r="98" spans="7:7">
      <c r="G98" s="290">
        <f t="shared" si="1"/>
        <v>0</v>
      </c>
    </row>
    <row r="99" spans="7:7">
      <c r="G99" s="290">
        <f t="shared" si="1"/>
        <v>0</v>
      </c>
    </row>
    <row r="100" spans="7:7">
      <c r="G100" s="290">
        <f t="shared" si="1"/>
        <v>0</v>
      </c>
    </row>
    <row r="101" spans="7:7">
      <c r="G101" s="290">
        <f t="shared" si="1"/>
        <v>0</v>
      </c>
    </row>
    <row r="102" spans="7:7">
      <c r="G102" s="290">
        <f t="shared" si="1"/>
        <v>0</v>
      </c>
    </row>
    <row r="103" spans="7:7">
      <c r="G103" s="290">
        <f t="shared" si="1"/>
        <v>0</v>
      </c>
    </row>
    <row r="104" spans="7:7">
      <c r="G104" s="290">
        <f t="shared" si="1"/>
        <v>0</v>
      </c>
    </row>
    <row r="105" spans="7:7">
      <c r="G105" s="290">
        <f t="shared" si="1"/>
        <v>0</v>
      </c>
    </row>
    <row r="106" spans="7:7">
      <c r="G106" s="290">
        <f t="shared" si="1"/>
        <v>0</v>
      </c>
    </row>
    <row r="107" spans="7:7">
      <c r="G107" s="290">
        <f t="shared" si="1"/>
        <v>0</v>
      </c>
    </row>
    <row r="108" spans="7:7">
      <c r="G108" s="290">
        <f t="shared" si="1"/>
        <v>0</v>
      </c>
    </row>
    <row r="109" spans="7:7">
      <c r="G109" s="290">
        <f t="shared" si="1"/>
        <v>0</v>
      </c>
    </row>
    <row r="110" spans="7:7">
      <c r="G110" s="290">
        <f t="shared" si="1"/>
        <v>0</v>
      </c>
    </row>
    <row r="111" spans="7:7">
      <c r="G111" s="290">
        <f t="shared" si="1"/>
        <v>0</v>
      </c>
    </row>
    <row r="112" spans="7:7">
      <c r="G112" s="290">
        <f t="shared" si="1"/>
        <v>0</v>
      </c>
    </row>
    <row r="113" spans="7:7">
      <c r="G113" s="290">
        <f t="shared" si="1"/>
        <v>0</v>
      </c>
    </row>
    <row r="114" spans="7:7">
      <c r="G114" s="290">
        <f t="shared" si="1"/>
        <v>0</v>
      </c>
    </row>
    <row r="115" spans="7:7">
      <c r="G115" s="290">
        <f t="shared" si="1"/>
        <v>0</v>
      </c>
    </row>
    <row r="116" spans="7:7">
      <c r="G116" s="290">
        <f t="shared" si="1"/>
        <v>0</v>
      </c>
    </row>
    <row r="117" spans="7:7">
      <c r="G117" s="290">
        <f t="shared" si="1"/>
        <v>0</v>
      </c>
    </row>
    <row r="118" spans="7:7">
      <c r="G118" s="290">
        <f t="shared" si="1"/>
        <v>0</v>
      </c>
    </row>
    <row r="119" spans="7:7">
      <c r="G119" s="290">
        <f t="shared" si="1"/>
        <v>0</v>
      </c>
    </row>
    <row r="120" spans="7:7">
      <c r="G120" s="290">
        <f t="shared" si="1"/>
        <v>0</v>
      </c>
    </row>
    <row r="121" spans="7:7">
      <c r="G121" s="290">
        <f t="shared" si="1"/>
        <v>0</v>
      </c>
    </row>
    <row r="122" spans="7:7">
      <c r="G122" s="290">
        <f t="shared" si="1"/>
        <v>0</v>
      </c>
    </row>
    <row r="123" spans="7:7">
      <c r="G123" s="290">
        <f t="shared" si="1"/>
        <v>0</v>
      </c>
    </row>
    <row r="124" spans="7:7">
      <c r="G124" s="290">
        <f t="shared" si="1"/>
        <v>0</v>
      </c>
    </row>
    <row r="125" spans="7:7">
      <c r="G125" s="290">
        <f t="shared" si="1"/>
        <v>0</v>
      </c>
    </row>
    <row r="126" spans="7:7">
      <c r="G126" s="290">
        <f t="shared" si="1"/>
        <v>0</v>
      </c>
    </row>
    <row r="127" spans="7:7">
      <c r="G127" s="290">
        <f t="shared" si="1"/>
        <v>0</v>
      </c>
    </row>
    <row r="128" spans="7:7">
      <c r="G128" s="290">
        <f t="shared" si="1"/>
        <v>0</v>
      </c>
    </row>
    <row r="129" spans="7:7">
      <c r="G129" s="290">
        <f t="shared" si="1"/>
        <v>0</v>
      </c>
    </row>
    <row r="130" spans="7:7">
      <c r="G130" s="290">
        <f t="shared" si="1"/>
        <v>0</v>
      </c>
    </row>
    <row r="131" spans="7:7">
      <c r="G131" s="290">
        <f t="shared" si="1"/>
        <v>0</v>
      </c>
    </row>
    <row r="132" spans="7:7">
      <c r="G132" s="290">
        <f t="shared" si="1"/>
        <v>0</v>
      </c>
    </row>
    <row r="133" spans="7:7">
      <c r="G133" s="290">
        <f t="shared" si="1"/>
        <v>0</v>
      </c>
    </row>
    <row r="134" spans="7:7">
      <c r="G134" s="290">
        <f t="shared" ref="G134:G197" si="2">+G133+E134-F134</f>
        <v>0</v>
      </c>
    </row>
    <row r="135" spans="7:7">
      <c r="G135" s="290">
        <f t="shared" si="2"/>
        <v>0</v>
      </c>
    </row>
    <row r="136" spans="7:7">
      <c r="G136" s="290">
        <f t="shared" si="2"/>
        <v>0</v>
      </c>
    </row>
    <row r="137" spans="7:7">
      <c r="G137" s="290">
        <f t="shared" si="2"/>
        <v>0</v>
      </c>
    </row>
    <row r="138" spans="7:7">
      <c r="G138" s="290">
        <f t="shared" si="2"/>
        <v>0</v>
      </c>
    </row>
    <row r="139" spans="7:7">
      <c r="G139" s="290">
        <f t="shared" si="2"/>
        <v>0</v>
      </c>
    </row>
    <row r="140" spans="7:7">
      <c r="G140" s="290">
        <f t="shared" si="2"/>
        <v>0</v>
      </c>
    </row>
    <row r="141" spans="7:7">
      <c r="G141" s="290">
        <f t="shared" si="2"/>
        <v>0</v>
      </c>
    </row>
    <row r="142" spans="7:7">
      <c r="G142" s="290">
        <f t="shared" si="2"/>
        <v>0</v>
      </c>
    </row>
    <row r="143" spans="7:7">
      <c r="G143" s="290">
        <f t="shared" si="2"/>
        <v>0</v>
      </c>
    </row>
    <row r="144" spans="7:7">
      <c r="G144" s="290">
        <f t="shared" si="2"/>
        <v>0</v>
      </c>
    </row>
    <row r="145" spans="7:7">
      <c r="G145" s="290">
        <f t="shared" si="2"/>
        <v>0</v>
      </c>
    </row>
    <row r="146" spans="7:7">
      <c r="G146" s="290">
        <f t="shared" si="2"/>
        <v>0</v>
      </c>
    </row>
    <row r="147" spans="7:7">
      <c r="G147" s="290">
        <f t="shared" si="2"/>
        <v>0</v>
      </c>
    </row>
    <row r="148" spans="7:7">
      <c r="G148" s="290">
        <f t="shared" si="2"/>
        <v>0</v>
      </c>
    </row>
    <row r="149" spans="7:7">
      <c r="G149" s="290">
        <f t="shared" si="2"/>
        <v>0</v>
      </c>
    </row>
    <row r="150" spans="7:7">
      <c r="G150" s="290">
        <f t="shared" si="2"/>
        <v>0</v>
      </c>
    </row>
    <row r="151" spans="7:7">
      <c r="G151" s="290">
        <f t="shared" si="2"/>
        <v>0</v>
      </c>
    </row>
    <row r="152" spans="7:7">
      <c r="G152" s="290">
        <f t="shared" si="2"/>
        <v>0</v>
      </c>
    </row>
    <row r="153" spans="7:7">
      <c r="G153" s="290">
        <f t="shared" si="2"/>
        <v>0</v>
      </c>
    </row>
    <row r="154" spans="7:7">
      <c r="G154" s="290">
        <f t="shared" si="2"/>
        <v>0</v>
      </c>
    </row>
    <row r="155" spans="7:7">
      <c r="G155" s="290">
        <f t="shared" si="2"/>
        <v>0</v>
      </c>
    </row>
    <row r="156" spans="7:7">
      <c r="G156" s="290">
        <f t="shared" si="2"/>
        <v>0</v>
      </c>
    </row>
    <row r="157" spans="7:7">
      <c r="G157" s="290">
        <f t="shared" si="2"/>
        <v>0</v>
      </c>
    </row>
    <row r="158" spans="7:7">
      <c r="G158" s="290">
        <f t="shared" si="2"/>
        <v>0</v>
      </c>
    </row>
    <row r="159" spans="7:7">
      <c r="G159" s="290">
        <f t="shared" si="2"/>
        <v>0</v>
      </c>
    </row>
    <row r="160" spans="7:7">
      <c r="G160" s="290">
        <f t="shared" si="2"/>
        <v>0</v>
      </c>
    </row>
    <row r="161" spans="7:7">
      <c r="G161" s="290">
        <f t="shared" si="2"/>
        <v>0</v>
      </c>
    </row>
    <row r="162" spans="7:7">
      <c r="G162" s="290">
        <f t="shared" si="2"/>
        <v>0</v>
      </c>
    </row>
    <row r="163" spans="7:7">
      <c r="G163" s="290">
        <f t="shared" si="2"/>
        <v>0</v>
      </c>
    </row>
    <row r="164" spans="7:7">
      <c r="G164" s="290">
        <f t="shared" si="2"/>
        <v>0</v>
      </c>
    </row>
    <row r="165" spans="7:7">
      <c r="G165" s="290">
        <f t="shared" si="2"/>
        <v>0</v>
      </c>
    </row>
    <row r="166" spans="7:7">
      <c r="G166" s="290">
        <f t="shared" si="2"/>
        <v>0</v>
      </c>
    </row>
    <row r="167" spans="7:7">
      <c r="G167" s="290">
        <f t="shared" si="2"/>
        <v>0</v>
      </c>
    </row>
    <row r="168" spans="7:7">
      <c r="G168" s="290">
        <f t="shared" si="2"/>
        <v>0</v>
      </c>
    </row>
    <row r="169" spans="7:7">
      <c r="G169" s="290">
        <f t="shared" si="2"/>
        <v>0</v>
      </c>
    </row>
    <row r="170" spans="7:7">
      <c r="G170" s="290">
        <f t="shared" si="2"/>
        <v>0</v>
      </c>
    </row>
    <row r="171" spans="7:7">
      <c r="G171" s="290">
        <f t="shared" si="2"/>
        <v>0</v>
      </c>
    </row>
    <row r="172" spans="7:7">
      <c r="G172" s="290">
        <f t="shared" si="2"/>
        <v>0</v>
      </c>
    </row>
    <row r="173" spans="7:7">
      <c r="G173" s="290">
        <f t="shared" si="2"/>
        <v>0</v>
      </c>
    </row>
    <row r="174" spans="7:7">
      <c r="G174" s="290">
        <f t="shared" si="2"/>
        <v>0</v>
      </c>
    </row>
    <row r="175" spans="7:7">
      <c r="G175" s="290">
        <f t="shared" si="2"/>
        <v>0</v>
      </c>
    </row>
    <row r="176" spans="7:7">
      <c r="G176" s="290">
        <f t="shared" si="2"/>
        <v>0</v>
      </c>
    </row>
    <row r="177" spans="7:7">
      <c r="G177" s="290">
        <f t="shared" si="2"/>
        <v>0</v>
      </c>
    </row>
    <row r="178" spans="7:7">
      <c r="G178" s="290">
        <f t="shared" si="2"/>
        <v>0</v>
      </c>
    </row>
    <row r="179" spans="7:7">
      <c r="G179" s="290">
        <f t="shared" si="2"/>
        <v>0</v>
      </c>
    </row>
    <row r="180" spans="7:7">
      <c r="G180" s="290">
        <f t="shared" si="2"/>
        <v>0</v>
      </c>
    </row>
    <row r="181" spans="7:7">
      <c r="G181" s="290">
        <f t="shared" si="2"/>
        <v>0</v>
      </c>
    </row>
    <row r="182" spans="7:7">
      <c r="G182" s="290">
        <f t="shared" si="2"/>
        <v>0</v>
      </c>
    </row>
    <row r="183" spans="7:7">
      <c r="G183" s="290">
        <f t="shared" si="2"/>
        <v>0</v>
      </c>
    </row>
    <row r="184" spans="7:7">
      <c r="G184" s="290">
        <f t="shared" si="2"/>
        <v>0</v>
      </c>
    </row>
    <row r="185" spans="7:7">
      <c r="G185" s="290">
        <f t="shared" si="2"/>
        <v>0</v>
      </c>
    </row>
    <row r="186" spans="7:7">
      <c r="G186" s="290">
        <f t="shared" si="2"/>
        <v>0</v>
      </c>
    </row>
    <row r="187" spans="7:7">
      <c r="G187" s="290">
        <f t="shared" si="2"/>
        <v>0</v>
      </c>
    </row>
    <row r="188" spans="7:7">
      <c r="G188" s="290">
        <f t="shared" si="2"/>
        <v>0</v>
      </c>
    </row>
    <row r="189" spans="7:7">
      <c r="G189" s="290">
        <f t="shared" si="2"/>
        <v>0</v>
      </c>
    </row>
    <row r="190" spans="7:7">
      <c r="G190" s="290">
        <f t="shared" si="2"/>
        <v>0</v>
      </c>
    </row>
    <row r="191" spans="7:7">
      <c r="G191" s="290">
        <f t="shared" si="2"/>
        <v>0</v>
      </c>
    </row>
    <row r="192" spans="7:7">
      <c r="G192" s="290">
        <f t="shared" si="2"/>
        <v>0</v>
      </c>
    </row>
    <row r="193" spans="7:7">
      <c r="G193" s="290">
        <f t="shared" si="2"/>
        <v>0</v>
      </c>
    </row>
    <row r="194" spans="7:7">
      <c r="G194" s="290">
        <f t="shared" si="2"/>
        <v>0</v>
      </c>
    </row>
    <row r="195" spans="7:7">
      <c r="G195" s="290">
        <f t="shared" si="2"/>
        <v>0</v>
      </c>
    </row>
    <row r="196" spans="7:7">
      <c r="G196" s="290">
        <f t="shared" si="2"/>
        <v>0</v>
      </c>
    </row>
    <row r="197" spans="7:7">
      <c r="G197" s="290">
        <f t="shared" si="2"/>
        <v>0</v>
      </c>
    </row>
    <row r="198" spans="7:7">
      <c r="G198" s="290">
        <f t="shared" ref="G198:G261" si="3">+G197+E198-F198</f>
        <v>0</v>
      </c>
    </row>
    <row r="199" spans="7:7">
      <c r="G199" s="290">
        <f t="shared" si="3"/>
        <v>0</v>
      </c>
    </row>
    <row r="200" spans="7:7">
      <c r="G200" s="290">
        <f t="shared" si="3"/>
        <v>0</v>
      </c>
    </row>
    <row r="201" spans="7:7">
      <c r="G201" s="290">
        <f t="shared" si="3"/>
        <v>0</v>
      </c>
    </row>
    <row r="202" spans="7:7">
      <c r="G202" s="290">
        <f t="shared" si="3"/>
        <v>0</v>
      </c>
    </row>
    <row r="203" spans="7:7">
      <c r="G203" s="290">
        <f t="shared" si="3"/>
        <v>0</v>
      </c>
    </row>
    <row r="204" spans="7:7">
      <c r="G204" s="290">
        <f t="shared" si="3"/>
        <v>0</v>
      </c>
    </row>
    <row r="205" spans="7:7">
      <c r="G205" s="290">
        <f t="shared" si="3"/>
        <v>0</v>
      </c>
    </row>
    <row r="206" spans="7:7">
      <c r="G206" s="290">
        <f t="shared" si="3"/>
        <v>0</v>
      </c>
    </row>
    <row r="207" spans="7:7">
      <c r="G207" s="290">
        <f t="shared" si="3"/>
        <v>0</v>
      </c>
    </row>
    <row r="208" spans="7:7">
      <c r="G208" s="290">
        <f t="shared" si="3"/>
        <v>0</v>
      </c>
    </row>
    <row r="209" spans="7:7">
      <c r="G209" s="290">
        <f t="shared" si="3"/>
        <v>0</v>
      </c>
    </row>
    <row r="210" spans="7:7">
      <c r="G210" s="290">
        <f t="shared" si="3"/>
        <v>0</v>
      </c>
    </row>
    <row r="211" spans="7:7">
      <c r="G211" s="290">
        <f t="shared" si="3"/>
        <v>0</v>
      </c>
    </row>
    <row r="212" spans="7:7">
      <c r="G212" s="290">
        <f t="shared" si="3"/>
        <v>0</v>
      </c>
    </row>
    <row r="213" spans="7:7">
      <c r="G213" s="290">
        <f t="shared" si="3"/>
        <v>0</v>
      </c>
    </row>
    <row r="214" spans="7:7">
      <c r="G214" s="290">
        <f t="shared" si="3"/>
        <v>0</v>
      </c>
    </row>
    <row r="215" spans="7:7">
      <c r="G215" s="290">
        <f t="shared" si="3"/>
        <v>0</v>
      </c>
    </row>
    <row r="216" spans="7:7">
      <c r="G216" s="290">
        <f t="shared" si="3"/>
        <v>0</v>
      </c>
    </row>
    <row r="217" spans="7:7">
      <c r="G217" s="290">
        <f t="shared" si="3"/>
        <v>0</v>
      </c>
    </row>
    <row r="218" spans="7:7">
      <c r="G218" s="290">
        <f t="shared" si="3"/>
        <v>0</v>
      </c>
    </row>
    <row r="219" spans="7:7">
      <c r="G219" s="290">
        <f t="shared" si="3"/>
        <v>0</v>
      </c>
    </row>
    <row r="220" spans="7:7">
      <c r="G220" s="290">
        <f t="shared" si="3"/>
        <v>0</v>
      </c>
    </row>
    <row r="221" spans="7:7">
      <c r="G221" s="290">
        <f t="shared" si="3"/>
        <v>0</v>
      </c>
    </row>
    <row r="222" spans="7:7">
      <c r="G222" s="290">
        <f t="shared" si="3"/>
        <v>0</v>
      </c>
    </row>
    <row r="223" spans="7:7">
      <c r="G223" s="290">
        <f t="shared" si="3"/>
        <v>0</v>
      </c>
    </row>
    <row r="224" spans="7:7">
      <c r="G224" s="290">
        <f t="shared" si="3"/>
        <v>0</v>
      </c>
    </row>
    <row r="225" spans="7:7">
      <c r="G225" s="290">
        <f t="shared" si="3"/>
        <v>0</v>
      </c>
    </row>
    <row r="226" spans="7:7">
      <c r="G226" s="290">
        <f t="shared" si="3"/>
        <v>0</v>
      </c>
    </row>
    <row r="227" spans="7:7">
      <c r="G227" s="290">
        <f t="shared" si="3"/>
        <v>0</v>
      </c>
    </row>
    <row r="228" spans="7:7">
      <c r="G228" s="290">
        <f t="shared" si="3"/>
        <v>0</v>
      </c>
    </row>
    <row r="229" spans="7:7">
      <c r="G229" s="290">
        <f t="shared" si="3"/>
        <v>0</v>
      </c>
    </row>
    <row r="230" spans="7:7">
      <c r="G230" s="290">
        <f t="shared" si="3"/>
        <v>0</v>
      </c>
    </row>
    <row r="231" spans="7:7">
      <c r="G231" s="290">
        <f t="shared" si="3"/>
        <v>0</v>
      </c>
    </row>
    <row r="232" spans="7:7">
      <c r="G232" s="290">
        <f t="shared" si="3"/>
        <v>0</v>
      </c>
    </row>
    <row r="233" spans="7:7">
      <c r="G233" s="290">
        <f t="shared" si="3"/>
        <v>0</v>
      </c>
    </row>
    <row r="234" spans="7:7">
      <c r="G234" s="290">
        <f t="shared" si="3"/>
        <v>0</v>
      </c>
    </row>
    <row r="235" spans="7:7">
      <c r="G235" s="290">
        <f t="shared" si="3"/>
        <v>0</v>
      </c>
    </row>
    <row r="236" spans="7:7">
      <c r="G236" s="290">
        <f t="shared" si="3"/>
        <v>0</v>
      </c>
    </row>
    <row r="237" spans="7:7">
      <c r="G237" s="290">
        <f t="shared" si="3"/>
        <v>0</v>
      </c>
    </row>
    <row r="238" spans="7:7">
      <c r="G238" s="290">
        <f t="shared" si="3"/>
        <v>0</v>
      </c>
    </row>
    <row r="239" spans="7:7">
      <c r="G239" s="290">
        <f t="shared" si="3"/>
        <v>0</v>
      </c>
    </row>
    <row r="240" spans="7:7">
      <c r="G240" s="290">
        <f t="shared" si="3"/>
        <v>0</v>
      </c>
    </row>
    <row r="241" spans="7:7">
      <c r="G241" s="290">
        <f t="shared" si="3"/>
        <v>0</v>
      </c>
    </row>
    <row r="242" spans="7:7">
      <c r="G242" s="290">
        <f t="shared" si="3"/>
        <v>0</v>
      </c>
    </row>
    <row r="243" spans="7:7">
      <c r="G243" s="290">
        <f t="shared" si="3"/>
        <v>0</v>
      </c>
    </row>
    <row r="244" spans="7:7">
      <c r="G244" s="290">
        <f t="shared" si="3"/>
        <v>0</v>
      </c>
    </row>
    <row r="245" spans="7:7">
      <c r="G245" s="290">
        <f t="shared" si="3"/>
        <v>0</v>
      </c>
    </row>
    <row r="246" spans="7:7">
      <c r="G246" s="290">
        <f t="shared" si="3"/>
        <v>0</v>
      </c>
    </row>
    <row r="247" spans="7:7">
      <c r="G247" s="290">
        <f t="shared" si="3"/>
        <v>0</v>
      </c>
    </row>
    <row r="248" spans="7:7">
      <c r="G248" s="290">
        <f t="shared" si="3"/>
        <v>0</v>
      </c>
    </row>
    <row r="249" spans="7:7">
      <c r="G249" s="290">
        <f t="shared" si="3"/>
        <v>0</v>
      </c>
    </row>
    <row r="250" spans="7:7">
      <c r="G250" s="290">
        <f t="shared" si="3"/>
        <v>0</v>
      </c>
    </row>
    <row r="251" spans="7:7">
      <c r="G251" s="290">
        <f t="shared" si="3"/>
        <v>0</v>
      </c>
    </row>
    <row r="252" spans="7:7">
      <c r="G252" s="290">
        <f t="shared" si="3"/>
        <v>0</v>
      </c>
    </row>
    <row r="253" spans="7:7">
      <c r="G253" s="290">
        <f t="shared" si="3"/>
        <v>0</v>
      </c>
    </row>
    <row r="254" spans="7:7">
      <c r="G254" s="290">
        <f t="shared" si="3"/>
        <v>0</v>
      </c>
    </row>
    <row r="255" spans="7:7">
      <c r="G255" s="290">
        <f t="shared" si="3"/>
        <v>0</v>
      </c>
    </row>
    <row r="256" spans="7:7">
      <c r="G256" s="290">
        <f t="shared" si="3"/>
        <v>0</v>
      </c>
    </row>
    <row r="257" spans="7:7">
      <c r="G257" s="290">
        <f t="shared" si="3"/>
        <v>0</v>
      </c>
    </row>
    <row r="258" spans="7:7">
      <c r="G258" s="290">
        <f t="shared" si="3"/>
        <v>0</v>
      </c>
    </row>
    <row r="259" spans="7:7">
      <c r="G259" s="290">
        <f t="shared" si="3"/>
        <v>0</v>
      </c>
    </row>
    <row r="260" spans="7:7">
      <c r="G260" s="290">
        <f t="shared" si="3"/>
        <v>0</v>
      </c>
    </row>
    <row r="261" spans="7:7">
      <c r="G261" s="290">
        <f t="shared" si="3"/>
        <v>0</v>
      </c>
    </row>
    <row r="262" spans="7:7">
      <c r="G262" s="290">
        <f t="shared" ref="G262:G300" si="4">+G261+E262-F262</f>
        <v>0</v>
      </c>
    </row>
    <row r="263" spans="7:7">
      <c r="G263" s="290">
        <f t="shared" si="4"/>
        <v>0</v>
      </c>
    </row>
    <row r="264" spans="7:7">
      <c r="G264" s="290">
        <f t="shared" si="4"/>
        <v>0</v>
      </c>
    </row>
    <row r="265" spans="7:7">
      <c r="G265" s="290">
        <f t="shared" si="4"/>
        <v>0</v>
      </c>
    </row>
    <row r="266" spans="7:7">
      <c r="G266" s="290">
        <f t="shared" si="4"/>
        <v>0</v>
      </c>
    </row>
    <row r="267" spans="7:7">
      <c r="G267" s="290">
        <f t="shared" si="4"/>
        <v>0</v>
      </c>
    </row>
    <row r="268" spans="7:7">
      <c r="G268" s="290">
        <f t="shared" si="4"/>
        <v>0</v>
      </c>
    </row>
    <row r="269" spans="7:7">
      <c r="G269" s="290">
        <f t="shared" si="4"/>
        <v>0</v>
      </c>
    </row>
    <row r="270" spans="7:7">
      <c r="G270" s="290">
        <f t="shared" si="4"/>
        <v>0</v>
      </c>
    </row>
    <row r="271" spans="7:7">
      <c r="G271" s="290">
        <f t="shared" si="4"/>
        <v>0</v>
      </c>
    </row>
    <row r="272" spans="7:7">
      <c r="G272" s="290">
        <f t="shared" si="4"/>
        <v>0</v>
      </c>
    </row>
    <row r="273" spans="7:7">
      <c r="G273" s="290">
        <f t="shared" si="4"/>
        <v>0</v>
      </c>
    </row>
    <row r="274" spans="7:7">
      <c r="G274" s="290">
        <f t="shared" si="4"/>
        <v>0</v>
      </c>
    </row>
    <row r="275" spans="7:7">
      <c r="G275" s="290">
        <f t="shared" si="4"/>
        <v>0</v>
      </c>
    </row>
    <row r="276" spans="7:7">
      <c r="G276" s="290">
        <f t="shared" si="4"/>
        <v>0</v>
      </c>
    </row>
    <row r="277" spans="7:7">
      <c r="G277" s="290">
        <f t="shared" si="4"/>
        <v>0</v>
      </c>
    </row>
    <row r="278" spans="7:7">
      <c r="G278" s="290">
        <f t="shared" si="4"/>
        <v>0</v>
      </c>
    </row>
    <row r="279" spans="7:7">
      <c r="G279" s="290">
        <f t="shared" si="4"/>
        <v>0</v>
      </c>
    </row>
    <row r="280" spans="7:7">
      <c r="G280" s="290">
        <f t="shared" si="4"/>
        <v>0</v>
      </c>
    </row>
    <row r="281" spans="7:7">
      <c r="G281" s="290">
        <f t="shared" si="4"/>
        <v>0</v>
      </c>
    </row>
    <row r="282" spans="7:7">
      <c r="G282" s="290">
        <f t="shared" si="4"/>
        <v>0</v>
      </c>
    </row>
    <row r="283" spans="7:7">
      <c r="G283" s="290">
        <f t="shared" si="4"/>
        <v>0</v>
      </c>
    </row>
    <row r="284" spans="7:7">
      <c r="G284" s="290">
        <f t="shared" si="4"/>
        <v>0</v>
      </c>
    </row>
    <row r="285" spans="7:7">
      <c r="G285" s="290">
        <f t="shared" si="4"/>
        <v>0</v>
      </c>
    </row>
    <row r="286" spans="7:7">
      <c r="G286" s="290">
        <f t="shared" si="4"/>
        <v>0</v>
      </c>
    </row>
    <row r="287" spans="7:7">
      <c r="G287" s="290">
        <f t="shared" si="4"/>
        <v>0</v>
      </c>
    </row>
    <row r="288" spans="7:7">
      <c r="G288" s="290">
        <f t="shared" si="4"/>
        <v>0</v>
      </c>
    </row>
    <row r="289" spans="7:7">
      <c r="G289" s="290">
        <f t="shared" si="4"/>
        <v>0</v>
      </c>
    </row>
    <row r="290" spans="7:7">
      <c r="G290" s="290">
        <f t="shared" si="4"/>
        <v>0</v>
      </c>
    </row>
    <row r="291" spans="7:7">
      <c r="G291" s="290">
        <f t="shared" si="4"/>
        <v>0</v>
      </c>
    </row>
    <row r="292" spans="7:7">
      <c r="G292" s="290">
        <f t="shared" si="4"/>
        <v>0</v>
      </c>
    </row>
    <row r="293" spans="7:7">
      <c r="G293" s="290">
        <f t="shared" si="4"/>
        <v>0</v>
      </c>
    </row>
    <row r="294" spans="7:7">
      <c r="G294" s="290">
        <f t="shared" si="4"/>
        <v>0</v>
      </c>
    </row>
    <row r="295" spans="7:7">
      <c r="G295" s="290">
        <f t="shared" si="4"/>
        <v>0</v>
      </c>
    </row>
    <row r="296" spans="7:7">
      <c r="G296" s="290">
        <f t="shared" si="4"/>
        <v>0</v>
      </c>
    </row>
    <row r="297" spans="7:7">
      <c r="G297" s="290">
        <f t="shared" si="4"/>
        <v>0</v>
      </c>
    </row>
    <row r="298" spans="7:7">
      <c r="G298" s="290">
        <f t="shared" si="4"/>
        <v>0</v>
      </c>
    </row>
    <row r="299" spans="7:7">
      <c r="G299" s="290">
        <f t="shared" si="4"/>
        <v>0</v>
      </c>
    </row>
    <row r="300" spans="7:7">
      <c r="G300" s="290">
        <f t="shared" si="4"/>
        <v>0</v>
      </c>
    </row>
  </sheetData>
  <mergeCells count="1">
    <mergeCell ref="A2:G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1">
    <tabColor rgb="FF00B0F0"/>
  </sheetPr>
  <dimension ref="A3:P1013"/>
  <sheetViews>
    <sheetView topLeftCell="A767" zoomScaleNormal="100" workbookViewId="0">
      <selection activeCell="A776" sqref="A776:XFD776"/>
    </sheetView>
  </sheetViews>
  <sheetFormatPr defaultColWidth="11.42578125" defaultRowHeight="15"/>
  <cols>
    <col min="1" max="1" width="11.42578125" style="236"/>
    <col min="2" max="2" width="12.7109375" style="217" bestFit="1" customWidth="1"/>
    <col min="3" max="3" width="17" style="217" customWidth="1"/>
    <col min="4" max="4" width="24.42578125" bestFit="1" customWidth="1"/>
    <col min="5" max="6" width="11.42578125" style="256"/>
    <col min="7" max="7" width="12.42578125" bestFit="1" customWidth="1"/>
    <col min="8" max="8" width="12.42578125" customWidth="1"/>
    <col min="9" max="9" width="14.7109375" bestFit="1" customWidth="1"/>
    <col min="10" max="10" width="15.140625" customWidth="1"/>
    <col min="11" max="11" width="20.7109375" customWidth="1"/>
    <col min="12" max="13" width="11.42578125" style="256"/>
  </cols>
  <sheetData>
    <row r="3" spans="1:13">
      <c r="B3" s="690" t="s">
        <v>2488</v>
      </c>
      <c r="C3" s="690"/>
      <c r="D3" s="690"/>
      <c r="E3" s="690"/>
      <c r="F3" s="690"/>
      <c r="G3" s="690"/>
      <c r="H3" s="676"/>
    </row>
    <row r="5" spans="1:13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84" t="s">
        <v>394</v>
      </c>
      <c r="F5" s="284" t="s">
        <v>395</v>
      </c>
      <c r="G5" s="259" t="s">
        <v>396</v>
      </c>
      <c r="H5" s="259"/>
      <c r="I5" s="676"/>
      <c r="J5" s="676"/>
      <c r="K5" s="676"/>
      <c r="L5" s="685"/>
      <c r="M5" s="685"/>
    </row>
    <row r="6" spans="1:13" hidden="1">
      <c r="A6" s="236">
        <v>42736</v>
      </c>
      <c r="B6" s="677" t="s">
        <v>476</v>
      </c>
      <c r="C6" s="677"/>
      <c r="E6" s="290"/>
      <c r="F6" s="290"/>
      <c r="G6" s="241">
        <v>1314.8</v>
      </c>
      <c r="H6" s="241"/>
    </row>
    <row r="7" spans="1:13" hidden="1">
      <c r="A7" s="236">
        <v>42767</v>
      </c>
      <c r="B7" s="677">
        <v>12190</v>
      </c>
      <c r="C7" s="677" t="s">
        <v>2489</v>
      </c>
      <c r="E7" s="290"/>
      <c r="F7" s="290">
        <v>20</v>
      </c>
      <c r="G7" s="241">
        <f>+G6+E7-F7</f>
        <v>1294.8</v>
      </c>
      <c r="H7" s="241"/>
    </row>
    <row r="8" spans="1:13" hidden="1">
      <c r="A8" s="236">
        <v>42807</v>
      </c>
      <c r="B8" s="677">
        <v>12385</v>
      </c>
      <c r="C8" s="677" t="s">
        <v>2489</v>
      </c>
      <c r="E8" s="290"/>
      <c r="F8" s="290">
        <v>351.8</v>
      </c>
      <c r="G8" s="241">
        <f t="shared" ref="G8:G71" si="0">+G7+E8-F8</f>
        <v>943</v>
      </c>
      <c r="H8" s="241"/>
    </row>
    <row r="9" spans="1:13" hidden="1">
      <c r="A9" s="236">
        <v>42769</v>
      </c>
      <c r="B9" s="677">
        <v>12210</v>
      </c>
      <c r="C9" s="677" t="s">
        <v>2489</v>
      </c>
      <c r="E9" s="290"/>
      <c r="F9" s="290">
        <v>200</v>
      </c>
      <c r="G9" s="241">
        <f t="shared" si="0"/>
        <v>743</v>
      </c>
      <c r="H9" s="241"/>
    </row>
    <row r="10" spans="1:13" hidden="1">
      <c r="A10" s="236">
        <v>42773</v>
      </c>
      <c r="B10" s="677">
        <v>12225</v>
      </c>
      <c r="C10" s="677" t="s">
        <v>2489</v>
      </c>
      <c r="E10" s="290"/>
      <c r="F10" s="290">
        <v>20</v>
      </c>
      <c r="G10" s="241">
        <f t="shared" si="0"/>
        <v>723</v>
      </c>
      <c r="H10" s="241"/>
    </row>
    <row r="11" spans="1:13" hidden="1">
      <c r="A11" s="236">
        <v>42774</v>
      </c>
      <c r="B11" s="677">
        <v>12232</v>
      </c>
      <c r="C11" s="677" t="s">
        <v>2489</v>
      </c>
      <c r="E11" s="290"/>
      <c r="F11" s="290">
        <v>100</v>
      </c>
      <c r="G11" s="241">
        <f t="shared" si="0"/>
        <v>623</v>
      </c>
      <c r="H11" s="241"/>
    </row>
    <row r="12" spans="1:13" hidden="1">
      <c r="A12" s="236">
        <v>42961</v>
      </c>
      <c r="B12" s="677">
        <v>13267</v>
      </c>
      <c r="C12" s="677" t="s">
        <v>2489</v>
      </c>
      <c r="E12" s="290"/>
      <c r="F12" s="290">
        <v>500</v>
      </c>
      <c r="G12" s="241">
        <f t="shared" si="0"/>
        <v>123</v>
      </c>
      <c r="H12" s="241"/>
    </row>
    <row r="13" spans="1:13" hidden="1">
      <c r="A13" s="236">
        <v>42969</v>
      </c>
      <c r="B13" s="677">
        <v>13299</v>
      </c>
      <c r="C13" s="677" t="s">
        <v>2489</v>
      </c>
      <c r="E13" s="290"/>
      <c r="F13" s="290">
        <v>100</v>
      </c>
      <c r="G13" s="241">
        <f t="shared" si="0"/>
        <v>23</v>
      </c>
      <c r="H13" s="241"/>
    </row>
    <row r="14" spans="1:13" hidden="1">
      <c r="A14" s="236">
        <v>43171</v>
      </c>
      <c r="B14" s="677">
        <v>14348</v>
      </c>
      <c r="C14" s="677" t="s">
        <v>655</v>
      </c>
      <c r="E14" s="290"/>
      <c r="F14" s="290">
        <v>23</v>
      </c>
      <c r="G14" s="241">
        <f t="shared" si="0"/>
        <v>0</v>
      </c>
      <c r="H14" s="241"/>
    </row>
    <row r="15" spans="1:13" hidden="1">
      <c r="A15" s="236">
        <v>42766</v>
      </c>
      <c r="B15" s="677" t="s">
        <v>397</v>
      </c>
      <c r="C15" s="677" t="s">
        <v>444</v>
      </c>
      <c r="D15" t="s">
        <v>19</v>
      </c>
      <c r="E15" s="290">
        <v>22.8</v>
      </c>
      <c r="F15" s="290"/>
      <c r="G15" s="241">
        <f t="shared" si="0"/>
        <v>22.8</v>
      </c>
      <c r="H15" s="241"/>
    </row>
    <row r="16" spans="1:13" hidden="1">
      <c r="B16" s="677"/>
      <c r="C16" s="677"/>
      <c r="D16" t="s">
        <v>401</v>
      </c>
      <c r="E16" s="290">
        <v>2.8</v>
      </c>
      <c r="F16" s="290"/>
      <c r="G16" s="241">
        <f t="shared" si="0"/>
        <v>25.6</v>
      </c>
      <c r="H16" s="241"/>
    </row>
    <row r="17" spans="1:9" hidden="1">
      <c r="B17" s="677"/>
      <c r="C17" s="677"/>
      <c r="D17" t="s">
        <v>400</v>
      </c>
      <c r="E17" s="290">
        <v>300</v>
      </c>
      <c r="F17" s="290"/>
      <c r="G17" s="241">
        <f t="shared" si="0"/>
        <v>325.60000000000002</v>
      </c>
      <c r="H17" s="241"/>
    </row>
    <row r="18" spans="1:9" hidden="1">
      <c r="A18" s="236">
        <v>42969</v>
      </c>
      <c r="B18" s="677">
        <v>13299</v>
      </c>
      <c r="C18" s="677" t="s">
        <v>444</v>
      </c>
      <c r="D18" t="s">
        <v>400</v>
      </c>
      <c r="E18" s="290"/>
      <c r="F18" s="290">
        <v>300</v>
      </c>
      <c r="G18" s="241">
        <f t="shared" si="0"/>
        <v>25.600000000000023</v>
      </c>
      <c r="H18" s="241"/>
    </row>
    <row r="19" spans="1:9" hidden="1">
      <c r="A19" s="236">
        <v>43059</v>
      </c>
      <c r="B19" s="677">
        <v>13798</v>
      </c>
      <c r="C19" s="677" t="s">
        <v>444</v>
      </c>
      <c r="D19" t="s">
        <v>19</v>
      </c>
      <c r="E19" s="290"/>
      <c r="F19" s="290">
        <v>22.8</v>
      </c>
      <c r="G19" s="241">
        <f t="shared" si="0"/>
        <v>2.800000000000022</v>
      </c>
      <c r="H19" s="241"/>
    </row>
    <row r="20" spans="1:9" hidden="1">
      <c r="A20" s="236">
        <v>43059</v>
      </c>
      <c r="B20" s="677">
        <v>13798</v>
      </c>
      <c r="C20" s="677" t="s">
        <v>444</v>
      </c>
      <c r="D20" t="s">
        <v>401</v>
      </c>
      <c r="E20" s="290"/>
      <c r="F20" s="290">
        <v>2.8</v>
      </c>
      <c r="G20" s="241">
        <f t="shared" si="0"/>
        <v>2.2204460492503131E-14</v>
      </c>
      <c r="H20" s="241"/>
    </row>
    <row r="21" spans="1:9" hidden="1">
      <c r="A21" s="236">
        <v>42794</v>
      </c>
      <c r="B21" s="677" t="s">
        <v>397</v>
      </c>
      <c r="C21" s="677" t="s">
        <v>415</v>
      </c>
      <c r="D21" t="s">
        <v>19</v>
      </c>
      <c r="E21" s="290">
        <v>21.8</v>
      </c>
      <c r="F21" s="290"/>
      <c r="G21" s="241">
        <f t="shared" si="0"/>
        <v>21.800000000000022</v>
      </c>
      <c r="H21" s="241"/>
    </row>
    <row r="22" spans="1:9" hidden="1">
      <c r="B22" s="677"/>
      <c r="C22" s="677"/>
      <c r="D22" t="s">
        <v>401</v>
      </c>
      <c r="E22" s="290">
        <v>2</v>
      </c>
      <c r="F22" s="290"/>
      <c r="G22" s="241">
        <f t="shared" si="0"/>
        <v>23.800000000000022</v>
      </c>
      <c r="H22" s="241"/>
    </row>
    <row r="23" spans="1:9" hidden="1">
      <c r="B23" s="677"/>
      <c r="C23" s="677"/>
      <c r="D23" t="s">
        <v>400</v>
      </c>
      <c r="E23" s="290">
        <v>300</v>
      </c>
      <c r="F23" s="290"/>
      <c r="G23" s="241">
        <f t="shared" si="0"/>
        <v>323.8</v>
      </c>
      <c r="H23" s="241"/>
    </row>
    <row r="24" spans="1:9" hidden="1">
      <c r="A24" s="236">
        <v>42969</v>
      </c>
      <c r="B24" s="677">
        <v>13299</v>
      </c>
      <c r="C24" s="677" t="s">
        <v>415</v>
      </c>
      <c r="D24" t="s">
        <v>400</v>
      </c>
      <c r="E24" s="290"/>
      <c r="F24" s="290">
        <v>100</v>
      </c>
      <c r="G24" s="241">
        <f t="shared" si="0"/>
        <v>223.8</v>
      </c>
      <c r="H24" s="241"/>
    </row>
    <row r="25" spans="1:9" hidden="1">
      <c r="A25" s="236">
        <v>42984</v>
      </c>
      <c r="B25" s="677">
        <v>13406</v>
      </c>
      <c r="C25" s="677" t="s">
        <v>415</v>
      </c>
      <c r="D25" t="s">
        <v>400</v>
      </c>
      <c r="E25" s="290"/>
      <c r="F25" s="290">
        <v>20</v>
      </c>
      <c r="G25" s="241">
        <f t="shared" si="0"/>
        <v>203.8</v>
      </c>
      <c r="H25" s="241"/>
    </row>
    <row r="26" spans="1:9" hidden="1">
      <c r="A26" s="236">
        <v>42985</v>
      </c>
      <c r="B26" s="677">
        <v>13420</v>
      </c>
      <c r="C26" s="677" t="s">
        <v>415</v>
      </c>
      <c r="D26" t="s">
        <v>400</v>
      </c>
      <c r="E26" s="290"/>
      <c r="F26" s="290">
        <v>20</v>
      </c>
      <c r="G26" s="241">
        <f t="shared" si="0"/>
        <v>183.8</v>
      </c>
      <c r="H26" s="241"/>
    </row>
    <row r="27" spans="1:9" hidden="1">
      <c r="A27" s="236">
        <v>42986</v>
      </c>
      <c r="B27" s="677">
        <v>13431</v>
      </c>
      <c r="C27" s="677" t="s">
        <v>415</v>
      </c>
      <c r="D27" t="s">
        <v>400</v>
      </c>
      <c r="E27" s="290"/>
      <c r="F27" s="290">
        <v>20</v>
      </c>
      <c r="G27" s="241">
        <f t="shared" si="0"/>
        <v>163.80000000000001</v>
      </c>
      <c r="H27" s="241"/>
    </row>
    <row r="28" spans="1:9" hidden="1">
      <c r="A28" s="236">
        <v>42989</v>
      </c>
      <c r="B28" s="677">
        <v>13442</v>
      </c>
      <c r="C28" s="677" t="s">
        <v>415</v>
      </c>
      <c r="D28" t="s">
        <v>400</v>
      </c>
      <c r="E28" s="290"/>
      <c r="F28" s="290">
        <v>40</v>
      </c>
      <c r="G28" s="241">
        <f t="shared" si="0"/>
        <v>123.80000000000001</v>
      </c>
      <c r="H28" s="241"/>
    </row>
    <row r="29" spans="1:9" hidden="1">
      <c r="A29" s="236">
        <v>42990</v>
      </c>
      <c r="B29" s="677">
        <v>13455</v>
      </c>
      <c r="C29" s="677" t="s">
        <v>415</v>
      </c>
      <c r="D29" t="s">
        <v>400</v>
      </c>
      <c r="E29" s="290"/>
      <c r="F29" s="290">
        <v>20</v>
      </c>
      <c r="G29" s="241">
        <f t="shared" si="0"/>
        <v>103.80000000000001</v>
      </c>
      <c r="H29" s="241"/>
    </row>
    <row r="30" spans="1:9" hidden="1">
      <c r="A30" s="236">
        <v>42996</v>
      </c>
      <c r="B30" s="677">
        <v>13491</v>
      </c>
      <c r="C30" s="677" t="s">
        <v>415</v>
      </c>
      <c r="D30" t="s">
        <v>400</v>
      </c>
      <c r="E30" s="290"/>
      <c r="F30" s="290">
        <v>40</v>
      </c>
      <c r="G30" s="241">
        <f t="shared" si="0"/>
        <v>63.800000000000011</v>
      </c>
      <c r="H30" s="241"/>
    </row>
    <row r="31" spans="1:9" hidden="1">
      <c r="A31" s="236">
        <v>42999</v>
      </c>
      <c r="B31" s="677">
        <v>13511</v>
      </c>
      <c r="C31" s="677" t="s">
        <v>415</v>
      </c>
      <c r="D31" t="s">
        <v>400</v>
      </c>
      <c r="E31" s="290"/>
      <c r="F31" s="290">
        <v>40</v>
      </c>
      <c r="G31" s="241">
        <f t="shared" si="0"/>
        <v>23.800000000000011</v>
      </c>
      <c r="H31" s="241"/>
    </row>
    <row r="32" spans="1:9" hidden="1">
      <c r="A32" s="236">
        <v>43059</v>
      </c>
      <c r="B32" s="677">
        <v>13798</v>
      </c>
      <c r="C32" s="677" t="s">
        <v>415</v>
      </c>
      <c r="D32" t="s">
        <v>19</v>
      </c>
      <c r="E32" s="290"/>
      <c r="F32" s="290">
        <v>9.1999999999999993</v>
      </c>
      <c r="G32" s="241">
        <f t="shared" si="0"/>
        <v>14.600000000000012</v>
      </c>
      <c r="H32" s="241"/>
      <c r="I32" s="237"/>
    </row>
    <row r="33" spans="1:8" hidden="1">
      <c r="A33" s="236">
        <v>43059</v>
      </c>
      <c r="B33" s="677">
        <v>13798</v>
      </c>
      <c r="C33" s="677" t="s">
        <v>415</v>
      </c>
      <c r="D33" t="s">
        <v>401</v>
      </c>
      <c r="E33" s="290"/>
      <c r="F33" s="290">
        <v>1.2</v>
      </c>
      <c r="G33" s="241">
        <f t="shared" si="0"/>
        <v>13.400000000000013</v>
      </c>
      <c r="H33" s="241"/>
    </row>
    <row r="34" spans="1:8" hidden="1">
      <c r="A34" s="236">
        <v>43171</v>
      </c>
      <c r="B34" s="677">
        <v>14348</v>
      </c>
      <c r="C34" s="677" t="s">
        <v>415</v>
      </c>
      <c r="D34" t="s">
        <v>19</v>
      </c>
      <c r="E34" s="290"/>
      <c r="F34" s="290">
        <v>12.6</v>
      </c>
      <c r="G34" s="241">
        <f t="shared" si="0"/>
        <v>0.80000000000001315</v>
      </c>
      <c r="H34" s="241"/>
    </row>
    <row r="35" spans="1:8" hidden="1">
      <c r="A35" s="236">
        <v>43171</v>
      </c>
      <c r="B35" s="677">
        <v>14348</v>
      </c>
      <c r="C35" s="677" t="s">
        <v>415</v>
      </c>
      <c r="D35" t="s">
        <v>401</v>
      </c>
      <c r="E35" s="290"/>
      <c r="F35" s="290">
        <v>0.8</v>
      </c>
      <c r="G35" s="241">
        <f t="shared" si="0"/>
        <v>1.3100631690576847E-14</v>
      </c>
      <c r="H35" s="241"/>
    </row>
    <row r="36" spans="1:8" hidden="1">
      <c r="A36" s="236">
        <v>42825</v>
      </c>
      <c r="B36" s="677" t="s">
        <v>397</v>
      </c>
      <c r="C36" s="677" t="s">
        <v>418</v>
      </c>
      <c r="D36" t="s">
        <v>19</v>
      </c>
      <c r="E36" s="290">
        <v>20.5</v>
      </c>
      <c r="F36" s="290"/>
      <c r="G36" s="241">
        <f t="shared" si="0"/>
        <v>20.500000000000014</v>
      </c>
      <c r="H36" s="241"/>
    </row>
    <row r="37" spans="1:8" hidden="1">
      <c r="B37" s="677"/>
      <c r="C37" s="677"/>
      <c r="D37" t="s">
        <v>401</v>
      </c>
      <c r="E37" s="290">
        <v>2</v>
      </c>
      <c r="F37" s="290"/>
      <c r="G37" s="241">
        <f t="shared" si="0"/>
        <v>22.500000000000014</v>
      </c>
      <c r="H37" s="241"/>
    </row>
    <row r="38" spans="1:8" hidden="1">
      <c r="B38" s="677"/>
      <c r="C38" s="677"/>
      <c r="D38" t="s">
        <v>400</v>
      </c>
      <c r="E38" s="290">
        <v>300</v>
      </c>
      <c r="F38" s="290"/>
      <c r="G38" s="241">
        <f t="shared" si="0"/>
        <v>322.5</v>
      </c>
      <c r="H38" s="241"/>
    </row>
    <row r="39" spans="1:8" hidden="1">
      <c r="A39" s="236">
        <v>43000</v>
      </c>
      <c r="B39" s="677">
        <v>13515</v>
      </c>
      <c r="C39" s="677" t="s">
        <v>418</v>
      </c>
      <c r="D39" t="s">
        <v>400</v>
      </c>
      <c r="E39" s="290"/>
      <c r="F39" s="290">
        <v>20</v>
      </c>
      <c r="G39" s="241">
        <f t="shared" si="0"/>
        <v>302.5</v>
      </c>
      <c r="H39" s="241"/>
    </row>
    <row r="40" spans="1:8" hidden="1">
      <c r="A40" s="236">
        <v>43004</v>
      </c>
      <c r="B40" s="677">
        <v>13531</v>
      </c>
      <c r="C40" s="677" t="s">
        <v>418</v>
      </c>
      <c r="D40" t="s">
        <v>400</v>
      </c>
      <c r="E40" s="290"/>
      <c r="F40" s="290">
        <v>40</v>
      </c>
      <c r="G40" s="241">
        <f t="shared" si="0"/>
        <v>262.5</v>
      </c>
      <c r="H40" s="241"/>
    </row>
    <row r="41" spans="1:8" hidden="1">
      <c r="A41" s="236">
        <v>43005</v>
      </c>
      <c r="B41" s="677">
        <v>13536</v>
      </c>
      <c r="C41" s="677" t="s">
        <v>418</v>
      </c>
      <c r="D41" t="s">
        <v>400</v>
      </c>
      <c r="E41" s="290"/>
      <c r="F41" s="290">
        <v>20</v>
      </c>
      <c r="G41" s="241">
        <f t="shared" si="0"/>
        <v>242.5</v>
      </c>
      <c r="H41" s="241"/>
    </row>
    <row r="42" spans="1:8" hidden="1">
      <c r="A42" s="236">
        <v>43007</v>
      </c>
      <c r="B42" s="677">
        <v>13543</v>
      </c>
      <c r="C42" s="677" t="s">
        <v>418</v>
      </c>
      <c r="D42" t="s">
        <v>400</v>
      </c>
      <c r="E42" s="290"/>
      <c r="F42" s="290">
        <v>20</v>
      </c>
      <c r="G42" s="241">
        <f t="shared" si="0"/>
        <v>222.5</v>
      </c>
      <c r="H42" s="241"/>
    </row>
    <row r="43" spans="1:8" hidden="1">
      <c r="A43" s="236">
        <v>43008</v>
      </c>
      <c r="B43" s="677">
        <v>13546</v>
      </c>
      <c r="C43" s="677" t="s">
        <v>418</v>
      </c>
      <c r="D43" t="s">
        <v>400</v>
      </c>
      <c r="E43" s="290"/>
      <c r="F43" s="290">
        <v>20</v>
      </c>
      <c r="G43" s="241">
        <f t="shared" si="0"/>
        <v>202.5</v>
      </c>
      <c r="H43" s="241"/>
    </row>
    <row r="44" spans="1:8" hidden="1">
      <c r="A44" s="236">
        <v>43013</v>
      </c>
      <c r="B44" s="677">
        <v>13606</v>
      </c>
      <c r="C44" s="677" t="s">
        <v>418</v>
      </c>
      <c r="D44" t="s">
        <v>400</v>
      </c>
      <c r="E44" s="290"/>
      <c r="F44" s="290">
        <v>40</v>
      </c>
      <c r="G44" s="241">
        <f t="shared" si="0"/>
        <v>162.5</v>
      </c>
      <c r="H44" s="241"/>
    </row>
    <row r="45" spans="1:8" hidden="1">
      <c r="A45" s="236">
        <v>43017</v>
      </c>
      <c r="B45" s="677">
        <v>13619</v>
      </c>
      <c r="C45" s="677" t="s">
        <v>418</v>
      </c>
      <c r="D45" t="s">
        <v>400</v>
      </c>
      <c r="E45" s="290"/>
      <c r="F45" s="290">
        <v>40</v>
      </c>
      <c r="G45" s="241">
        <f t="shared" si="0"/>
        <v>122.5</v>
      </c>
      <c r="H45" s="241"/>
    </row>
    <row r="46" spans="1:8" hidden="1">
      <c r="A46" s="236">
        <v>43025</v>
      </c>
      <c r="B46" s="677">
        <v>13643</v>
      </c>
      <c r="C46" s="677" t="s">
        <v>418</v>
      </c>
      <c r="D46" t="s">
        <v>400</v>
      </c>
      <c r="E46" s="290"/>
      <c r="F46" s="290">
        <v>50</v>
      </c>
      <c r="G46" s="241">
        <f t="shared" si="0"/>
        <v>72.5</v>
      </c>
      <c r="H46" s="241"/>
    </row>
    <row r="47" spans="1:8" hidden="1">
      <c r="A47" s="236">
        <v>43027</v>
      </c>
      <c r="B47" s="677">
        <v>13648</v>
      </c>
      <c r="C47" s="677" t="s">
        <v>418</v>
      </c>
      <c r="D47" t="s">
        <v>400</v>
      </c>
      <c r="E47" s="290"/>
      <c r="F47" s="290">
        <v>30</v>
      </c>
      <c r="G47" s="241">
        <f t="shared" si="0"/>
        <v>42.5</v>
      </c>
      <c r="H47" s="241"/>
    </row>
    <row r="48" spans="1:8" hidden="1">
      <c r="A48" s="236">
        <v>43028</v>
      </c>
      <c r="B48" s="677">
        <v>13666</v>
      </c>
      <c r="C48" s="677" t="s">
        <v>418</v>
      </c>
      <c r="D48" t="s">
        <v>400</v>
      </c>
      <c r="E48" s="290"/>
      <c r="F48" s="290">
        <v>20</v>
      </c>
      <c r="G48" s="241">
        <f t="shared" si="0"/>
        <v>22.5</v>
      </c>
      <c r="H48" s="241"/>
    </row>
    <row r="49" spans="1:8" hidden="1">
      <c r="A49" s="236">
        <v>43171</v>
      </c>
      <c r="B49" s="677">
        <v>14348</v>
      </c>
      <c r="C49" s="677" t="s">
        <v>418</v>
      </c>
      <c r="D49" t="s">
        <v>19</v>
      </c>
      <c r="E49" s="290"/>
      <c r="F49" s="290">
        <v>20.5</v>
      </c>
      <c r="G49" s="241">
        <f t="shared" si="0"/>
        <v>2</v>
      </c>
      <c r="H49" s="241"/>
    </row>
    <row r="50" spans="1:8" hidden="1">
      <c r="A50" s="236">
        <v>43171</v>
      </c>
      <c r="B50" s="677">
        <v>14348</v>
      </c>
      <c r="C50" s="677" t="s">
        <v>418</v>
      </c>
      <c r="D50" t="s">
        <v>401</v>
      </c>
      <c r="E50" s="290"/>
      <c r="F50" s="290">
        <v>2</v>
      </c>
      <c r="G50" s="241">
        <f t="shared" si="0"/>
        <v>0</v>
      </c>
      <c r="H50" s="241"/>
    </row>
    <row r="51" spans="1:8" hidden="1">
      <c r="A51" s="236">
        <v>42855</v>
      </c>
      <c r="B51" s="677" t="s">
        <v>397</v>
      </c>
      <c r="C51" s="677" t="s">
        <v>420</v>
      </c>
      <c r="D51" t="s">
        <v>19</v>
      </c>
      <c r="E51" s="290">
        <v>21.6</v>
      </c>
      <c r="F51" s="290"/>
      <c r="G51" s="241">
        <f t="shared" si="0"/>
        <v>21.6</v>
      </c>
      <c r="H51" s="241"/>
    </row>
    <row r="52" spans="1:8" hidden="1">
      <c r="B52" s="677"/>
      <c r="C52" s="677"/>
      <c r="D52" t="s">
        <v>401</v>
      </c>
      <c r="E52" s="290">
        <v>2</v>
      </c>
      <c r="F52" s="290"/>
      <c r="G52" s="241">
        <f t="shared" si="0"/>
        <v>23.6</v>
      </c>
      <c r="H52" s="241"/>
    </row>
    <row r="53" spans="1:8" hidden="1">
      <c r="B53" s="677"/>
      <c r="C53" s="677"/>
      <c r="D53" t="s">
        <v>400</v>
      </c>
      <c r="E53" s="290">
        <v>300</v>
      </c>
      <c r="F53" s="290"/>
      <c r="G53" s="241">
        <f t="shared" si="0"/>
        <v>323.60000000000002</v>
      </c>
      <c r="H53" s="241"/>
    </row>
    <row r="54" spans="1:8" hidden="1">
      <c r="A54" s="236">
        <v>43059</v>
      </c>
      <c r="B54" s="677">
        <v>13797</v>
      </c>
      <c r="C54" s="677" t="s">
        <v>420</v>
      </c>
      <c r="D54" t="s">
        <v>400</v>
      </c>
      <c r="E54" s="290"/>
      <c r="F54" s="290">
        <v>200</v>
      </c>
      <c r="G54" s="241">
        <f t="shared" si="0"/>
        <v>123.60000000000002</v>
      </c>
      <c r="H54" s="241"/>
    </row>
    <row r="55" spans="1:8" hidden="1">
      <c r="A55" s="236">
        <v>43060</v>
      </c>
      <c r="B55" s="677">
        <v>13804</v>
      </c>
      <c r="C55" s="677" t="s">
        <v>420</v>
      </c>
      <c r="D55" t="s">
        <v>400</v>
      </c>
      <c r="E55" s="290"/>
      <c r="F55" s="290">
        <v>20</v>
      </c>
      <c r="G55" s="241">
        <f t="shared" si="0"/>
        <v>103.60000000000002</v>
      </c>
      <c r="H55" s="241"/>
    </row>
    <row r="56" spans="1:8" hidden="1">
      <c r="A56" s="236">
        <v>43070</v>
      </c>
      <c r="B56" s="677">
        <v>13892</v>
      </c>
      <c r="C56" s="677" t="s">
        <v>420</v>
      </c>
      <c r="D56" t="s">
        <v>400</v>
      </c>
      <c r="E56" s="290"/>
      <c r="F56" s="290">
        <v>20</v>
      </c>
      <c r="G56" s="241">
        <f t="shared" si="0"/>
        <v>83.600000000000023</v>
      </c>
      <c r="H56" s="241"/>
    </row>
    <row r="57" spans="1:8" hidden="1">
      <c r="A57" s="236">
        <v>43082</v>
      </c>
      <c r="B57" s="677">
        <v>13931</v>
      </c>
      <c r="C57" s="677" t="s">
        <v>420</v>
      </c>
      <c r="D57" t="s">
        <v>400</v>
      </c>
      <c r="E57" s="290"/>
      <c r="F57" s="290">
        <v>60</v>
      </c>
      <c r="G57" s="241">
        <f t="shared" si="0"/>
        <v>23.600000000000023</v>
      </c>
      <c r="H57" s="241"/>
    </row>
    <row r="58" spans="1:8" hidden="1">
      <c r="A58" s="236">
        <v>43171</v>
      </c>
      <c r="B58" s="677">
        <v>14348</v>
      </c>
      <c r="C58" s="677" t="s">
        <v>420</v>
      </c>
      <c r="D58" t="s">
        <v>19</v>
      </c>
      <c r="E58" s="290"/>
      <c r="F58" s="290">
        <v>21.6</v>
      </c>
      <c r="G58" s="241">
        <f t="shared" si="0"/>
        <v>2.0000000000000213</v>
      </c>
      <c r="H58" s="241"/>
    </row>
    <row r="59" spans="1:8" hidden="1">
      <c r="A59" s="236">
        <v>43171</v>
      </c>
      <c r="B59" s="677">
        <v>14348</v>
      </c>
      <c r="C59" s="677" t="s">
        <v>420</v>
      </c>
      <c r="D59" t="s">
        <v>401</v>
      </c>
      <c r="E59" s="290"/>
      <c r="F59" s="290">
        <v>2</v>
      </c>
      <c r="G59" s="241">
        <f t="shared" si="0"/>
        <v>2.1316282072803006E-14</v>
      </c>
      <c r="H59" s="241"/>
    </row>
    <row r="60" spans="1:8" hidden="1">
      <c r="A60" s="236">
        <v>42886</v>
      </c>
      <c r="B60" s="677" t="s">
        <v>397</v>
      </c>
      <c r="C60" s="677" t="s">
        <v>422</v>
      </c>
      <c r="D60" t="s">
        <v>19</v>
      </c>
      <c r="E60" s="290">
        <v>20.9</v>
      </c>
      <c r="F60" s="290"/>
      <c r="G60" s="241">
        <f t="shared" si="0"/>
        <v>20.90000000000002</v>
      </c>
      <c r="H60" s="241"/>
    </row>
    <row r="61" spans="1:8" hidden="1">
      <c r="B61" s="677"/>
      <c r="C61" s="677"/>
      <c r="D61" t="s">
        <v>401</v>
      </c>
      <c r="E61" s="290">
        <v>2</v>
      </c>
      <c r="F61" s="290"/>
      <c r="G61" s="241">
        <f t="shared" si="0"/>
        <v>22.90000000000002</v>
      </c>
      <c r="H61" s="241"/>
    </row>
    <row r="62" spans="1:8" hidden="1">
      <c r="B62" s="677"/>
      <c r="C62" s="677"/>
      <c r="D62" t="s">
        <v>400</v>
      </c>
      <c r="E62" s="290">
        <v>300</v>
      </c>
      <c r="F62" s="290"/>
      <c r="G62" s="241">
        <f t="shared" si="0"/>
        <v>322.90000000000003</v>
      </c>
      <c r="H62" s="241"/>
    </row>
    <row r="63" spans="1:8" hidden="1">
      <c r="A63" s="236">
        <v>43082</v>
      </c>
      <c r="B63" s="677">
        <v>13931</v>
      </c>
      <c r="C63" s="677" t="s">
        <v>422</v>
      </c>
      <c r="D63" t="s">
        <v>400</v>
      </c>
      <c r="E63" s="290"/>
      <c r="F63" s="290">
        <v>10</v>
      </c>
      <c r="G63" s="241">
        <f t="shared" si="0"/>
        <v>312.90000000000003</v>
      </c>
      <c r="H63" s="241"/>
    </row>
    <row r="64" spans="1:8" hidden="1">
      <c r="A64" s="236">
        <v>43117</v>
      </c>
      <c r="B64" s="677">
        <v>14078</v>
      </c>
      <c r="C64" s="677" t="s">
        <v>422</v>
      </c>
      <c r="D64" t="s">
        <v>400</v>
      </c>
      <c r="E64" s="290"/>
      <c r="F64" s="290">
        <v>290</v>
      </c>
      <c r="G64" s="241">
        <f t="shared" si="0"/>
        <v>22.900000000000034</v>
      </c>
      <c r="H64" s="241"/>
    </row>
    <row r="65" spans="1:8" hidden="1">
      <c r="A65" s="236">
        <v>43171</v>
      </c>
      <c r="B65" s="677">
        <v>14348</v>
      </c>
      <c r="C65" s="677" t="s">
        <v>422</v>
      </c>
      <c r="D65" t="s">
        <v>19</v>
      </c>
      <c r="E65" s="290"/>
      <c r="F65" s="290">
        <v>20.9</v>
      </c>
      <c r="G65" s="241">
        <f t="shared" si="0"/>
        <v>2.0000000000000355</v>
      </c>
      <c r="H65" s="241"/>
    </row>
    <row r="66" spans="1:8" hidden="1">
      <c r="A66" s="236">
        <v>43171</v>
      </c>
      <c r="B66" s="677">
        <v>14348</v>
      </c>
      <c r="C66" s="677" t="s">
        <v>422</v>
      </c>
      <c r="D66" t="s">
        <v>401</v>
      </c>
      <c r="E66" s="290"/>
      <c r="F66" s="290">
        <v>2</v>
      </c>
      <c r="G66" s="241">
        <f t="shared" si="0"/>
        <v>3.5527136788005009E-14</v>
      </c>
      <c r="H66" s="241"/>
    </row>
    <row r="67" spans="1:8" hidden="1">
      <c r="A67" s="236">
        <v>42916</v>
      </c>
      <c r="B67" s="677" t="s">
        <v>397</v>
      </c>
      <c r="C67" s="677" t="s">
        <v>425</v>
      </c>
      <c r="D67" t="s">
        <v>19</v>
      </c>
      <c r="E67" s="290">
        <v>20.3</v>
      </c>
      <c r="F67" s="290"/>
      <c r="G67" s="241">
        <f t="shared" si="0"/>
        <v>20.300000000000036</v>
      </c>
      <c r="H67" s="241"/>
    </row>
    <row r="68" spans="1:8" hidden="1">
      <c r="B68" s="677"/>
      <c r="C68" s="677"/>
      <c r="D68" t="s">
        <v>401</v>
      </c>
      <c r="E68" s="290">
        <v>2</v>
      </c>
      <c r="F68" s="290"/>
      <c r="G68" s="241">
        <f t="shared" si="0"/>
        <v>22.300000000000036</v>
      </c>
      <c r="H68" s="241"/>
    </row>
    <row r="69" spans="1:8" hidden="1">
      <c r="B69" s="677"/>
      <c r="C69" s="677"/>
      <c r="D69" t="s">
        <v>400</v>
      </c>
      <c r="E69" s="290">
        <v>300</v>
      </c>
      <c r="F69" s="290"/>
      <c r="G69" s="241">
        <f t="shared" si="0"/>
        <v>322.3</v>
      </c>
      <c r="H69" s="241"/>
    </row>
    <row r="70" spans="1:8" hidden="1">
      <c r="A70" s="236">
        <v>43117</v>
      </c>
      <c r="B70" s="677">
        <v>14078</v>
      </c>
      <c r="C70" s="677" t="s">
        <v>425</v>
      </c>
      <c r="D70" t="s">
        <v>400</v>
      </c>
      <c r="E70" s="290"/>
      <c r="F70" s="290">
        <v>210</v>
      </c>
      <c r="G70" s="241">
        <f t="shared" si="0"/>
        <v>112.30000000000001</v>
      </c>
      <c r="H70" s="241"/>
    </row>
    <row r="71" spans="1:8" hidden="1">
      <c r="A71" s="236">
        <v>43129</v>
      </c>
      <c r="B71" s="677">
        <v>14148</v>
      </c>
      <c r="C71" s="677" t="s">
        <v>425</v>
      </c>
      <c r="D71" t="s">
        <v>400</v>
      </c>
      <c r="E71" s="290"/>
      <c r="F71" s="290">
        <v>90</v>
      </c>
      <c r="G71" s="241">
        <f t="shared" si="0"/>
        <v>22.300000000000011</v>
      </c>
      <c r="H71" s="241"/>
    </row>
    <row r="72" spans="1:8" hidden="1">
      <c r="A72" s="236">
        <v>43171</v>
      </c>
      <c r="B72" s="677">
        <v>14348</v>
      </c>
      <c r="C72" s="677" t="s">
        <v>425</v>
      </c>
      <c r="D72" t="s">
        <v>19</v>
      </c>
      <c r="E72" s="290"/>
      <c r="F72" s="290">
        <v>20.3</v>
      </c>
      <c r="G72" s="241">
        <f t="shared" ref="G72:G174" si="1">+G71+E72-F72</f>
        <v>2.0000000000000107</v>
      </c>
      <c r="H72" s="241"/>
    </row>
    <row r="73" spans="1:8" hidden="1">
      <c r="A73" s="236">
        <v>43171</v>
      </c>
      <c r="B73" s="677">
        <v>14348</v>
      </c>
      <c r="C73" s="677" t="s">
        <v>425</v>
      </c>
      <c r="D73" t="s">
        <v>401</v>
      </c>
      <c r="E73" s="290"/>
      <c r="F73" s="290">
        <v>2</v>
      </c>
      <c r="G73" s="241">
        <f t="shared" si="1"/>
        <v>1.0658141036401503E-14</v>
      </c>
      <c r="H73" s="241"/>
    </row>
    <row r="74" spans="1:8" hidden="1">
      <c r="A74" s="236">
        <v>42947</v>
      </c>
      <c r="B74" s="677" t="s">
        <v>397</v>
      </c>
      <c r="C74" s="677" t="s">
        <v>427</v>
      </c>
      <c r="D74" t="s">
        <v>19</v>
      </c>
      <c r="E74" s="290">
        <v>19.8</v>
      </c>
      <c r="F74" s="290"/>
      <c r="G74" s="241">
        <f t="shared" si="1"/>
        <v>19.800000000000011</v>
      </c>
      <c r="H74" s="241"/>
    </row>
    <row r="75" spans="1:8" hidden="1">
      <c r="B75" s="677"/>
      <c r="C75" s="677"/>
      <c r="D75" t="s">
        <v>401</v>
      </c>
      <c r="E75" s="290">
        <v>2</v>
      </c>
      <c r="F75" s="290"/>
      <c r="G75" s="241">
        <f t="shared" si="1"/>
        <v>21.800000000000011</v>
      </c>
      <c r="H75" s="241"/>
    </row>
    <row r="76" spans="1:8" hidden="1">
      <c r="B76" s="677"/>
      <c r="C76" s="677"/>
      <c r="D76" t="s">
        <v>400</v>
      </c>
      <c r="E76" s="290">
        <v>300</v>
      </c>
      <c r="F76" s="290"/>
      <c r="G76" s="241">
        <f t="shared" si="1"/>
        <v>321.8</v>
      </c>
      <c r="H76" s="241"/>
    </row>
    <row r="77" spans="1:8" hidden="1">
      <c r="A77" s="236">
        <v>43129</v>
      </c>
      <c r="B77" s="677">
        <v>14148</v>
      </c>
      <c r="C77" s="677" t="s">
        <v>427</v>
      </c>
      <c r="D77" t="s">
        <v>400</v>
      </c>
      <c r="E77" s="290"/>
      <c r="F77" s="290">
        <v>210</v>
      </c>
      <c r="G77" s="241">
        <f t="shared" si="1"/>
        <v>111.80000000000001</v>
      </c>
      <c r="H77" s="241"/>
    </row>
    <row r="78" spans="1:8" hidden="1">
      <c r="A78" s="236">
        <v>43133</v>
      </c>
      <c r="B78" s="677">
        <v>14181</v>
      </c>
      <c r="C78" s="677" t="s">
        <v>427</v>
      </c>
      <c r="D78" t="s">
        <v>400</v>
      </c>
      <c r="E78" s="290"/>
      <c r="F78" s="290">
        <v>90</v>
      </c>
      <c r="G78" s="241">
        <f t="shared" si="1"/>
        <v>21.800000000000011</v>
      </c>
      <c r="H78" s="241"/>
    </row>
    <row r="79" spans="1:8" hidden="1">
      <c r="A79" s="236">
        <v>43171</v>
      </c>
      <c r="B79" s="677">
        <v>14348</v>
      </c>
      <c r="C79" s="677" t="s">
        <v>427</v>
      </c>
      <c r="D79" t="s">
        <v>19</v>
      </c>
      <c r="E79" s="290"/>
      <c r="F79" s="290">
        <v>19.8</v>
      </c>
      <c r="G79" s="241">
        <f t="shared" si="1"/>
        <v>2.0000000000000107</v>
      </c>
      <c r="H79" s="241"/>
    </row>
    <row r="80" spans="1:8" hidden="1">
      <c r="A80" s="236">
        <v>43171</v>
      </c>
      <c r="B80" s="677">
        <v>14348</v>
      </c>
      <c r="C80" s="677" t="s">
        <v>427</v>
      </c>
      <c r="D80" t="s">
        <v>401</v>
      </c>
      <c r="E80" s="290"/>
      <c r="F80" s="290">
        <v>2</v>
      </c>
      <c r="G80" s="241">
        <f t="shared" si="1"/>
        <v>1.0658141036401503E-14</v>
      </c>
      <c r="H80" s="241"/>
    </row>
    <row r="81" spans="1:8" hidden="1">
      <c r="A81" s="236">
        <v>42978</v>
      </c>
      <c r="B81" s="677" t="s">
        <v>397</v>
      </c>
      <c r="C81" s="677" t="s">
        <v>429</v>
      </c>
      <c r="D81" t="s">
        <v>19</v>
      </c>
      <c r="E81" s="290">
        <v>19.8</v>
      </c>
      <c r="F81" s="290"/>
      <c r="G81" s="241">
        <f t="shared" si="1"/>
        <v>19.800000000000011</v>
      </c>
      <c r="H81" s="241"/>
    </row>
    <row r="82" spans="1:8" hidden="1">
      <c r="B82" s="677"/>
      <c r="C82" s="677"/>
      <c r="D82" t="s">
        <v>401</v>
      </c>
      <c r="E82" s="290">
        <v>2</v>
      </c>
      <c r="F82" s="290"/>
      <c r="G82" s="241">
        <f t="shared" si="1"/>
        <v>21.800000000000011</v>
      </c>
      <c r="H82" s="241"/>
    </row>
    <row r="83" spans="1:8" hidden="1">
      <c r="B83" s="677"/>
      <c r="C83" s="677"/>
      <c r="D83" t="s">
        <v>400</v>
      </c>
      <c r="E83" s="290">
        <v>300</v>
      </c>
      <c r="F83" s="290"/>
      <c r="G83" s="241">
        <f t="shared" si="1"/>
        <v>321.8</v>
      </c>
      <c r="H83" s="241"/>
    </row>
    <row r="84" spans="1:8" hidden="1">
      <c r="A84" s="236">
        <v>43133</v>
      </c>
      <c r="B84" s="677">
        <v>14181</v>
      </c>
      <c r="C84" s="677" t="s">
        <v>429</v>
      </c>
      <c r="D84" t="s">
        <v>400</v>
      </c>
      <c r="E84" s="290"/>
      <c r="F84" s="290">
        <v>210</v>
      </c>
      <c r="G84" s="241">
        <f t="shared" si="1"/>
        <v>111.80000000000001</v>
      </c>
      <c r="H84" s="241"/>
    </row>
    <row r="85" spans="1:8" hidden="1">
      <c r="A85" s="236">
        <v>43171</v>
      </c>
      <c r="B85" s="677">
        <v>14348</v>
      </c>
      <c r="C85" s="677" t="s">
        <v>429</v>
      </c>
      <c r="D85" t="s">
        <v>400</v>
      </c>
      <c r="E85" s="290"/>
      <c r="F85" s="290">
        <v>90</v>
      </c>
      <c r="G85" s="241">
        <f t="shared" si="1"/>
        <v>21.800000000000011</v>
      </c>
      <c r="H85" s="241"/>
    </row>
    <row r="86" spans="1:8" hidden="1">
      <c r="A86" s="236">
        <v>43171</v>
      </c>
      <c r="B86" s="677">
        <v>14348</v>
      </c>
      <c r="C86" s="677" t="s">
        <v>429</v>
      </c>
      <c r="D86" t="s">
        <v>19</v>
      </c>
      <c r="E86" s="290"/>
      <c r="F86" s="290">
        <v>19.8</v>
      </c>
      <c r="G86" s="241">
        <f t="shared" si="1"/>
        <v>2.0000000000000107</v>
      </c>
      <c r="H86" s="241"/>
    </row>
    <row r="87" spans="1:8" hidden="1">
      <c r="A87" s="236">
        <v>43171</v>
      </c>
      <c r="B87" s="677">
        <v>14348</v>
      </c>
      <c r="C87" s="677" t="s">
        <v>429</v>
      </c>
      <c r="D87" t="s">
        <v>401</v>
      </c>
      <c r="E87" s="290"/>
      <c r="F87" s="290">
        <v>2</v>
      </c>
      <c r="G87" s="241">
        <f t="shared" si="1"/>
        <v>1.0658141036401503E-14</v>
      </c>
      <c r="H87" s="241"/>
    </row>
    <row r="88" spans="1:8" hidden="1">
      <c r="A88" s="236">
        <v>43008</v>
      </c>
      <c r="B88" s="677" t="s">
        <v>397</v>
      </c>
      <c r="C88" s="677" t="s">
        <v>478</v>
      </c>
      <c r="D88" t="s">
        <v>19</v>
      </c>
      <c r="E88" s="290">
        <v>15.5</v>
      </c>
      <c r="F88" s="290"/>
      <c r="G88" s="241">
        <f t="shared" si="1"/>
        <v>15.500000000000011</v>
      </c>
      <c r="H88" s="241"/>
    </row>
    <row r="89" spans="1:8" hidden="1">
      <c r="B89" s="677"/>
      <c r="C89" s="677"/>
      <c r="D89" t="s">
        <v>401</v>
      </c>
      <c r="E89" s="290">
        <v>2</v>
      </c>
      <c r="F89" s="290"/>
      <c r="G89" s="241">
        <f t="shared" si="1"/>
        <v>17.500000000000011</v>
      </c>
      <c r="H89" s="241"/>
    </row>
    <row r="90" spans="1:8" hidden="1">
      <c r="B90" s="677"/>
      <c r="C90" s="677"/>
      <c r="D90" t="s">
        <v>400</v>
      </c>
      <c r="E90" s="290">
        <v>300</v>
      </c>
      <c r="F90" s="290"/>
      <c r="G90" s="241">
        <f t="shared" si="1"/>
        <v>317.5</v>
      </c>
      <c r="H90" s="241"/>
    </row>
    <row r="91" spans="1:8" hidden="1">
      <c r="A91" s="236">
        <v>43190</v>
      </c>
      <c r="B91" s="677">
        <v>14415</v>
      </c>
      <c r="C91" s="677" t="s">
        <v>478</v>
      </c>
      <c r="D91" t="s">
        <v>400</v>
      </c>
      <c r="E91" s="290"/>
      <c r="F91" s="290">
        <v>50</v>
      </c>
      <c r="G91" s="241">
        <f t="shared" si="1"/>
        <v>267.5</v>
      </c>
      <c r="H91" s="241"/>
    </row>
    <row r="92" spans="1:8" hidden="1">
      <c r="A92" s="236">
        <v>43171</v>
      </c>
      <c r="B92" s="677">
        <v>14348</v>
      </c>
      <c r="C92" s="677" t="s">
        <v>478</v>
      </c>
      <c r="D92" t="s">
        <v>400</v>
      </c>
      <c r="E92" s="290"/>
      <c r="F92" s="290">
        <v>188.7</v>
      </c>
      <c r="G92" s="241">
        <f t="shared" si="1"/>
        <v>78.800000000000011</v>
      </c>
      <c r="H92" s="241"/>
    </row>
    <row r="93" spans="1:8" hidden="1">
      <c r="A93" s="236">
        <v>43251</v>
      </c>
      <c r="B93" s="677">
        <v>14730</v>
      </c>
      <c r="C93" s="677" t="s">
        <v>478</v>
      </c>
      <c r="D93" t="s">
        <v>400</v>
      </c>
      <c r="E93" s="290"/>
      <c r="F93" s="290">
        <v>20</v>
      </c>
      <c r="G93" s="241">
        <f t="shared" si="1"/>
        <v>58.800000000000011</v>
      </c>
      <c r="H93" s="241"/>
    </row>
    <row r="94" spans="1:8" hidden="1">
      <c r="A94" s="236">
        <v>43298</v>
      </c>
      <c r="B94" s="677">
        <v>14933</v>
      </c>
      <c r="C94" s="677" t="s">
        <v>478</v>
      </c>
      <c r="D94" t="s">
        <v>400</v>
      </c>
      <c r="E94" s="290"/>
      <c r="F94" s="290">
        <v>41.3</v>
      </c>
      <c r="G94" s="241">
        <f t="shared" si="1"/>
        <v>17.500000000000014</v>
      </c>
      <c r="H94" s="241"/>
    </row>
    <row r="95" spans="1:8" hidden="1">
      <c r="A95" s="236">
        <v>43298</v>
      </c>
      <c r="B95" s="677">
        <v>14933</v>
      </c>
      <c r="C95" s="677" t="s">
        <v>478</v>
      </c>
      <c r="D95" t="s">
        <v>19</v>
      </c>
      <c r="E95" s="290"/>
      <c r="F95" s="290">
        <v>15.5</v>
      </c>
      <c r="G95" s="241">
        <f t="shared" si="1"/>
        <v>2.0000000000000142</v>
      </c>
      <c r="H95" s="241"/>
    </row>
    <row r="96" spans="1:8" hidden="1">
      <c r="A96" s="236">
        <v>43298</v>
      </c>
      <c r="B96" s="677">
        <v>14933</v>
      </c>
      <c r="C96" s="677" t="s">
        <v>478</v>
      </c>
      <c r="D96" t="s">
        <v>401</v>
      </c>
      <c r="E96" s="290"/>
      <c r="F96" s="290">
        <v>2</v>
      </c>
      <c r="G96" s="241">
        <f t="shared" si="1"/>
        <v>1.4210854715202004E-14</v>
      </c>
      <c r="H96" s="241"/>
    </row>
    <row r="97" spans="1:10" hidden="1">
      <c r="A97" s="236">
        <v>43039</v>
      </c>
      <c r="B97" s="677" t="s">
        <v>397</v>
      </c>
      <c r="C97" s="677" t="s">
        <v>398</v>
      </c>
      <c r="D97" t="s">
        <v>19</v>
      </c>
      <c r="E97" s="290">
        <v>15.4</v>
      </c>
      <c r="F97" s="290"/>
      <c r="G97" s="241">
        <f t="shared" si="1"/>
        <v>15.400000000000015</v>
      </c>
      <c r="H97" s="241"/>
      <c r="J97" s="237"/>
    </row>
    <row r="98" spans="1:10" hidden="1">
      <c r="B98" s="677"/>
      <c r="C98" s="677"/>
      <c r="D98" t="s">
        <v>401</v>
      </c>
      <c r="E98" s="290">
        <v>2</v>
      </c>
      <c r="F98" s="290"/>
      <c r="G98" s="241">
        <f t="shared" si="1"/>
        <v>17.400000000000013</v>
      </c>
      <c r="H98" s="241"/>
    </row>
    <row r="99" spans="1:10" hidden="1">
      <c r="B99" s="677"/>
      <c r="C99" s="677"/>
      <c r="D99" t="s">
        <v>400</v>
      </c>
      <c r="E99" s="290">
        <v>300</v>
      </c>
      <c r="F99" s="290"/>
      <c r="G99" s="241">
        <f t="shared" si="1"/>
        <v>317.40000000000003</v>
      </c>
      <c r="H99" s="241"/>
    </row>
    <row r="100" spans="1:10" hidden="1">
      <c r="A100" s="236">
        <v>43298</v>
      </c>
      <c r="B100" s="677">
        <v>14933</v>
      </c>
      <c r="C100" s="677" t="s">
        <v>398</v>
      </c>
      <c r="D100" t="s">
        <v>400</v>
      </c>
      <c r="E100" s="290"/>
      <c r="F100" s="290">
        <v>300</v>
      </c>
      <c r="G100" s="241">
        <f t="shared" si="1"/>
        <v>17.400000000000034</v>
      </c>
      <c r="H100" s="241"/>
    </row>
    <row r="101" spans="1:10" hidden="1">
      <c r="A101" s="236">
        <v>43613</v>
      </c>
      <c r="B101" s="677" t="s">
        <v>2490</v>
      </c>
      <c r="C101" s="677" t="s">
        <v>398</v>
      </c>
      <c r="D101" t="s">
        <v>19</v>
      </c>
      <c r="E101" s="290"/>
      <c r="F101" s="290">
        <v>15.4</v>
      </c>
      <c r="G101" s="241">
        <f t="shared" si="1"/>
        <v>2.0000000000000338</v>
      </c>
      <c r="H101" s="241"/>
    </row>
    <row r="102" spans="1:10" hidden="1">
      <c r="A102" s="236">
        <v>43613</v>
      </c>
      <c r="B102" s="677" t="s">
        <v>2490</v>
      </c>
      <c r="C102" s="677" t="s">
        <v>398</v>
      </c>
      <c r="D102" t="s">
        <v>401</v>
      </c>
      <c r="E102" s="290"/>
      <c r="F102" s="290">
        <v>2</v>
      </c>
      <c r="G102" s="241">
        <f t="shared" si="1"/>
        <v>3.3750779948604759E-14</v>
      </c>
      <c r="H102" s="241"/>
    </row>
    <row r="103" spans="1:10" hidden="1">
      <c r="A103" s="243">
        <v>43069</v>
      </c>
      <c r="B103" s="676" t="s">
        <v>397</v>
      </c>
      <c r="C103" s="676" t="s">
        <v>405</v>
      </c>
      <c r="D103" t="s">
        <v>19</v>
      </c>
      <c r="E103" s="290">
        <v>16.399999999999999</v>
      </c>
      <c r="F103" s="290"/>
      <c r="G103" s="241">
        <f t="shared" si="1"/>
        <v>16.400000000000034</v>
      </c>
      <c r="H103" s="241"/>
    </row>
    <row r="104" spans="1:10" hidden="1">
      <c r="A104" s="243"/>
      <c r="B104" s="676"/>
      <c r="C104" s="676"/>
      <c r="D104" t="s">
        <v>401</v>
      </c>
      <c r="E104" s="290">
        <v>2</v>
      </c>
      <c r="F104" s="290"/>
      <c r="G104" s="241">
        <f t="shared" si="1"/>
        <v>18.400000000000034</v>
      </c>
      <c r="H104" s="241"/>
    </row>
    <row r="105" spans="1:10" hidden="1">
      <c r="B105" s="677"/>
      <c r="C105" s="677"/>
      <c r="D105" t="s">
        <v>400</v>
      </c>
      <c r="E105" s="290">
        <v>300</v>
      </c>
      <c r="F105" s="290"/>
      <c r="G105" s="241">
        <f t="shared" si="1"/>
        <v>318.40000000000003</v>
      </c>
      <c r="H105" s="241"/>
    </row>
    <row r="106" spans="1:10" hidden="1">
      <c r="A106" s="236">
        <v>43298</v>
      </c>
      <c r="B106" s="677">
        <v>14933</v>
      </c>
      <c r="C106" s="677" t="s">
        <v>405</v>
      </c>
      <c r="D106" t="s">
        <v>400</v>
      </c>
      <c r="E106" s="290"/>
      <c r="F106" s="290">
        <v>241.2</v>
      </c>
      <c r="G106" s="241">
        <f t="shared" si="1"/>
        <v>77.200000000000045</v>
      </c>
      <c r="H106" s="241"/>
    </row>
    <row r="107" spans="1:10" hidden="1">
      <c r="A107" s="236">
        <v>43613</v>
      </c>
      <c r="B107" s="677" t="s">
        <v>2490</v>
      </c>
      <c r="C107" s="677" t="s">
        <v>405</v>
      </c>
      <c r="D107" t="s">
        <v>19</v>
      </c>
      <c r="E107" s="290"/>
      <c r="F107" s="290">
        <v>16.399999999999999</v>
      </c>
      <c r="G107" s="241">
        <f t="shared" si="1"/>
        <v>60.800000000000047</v>
      </c>
      <c r="H107" s="241"/>
    </row>
    <row r="108" spans="1:10" hidden="1">
      <c r="A108" s="236">
        <v>43613</v>
      </c>
      <c r="B108" s="677" t="s">
        <v>2490</v>
      </c>
      <c r="C108" s="677" t="s">
        <v>405</v>
      </c>
      <c r="D108" t="s">
        <v>401</v>
      </c>
      <c r="E108" s="290"/>
      <c r="F108" s="290">
        <v>2</v>
      </c>
      <c r="G108" s="241">
        <f t="shared" si="1"/>
        <v>58.800000000000047</v>
      </c>
      <c r="H108" s="241"/>
    </row>
    <row r="109" spans="1:10" hidden="1">
      <c r="A109" s="236">
        <v>43613</v>
      </c>
      <c r="B109" s="677" t="s">
        <v>2490</v>
      </c>
      <c r="C109" s="677" t="s">
        <v>405</v>
      </c>
      <c r="D109" t="s">
        <v>400</v>
      </c>
      <c r="E109" s="290"/>
      <c r="F109" s="290">
        <v>58.8</v>
      </c>
      <c r="G109" s="241">
        <f t="shared" si="1"/>
        <v>0</v>
      </c>
      <c r="H109" s="241"/>
    </row>
    <row r="110" spans="1:10" hidden="1">
      <c r="A110" s="243">
        <v>43100</v>
      </c>
      <c r="B110" s="676" t="s">
        <v>397</v>
      </c>
      <c r="C110" s="676" t="s">
        <v>409</v>
      </c>
      <c r="D110" t="s">
        <v>19</v>
      </c>
      <c r="E110" s="290">
        <v>17.899999999999999</v>
      </c>
      <c r="F110" s="290"/>
      <c r="G110" s="241">
        <f t="shared" si="1"/>
        <v>17.899999999999999</v>
      </c>
      <c r="H110" s="241"/>
    </row>
    <row r="111" spans="1:10" hidden="1">
      <c r="B111" s="677"/>
      <c r="C111" s="677"/>
      <c r="D111" t="s">
        <v>401</v>
      </c>
      <c r="E111" s="290">
        <v>2</v>
      </c>
      <c r="F111" s="290"/>
      <c r="G111" s="241">
        <f t="shared" si="1"/>
        <v>19.899999999999999</v>
      </c>
      <c r="H111" s="241"/>
    </row>
    <row r="112" spans="1:10" hidden="1">
      <c r="B112" s="677"/>
      <c r="C112" s="677"/>
      <c r="D112" t="s">
        <v>400</v>
      </c>
      <c r="E112" s="290">
        <v>300</v>
      </c>
      <c r="F112" s="290"/>
      <c r="G112" s="241">
        <f t="shared" si="1"/>
        <v>319.89999999999998</v>
      </c>
      <c r="H112" s="241"/>
    </row>
    <row r="113" spans="1:8" hidden="1">
      <c r="A113" s="236">
        <v>43613</v>
      </c>
      <c r="B113" s="677" t="s">
        <v>2490</v>
      </c>
      <c r="C113" s="677" t="s">
        <v>409</v>
      </c>
      <c r="D113" t="s">
        <v>400</v>
      </c>
      <c r="E113" s="290"/>
      <c r="F113" s="290">
        <v>205.4</v>
      </c>
      <c r="G113" s="241">
        <f t="shared" si="1"/>
        <v>114.49999999999997</v>
      </c>
      <c r="H113" s="241"/>
    </row>
    <row r="114" spans="1:8" hidden="1">
      <c r="A114" s="236">
        <v>43665</v>
      </c>
      <c r="B114" s="677" t="s">
        <v>2491</v>
      </c>
      <c r="C114" s="677" t="s">
        <v>409</v>
      </c>
      <c r="D114" t="s">
        <v>19</v>
      </c>
      <c r="E114" s="290"/>
      <c r="F114" s="290">
        <v>17.899999999999999</v>
      </c>
      <c r="G114" s="241">
        <f t="shared" si="1"/>
        <v>96.599999999999966</v>
      </c>
      <c r="H114" s="241"/>
    </row>
    <row r="115" spans="1:8" hidden="1">
      <c r="A115" s="236">
        <v>43665</v>
      </c>
      <c r="B115" s="677" t="s">
        <v>2491</v>
      </c>
      <c r="C115" s="677" t="s">
        <v>409</v>
      </c>
      <c r="D115" t="s">
        <v>401</v>
      </c>
      <c r="E115" s="290"/>
      <c r="F115" s="290">
        <v>2</v>
      </c>
      <c r="G115" s="241">
        <f t="shared" si="1"/>
        <v>94.599999999999966</v>
      </c>
      <c r="H115" s="241"/>
    </row>
    <row r="116" spans="1:8" hidden="1">
      <c r="A116" s="236">
        <v>43665</v>
      </c>
      <c r="B116" s="677" t="s">
        <v>2491</v>
      </c>
      <c r="C116" s="677" t="s">
        <v>409</v>
      </c>
      <c r="D116" t="s">
        <v>400</v>
      </c>
      <c r="E116" s="290"/>
      <c r="F116" s="290">
        <v>94.6</v>
      </c>
      <c r="G116" s="241">
        <f t="shared" si="1"/>
        <v>0</v>
      </c>
      <c r="H116" s="241"/>
    </row>
    <row r="117" spans="1:8" hidden="1">
      <c r="A117" s="243">
        <v>43131</v>
      </c>
      <c r="B117" s="676" t="s">
        <v>397</v>
      </c>
      <c r="C117" s="676" t="s">
        <v>444</v>
      </c>
      <c r="D117" t="s">
        <v>19</v>
      </c>
      <c r="E117" s="290">
        <v>15.9</v>
      </c>
      <c r="F117" s="290"/>
      <c r="G117" s="241">
        <f t="shared" si="1"/>
        <v>15.9</v>
      </c>
      <c r="H117" s="241"/>
    </row>
    <row r="118" spans="1:8" hidden="1">
      <c r="B118" s="677"/>
      <c r="C118" s="677"/>
      <c r="D118" t="s">
        <v>401</v>
      </c>
      <c r="E118" s="290">
        <v>2</v>
      </c>
      <c r="F118" s="290"/>
      <c r="G118" s="241">
        <f t="shared" si="1"/>
        <v>17.899999999999999</v>
      </c>
      <c r="H118" s="241"/>
    </row>
    <row r="119" spans="1:8" hidden="1">
      <c r="B119" s="677"/>
      <c r="C119" s="677"/>
      <c r="D119" t="s">
        <v>400</v>
      </c>
      <c r="E119" s="290">
        <v>300</v>
      </c>
      <c r="F119" s="290"/>
      <c r="G119" s="241">
        <f t="shared" si="1"/>
        <v>317.89999999999998</v>
      </c>
      <c r="H119" s="241"/>
    </row>
    <row r="120" spans="1:8" hidden="1">
      <c r="A120" s="236">
        <v>43665</v>
      </c>
      <c r="B120" s="677" t="s">
        <v>2491</v>
      </c>
      <c r="C120" s="677" t="s">
        <v>444</v>
      </c>
      <c r="D120" t="s">
        <v>400</v>
      </c>
      <c r="E120" s="290"/>
      <c r="F120" s="290">
        <v>135.5</v>
      </c>
      <c r="G120" s="241">
        <f t="shared" si="1"/>
        <v>182.39999999999998</v>
      </c>
      <c r="H120" s="241"/>
    </row>
    <row r="121" spans="1:8" hidden="1">
      <c r="A121" s="236">
        <v>43705</v>
      </c>
      <c r="B121" s="677" t="s">
        <v>2492</v>
      </c>
      <c r="C121" s="677" t="s">
        <v>444</v>
      </c>
      <c r="D121" t="s">
        <v>19</v>
      </c>
      <c r="E121" s="290"/>
      <c r="F121" s="290">
        <v>15.9</v>
      </c>
      <c r="G121" s="241">
        <f t="shared" si="1"/>
        <v>166.49999999999997</v>
      </c>
      <c r="H121" s="241"/>
    </row>
    <row r="122" spans="1:8" hidden="1">
      <c r="A122" s="236">
        <v>43705</v>
      </c>
      <c r="B122" s="677" t="s">
        <v>2492</v>
      </c>
      <c r="C122" s="677" t="s">
        <v>444</v>
      </c>
      <c r="D122" t="s">
        <v>401</v>
      </c>
      <c r="E122" s="290"/>
      <c r="F122" s="290">
        <v>2</v>
      </c>
      <c r="G122" s="241">
        <f t="shared" si="1"/>
        <v>164.49999999999997</v>
      </c>
      <c r="H122" s="241"/>
    </row>
    <row r="123" spans="1:8" hidden="1">
      <c r="A123" s="236">
        <v>43705</v>
      </c>
      <c r="B123" s="677" t="s">
        <v>2492</v>
      </c>
      <c r="C123" s="677" t="s">
        <v>444</v>
      </c>
      <c r="D123" t="s">
        <v>400</v>
      </c>
      <c r="E123" s="290"/>
      <c r="F123" s="290">
        <v>164.5</v>
      </c>
      <c r="G123" s="241">
        <f t="shared" si="1"/>
        <v>0</v>
      </c>
      <c r="H123" s="241"/>
    </row>
    <row r="124" spans="1:8" hidden="1">
      <c r="A124" s="243">
        <v>43159</v>
      </c>
      <c r="B124" s="676" t="s">
        <v>397</v>
      </c>
      <c r="C124" s="676" t="s">
        <v>415</v>
      </c>
      <c r="D124" t="s">
        <v>19</v>
      </c>
      <c r="E124" s="290">
        <v>19.7</v>
      </c>
      <c r="F124" s="290"/>
      <c r="G124" s="241">
        <f t="shared" si="1"/>
        <v>19.7</v>
      </c>
      <c r="H124" s="241"/>
    </row>
    <row r="125" spans="1:8" hidden="1">
      <c r="B125" s="677"/>
      <c r="C125" s="677"/>
      <c r="D125" t="s">
        <v>401</v>
      </c>
      <c r="E125" s="290">
        <v>2</v>
      </c>
      <c r="F125" s="290"/>
      <c r="G125" s="241">
        <f t="shared" si="1"/>
        <v>21.7</v>
      </c>
      <c r="H125" s="241"/>
    </row>
    <row r="126" spans="1:8" hidden="1">
      <c r="B126" s="677"/>
      <c r="C126" s="677"/>
      <c r="D126" t="s">
        <v>400</v>
      </c>
      <c r="E126" s="290">
        <v>300</v>
      </c>
      <c r="F126" s="290"/>
      <c r="G126" s="241">
        <f t="shared" si="1"/>
        <v>321.7</v>
      </c>
      <c r="H126" s="241"/>
    </row>
    <row r="127" spans="1:8" hidden="1">
      <c r="A127" s="236">
        <v>43705</v>
      </c>
      <c r="B127" s="677" t="s">
        <v>2492</v>
      </c>
      <c r="C127" s="677" t="s">
        <v>415</v>
      </c>
      <c r="D127" t="s">
        <v>400</v>
      </c>
      <c r="E127" s="290"/>
      <c r="F127" s="290">
        <v>67.599999999999994</v>
      </c>
      <c r="G127" s="241">
        <f t="shared" si="1"/>
        <v>254.1</v>
      </c>
      <c r="H127" s="241"/>
    </row>
    <row r="128" spans="1:8" hidden="1">
      <c r="A128" s="236">
        <v>43784</v>
      </c>
      <c r="B128" s="677" t="s">
        <v>2493</v>
      </c>
      <c r="C128" s="677" t="s">
        <v>415</v>
      </c>
      <c r="D128" t="s">
        <v>19</v>
      </c>
      <c r="E128" s="290"/>
      <c r="F128" s="290">
        <v>19.7</v>
      </c>
      <c r="G128" s="241">
        <f t="shared" si="1"/>
        <v>234.4</v>
      </c>
      <c r="H128" s="241"/>
    </row>
    <row r="129" spans="1:10" hidden="1">
      <c r="A129" s="236">
        <v>43784</v>
      </c>
      <c r="B129" s="677" t="s">
        <v>2493</v>
      </c>
      <c r="C129" s="677" t="s">
        <v>415</v>
      </c>
      <c r="D129" t="s">
        <v>401</v>
      </c>
      <c r="E129" s="290"/>
      <c r="F129" s="290">
        <v>2</v>
      </c>
      <c r="G129" s="241">
        <f t="shared" si="1"/>
        <v>232.4</v>
      </c>
      <c r="H129" s="241"/>
    </row>
    <row r="130" spans="1:10" hidden="1">
      <c r="A130" s="236">
        <v>43784</v>
      </c>
      <c r="B130" s="677" t="s">
        <v>2493</v>
      </c>
      <c r="C130" s="677" t="s">
        <v>415</v>
      </c>
      <c r="D130" t="s">
        <v>400</v>
      </c>
      <c r="E130" s="290"/>
      <c r="F130" s="290">
        <v>178.3</v>
      </c>
      <c r="G130" s="241">
        <f t="shared" si="1"/>
        <v>54.099999999999994</v>
      </c>
      <c r="H130" s="241"/>
    </row>
    <row r="131" spans="1:10" hidden="1">
      <c r="A131" s="236">
        <v>43836</v>
      </c>
      <c r="B131" s="677" t="s">
        <v>2494</v>
      </c>
      <c r="C131" s="677" t="s">
        <v>415</v>
      </c>
      <c r="D131" t="s">
        <v>400</v>
      </c>
      <c r="E131" s="290"/>
      <c r="F131" s="290">
        <v>54.1</v>
      </c>
      <c r="G131" s="241">
        <f t="shared" si="1"/>
        <v>0</v>
      </c>
      <c r="H131" s="241"/>
    </row>
    <row r="132" spans="1:10" hidden="1">
      <c r="A132" s="243">
        <v>43190</v>
      </c>
      <c r="B132" s="676" t="s">
        <v>397</v>
      </c>
      <c r="C132" s="676" t="s">
        <v>418</v>
      </c>
      <c r="D132" t="s">
        <v>19</v>
      </c>
      <c r="E132" s="290">
        <v>18.899999999999999</v>
      </c>
      <c r="F132" s="290"/>
      <c r="G132" s="241">
        <f t="shared" si="1"/>
        <v>18.899999999999999</v>
      </c>
      <c r="H132" s="241"/>
    </row>
    <row r="133" spans="1:10" hidden="1">
      <c r="B133" s="677"/>
      <c r="C133" s="677"/>
      <c r="D133" t="s">
        <v>401</v>
      </c>
      <c r="E133" s="290">
        <v>2</v>
      </c>
      <c r="F133" s="290"/>
      <c r="G133" s="241">
        <f t="shared" si="1"/>
        <v>20.9</v>
      </c>
      <c r="H133" s="241"/>
    </row>
    <row r="134" spans="1:10" hidden="1">
      <c r="B134" s="677"/>
      <c r="C134" s="677"/>
      <c r="D134" t="s">
        <v>400</v>
      </c>
      <c r="E134" s="290">
        <v>300</v>
      </c>
      <c r="F134" s="290"/>
      <c r="G134" s="241">
        <f t="shared" si="1"/>
        <v>320.89999999999998</v>
      </c>
      <c r="H134" s="241"/>
    </row>
    <row r="135" spans="1:10" hidden="1">
      <c r="B135" s="677"/>
      <c r="C135" s="677"/>
      <c r="D135" t="s">
        <v>2495</v>
      </c>
      <c r="E135" s="290">
        <v>300</v>
      </c>
      <c r="F135" s="290"/>
      <c r="G135" s="241">
        <f t="shared" si="1"/>
        <v>620.9</v>
      </c>
      <c r="H135" s="241"/>
      <c r="J135" s="237">
        <f>+E134-F136</f>
        <v>104.1</v>
      </c>
    </row>
    <row r="136" spans="1:10" hidden="1">
      <c r="A136" s="236">
        <v>43836</v>
      </c>
      <c r="B136" s="677" t="s">
        <v>2494</v>
      </c>
      <c r="C136" s="677" t="s">
        <v>418</v>
      </c>
      <c r="D136" t="s">
        <v>400</v>
      </c>
      <c r="E136" s="290"/>
      <c r="F136" s="290">
        <v>195.9</v>
      </c>
      <c r="G136" s="241">
        <f t="shared" si="1"/>
        <v>425</v>
      </c>
      <c r="H136" s="241"/>
    </row>
    <row r="137" spans="1:10" hidden="1">
      <c r="A137" s="236">
        <v>44085</v>
      </c>
      <c r="B137" s="677" t="s">
        <v>2496</v>
      </c>
      <c r="C137" s="677" t="s">
        <v>418</v>
      </c>
      <c r="D137" t="s">
        <v>19</v>
      </c>
      <c r="E137" s="290"/>
      <c r="F137" s="290">
        <v>18.899999999999999</v>
      </c>
      <c r="G137" s="241">
        <f t="shared" si="1"/>
        <v>406.1</v>
      </c>
      <c r="H137" s="241"/>
    </row>
    <row r="138" spans="1:10" hidden="1">
      <c r="A138" s="236">
        <v>44085</v>
      </c>
      <c r="B138" s="677" t="s">
        <v>2496</v>
      </c>
      <c r="C138" s="677" t="s">
        <v>418</v>
      </c>
      <c r="D138" t="s">
        <v>401</v>
      </c>
      <c r="E138" s="290"/>
      <c r="F138" s="290">
        <v>2</v>
      </c>
      <c r="G138" s="241">
        <f t="shared" si="1"/>
        <v>404.1</v>
      </c>
      <c r="H138" s="241"/>
    </row>
    <row r="139" spans="1:10" hidden="1">
      <c r="A139" s="236">
        <v>44085</v>
      </c>
      <c r="B139" s="677" t="s">
        <v>2496</v>
      </c>
      <c r="C139" s="677" t="s">
        <v>418</v>
      </c>
      <c r="D139" t="s">
        <v>400</v>
      </c>
      <c r="E139" s="290"/>
      <c r="F139" s="290">
        <v>104.1</v>
      </c>
      <c r="G139" s="241">
        <f t="shared" si="1"/>
        <v>300</v>
      </c>
      <c r="H139" s="241"/>
    </row>
    <row r="140" spans="1:10" hidden="1">
      <c r="B140" s="677" t="s">
        <v>2497</v>
      </c>
      <c r="C140" s="677" t="s">
        <v>418</v>
      </c>
      <c r="D140" t="s">
        <v>2495</v>
      </c>
      <c r="E140" s="290"/>
      <c r="F140" s="290">
        <v>300</v>
      </c>
      <c r="G140" s="241">
        <f t="shared" si="1"/>
        <v>0</v>
      </c>
      <c r="H140" s="241"/>
    </row>
    <row r="141" spans="1:10" hidden="1">
      <c r="A141" s="243">
        <v>43220</v>
      </c>
      <c r="B141" s="676" t="s">
        <v>397</v>
      </c>
      <c r="C141" s="676" t="s">
        <v>420</v>
      </c>
      <c r="D141" t="s">
        <v>19</v>
      </c>
      <c r="E141" s="290">
        <v>19.600000000000001</v>
      </c>
      <c r="F141" s="290"/>
      <c r="G141" s="241">
        <f t="shared" si="1"/>
        <v>19.600000000000001</v>
      </c>
      <c r="H141" s="241"/>
    </row>
    <row r="142" spans="1:10" hidden="1">
      <c r="B142" s="677"/>
      <c r="C142" s="677"/>
      <c r="D142" t="s">
        <v>401</v>
      </c>
      <c r="E142" s="290">
        <v>2</v>
      </c>
      <c r="F142" s="290"/>
      <c r="G142" s="241">
        <f t="shared" si="1"/>
        <v>21.6</v>
      </c>
      <c r="H142" s="241"/>
    </row>
    <row r="143" spans="1:10" hidden="1">
      <c r="B143" s="677"/>
      <c r="C143" s="677"/>
      <c r="D143" t="s">
        <v>400</v>
      </c>
      <c r="E143" s="290">
        <v>300</v>
      </c>
      <c r="F143" s="290"/>
      <c r="G143" s="241">
        <f t="shared" si="1"/>
        <v>321.60000000000002</v>
      </c>
      <c r="H143" s="241"/>
    </row>
    <row r="144" spans="1:10" hidden="1">
      <c r="A144" s="236">
        <v>43999</v>
      </c>
      <c r="B144" s="677" t="s">
        <v>2498</v>
      </c>
      <c r="C144" s="677" t="s">
        <v>420</v>
      </c>
      <c r="D144" t="s">
        <v>400</v>
      </c>
      <c r="E144" s="290"/>
      <c r="F144" s="298">
        <v>300</v>
      </c>
      <c r="G144" s="241">
        <f t="shared" si="1"/>
        <v>21.600000000000023</v>
      </c>
      <c r="H144" s="241"/>
    </row>
    <row r="145" spans="1:9" hidden="1">
      <c r="A145" s="236">
        <v>44085</v>
      </c>
      <c r="B145" s="677" t="s">
        <v>2496</v>
      </c>
      <c r="C145" s="677" t="s">
        <v>420</v>
      </c>
      <c r="D145" t="s">
        <v>19</v>
      </c>
      <c r="E145" s="290"/>
      <c r="F145" s="298">
        <v>19.600000000000001</v>
      </c>
      <c r="G145" s="241">
        <f t="shared" si="1"/>
        <v>2.0000000000000213</v>
      </c>
      <c r="H145" s="241"/>
    </row>
    <row r="146" spans="1:9" hidden="1">
      <c r="A146" s="236">
        <v>44085</v>
      </c>
      <c r="B146" s="677" t="s">
        <v>2496</v>
      </c>
      <c r="C146" s="677" t="s">
        <v>420</v>
      </c>
      <c r="D146" t="s">
        <v>401</v>
      </c>
      <c r="E146" s="290"/>
      <c r="F146" s="298">
        <v>2</v>
      </c>
      <c r="G146" s="241">
        <f t="shared" si="1"/>
        <v>2.1316282072803006E-14</v>
      </c>
      <c r="H146" s="241"/>
    </row>
    <row r="147" spans="1:9" hidden="1">
      <c r="A147" s="243">
        <v>43251</v>
      </c>
      <c r="B147" s="676" t="s">
        <v>397</v>
      </c>
      <c r="C147" s="676" t="s">
        <v>422</v>
      </c>
      <c r="D147" t="s">
        <v>19</v>
      </c>
      <c r="E147" s="290">
        <v>18.2</v>
      </c>
      <c r="F147" s="290"/>
      <c r="G147" s="241">
        <f t="shared" si="1"/>
        <v>18.200000000000021</v>
      </c>
      <c r="H147" s="241"/>
    </row>
    <row r="148" spans="1:9" hidden="1">
      <c r="B148" s="677"/>
      <c r="C148" s="677"/>
      <c r="D148" t="s">
        <v>401</v>
      </c>
      <c r="E148" s="290">
        <v>2</v>
      </c>
      <c r="F148" s="290"/>
      <c r="G148" s="241">
        <f t="shared" si="1"/>
        <v>20.200000000000021</v>
      </c>
      <c r="H148" s="241"/>
    </row>
    <row r="149" spans="1:9" hidden="1">
      <c r="B149" s="677"/>
      <c r="C149" s="677"/>
      <c r="D149" t="s">
        <v>400</v>
      </c>
      <c r="E149" s="290">
        <v>300</v>
      </c>
      <c r="F149" s="290"/>
      <c r="G149" s="241">
        <f t="shared" si="1"/>
        <v>320.20000000000005</v>
      </c>
      <c r="H149" s="241"/>
      <c r="I149" s="230"/>
    </row>
    <row r="150" spans="1:9" hidden="1">
      <c r="A150" s="236">
        <v>43999</v>
      </c>
      <c r="B150" s="677" t="s">
        <v>2498</v>
      </c>
      <c r="C150" s="677" t="s">
        <v>422</v>
      </c>
      <c r="D150" t="s">
        <v>400</v>
      </c>
      <c r="E150" s="290"/>
      <c r="F150" s="298">
        <v>300</v>
      </c>
      <c r="G150" s="241">
        <f t="shared" si="1"/>
        <v>20.200000000000045</v>
      </c>
      <c r="H150" s="241"/>
      <c r="I150" s="230"/>
    </row>
    <row r="151" spans="1:9" hidden="1">
      <c r="A151" s="236">
        <v>44085</v>
      </c>
      <c r="B151" s="677" t="s">
        <v>2496</v>
      </c>
      <c r="C151" s="677" t="s">
        <v>422</v>
      </c>
      <c r="D151" t="s">
        <v>19</v>
      </c>
      <c r="E151" s="290"/>
      <c r="F151" s="298">
        <v>18.2</v>
      </c>
      <c r="G151" s="241">
        <f t="shared" si="1"/>
        <v>2.0000000000000462</v>
      </c>
      <c r="H151" s="241"/>
      <c r="I151" s="230"/>
    </row>
    <row r="152" spans="1:9" hidden="1">
      <c r="A152" s="236">
        <v>44085</v>
      </c>
      <c r="B152" s="677" t="s">
        <v>2496</v>
      </c>
      <c r="C152" s="677" t="s">
        <v>422</v>
      </c>
      <c r="D152" t="s">
        <v>401</v>
      </c>
      <c r="E152" s="290"/>
      <c r="F152" s="298">
        <v>2</v>
      </c>
      <c r="G152" s="241">
        <f t="shared" si="1"/>
        <v>4.6185277824406512E-14</v>
      </c>
      <c r="H152" s="241"/>
      <c r="I152" s="230"/>
    </row>
    <row r="153" spans="1:9" hidden="1">
      <c r="A153" s="243">
        <v>43281</v>
      </c>
      <c r="B153" s="676" t="s">
        <v>397</v>
      </c>
      <c r="C153" s="676" t="s">
        <v>425</v>
      </c>
      <c r="D153" t="s">
        <v>19</v>
      </c>
      <c r="E153" s="290">
        <v>8.4</v>
      </c>
      <c r="F153" s="290"/>
      <c r="G153" s="241">
        <f t="shared" si="1"/>
        <v>8.4000000000000465</v>
      </c>
      <c r="H153" s="241"/>
      <c r="I153" s="230"/>
    </row>
    <row r="154" spans="1:9" hidden="1">
      <c r="B154" s="677"/>
      <c r="C154" s="677"/>
      <c r="D154" t="s">
        <v>401</v>
      </c>
      <c r="E154" s="290">
        <v>2</v>
      </c>
      <c r="F154" s="290"/>
      <c r="G154" s="241">
        <f t="shared" si="1"/>
        <v>10.400000000000047</v>
      </c>
      <c r="H154" s="241"/>
      <c r="I154" s="230"/>
    </row>
    <row r="155" spans="1:9" hidden="1">
      <c r="B155" s="677"/>
      <c r="C155" s="677"/>
      <c r="D155" t="s">
        <v>400</v>
      </c>
      <c r="E155" s="290">
        <v>300</v>
      </c>
      <c r="F155" s="290"/>
      <c r="G155" s="241">
        <f t="shared" si="1"/>
        <v>310.40000000000003</v>
      </c>
      <c r="H155" s="241"/>
      <c r="I155" s="230"/>
    </row>
    <row r="156" spans="1:9" hidden="1">
      <c r="A156" s="236">
        <v>43999</v>
      </c>
      <c r="B156" s="677" t="s">
        <v>2498</v>
      </c>
      <c r="C156" s="677" t="s">
        <v>425</v>
      </c>
      <c r="D156" t="s">
        <v>400</v>
      </c>
      <c r="E156" s="290"/>
      <c r="F156" s="298">
        <v>300</v>
      </c>
      <c r="G156" s="241">
        <f t="shared" si="1"/>
        <v>10.400000000000034</v>
      </c>
      <c r="H156" s="241"/>
      <c r="I156" s="230"/>
    </row>
    <row r="157" spans="1:9" hidden="1">
      <c r="A157" s="236">
        <v>44085</v>
      </c>
      <c r="B157" s="677" t="s">
        <v>2496</v>
      </c>
      <c r="C157" s="677" t="s">
        <v>425</v>
      </c>
      <c r="D157" t="s">
        <v>19</v>
      </c>
      <c r="E157" s="290"/>
      <c r="F157" s="298">
        <v>8.4</v>
      </c>
      <c r="G157" s="241">
        <f t="shared" si="1"/>
        <v>2.0000000000000338</v>
      </c>
      <c r="H157" s="241"/>
      <c r="I157" s="230"/>
    </row>
    <row r="158" spans="1:9" hidden="1">
      <c r="A158" s="236">
        <v>44085</v>
      </c>
      <c r="B158" s="677" t="s">
        <v>2496</v>
      </c>
      <c r="C158" s="677" t="s">
        <v>425</v>
      </c>
      <c r="D158" t="s">
        <v>401</v>
      </c>
      <c r="E158" s="290"/>
      <c r="F158" s="298">
        <v>2</v>
      </c>
      <c r="G158" s="241">
        <f t="shared" si="1"/>
        <v>3.3750779948604759E-14</v>
      </c>
      <c r="H158" s="241"/>
      <c r="I158" s="230"/>
    </row>
    <row r="159" spans="1:9" hidden="1">
      <c r="A159" s="243">
        <v>43312</v>
      </c>
      <c r="B159" s="676" t="s">
        <v>397</v>
      </c>
      <c r="C159" s="676" t="s">
        <v>427</v>
      </c>
      <c r="D159" t="s">
        <v>19</v>
      </c>
      <c r="E159" s="290">
        <v>8.3000000000000007</v>
      </c>
      <c r="F159" s="298"/>
      <c r="G159" s="241">
        <f t="shared" si="1"/>
        <v>8.3000000000000345</v>
      </c>
      <c r="H159" s="241"/>
      <c r="I159" s="230"/>
    </row>
    <row r="160" spans="1:9" hidden="1">
      <c r="B160" s="677"/>
      <c r="C160" s="677"/>
      <c r="D160" t="s">
        <v>401</v>
      </c>
      <c r="E160" s="290">
        <v>2</v>
      </c>
      <c r="F160" s="298"/>
      <c r="G160" s="241">
        <f t="shared" si="1"/>
        <v>10.300000000000034</v>
      </c>
      <c r="H160" s="241"/>
      <c r="I160" s="230"/>
    </row>
    <row r="161" spans="1:9" hidden="1">
      <c r="B161" s="677"/>
      <c r="C161" s="677"/>
      <c r="D161" t="s">
        <v>400</v>
      </c>
      <c r="E161" s="290">
        <v>300</v>
      </c>
      <c r="F161" s="298"/>
      <c r="G161" s="241">
        <f t="shared" si="1"/>
        <v>310.3</v>
      </c>
      <c r="H161" s="241"/>
      <c r="I161" s="230"/>
    </row>
    <row r="162" spans="1:9" hidden="1">
      <c r="A162" s="236">
        <v>43999</v>
      </c>
      <c r="B162" s="677" t="s">
        <v>2498</v>
      </c>
      <c r="C162" s="677" t="s">
        <v>427</v>
      </c>
      <c r="D162" t="s">
        <v>400</v>
      </c>
      <c r="E162" s="290"/>
      <c r="F162" s="298">
        <v>300</v>
      </c>
      <c r="G162" s="241">
        <f t="shared" si="1"/>
        <v>10.300000000000011</v>
      </c>
      <c r="H162" s="241"/>
      <c r="I162" s="230"/>
    </row>
    <row r="163" spans="1:9" hidden="1">
      <c r="A163" s="236">
        <v>44085</v>
      </c>
      <c r="B163" s="677" t="s">
        <v>2496</v>
      </c>
      <c r="C163" s="677" t="s">
        <v>427</v>
      </c>
      <c r="D163" t="s">
        <v>19</v>
      </c>
      <c r="E163" s="290"/>
      <c r="F163" s="298">
        <v>8.3000000000000007</v>
      </c>
      <c r="G163" s="241">
        <f t="shared" si="1"/>
        <v>2.0000000000000107</v>
      </c>
      <c r="H163" s="241"/>
      <c r="I163" s="230"/>
    </row>
    <row r="164" spans="1:9" hidden="1">
      <c r="A164" s="236">
        <v>44085</v>
      </c>
      <c r="B164" s="677" t="s">
        <v>2496</v>
      </c>
      <c r="C164" s="677" t="s">
        <v>427</v>
      </c>
      <c r="D164" t="s">
        <v>401</v>
      </c>
      <c r="E164" s="290"/>
      <c r="F164" s="298">
        <v>2</v>
      </c>
      <c r="G164" s="241">
        <f t="shared" si="1"/>
        <v>1.0658141036401503E-14</v>
      </c>
      <c r="H164" s="241"/>
      <c r="I164" s="230"/>
    </row>
    <row r="165" spans="1:9" hidden="1">
      <c r="A165" s="243">
        <v>43343</v>
      </c>
      <c r="B165" s="676" t="s">
        <v>397</v>
      </c>
      <c r="C165" s="676" t="s">
        <v>429</v>
      </c>
      <c r="D165" t="s">
        <v>19</v>
      </c>
      <c r="E165" s="290">
        <v>8.1999999999999993</v>
      </c>
      <c r="F165" s="298"/>
      <c r="G165" s="241">
        <f t="shared" si="1"/>
        <v>8.2000000000000099</v>
      </c>
      <c r="H165" s="241"/>
      <c r="I165" s="230"/>
    </row>
    <row r="166" spans="1:9" hidden="1">
      <c r="B166" s="677"/>
      <c r="C166" s="677"/>
      <c r="D166" t="s">
        <v>401</v>
      </c>
      <c r="E166" s="290">
        <v>2</v>
      </c>
      <c r="F166" s="298"/>
      <c r="G166" s="241">
        <f t="shared" si="1"/>
        <v>10.20000000000001</v>
      </c>
      <c r="H166" s="241"/>
      <c r="I166" s="230"/>
    </row>
    <row r="167" spans="1:9" hidden="1">
      <c r="B167" s="677"/>
      <c r="C167" s="677"/>
      <c r="D167" t="s">
        <v>400</v>
      </c>
      <c r="E167" s="290">
        <v>300</v>
      </c>
      <c r="F167" s="298"/>
      <c r="G167" s="241">
        <f t="shared" si="1"/>
        <v>310.2</v>
      </c>
      <c r="H167" s="241"/>
      <c r="I167" s="230"/>
    </row>
    <row r="168" spans="1:9" hidden="1">
      <c r="A168" s="236">
        <v>43999</v>
      </c>
      <c r="B168" s="677" t="s">
        <v>2498</v>
      </c>
      <c r="C168" s="677" t="s">
        <v>429</v>
      </c>
      <c r="D168" t="s">
        <v>400</v>
      </c>
      <c r="E168" s="290"/>
      <c r="F168" s="298">
        <v>200</v>
      </c>
      <c r="G168" s="241">
        <f t="shared" si="1"/>
        <v>110.19999999999999</v>
      </c>
      <c r="H168" s="241"/>
      <c r="I168" s="230"/>
    </row>
    <row r="169" spans="1:9" hidden="1">
      <c r="A169" s="236">
        <v>44085</v>
      </c>
      <c r="B169" s="677" t="s">
        <v>2496</v>
      </c>
      <c r="C169" s="677" t="s">
        <v>429</v>
      </c>
      <c r="D169" t="s">
        <v>400</v>
      </c>
      <c r="E169" s="290"/>
      <c r="F169" s="298">
        <v>100</v>
      </c>
      <c r="G169" s="241">
        <f t="shared" si="1"/>
        <v>10.199999999999989</v>
      </c>
      <c r="H169" s="241"/>
      <c r="I169" s="230"/>
    </row>
    <row r="170" spans="1:9" hidden="1">
      <c r="A170" s="236">
        <v>44085</v>
      </c>
      <c r="B170" s="677" t="s">
        <v>2496</v>
      </c>
      <c r="C170" s="677" t="s">
        <v>429</v>
      </c>
      <c r="D170" t="s">
        <v>19</v>
      </c>
      <c r="E170" s="290"/>
      <c r="F170" s="298">
        <v>8.1999999999999993</v>
      </c>
      <c r="G170" s="241">
        <f t="shared" si="1"/>
        <v>1.9999999999999893</v>
      </c>
      <c r="H170" s="241"/>
      <c r="I170" s="230"/>
    </row>
    <row r="171" spans="1:9" hidden="1">
      <c r="A171" s="236">
        <v>44085</v>
      </c>
      <c r="B171" s="677" t="s">
        <v>2496</v>
      </c>
      <c r="C171" s="677" t="s">
        <v>429</v>
      </c>
      <c r="D171" t="s">
        <v>401</v>
      </c>
      <c r="E171" s="290"/>
      <c r="F171" s="298">
        <v>2</v>
      </c>
      <c r="G171" s="241">
        <f t="shared" si="1"/>
        <v>-1.0658141036401503E-14</v>
      </c>
      <c r="H171" s="241"/>
      <c r="I171" s="230"/>
    </row>
    <row r="172" spans="1:9" hidden="1">
      <c r="A172" s="243">
        <v>43373</v>
      </c>
      <c r="B172" s="676" t="s">
        <v>397</v>
      </c>
      <c r="C172" s="676" t="s">
        <v>478</v>
      </c>
      <c r="D172" t="s">
        <v>19</v>
      </c>
      <c r="E172" s="290">
        <v>8.4</v>
      </c>
      <c r="F172" s="290"/>
      <c r="G172" s="241">
        <f t="shared" si="1"/>
        <v>8.3999999999999897</v>
      </c>
      <c r="H172" s="241"/>
      <c r="I172" s="230"/>
    </row>
    <row r="173" spans="1:9" hidden="1">
      <c r="B173" s="677"/>
      <c r="C173" s="677"/>
      <c r="D173" t="s">
        <v>401</v>
      </c>
      <c r="E173" s="290">
        <v>2</v>
      </c>
      <c r="F173" s="290"/>
      <c r="G173" s="241">
        <f t="shared" si="1"/>
        <v>10.39999999999999</v>
      </c>
      <c r="H173" s="241"/>
      <c r="I173" s="230"/>
    </row>
    <row r="174" spans="1:9" hidden="1">
      <c r="B174" s="677"/>
      <c r="C174" s="244"/>
      <c r="D174" s="227" t="s">
        <v>400</v>
      </c>
      <c r="E174" s="298">
        <v>300</v>
      </c>
      <c r="F174" s="298"/>
      <c r="G174" s="241">
        <f t="shared" si="1"/>
        <v>310.39999999999998</v>
      </c>
      <c r="H174" s="241"/>
      <c r="I174" s="230"/>
    </row>
    <row r="175" spans="1:9" hidden="1">
      <c r="A175" s="236">
        <v>44025</v>
      </c>
      <c r="B175" s="677" t="s">
        <v>2499</v>
      </c>
      <c r="C175" s="244" t="s">
        <v>478</v>
      </c>
      <c r="D175" s="227" t="s">
        <v>400</v>
      </c>
      <c r="E175" s="298"/>
      <c r="F175" s="298">
        <v>300</v>
      </c>
      <c r="G175" s="241">
        <f t="shared" ref="G175:G263" si="2">+G174+E175-F175</f>
        <v>10.399999999999977</v>
      </c>
      <c r="H175" s="241"/>
      <c r="I175" s="230"/>
    </row>
    <row r="176" spans="1:9" hidden="1">
      <c r="A176" s="236">
        <v>44085</v>
      </c>
      <c r="B176" s="677" t="s">
        <v>2496</v>
      </c>
      <c r="C176" s="244" t="s">
        <v>478</v>
      </c>
      <c r="D176" s="227" t="s">
        <v>19</v>
      </c>
      <c r="E176" s="298"/>
      <c r="F176" s="298">
        <v>8.4</v>
      </c>
      <c r="G176" s="241">
        <f t="shared" si="2"/>
        <v>1.9999999999999769</v>
      </c>
      <c r="H176" s="241"/>
      <c r="I176" s="230"/>
    </row>
    <row r="177" spans="1:12" hidden="1">
      <c r="A177" s="236">
        <v>44085</v>
      </c>
      <c r="B177" s="677" t="s">
        <v>2496</v>
      </c>
      <c r="C177" s="244" t="s">
        <v>478</v>
      </c>
      <c r="D177" s="227" t="s">
        <v>401</v>
      </c>
      <c r="E177" s="298"/>
      <c r="F177" s="298">
        <v>2</v>
      </c>
      <c r="G177" s="241">
        <f t="shared" si="2"/>
        <v>-2.3092638912203256E-14</v>
      </c>
      <c r="H177" s="241"/>
      <c r="I177" s="230"/>
    </row>
    <row r="178" spans="1:12" hidden="1">
      <c r="A178" s="243">
        <v>43404</v>
      </c>
      <c r="B178" s="676" t="s">
        <v>397</v>
      </c>
      <c r="C178" s="248" t="s">
        <v>398</v>
      </c>
      <c r="D178" s="227" t="s">
        <v>19</v>
      </c>
      <c r="E178" s="298">
        <v>8.5</v>
      </c>
      <c r="F178" s="298"/>
      <c r="G178" s="241">
        <f t="shared" si="2"/>
        <v>8.4999999999999769</v>
      </c>
      <c r="H178" s="241"/>
      <c r="I178" s="230"/>
    </row>
    <row r="179" spans="1:12" hidden="1">
      <c r="B179" s="677"/>
      <c r="C179" s="244"/>
      <c r="D179" s="227" t="s">
        <v>401</v>
      </c>
      <c r="E179" s="298">
        <v>2</v>
      </c>
      <c r="F179" s="298"/>
      <c r="G179" s="241">
        <f t="shared" si="2"/>
        <v>10.499999999999977</v>
      </c>
      <c r="H179" s="241"/>
      <c r="I179" s="230"/>
    </row>
    <row r="180" spans="1:12" hidden="1">
      <c r="B180" s="677"/>
      <c r="C180" s="244"/>
      <c r="D180" s="227" t="s">
        <v>400</v>
      </c>
      <c r="E180" s="298">
        <v>300</v>
      </c>
      <c r="F180" s="298"/>
      <c r="G180" s="241">
        <f t="shared" si="2"/>
        <v>310.5</v>
      </c>
      <c r="H180" s="241"/>
      <c r="I180" s="230"/>
    </row>
    <row r="181" spans="1:12" hidden="1">
      <c r="A181" s="236">
        <v>44025</v>
      </c>
      <c r="B181" s="677" t="s">
        <v>2499</v>
      </c>
      <c r="C181" s="244" t="s">
        <v>398</v>
      </c>
      <c r="D181" s="227" t="s">
        <v>400</v>
      </c>
      <c r="E181" s="298"/>
      <c r="F181" s="298">
        <v>300</v>
      </c>
      <c r="G181" s="241">
        <f t="shared" si="2"/>
        <v>10.5</v>
      </c>
      <c r="H181" s="241"/>
      <c r="I181" s="230"/>
    </row>
    <row r="182" spans="1:12" hidden="1">
      <c r="A182" s="236">
        <v>44085</v>
      </c>
      <c r="B182" s="677" t="s">
        <v>2496</v>
      </c>
      <c r="C182" s="244" t="s">
        <v>398</v>
      </c>
      <c r="D182" s="227" t="s">
        <v>19</v>
      </c>
      <c r="E182" s="298"/>
      <c r="F182" s="298">
        <v>8.5</v>
      </c>
      <c r="G182" s="241">
        <f t="shared" si="2"/>
        <v>2</v>
      </c>
      <c r="H182" s="241"/>
      <c r="I182" s="230"/>
    </row>
    <row r="183" spans="1:12" hidden="1">
      <c r="A183" s="236">
        <v>44085</v>
      </c>
      <c r="B183" s="677" t="s">
        <v>2496</v>
      </c>
      <c r="C183" s="244" t="s">
        <v>398</v>
      </c>
      <c r="D183" s="227" t="s">
        <v>401</v>
      </c>
      <c r="E183" s="298"/>
      <c r="F183" s="298">
        <v>2</v>
      </c>
      <c r="G183" s="241">
        <f t="shared" si="2"/>
        <v>0</v>
      </c>
      <c r="H183" s="241"/>
      <c r="I183" s="230"/>
    </row>
    <row r="184" spans="1:12" hidden="1">
      <c r="A184" s="243">
        <v>43434</v>
      </c>
      <c r="B184" s="676" t="s">
        <v>397</v>
      </c>
      <c r="C184" s="248" t="s">
        <v>405</v>
      </c>
      <c r="D184" s="227" t="s">
        <v>19</v>
      </c>
      <c r="E184" s="298">
        <v>8.6999999999999993</v>
      </c>
      <c r="F184" s="298"/>
      <c r="G184" s="241">
        <f t="shared" si="2"/>
        <v>8.6999999999999993</v>
      </c>
      <c r="H184" s="241"/>
      <c r="I184" s="230"/>
    </row>
    <row r="185" spans="1:12" hidden="1">
      <c r="B185" s="677"/>
      <c r="C185" s="244"/>
      <c r="D185" s="227" t="s">
        <v>401</v>
      </c>
      <c r="E185" s="298">
        <v>2.4</v>
      </c>
      <c r="F185" s="298"/>
      <c r="G185" s="241">
        <f t="shared" si="2"/>
        <v>11.1</v>
      </c>
      <c r="H185" s="241"/>
      <c r="I185" s="230"/>
    </row>
    <row r="186" spans="1:12" hidden="1">
      <c r="B186" s="677"/>
      <c r="C186" s="244"/>
      <c r="D186" s="227" t="s">
        <v>400</v>
      </c>
      <c r="E186" s="298">
        <v>300</v>
      </c>
      <c r="F186" s="298"/>
      <c r="G186" s="241">
        <f t="shared" si="2"/>
        <v>311.10000000000002</v>
      </c>
      <c r="H186" s="241"/>
      <c r="I186" s="230"/>
    </row>
    <row r="187" spans="1:12" hidden="1">
      <c r="A187" s="236">
        <v>44025</v>
      </c>
      <c r="B187" s="677" t="s">
        <v>2499</v>
      </c>
      <c r="C187" s="244" t="s">
        <v>405</v>
      </c>
      <c r="D187" s="227" t="s">
        <v>400</v>
      </c>
      <c r="E187" s="298"/>
      <c r="F187" s="298">
        <v>300</v>
      </c>
      <c r="G187" s="241">
        <f t="shared" si="2"/>
        <v>11.100000000000023</v>
      </c>
      <c r="H187" s="241"/>
      <c r="I187" s="230"/>
    </row>
    <row r="188" spans="1:12" hidden="1">
      <c r="A188" s="236">
        <v>44085</v>
      </c>
      <c r="B188" s="677" t="s">
        <v>2496</v>
      </c>
      <c r="C188" s="244" t="s">
        <v>405</v>
      </c>
      <c r="D188" s="227" t="s">
        <v>19</v>
      </c>
      <c r="E188" s="298"/>
      <c r="F188" s="298">
        <v>8.6999999999999993</v>
      </c>
      <c r="G188" s="241">
        <f t="shared" si="2"/>
        <v>2.4000000000000234</v>
      </c>
      <c r="H188" s="241"/>
      <c r="I188" s="230"/>
    </row>
    <row r="189" spans="1:12" hidden="1">
      <c r="A189" s="236">
        <v>44085</v>
      </c>
      <c r="B189" s="677" t="s">
        <v>2496</v>
      </c>
      <c r="C189" s="244" t="s">
        <v>405</v>
      </c>
      <c r="D189" s="227" t="s">
        <v>401</v>
      </c>
      <c r="E189" s="298"/>
      <c r="F189" s="298">
        <v>2.4</v>
      </c>
      <c r="G189" s="241">
        <f t="shared" si="2"/>
        <v>2.3536728122053319E-14</v>
      </c>
      <c r="H189" s="241"/>
      <c r="I189" s="230"/>
    </row>
    <row r="190" spans="1:12" hidden="1">
      <c r="A190" s="243">
        <v>43465</v>
      </c>
      <c r="B190" s="676" t="s">
        <v>397</v>
      </c>
      <c r="C190" s="248" t="s">
        <v>409</v>
      </c>
      <c r="D190" s="227" t="s">
        <v>19</v>
      </c>
      <c r="E190" s="298">
        <v>9.5</v>
      </c>
      <c r="F190" s="298"/>
      <c r="G190" s="241">
        <f t="shared" si="2"/>
        <v>9.5000000000000231</v>
      </c>
      <c r="H190" s="241"/>
      <c r="I190" s="748" t="s">
        <v>2500</v>
      </c>
      <c r="J190" s="748"/>
      <c r="K190" s="748"/>
      <c r="L190" s="748"/>
    </row>
    <row r="191" spans="1:12" ht="15" hidden="1" customHeight="1">
      <c r="B191" s="677"/>
      <c r="C191" s="244"/>
      <c r="D191" s="227" t="s">
        <v>401</v>
      </c>
      <c r="E191" s="298">
        <v>2.4</v>
      </c>
      <c r="F191" s="298"/>
      <c r="G191" s="241">
        <f t="shared" si="2"/>
        <v>11.900000000000023</v>
      </c>
      <c r="H191" s="241"/>
      <c r="I191" s="748"/>
      <c r="J191" s="748"/>
      <c r="K191" s="748"/>
      <c r="L191" s="748"/>
    </row>
    <row r="192" spans="1:12" ht="15" hidden="1" customHeight="1">
      <c r="B192" s="677"/>
      <c r="C192" s="244"/>
      <c r="D192" s="227" t="s">
        <v>400</v>
      </c>
      <c r="E192" s="298">
        <v>300</v>
      </c>
      <c r="F192" s="298"/>
      <c r="G192" s="241">
        <f t="shared" si="2"/>
        <v>311.90000000000003</v>
      </c>
      <c r="H192" s="241"/>
      <c r="I192" s="748"/>
      <c r="J192" s="748"/>
      <c r="K192" s="748"/>
      <c r="L192" s="748"/>
    </row>
    <row r="193" spans="1:12" ht="15" hidden="1" customHeight="1">
      <c r="A193" s="236">
        <v>44025</v>
      </c>
      <c r="B193" s="677" t="s">
        <v>2499</v>
      </c>
      <c r="C193" s="244" t="s">
        <v>409</v>
      </c>
      <c r="D193" s="227" t="s">
        <v>400</v>
      </c>
      <c r="E193" s="298"/>
      <c r="F193" s="298">
        <v>100</v>
      </c>
      <c r="G193" s="241">
        <f t="shared" si="2"/>
        <v>211.90000000000003</v>
      </c>
      <c r="H193" s="241"/>
      <c r="I193" s="687"/>
      <c r="J193" s="687"/>
      <c r="K193" s="687"/>
      <c r="L193" s="324"/>
    </row>
    <row r="194" spans="1:12" ht="15" hidden="1" customHeight="1">
      <c r="A194" s="236">
        <v>44085</v>
      </c>
      <c r="B194" s="677" t="s">
        <v>2496</v>
      </c>
      <c r="C194" s="244" t="s">
        <v>409</v>
      </c>
      <c r="D194" s="227" t="s">
        <v>400</v>
      </c>
      <c r="E194" s="298"/>
      <c r="F194" s="298">
        <v>200</v>
      </c>
      <c r="G194" s="241">
        <f t="shared" si="2"/>
        <v>11.900000000000034</v>
      </c>
      <c r="H194" s="241"/>
      <c r="I194" s="687"/>
      <c r="J194" s="687"/>
      <c r="K194" s="687"/>
      <c r="L194" s="324"/>
    </row>
    <row r="195" spans="1:12" ht="15" hidden="1" customHeight="1">
      <c r="A195" s="236">
        <v>44085</v>
      </c>
      <c r="B195" s="677" t="s">
        <v>2496</v>
      </c>
      <c r="C195" s="244" t="s">
        <v>409</v>
      </c>
      <c r="D195" s="227" t="s">
        <v>19</v>
      </c>
      <c r="E195" s="298"/>
      <c r="F195" s="298">
        <v>9.5</v>
      </c>
      <c r="G195" s="241">
        <f t="shared" si="2"/>
        <v>2.4000000000000341</v>
      </c>
      <c r="H195" s="241"/>
      <c r="I195" s="687"/>
      <c r="J195" s="687"/>
      <c r="K195" s="687"/>
      <c r="L195" s="324"/>
    </row>
    <row r="196" spans="1:12" ht="15" hidden="1" customHeight="1">
      <c r="A196" s="236">
        <v>44085</v>
      </c>
      <c r="B196" s="677" t="s">
        <v>2496</v>
      </c>
      <c r="C196" s="244" t="s">
        <v>409</v>
      </c>
      <c r="D196" s="227" t="s">
        <v>401</v>
      </c>
      <c r="E196" s="298"/>
      <c r="F196" s="298">
        <v>2.4</v>
      </c>
      <c r="G196" s="241">
        <f t="shared" si="2"/>
        <v>3.4194869158454821E-14</v>
      </c>
      <c r="H196" s="241"/>
      <c r="I196" s="687"/>
      <c r="J196" s="687"/>
      <c r="K196" s="687"/>
      <c r="L196" s="324"/>
    </row>
    <row r="197" spans="1:12" ht="15" hidden="1" customHeight="1">
      <c r="A197" s="243">
        <v>43633</v>
      </c>
      <c r="B197" s="676" t="s">
        <v>397</v>
      </c>
      <c r="C197" s="248" t="s">
        <v>425</v>
      </c>
      <c r="D197" s="227" t="s">
        <v>19</v>
      </c>
      <c r="E197" s="298">
        <v>16.8</v>
      </c>
      <c r="F197" s="298"/>
      <c r="G197" s="241">
        <f t="shared" si="2"/>
        <v>16.800000000000036</v>
      </c>
      <c r="H197" s="241"/>
      <c r="I197" s="687"/>
      <c r="J197" s="687"/>
      <c r="K197" s="687"/>
      <c r="L197" s="324"/>
    </row>
    <row r="198" spans="1:12" ht="15" hidden="1" customHeight="1">
      <c r="B198" s="677"/>
      <c r="C198" s="677"/>
      <c r="D198" t="s">
        <v>401</v>
      </c>
      <c r="E198" s="290">
        <v>4</v>
      </c>
      <c r="F198" s="290"/>
      <c r="G198" s="241">
        <f t="shared" si="2"/>
        <v>20.800000000000036</v>
      </c>
      <c r="H198" s="241"/>
      <c r="I198" s="260"/>
      <c r="J198" s="687"/>
      <c r="K198" s="687"/>
      <c r="L198" s="324"/>
    </row>
    <row r="199" spans="1:12" ht="15" hidden="1" customHeight="1">
      <c r="B199" s="677"/>
      <c r="C199" s="677"/>
      <c r="D199" t="s">
        <v>400</v>
      </c>
      <c r="E199" s="290">
        <v>140</v>
      </c>
      <c r="F199" s="290"/>
      <c r="G199" s="241">
        <f t="shared" si="2"/>
        <v>160.80000000000004</v>
      </c>
      <c r="H199" s="241"/>
      <c r="I199" s="261"/>
      <c r="J199" s="687"/>
      <c r="K199" s="687"/>
      <c r="L199" s="324"/>
    </row>
    <row r="200" spans="1:12" ht="15" hidden="1" customHeight="1">
      <c r="A200" s="236">
        <v>43644</v>
      </c>
      <c r="B200" s="677" t="s">
        <v>2501</v>
      </c>
      <c r="C200" s="677" t="s">
        <v>425</v>
      </c>
      <c r="D200" t="s">
        <v>400</v>
      </c>
      <c r="E200" s="290"/>
      <c r="F200" s="290">
        <v>110</v>
      </c>
      <c r="G200" s="241">
        <f t="shared" si="2"/>
        <v>50.80000000000004</v>
      </c>
      <c r="H200" s="241"/>
      <c r="I200" s="687"/>
      <c r="J200" s="687"/>
      <c r="K200" s="687"/>
      <c r="L200" s="324"/>
    </row>
    <row r="201" spans="1:12" ht="15" hidden="1" customHeight="1">
      <c r="A201" s="236">
        <v>44119</v>
      </c>
      <c r="B201" s="677" t="s">
        <v>2502</v>
      </c>
      <c r="C201" s="677" t="s">
        <v>425</v>
      </c>
      <c r="D201" t="s">
        <v>400</v>
      </c>
      <c r="E201" s="290"/>
      <c r="F201" s="290">
        <v>30</v>
      </c>
      <c r="G201" s="241">
        <f t="shared" si="2"/>
        <v>20.80000000000004</v>
      </c>
      <c r="H201" s="241"/>
      <c r="I201" s="687"/>
      <c r="J201" s="687"/>
      <c r="K201" s="687"/>
      <c r="L201" s="324"/>
    </row>
    <row r="202" spans="1:12" ht="15" hidden="1" customHeight="1">
      <c r="A202" s="236">
        <v>44127</v>
      </c>
      <c r="B202" s="677" t="s">
        <v>2503</v>
      </c>
      <c r="C202" s="677" t="s">
        <v>425</v>
      </c>
      <c r="D202" t="s">
        <v>19</v>
      </c>
      <c r="E202" s="290"/>
      <c r="F202" s="290">
        <v>16.8</v>
      </c>
      <c r="G202" s="241">
        <f t="shared" si="2"/>
        <v>4.0000000000000391</v>
      </c>
      <c r="H202" s="241"/>
      <c r="I202" s="687"/>
      <c r="J202" s="687"/>
      <c r="K202" s="687"/>
      <c r="L202" s="324"/>
    </row>
    <row r="203" spans="1:12" ht="15" hidden="1" customHeight="1">
      <c r="A203" s="236">
        <v>44127</v>
      </c>
      <c r="B203" s="677" t="s">
        <v>2503</v>
      </c>
      <c r="C203" s="677" t="s">
        <v>425</v>
      </c>
      <c r="D203" t="s">
        <v>401</v>
      </c>
      <c r="E203" s="290"/>
      <c r="F203" s="290">
        <v>4</v>
      </c>
      <c r="G203" s="241">
        <f t="shared" si="2"/>
        <v>3.907985046680551E-14</v>
      </c>
      <c r="H203" s="241"/>
      <c r="I203" s="687"/>
      <c r="J203" s="687"/>
      <c r="K203" s="687"/>
      <c r="L203" s="324"/>
    </row>
    <row r="204" spans="1:12" ht="15" hidden="1" customHeight="1">
      <c r="A204" s="243">
        <v>43677</v>
      </c>
      <c r="B204" s="676" t="s">
        <v>397</v>
      </c>
      <c r="C204" s="676" t="s">
        <v>427</v>
      </c>
      <c r="D204" t="s">
        <v>19</v>
      </c>
      <c r="E204" s="290">
        <v>16.8</v>
      </c>
      <c r="F204" s="290"/>
      <c r="G204" s="241">
        <f t="shared" si="2"/>
        <v>16.80000000000004</v>
      </c>
      <c r="H204" s="241"/>
      <c r="I204" s="687"/>
      <c r="J204" s="687"/>
      <c r="K204" s="687"/>
      <c r="L204" s="324"/>
    </row>
    <row r="205" spans="1:12" ht="15" hidden="1" customHeight="1">
      <c r="B205" s="677"/>
      <c r="C205" s="677"/>
      <c r="D205" t="s">
        <v>401</v>
      </c>
      <c r="E205" s="290">
        <v>3.8</v>
      </c>
      <c r="F205" s="290"/>
      <c r="G205" s="241">
        <f t="shared" si="2"/>
        <v>20.600000000000041</v>
      </c>
      <c r="H205" s="241"/>
      <c r="I205" s="687"/>
      <c r="J205" s="687"/>
      <c r="K205" s="687"/>
      <c r="L205" s="324"/>
    </row>
    <row r="206" spans="1:12" ht="15" hidden="1" customHeight="1">
      <c r="B206" s="677"/>
      <c r="C206" s="677"/>
      <c r="D206" t="s">
        <v>400</v>
      </c>
      <c r="E206" s="290">
        <v>300</v>
      </c>
      <c r="F206" s="290"/>
      <c r="G206" s="241">
        <f t="shared" si="2"/>
        <v>320.60000000000002</v>
      </c>
      <c r="H206" s="241"/>
      <c r="I206" s="687"/>
      <c r="J206" s="687"/>
      <c r="K206" s="687"/>
      <c r="L206" s="324"/>
    </row>
    <row r="207" spans="1:12" ht="15" hidden="1" customHeight="1">
      <c r="A207" s="236">
        <v>43677</v>
      </c>
      <c r="B207" s="677" t="s">
        <v>2504</v>
      </c>
      <c r="C207" s="677" t="s">
        <v>427</v>
      </c>
      <c r="D207" t="s">
        <v>400</v>
      </c>
      <c r="E207" s="290"/>
      <c r="F207" s="290">
        <v>260</v>
      </c>
      <c r="G207" s="241">
        <f t="shared" si="2"/>
        <v>60.600000000000023</v>
      </c>
      <c r="H207" s="241"/>
      <c r="I207" s="687"/>
      <c r="J207" s="687"/>
      <c r="K207" s="687"/>
      <c r="L207" s="324"/>
    </row>
    <row r="208" spans="1:12" ht="15" hidden="1" customHeight="1">
      <c r="A208" s="236">
        <v>43836</v>
      </c>
      <c r="B208" s="677" t="s">
        <v>2505</v>
      </c>
      <c r="C208" s="677" t="s">
        <v>427</v>
      </c>
      <c r="D208" t="s">
        <v>400</v>
      </c>
      <c r="E208" s="290"/>
      <c r="F208" s="290">
        <v>40</v>
      </c>
      <c r="G208" s="241">
        <f t="shared" si="2"/>
        <v>20.600000000000023</v>
      </c>
      <c r="H208" s="241"/>
      <c r="I208" s="687"/>
      <c r="J208" s="687"/>
      <c r="K208" s="687"/>
      <c r="L208" s="324"/>
    </row>
    <row r="209" spans="1:12" ht="15" hidden="1" customHeight="1">
      <c r="A209" s="236">
        <v>44127</v>
      </c>
      <c r="B209" s="677" t="s">
        <v>2503</v>
      </c>
      <c r="C209" s="677" t="s">
        <v>427</v>
      </c>
      <c r="D209" t="s">
        <v>19</v>
      </c>
      <c r="E209" s="290"/>
      <c r="F209" s="290">
        <v>16.8</v>
      </c>
      <c r="G209" s="241">
        <f t="shared" si="2"/>
        <v>3.800000000000022</v>
      </c>
      <c r="H209" s="241"/>
      <c r="I209" s="687"/>
      <c r="J209" s="687"/>
      <c r="K209" s="687"/>
      <c r="L209" s="324"/>
    </row>
    <row r="210" spans="1:12" ht="15" hidden="1" customHeight="1">
      <c r="A210" s="236">
        <v>44127</v>
      </c>
      <c r="B210" s="677" t="s">
        <v>2503</v>
      </c>
      <c r="C210" s="677" t="s">
        <v>427</v>
      </c>
      <c r="D210" t="s">
        <v>401</v>
      </c>
      <c r="E210" s="290"/>
      <c r="F210" s="290">
        <v>3.8</v>
      </c>
      <c r="G210" s="241">
        <f t="shared" si="2"/>
        <v>2.2204460492503131E-14</v>
      </c>
      <c r="H210" s="241"/>
      <c r="I210" s="687"/>
      <c r="J210" s="687"/>
      <c r="K210" s="687"/>
      <c r="L210" s="324"/>
    </row>
    <row r="211" spans="1:12" ht="15" hidden="1" customHeight="1">
      <c r="A211" s="243">
        <v>43708</v>
      </c>
      <c r="B211" s="676" t="s">
        <v>397</v>
      </c>
      <c r="C211" s="676" t="s">
        <v>429</v>
      </c>
      <c r="D211" t="s">
        <v>19</v>
      </c>
      <c r="E211" s="290">
        <v>16.3</v>
      </c>
      <c r="F211" s="290"/>
      <c r="G211" s="241">
        <f t="shared" si="2"/>
        <v>16.300000000000022</v>
      </c>
      <c r="H211" s="241"/>
      <c r="I211" s="687"/>
      <c r="J211" s="687"/>
      <c r="K211" s="687"/>
      <c r="L211" s="324"/>
    </row>
    <row r="212" spans="1:12" ht="15" hidden="1" customHeight="1">
      <c r="B212" s="677"/>
      <c r="C212" s="677"/>
      <c r="D212" t="s">
        <v>401</v>
      </c>
      <c r="E212" s="290">
        <v>3.7</v>
      </c>
      <c r="F212" s="290"/>
      <c r="G212" s="241">
        <f t="shared" si="2"/>
        <v>20.000000000000021</v>
      </c>
      <c r="H212" s="241"/>
      <c r="I212" s="687"/>
      <c r="J212" s="687"/>
      <c r="K212" s="687"/>
      <c r="L212" s="324"/>
    </row>
    <row r="213" spans="1:12" ht="15" hidden="1" customHeight="1">
      <c r="B213" s="677"/>
      <c r="C213" s="677"/>
      <c r="D213" t="s">
        <v>400</v>
      </c>
      <c r="E213" s="290">
        <v>300</v>
      </c>
      <c r="F213" s="290"/>
      <c r="G213" s="241">
        <f t="shared" si="2"/>
        <v>320</v>
      </c>
      <c r="H213" s="241"/>
      <c r="I213" s="687"/>
      <c r="J213" s="687"/>
      <c r="K213" s="687"/>
      <c r="L213" s="324"/>
    </row>
    <row r="214" spans="1:12" ht="15" hidden="1" customHeight="1">
      <c r="A214" s="236">
        <v>43708</v>
      </c>
      <c r="B214" s="677" t="s">
        <v>2506</v>
      </c>
      <c r="C214" s="677" t="s">
        <v>429</v>
      </c>
      <c r="D214" t="s">
        <v>400</v>
      </c>
      <c r="E214" s="290"/>
      <c r="F214" s="290">
        <v>240</v>
      </c>
      <c r="G214" s="241">
        <f t="shared" si="2"/>
        <v>80</v>
      </c>
      <c r="H214" s="241"/>
      <c r="I214" s="687"/>
      <c r="J214" s="687"/>
      <c r="K214" s="687"/>
      <c r="L214" s="324"/>
    </row>
    <row r="215" spans="1:12" ht="15" hidden="1" customHeight="1">
      <c r="A215" s="236">
        <v>43836</v>
      </c>
      <c r="B215" s="677" t="s">
        <v>2505</v>
      </c>
      <c r="C215" s="677" t="s">
        <v>429</v>
      </c>
      <c r="D215" t="s">
        <v>400</v>
      </c>
      <c r="E215" s="290"/>
      <c r="F215" s="290">
        <v>60</v>
      </c>
      <c r="G215" s="241">
        <f t="shared" si="2"/>
        <v>20</v>
      </c>
      <c r="H215" s="241"/>
      <c r="I215" s="687"/>
      <c r="J215" s="687"/>
      <c r="K215" s="687"/>
      <c r="L215" s="324"/>
    </row>
    <row r="216" spans="1:12" ht="15" hidden="1" customHeight="1">
      <c r="A216" s="236">
        <v>44127</v>
      </c>
      <c r="B216" s="677" t="s">
        <v>2503</v>
      </c>
      <c r="C216" s="677" t="s">
        <v>429</v>
      </c>
      <c r="D216" t="s">
        <v>19</v>
      </c>
      <c r="E216" s="290"/>
      <c r="F216" s="290">
        <v>16.3</v>
      </c>
      <c r="G216" s="241">
        <f t="shared" si="2"/>
        <v>3.6999999999999993</v>
      </c>
      <c r="H216" s="241"/>
      <c r="I216" s="687"/>
      <c r="J216" s="687"/>
      <c r="K216" s="687"/>
      <c r="L216" s="324"/>
    </row>
    <row r="217" spans="1:12" ht="15" hidden="1" customHeight="1">
      <c r="A217" s="236">
        <v>44127</v>
      </c>
      <c r="B217" s="677" t="s">
        <v>2503</v>
      </c>
      <c r="C217" s="677" t="s">
        <v>429</v>
      </c>
      <c r="D217" t="s">
        <v>401</v>
      </c>
      <c r="E217" s="290"/>
      <c r="F217" s="290">
        <v>3.7</v>
      </c>
      <c r="G217" s="241">
        <f t="shared" si="2"/>
        <v>0</v>
      </c>
      <c r="H217" s="241"/>
      <c r="I217" s="687"/>
      <c r="J217" s="687"/>
      <c r="K217" s="687"/>
      <c r="L217" s="324"/>
    </row>
    <row r="218" spans="1:12" ht="15" hidden="1" customHeight="1">
      <c r="A218" s="243">
        <v>43738</v>
      </c>
      <c r="B218" s="676" t="s">
        <v>397</v>
      </c>
      <c r="C218" s="676" t="s">
        <v>478</v>
      </c>
      <c r="D218" t="s">
        <v>19</v>
      </c>
      <c r="E218" s="290">
        <v>16.399999999999999</v>
      </c>
      <c r="F218" s="290"/>
      <c r="G218" s="241">
        <f t="shared" si="2"/>
        <v>16.399999999999999</v>
      </c>
      <c r="H218" s="241"/>
      <c r="I218" s="687"/>
      <c r="J218" s="687"/>
      <c r="K218" s="687"/>
      <c r="L218" s="324"/>
    </row>
    <row r="219" spans="1:12" ht="15" hidden="1" customHeight="1">
      <c r="B219" s="677"/>
      <c r="C219" s="677"/>
      <c r="D219" t="s">
        <v>401</v>
      </c>
      <c r="E219" s="290">
        <v>3.7</v>
      </c>
      <c r="F219" s="290"/>
      <c r="G219" s="241">
        <f t="shared" si="2"/>
        <v>20.099999999999998</v>
      </c>
      <c r="H219" s="241"/>
      <c r="I219" s="687"/>
      <c r="J219" s="687"/>
      <c r="K219" s="687"/>
      <c r="L219" s="324"/>
    </row>
    <row r="220" spans="1:12" ht="15" hidden="1" customHeight="1">
      <c r="B220" s="677"/>
      <c r="C220" s="677"/>
      <c r="D220" t="s">
        <v>400</v>
      </c>
      <c r="E220" s="290">
        <v>300</v>
      </c>
      <c r="F220" s="290"/>
      <c r="G220" s="241">
        <f t="shared" si="2"/>
        <v>320.10000000000002</v>
      </c>
      <c r="H220" s="241"/>
      <c r="I220" s="687"/>
      <c r="J220" s="687"/>
      <c r="K220" s="687"/>
      <c r="L220" s="324"/>
    </row>
    <row r="221" spans="1:12" ht="15" hidden="1" customHeight="1">
      <c r="A221" s="236">
        <v>43738</v>
      </c>
      <c r="B221" s="677" t="s">
        <v>2507</v>
      </c>
      <c r="C221" s="677" t="s">
        <v>478</v>
      </c>
      <c r="D221" t="s">
        <v>400</v>
      </c>
      <c r="E221" s="290"/>
      <c r="F221" s="290">
        <v>60</v>
      </c>
      <c r="G221" s="241">
        <f t="shared" si="2"/>
        <v>260.10000000000002</v>
      </c>
      <c r="H221" s="241"/>
      <c r="I221" s="261"/>
      <c r="J221" s="687"/>
      <c r="K221" s="687"/>
      <c r="L221" s="324"/>
    </row>
    <row r="222" spans="1:12" ht="15" hidden="1" customHeight="1">
      <c r="A222" s="236">
        <v>44119</v>
      </c>
      <c r="B222" s="677" t="s">
        <v>2502</v>
      </c>
      <c r="C222" s="677" t="s">
        <v>478</v>
      </c>
      <c r="D222" t="s">
        <v>400</v>
      </c>
      <c r="E222" s="290"/>
      <c r="F222" s="290">
        <v>240</v>
      </c>
      <c r="G222" s="241">
        <f t="shared" si="2"/>
        <v>20.100000000000023</v>
      </c>
      <c r="H222" s="241"/>
      <c r="I222" s="261"/>
      <c r="J222" s="687"/>
      <c r="K222" s="687"/>
      <c r="L222" s="324"/>
    </row>
    <row r="223" spans="1:12" ht="15" hidden="1" customHeight="1">
      <c r="A223" s="236">
        <v>44127</v>
      </c>
      <c r="B223" s="677" t="s">
        <v>2503</v>
      </c>
      <c r="C223" s="677" t="s">
        <v>478</v>
      </c>
      <c r="D223" t="s">
        <v>19</v>
      </c>
      <c r="E223" s="290"/>
      <c r="F223" s="290">
        <v>16.399999999999999</v>
      </c>
      <c r="G223" s="241">
        <f t="shared" si="2"/>
        <v>3.7000000000000242</v>
      </c>
      <c r="H223" s="241"/>
      <c r="I223" s="261"/>
      <c r="J223" s="687"/>
      <c r="K223" s="687"/>
      <c r="L223" s="324"/>
    </row>
    <row r="224" spans="1:12" ht="15" hidden="1" customHeight="1">
      <c r="A224" s="236">
        <v>44127</v>
      </c>
      <c r="B224" s="677" t="s">
        <v>2503</v>
      </c>
      <c r="C224" s="677" t="s">
        <v>478</v>
      </c>
      <c r="D224" t="s">
        <v>401</v>
      </c>
      <c r="E224" s="290"/>
      <c r="F224" s="290">
        <v>3.7</v>
      </c>
      <c r="G224" s="241">
        <f t="shared" si="2"/>
        <v>2.3980817331903381E-14</v>
      </c>
      <c r="H224" s="241"/>
      <c r="I224" s="261"/>
      <c r="J224" s="687"/>
      <c r="K224" s="687"/>
      <c r="L224" s="324"/>
    </row>
    <row r="225" spans="1:12" ht="15" hidden="1" customHeight="1">
      <c r="A225" s="243">
        <v>43769</v>
      </c>
      <c r="B225" s="676" t="s">
        <v>397</v>
      </c>
      <c r="C225" s="676" t="s">
        <v>398</v>
      </c>
      <c r="D225" t="s">
        <v>19</v>
      </c>
      <c r="E225" s="290">
        <v>16.5</v>
      </c>
      <c r="F225" s="290"/>
      <c r="G225" s="241">
        <f t="shared" si="2"/>
        <v>16.500000000000025</v>
      </c>
      <c r="H225" s="241"/>
      <c r="I225" s="687"/>
      <c r="J225" s="687"/>
      <c r="K225" s="687"/>
      <c r="L225" s="324"/>
    </row>
    <row r="226" spans="1:12" ht="15" hidden="1" customHeight="1">
      <c r="B226" s="677"/>
      <c r="C226" s="677"/>
      <c r="D226" t="s">
        <v>401</v>
      </c>
      <c r="E226" s="290">
        <v>3.6</v>
      </c>
      <c r="F226" s="290"/>
      <c r="G226" s="241">
        <f t="shared" si="2"/>
        <v>20.100000000000026</v>
      </c>
      <c r="H226" s="241"/>
      <c r="I226" s="687"/>
      <c r="J226" s="687"/>
      <c r="K226" s="687"/>
      <c r="L226" s="324"/>
    </row>
    <row r="227" spans="1:12" ht="15" hidden="1" customHeight="1">
      <c r="B227" s="677"/>
      <c r="C227" s="677"/>
      <c r="D227" t="s">
        <v>400</v>
      </c>
      <c r="E227" s="290">
        <v>300</v>
      </c>
      <c r="F227" s="290"/>
      <c r="G227" s="241">
        <f t="shared" si="2"/>
        <v>320.10000000000002</v>
      </c>
      <c r="H227" s="241"/>
      <c r="I227" s="687"/>
      <c r="J227" s="687"/>
      <c r="K227" s="687"/>
      <c r="L227" s="324"/>
    </row>
    <row r="228" spans="1:12" ht="15" hidden="1" customHeight="1">
      <c r="A228" s="236">
        <v>43769</v>
      </c>
      <c r="B228" s="677" t="s">
        <v>2508</v>
      </c>
      <c r="C228" s="677" t="s">
        <v>398</v>
      </c>
      <c r="D228" t="s">
        <v>400</v>
      </c>
      <c r="E228" s="290"/>
      <c r="F228" s="290">
        <v>140</v>
      </c>
      <c r="G228" s="241">
        <f t="shared" si="2"/>
        <v>180.10000000000002</v>
      </c>
      <c r="H228" s="241"/>
      <c r="I228" s="261"/>
      <c r="J228" s="687"/>
      <c r="K228" s="687"/>
      <c r="L228" s="324"/>
    </row>
    <row r="229" spans="1:12" ht="15" hidden="1" customHeight="1">
      <c r="A229" s="236">
        <v>44119</v>
      </c>
      <c r="B229" s="677" t="s">
        <v>2502</v>
      </c>
      <c r="C229" s="677" t="s">
        <v>398</v>
      </c>
      <c r="D229" t="s">
        <v>400</v>
      </c>
      <c r="E229" s="290"/>
      <c r="F229" s="290">
        <v>160</v>
      </c>
      <c r="G229" s="241">
        <f t="shared" si="2"/>
        <v>20.100000000000023</v>
      </c>
      <c r="H229" s="241"/>
      <c r="I229" s="261"/>
      <c r="J229" s="687"/>
      <c r="K229" s="687"/>
      <c r="L229" s="324"/>
    </row>
    <row r="230" spans="1:12" ht="15" hidden="1" customHeight="1">
      <c r="A230" s="236">
        <v>44127</v>
      </c>
      <c r="B230" s="677" t="s">
        <v>2509</v>
      </c>
      <c r="C230" s="677" t="s">
        <v>398</v>
      </c>
      <c r="D230" t="s">
        <v>19</v>
      </c>
      <c r="E230" s="290"/>
      <c r="F230" s="290">
        <v>16.5</v>
      </c>
      <c r="G230" s="241">
        <f t="shared" si="2"/>
        <v>3.6000000000000227</v>
      </c>
      <c r="H230" s="241"/>
      <c r="I230" s="261"/>
      <c r="J230" s="687"/>
      <c r="K230" s="687"/>
      <c r="L230" s="324"/>
    </row>
    <row r="231" spans="1:12" ht="15" hidden="1" customHeight="1">
      <c r="A231" s="236">
        <v>44127</v>
      </c>
      <c r="B231" s="677" t="s">
        <v>2509</v>
      </c>
      <c r="C231" s="677" t="s">
        <v>398</v>
      </c>
      <c r="D231" t="s">
        <v>401</v>
      </c>
      <c r="E231" s="290"/>
      <c r="F231" s="290">
        <v>3.6</v>
      </c>
      <c r="G231" s="241">
        <f t="shared" si="2"/>
        <v>2.2648549702353193E-14</v>
      </c>
      <c r="H231" s="241"/>
      <c r="I231" s="261"/>
      <c r="J231" s="687"/>
      <c r="K231" s="687"/>
      <c r="L231" s="324"/>
    </row>
    <row r="232" spans="1:12" ht="15" hidden="1" customHeight="1">
      <c r="A232" s="243">
        <v>43799</v>
      </c>
      <c r="B232" s="676" t="s">
        <v>397</v>
      </c>
      <c r="C232" s="676" t="s">
        <v>405</v>
      </c>
      <c r="D232" t="s">
        <v>19</v>
      </c>
      <c r="E232" s="290">
        <v>18.5</v>
      </c>
      <c r="F232" s="290"/>
      <c r="G232" s="241">
        <f t="shared" si="2"/>
        <v>18.500000000000021</v>
      </c>
      <c r="H232" s="241"/>
      <c r="I232" s="687"/>
      <c r="J232" s="687"/>
      <c r="K232" s="687"/>
      <c r="L232" s="324"/>
    </row>
    <row r="233" spans="1:12" ht="15" hidden="1" customHeight="1">
      <c r="B233" s="677"/>
      <c r="C233" s="677"/>
      <c r="D233" t="s">
        <v>401</v>
      </c>
      <c r="E233" s="290">
        <v>3.7</v>
      </c>
      <c r="F233" s="290"/>
      <c r="G233" s="241">
        <f t="shared" si="2"/>
        <v>22.200000000000021</v>
      </c>
      <c r="H233" s="241"/>
      <c r="I233" s="687"/>
      <c r="J233" s="687"/>
      <c r="K233" s="687"/>
      <c r="L233" s="324"/>
    </row>
    <row r="234" spans="1:12" ht="15" hidden="1" customHeight="1">
      <c r="B234" s="677"/>
      <c r="C234" s="677"/>
      <c r="D234" t="s">
        <v>400</v>
      </c>
      <c r="E234" s="290">
        <v>300</v>
      </c>
      <c r="F234" s="290"/>
      <c r="G234" s="241">
        <f t="shared" si="2"/>
        <v>322.20000000000005</v>
      </c>
      <c r="H234" s="241"/>
      <c r="I234" s="687"/>
      <c r="J234" s="687"/>
      <c r="K234" s="687"/>
      <c r="L234" s="324"/>
    </row>
    <row r="235" spans="1:12" ht="15" hidden="1" customHeight="1">
      <c r="A235" s="236">
        <v>43799</v>
      </c>
      <c r="B235" s="677" t="s">
        <v>2510</v>
      </c>
      <c r="C235" s="677" t="s">
        <v>405</v>
      </c>
      <c r="D235" t="s">
        <v>400</v>
      </c>
      <c r="E235" s="290"/>
      <c r="F235" s="290">
        <v>210</v>
      </c>
      <c r="G235" s="241">
        <f t="shared" si="2"/>
        <v>112.20000000000005</v>
      </c>
      <c r="H235" s="241"/>
      <c r="I235" s="687"/>
      <c r="J235" s="687"/>
      <c r="K235" s="687"/>
      <c r="L235" s="324"/>
    </row>
    <row r="236" spans="1:12" ht="15" hidden="1" customHeight="1">
      <c r="A236" s="236">
        <v>44119</v>
      </c>
      <c r="B236" s="677" t="s">
        <v>2502</v>
      </c>
      <c r="C236" s="677" t="s">
        <v>405</v>
      </c>
      <c r="D236" t="s">
        <v>400</v>
      </c>
      <c r="E236" s="290"/>
      <c r="F236" s="290">
        <v>20</v>
      </c>
      <c r="G236" s="241">
        <f t="shared" si="2"/>
        <v>92.200000000000045</v>
      </c>
      <c r="H236" s="241"/>
      <c r="I236" s="687"/>
      <c r="J236" s="687"/>
      <c r="K236" s="687"/>
      <c r="L236" s="324"/>
    </row>
    <row r="237" spans="1:12" ht="15" hidden="1" customHeight="1">
      <c r="A237" s="236">
        <v>44127</v>
      </c>
      <c r="B237" s="677" t="s">
        <v>2509</v>
      </c>
      <c r="C237" s="677" t="s">
        <v>405</v>
      </c>
      <c r="D237" t="s">
        <v>19</v>
      </c>
      <c r="E237" s="290"/>
      <c r="F237" s="290">
        <v>18.5</v>
      </c>
      <c r="G237" s="241">
        <f t="shared" si="2"/>
        <v>73.700000000000045</v>
      </c>
      <c r="H237" s="241"/>
      <c r="I237" s="687"/>
      <c r="J237" s="687"/>
      <c r="K237" s="687"/>
      <c r="L237" s="324"/>
    </row>
    <row r="238" spans="1:12" ht="15" hidden="1" customHeight="1">
      <c r="A238" s="236">
        <v>44127</v>
      </c>
      <c r="B238" s="677" t="s">
        <v>2509</v>
      </c>
      <c r="C238" s="677" t="s">
        <v>405</v>
      </c>
      <c r="D238" t="s">
        <v>401</v>
      </c>
      <c r="E238" s="290"/>
      <c r="F238" s="290">
        <v>3.7</v>
      </c>
      <c r="G238" s="241">
        <f t="shared" si="2"/>
        <v>70.000000000000043</v>
      </c>
      <c r="H238" s="241"/>
      <c r="I238" s="687"/>
      <c r="J238" s="687"/>
      <c r="K238" s="687"/>
      <c r="L238" s="324"/>
    </row>
    <row r="239" spans="1:12" ht="15" hidden="1" customHeight="1">
      <c r="A239" s="236">
        <v>44127</v>
      </c>
      <c r="B239" s="677" t="s">
        <v>2509</v>
      </c>
      <c r="C239" s="677" t="s">
        <v>405</v>
      </c>
      <c r="D239" t="s">
        <v>400</v>
      </c>
      <c r="E239" s="290"/>
      <c r="F239" s="290">
        <v>70</v>
      </c>
      <c r="G239" s="241">
        <f t="shared" si="2"/>
        <v>0</v>
      </c>
      <c r="H239" s="241"/>
      <c r="I239" s="687"/>
      <c r="J239" s="687"/>
      <c r="K239" s="687"/>
      <c r="L239" s="324"/>
    </row>
    <row r="240" spans="1:12" ht="15" hidden="1" customHeight="1">
      <c r="A240" s="243">
        <v>43830</v>
      </c>
      <c r="B240" s="249" t="s">
        <v>397</v>
      </c>
      <c r="C240" s="249" t="s">
        <v>409</v>
      </c>
      <c r="D240" t="s">
        <v>19</v>
      </c>
      <c r="E240" s="290">
        <v>19.3</v>
      </c>
      <c r="F240" s="290"/>
      <c r="G240" s="241">
        <f t="shared" si="2"/>
        <v>19.3</v>
      </c>
      <c r="H240" s="241"/>
      <c r="I240" s="687"/>
      <c r="J240" s="687"/>
      <c r="K240" s="687"/>
      <c r="L240" s="324"/>
    </row>
    <row r="241" spans="1:12" ht="15" hidden="1" customHeight="1">
      <c r="B241" s="677"/>
      <c r="C241" s="677"/>
      <c r="D241" t="s">
        <v>401</v>
      </c>
      <c r="E241" s="290">
        <v>3.8</v>
      </c>
      <c r="F241" s="290"/>
      <c r="G241" s="241">
        <f t="shared" si="2"/>
        <v>23.1</v>
      </c>
      <c r="H241" s="241"/>
      <c r="I241" s="687"/>
      <c r="J241" s="687"/>
      <c r="K241" s="687"/>
      <c r="L241" s="324"/>
    </row>
    <row r="242" spans="1:12" ht="15" hidden="1" customHeight="1">
      <c r="B242" s="677"/>
      <c r="C242" s="677"/>
      <c r="D242" t="s">
        <v>400</v>
      </c>
      <c r="E242" s="290">
        <v>300</v>
      </c>
      <c r="F242" s="290"/>
      <c r="G242" s="241">
        <f t="shared" si="2"/>
        <v>323.10000000000002</v>
      </c>
      <c r="H242" s="241"/>
      <c r="I242" s="687"/>
      <c r="J242" s="687"/>
      <c r="K242" s="687"/>
      <c r="L242" s="324"/>
    </row>
    <row r="243" spans="1:12" ht="15" hidden="1" customHeight="1">
      <c r="A243" s="236">
        <v>43830</v>
      </c>
      <c r="B243" s="677" t="s">
        <v>2511</v>
      </c>
      <c r="C243" s="677" t="s">
        <v>409</v>
      </c>
      <c r="D243" t="s">
        <v>400</v>
      </c>
      <c r="E243" s="290"/>
      <c r="F243" s="290">
        <v>300</v>
      </c>
      <c r="G243" s="241">
        <f t="shared" si="2"/>
        <v>23.100000000000023</v>
      </c>
      <c r="H243" s="241"/>
      <c r="I243" s="687"/>
      <c r="J243" s="687"/>
      <c r="K243" s="687"/>
      <c r="L243" s="324"/>
    </row>
    <row r="244" spans="1:12" ht="15" hidden="1" customHeight="1">
      <c r="A244" s="236">
        <v>44127</v>
      </c>
      <c r="B244" s="677" t="s">
        <v>2509</v>
      </c>
      <c r="C244" s="677" t="s">
        <v>409</v>
      </c>
      <c r="D244" t="s">
        <v>19</v>
      </c>
      <c r="E244" s="290"/>
      <c r="F244" s="290">
        <v>6.2</v>
      </c>
      <c r="G244" s="241">
        <f t="shared" si="2"/>
        <v>16.900000000000023</v>
      </c>
      <c r="H244" s="241"/>
      <c r="I244" s="687"/>
      <c r="J244" s="687"/>
      <c r="K244" s="687"/>
      <c r="L244" s="324"/>
    </row>
    <row r="245" spans="1:12" ht="15" hidden="1" customHeight="1">
      <c r="A245" s="236">
        <v>44131</v>
      </c>
      <c r="B245" s="677" t="s">
        <v>2512</v>
      </c>
      <c r="C245" s="677" t="s">
        <v>409</v>
      </c>
      <c r="D245" t="s">
        <v>19</v>
      </c>
      <c r="E245" s="290"/>
      <c r="F245" s="290">
        <v>13.1</v>
      </c>
      <c r="G245" s="241">
        <f t="shared" si="2"/>
        <v>3.8000000000000238</v>
      </c>
      <c r="H245" s="241"/>
      <c r="I245" s="687"/>
      <c r="J245" s="687"/>
      <c r="K245" s="687"/>
      <c r="L245" s="324"/>
    </row>
    <row r="246" spans="1:12" ht="15" hidden="1" customHeight="1">
      <c r="A246" s="236">
        <v>44131</v>
      </c>
      <c r="B246" s="677" t="s">
        <v>2512</v>
      </c>
      <c r="C246" s="677" t="s">
        <v>409</v>
      </c>
      <c r="D246" t="s">
        <v>401</v>
      </c>
      <c r="E246" s="290"/>
      <c r="F246" s="290">
        <v>3.8</v>
      </c>
      <c r="G246" s="241">
        <f t="shared" si="2"/>
        <v>2.3980817331903381E-14</v>
      </c>
      <c r="H246" s="241"/>
      <c r="I246" s="687"/>
      <c r="J246" s="687"/>
      <c r="K246" s="687"/>
      <c r="L246" s="324"/>
    </row>
    <row r="247" spans="1:12" ht="15" hidden="1" customHeight="1">
      <c r="A247" s="243">
        <v>43861</v>
      </c>
      <c r="B247" s="249" t="s">
        <v>397</v>
      </c>
      <c r="C247" s="249" t="s">
        <v>444</v>
      </c>
      <c r="D247" t="s">
        <v>19</v>
      </c>
      <c r="E247" s="290">
        <v>20.9</v>
      </c>
      <c r="F247" s="290"/>
      <c r="G247" s="241">
        <f t="shared" si="2"/>
        <v>20.900000000000023</v>
      </c>
      <c r="H247" s="241"/>
      <c r="I247" s="687"/>
      <c r="J247" s="687"/>
      <c r="K247" s="687"/>
      <c r="L247" s="324"/>
    </row>
    <row r="248" spans="1:12" ht="15" hidden="1" customHeight="1">
      <c r="B248" s="677"/>
      <c r="C248" s="677"/>
      <c r="D248" t="s">
        <v>401</v>
      </c>
      <c r="E248" s="290">
        <v>3.6</v>
      </c>
      <c r="F248" s="290"/>
      <c r="G248" s="241">
        <f t="shared" si="2"/>
        <v>24.500000000000025</v>
      </c>
      <c r="H248" s="241"/>
      <c r="I248" s="687"/>
      <c r="J248" s="687"/>
      <c r="K248" s="687"/>
      <c r="L248" s="324"/>
    </row>
    <row r="249" spans="1:12" ht="15" hidden="1" customHeight="1">
      <c r="B249" s="677"/>
      <c r="C249" s="677"/>
      <c r="D249" t="s">
        <v>400</v>
      </c>
      <c r="E249" s="290">
        <v>300</v>
      </c>
      <c r="F249" s="290"/>
      <c r="G249" s="241">
        <f t="shared" si="2"/>
        <v>324.5</v>
      </c>
      <c r="H249" s="241"/>
      <c r="I249" s="687"/>
      <c r="J249" s="687"/>
      <c r="K249" s="687"/>
      <c r="L249" s="324"/>
    </row>
    <row r="250" spans="1:12" ht="15" hidden="1" customHeight="1">
      <c r="A250" s="236">
        <v>43861</v>
      </c>
      <c r="B250" s="677" t="s">
        <v>2513</v>
      </c>
      <c r="C250" s="677" t="s">
        <v>444</v>
      </c>
      <c r="D250" t="s">
        <v>400</v>
      </c>
      <c r="E250" s="290"/>
      <c r="F250" s="290">
        <v>250</v>
      </c>
      <c r="G250" s="241">
        <f t="shared" si="2"/>
        <v>74.5</v>
      </c>
      <c r="H250" s="241"/>
      <c r="I250" s="687"/>
      <c r="J250" s="687"/>
      <c r="K250" s="687"/>
      <c r="L250" s="324"/>
    </row>
    <row r="251" spans="1:12" ht="15" hidden="1" customHeight="1">
      <c r="A251" s="236">
        <v>44131</v>
      </c>
      <c r="B251" s="677" t="s">
        <v>2512</v>
      </c>
      <c r="C251" s="677" t="s">
        <v>444</v>
      </c>
      <c r="D251" t="s">
        <v>19</v>
      </c>
      <c r="E251" s="290"/>
      <c r="F251" s="290">
        <v>20.9</v>
      </c>
      <c r="G251" s="241">
        <f t="shared" si="2"/>
        <v>53.6</v>
      </c>
      <c r="H251" s="241"/>
      <c r="I251" s="687"/>
      <c r="J251" s="687"/>
      <c r="K251" s="687"/>
      <c r="L251" s="324"/>
    </row>
    <row r="252" spans="1:12" ht="15" hidden="1" customHeight="1">
      <c r="A252" s="236">
        <v>44131</v>
      </c>
      <c r="B252" s="677" t="s">
        <v>2512</v>
      </c>
      <c r="C252" s="677" t="s">
        <v>444</v>
      </c>
      <c r="D252" t="s">
        <v>401</v>
      </c>
      <c r="E252" s="290"/>
      <c r="F252" s="290">
        <v>3.6</v>
      </c>
      <c r="G252" s="241">
        <f t="shared" si="2"/>
        <v>50</v>
      </c>
      <c r="H252" s="241"/>
      <c r="I252" s="687"/>
      <c r="J252" s="687"/>
      <c r="K252" s="687"/>
      <c r="L252" s="324"/>
    </row>
    <row r="253" spans="1:12" ht="15" hidden="1" customHeight="1">
      <c r="A253" s="236">
        <v>44131</v>
      </c>
      <c r="B253" s="677" t="s">
        <v>2514</v>
      </c>
      <c r="C253" s="677" t="s">
        <v>444</v>
      </c>
      <c r="D253" t="s">
        <v>400</v>
      </c>
      <c r="E253" s="290"/>
      <c r="F253" s="290">
        <v>50</v>
      </c>
      <c r="G253" s="241">
        <f t="shared" si="2"/>
        <v>0</v>
      </c>
      <c r="H253" s="241"/>
      <c r="I253" s="687"/>
      <c r="J253" s="687"/>
      <c r="K253" s="687"/>
      <c r="L253" s="324"/>
    </row>
    <row r="254" spans="1:12" ht="15" hidden="1" customHeight="1">
      <c r="A254" s="243">
        <v>43890</v>
      </c>
      <c r="B254" s="676" t="s">
        <v>397</v>
      </c>
      <c r="C254" s="676" t="s">
        <v>415</v>
      </c>
      <c r="D254" t="s">
        <v>19</v>
      </c>
      <c r="E254" s="290">
        <v>21.7</v>
      </c>
      <c r="F254" s="290"/>
      <c r="G254" s="241">
        <f t="shared" si="2"/>
        <v>21.7</v>
      </c>
      <c r="H254" s="241"/>
      <c r="I254" s="687"/>
      <c r="J254" s="687"/>
      <c r="K254" s="687"/>
      <c r="L254" s="324"/>
    </row>
    <row r="255" spans="1:12" ht="15" hidden="1" customHeight="1">
      <c r="B255" s="677"/>
      <c r="C255" s="677"/>
      <c r="D255" t="s">
        <v>401</v>
      </c>
      <c r="E255" s="290">
        <v>3.8</v>
      </c>
      <c r="F255" s="290"/>
      <c r="G255" s="241">
        <f t="shared" si="2"/>
        <v>25.5</v>
      </c>
      <c r="H255" s="241"/>
      <c r="I255" s="687"/>
      <c r="J255" s="687"/>
      <c r="K255" s="687"/>
      <c r="L255" s="324"/>
    </row>
    <row r="256" spans="1:12" ht="15" hidden="1" customHeight="1">
      <c r="B256" s="677"/>
      <c r="C256" s="677"/>
      <c r="D256" t="s">
        <v>400</v>
      </c>
      <c r="E256" s="290">
        <v>300</v>
      </c>
      <c r="F256" s="290"/>
      <c r="G256" s="241">
        <f t="shared" si="2"/>
        <v>325.5</v>
      </c>
      <c r="H256" s="241"/>
      <c r="I256" s="687"/>
      <c r="J256" s="687"/>
      <c r="K256" s="687"/>
      <c r="L256" s="324"/>
    </row>
    <row r="257" spans="1:12" ht="15" hidden="1" customHeight="1">
      <c r="A257" s="236">
        <v>43890</v>
      </c>
      <c r="B257" s="677" t="s">
        <v>2515</v>
      </c>
      <c r="C257" s="677" t="s">
        <v>415</v>
      </c>
      <c r="D257" t="s">
        <v>400</v>
      </c>
      <c r="E257" s="290"/>
      <c r="F257" s="290">
        <v>300</v>
      </c>
      <c r="G257" s="241">
        <f t="shared" si="2"/>
        <v>25.5</v>
      </c>
      <c r="H257" s="241"/>
      <c r="I257" s="687"/>
      <c r="J257" s="687"/>
      <c r="K257" s="687"/>
      <c r="L257" s="324"/>
    </row>
    <row r="258" spans="1:12" ht="15" hidden="1" customHeight="1">
      <c r="A258" s="236">
        <v>44131</v>
      </c>
      <c r="B258" s="677" t="s">
        <v>2512</v>
      </c>
      <c r="C258" s="677" t="s">
        <v>415</v>
      </c>
      <c r="D258" t="s">
        <v>19</v>
      </c>
      <c r="E258" s="290"/>
      <c r="F258" s="290">
        <v>21.7</v>
      </c>
      <c r="G258" s="241">
        <f t="shared" si="2"/>
        <v>3.8000000000000007</v>
      </c>
      <c r="H258" s="241"/>
      <c r="I258" s="687"/>
      <c r="J258" s="687"/>
      <c r="K258" s="687"/>
      <c r="L258" s="324"/>
    </row>
    <row r="259" spans="1:12" ht="15" hidden="1" customHeight="1">
      <c r="A259" s="236">
        <v>44131</v>
      </c>
      <c r="B259" s="677" t="s">
        <v>2512</v>
      </c>
      <c r="C259" s="677" t="s">
        <v>415</v>
      </c>
      <c r="D259" t="s">
        <v>401</v>
      </c>
      <c r="E259" s="290"/>
      <c r="F259" s="290">
        <v>3.8</v>
      </c>
      <c r="G259" s="241">
        <f t="shared" si="2"/>
        <v>0</v>
      </c>
      <c r="H259" s="241"/>
      <c r="I259" s="687"/>
      <c r="J259" s="687"/>
      <c r="K259" s="687"/>
      <c r="L259" s="324"/>
    </row>
    <row r="260" spans="1:12" ht="15" hidden="1" customHeight="1">
      <c r="A260" s="243">
        <v>43921</v>
      </c>
      <c r="B260" s="676" t="s">
        <v>397</v>
      </c>
      <c r="C260" s="676" t="s">
        <v>418</v>
      </c>
      <c r="D260" t="s">
        <v>19</v>
      </c>
      <c r="E260" s="290">
        <v>19.600000000000001</v>
      </c>
      <c r="F260" s="290"/>
      <c r="G260" s="241">
        <f t="shared" si="2"/>
        <v>19.600000000000001</v>
      </c>
      <c r="H260" s="241"/>
      <c r="I260" s="687"/>
      <c r="J260" s="687"/>
      <c r="K260" s="687"/>
      <c r="L260" s="324"/>
    </row>
    <row r="261" spans="1:12" ht="15" hidden="1" customHeight="1">
      <c r="B261" s="677"/>
      <c r="C261" s="677"/>
      <c r="D261" t="s">
        <v>401</v>
      </c>
      <c r="E261" s="290">
        <v>3.9</v>
      </c>
      <c r="F261" s="290"/>
      <c r="G261" s="241">
        <f t="shared" si="2"/>
        <v>23.5</v>
      </c>
      <c r="H261" s="241"/>
      <c r="I261" s="687"/>
      <c r="J261" s="687"/>
      <c r="K261" s="687"/>
      <c r="L261" s="324"/>
    </row>
    <row r="262" spans="1:12" ht="15" hidden="1" customHeight="1">
      <c r="B262" s="677"/>
      <c r="C262" s="677"/>
      <c r="D262" t="s">
        <v>400</v>
      </c>
      <c r="E262" s="290">
        <v>180</v>
      </c>
      <c r="F262" s="290"/>
      <c r="G262" s="241">
        <f t="shared" si="2"/>
        <v>203.5</v>
      </c>
      <c r="H262" s="241"/>
      <c r="I262" s="687"/>
      <c r="J262" s="687"/>
      <c r="K262" s="687"/>
      <c r="L262" s="324"/>
    </row>
    <row r="263" spans="1:12" ht="15" hidden="1" customHeight="1">
      <c r="A263" s="236">
        <v>43969</v>
      </c>
      <c r="B263" s="677" t="s">
        <v>2516</v>
      </c>
      <c r="C263" s="677" t="s">
        <v>418</v>
      </c>
      <c r="D263" t="s">
        <v>400</v>
      </c>
      <c r="E263" s="290"/>
      <c r="F263" s="290">
        <v>120</v>
      </c>
      <c r="G263" s="241">
        <f t="shared" si="2"/>
        <v>83.5</v>
      </c>
      <c r="H263" s="241"/>
      <c r="I263" s="687"/>
      <c r="J263" s="687"/>
      <c r="K263" s="687"/>
      <c r="L263" s="324"/>
    </row>
    <row r="264" spans="1:12" ht="15" hidden="1" customHeight="1">
      <c r="A264" s="236">
        <v>44131</v>
      </c>
      <c r="B264" s="677" t="s">
        <v>2512</v>
      </c>
      <c r="C264" s="677" t="s">
        <v>418</v>
      </c>
      <c r="D264" t="s">
        <v>19</v>
      </c>
      <c r="E264" s="290"/>
      <c r="F264" s="290">
        <v>19.600000000000001</v>
      </c>
      <c r="G264" s="241">
        <f t="shared" ref="G264:G344" si="3">+G263+E264-F264</f>
        <v>63.9</v>
      </c>
      <c r="H264" s="241"/>
      <c r="I264" s="687"/>
      <c r="J264" s="687"/>
      <c r="K264" s="687"/>
      <c r="L264" s="324"/>
    </row>
    <row r="265" spans="1:12" ht="15" hidden="1" customHeight="1">
      <c r="A265" s="236">
        <v>44131</v>
      </c>
      <c r="B265" s="677" t="s">
        <v>2512</v>
      </c>
      <c r="C265" s="677" t="s">
        <v>418</v>
      </c>
      <c r="D265" t="s">
        <v>401</v>
      </c>
      <c r="E265" s="290"/>
      <c r="F265" s="290">
        <v>3.9</v>
      </c>
      <c r="G265" s="241">
        <f t="shared" si="3"/>
        <v>60</v>
      </c>
      <c r="H265" s="241"/>
      <c r="I265" s="687"/>
      <c r="J265" s="687"/>
      <c r="K265" s="687"/>
      <c r="L265" s="324"/>
    </row>
    <row r="266" spans="1:12" ht="15" hidden="1" customHeight="1">
      <c r="A266" s="236">
        <v>44131</v>
      </c>
      <c r="B266" s="677" t="s">
        <v>2514</v>
      </c>
      <c r="C266" s="677" t="s">
        <v>418</v>
      </c>
      <c r="D266" t="s">
        <v>400</v>
      </c>
      <c r="E266" s="290"/>
      <c r="F266" s="290">
        <v>60</v>
      </c>
      <c r="G266" s="241">
        <f t="shared" si="3"/>
        <v>0</v>
      </c>
      <c r="H266" s="241"/>
      <c r="I266" s="687"/>
      <c r="J266" s="687"/>
      <c r="K266" s="687"/>
      <c r="L266" s="324"/>
    </row>
    <row r="267" spans="1:12" ht="15" hidden="1" customHeight="1">
      <c r="A267" s="243">
        <v>44196</v>
      </c>
      <c r="B267" s="676" t="s">
        <v>397</v>
      </c>
      <c r="C267" s="676" t="s">
        <v>409</v>
      </c>
      <c r="D267" t="s">
        <v>19</v>
      </c>
      <c r="E267" s="290">
        <v>14.3</v>
      </c>
      <c r="F267" s="290"/>
      <c r="G267" s="241">
        <f t="shared" si="3"/>
        <v>14.3</v>
      </c>
      <c r="H267" s="241"/>
      <c r="I267" s="687"/>
      <c r="J267" s="687"/>
      <c r="K267" s="687"/>
      <c r="L267" s="324"/>
    </row>
    <row r="268" spans="1:12" ht="15" hidden="1" customHeight="1">
      <c r="B268" s="677"/>
      <c r="C268" s="677"/>
      <c r="D268" t="s">
        <v>401</v>
      </c>
      <c r="E268" s="290">
        <v>3</v>
      </c>
      <c r="F268" s="290"/>
      <c r="G268" s="241">
        <f t="shared" si="3"/>
        <v>17.3</v>
      </c>
      <c r="H268" s="241"/>
      <c r="I268" s="687"/>
      <c r="J268" s="687"/>
      <c r="K268" s="687"/>
      <c r="L268" s="324"/>
    </row>
    <row r="269" spans="1:12" ht="15" hidden="1" customHeight="1">
      <c r="B269" s="677"/>
      <c r="C269" s="677"/>
      <c r="D269" t="s">
        <v>400</v>
      </c>
      <c r="E269" s="290">
        <v>133.30000000000001</v>
      </c>
      <c r="F269" s="290"/>
      <c r="G269" s="241">
        <f t="shared" si="3"/>
        <v>150.60000000000002</v>
      </c>
      <c r="H269" s="241"/>
      <c r="I269" s="261"/>
      <c r="J269" s="687"/>
      <c r="K269" s="687"/>
      <c r="L269" s="324"/>
    </row>
    <row r="270" spans="1:12" ht="15" hidden="1" customHeight="1">
      <c r="A270" s="236">
        <v>44196</v>
      </c>
      <c r="B270" s="677" t="s">
        <v>2517</v>
      </c>
      <c r="C270" s="677" t="s">
        <v>409</v>
      </c>
      <c r="D270" t="s">
        <v>400</v>
      </c>
      <c r="E270" s="290"/>
      <c r="F270" s="290">
        <v>90</v>
      </c>
      <c r="G270" s="241">
        <f t="shared" si="3"/>
        <v>60.600000000000023</v>
      </c>
      <c r="H270" s="241"/>
      <c r="I270" s="260"/>
      <c r="J270" s="687"/>
      <c r="K270" s="687"/>
      <c r="L270" s="324"/>
    </row>
    <row r="271" spans="1:12" ht="15" hidden="1" customHeight="1">
      <c r="A271" s="236">
        <v>44226</v>
      </c>
      <c r="B271" s="677" t="s">
        <v>2518</v>
      </c>
      <c r="C271" s="677" t="s">
        <v>409</v>
      </c>
      <c r="D271" t="s">
        <v>19</v>
      </c>
      <c r="E271" s="290"/>
      <c r="F271" s="290">
        <v>4.3</v>
      </c>
      <c r="G271" s="241">
        <f t="shared" si="3"/>
        <v>56.300000000000026</v>
      </c>
      <c r="H271" s="241"/>
      <c r="I271" s="260"/>
      <c r="J271" s="687"/>
      <c r="K271" s="687"/>
      <c r="L271" s="324"/>
    </row>
    <row r="272" spans="1:12" ht="15" hidden="1" customHeight="1">
      <c r="A272" s="236">
        <v>44226</v>
      </c>
      <c r="B272" s="677" t="s">
        <v>2518</v>
      </c>
      <c r="C272" s="677" t="s">
        <v>409</v>
      </c>
      <c r="D272" t="s">
        <v>401</v>
      </c>
      <c r="E272" s="290"/>
      <c r="F272" s="290">
        <v>3</v>
      </c>
      <c r="G272" s="241">
        <f t="shared" si="3"/>
        <v>53.300000000000026</v>
      </c>
      <c r="H272" s="241"/>
      <c r="I272" s="260"/>
      <c r="J272" s="687"/>
      <c r="K272" s="687"/>
      <c r="L272" s="324"/>
    </row>
    <row r="273" spans="1:12" ht="15" hidden="1" customHeight="1">
      <c r="A273" s="236">
        <v>44226</v>
      </c>
      <c r="B273" s="677" t="s">
        <v>2519</v>
      </c>
      <c r="C273" s="677" t="s">
        <v>409</v>
      </c>
      <c r="D273" t="s">
        <v>19</v>
      </c>
      <c r="E273" s="290"/>
      <c r="F273" s="290">
        <v>10</v>
      </c>
      <c r="G273" s="241">
        <f t="shared" si="3"/>
        <v>43.300000000000026</v>
      </c>
      <c r="H273" s="241"/>
      <c r="I273" s="260"/>
      <c r="J273" s="687"/>
      <c r="K273" s="687"/>
      <c r="L273" s="324"/>
    </row>
    <row r="274" spans="1:12" ht="15" hidden="1" customHeight="1">
      <c r="A274" s="236">
        <v>44226</v>
      </c>
      <c r="B274" s="677" t="s">
        <v>2520</v>
      </c>
      <c r="C274" s="677" t="s">
        <v>409</v>
      </c>
      <c r="D274" t="s">
        <v>400</v>
      </c>
      <c r="E274" s="290"/>
      <c r="F274" s="290">
        <v>43.3</v>
      </c>
      <c r="G274" s="241">
        <f t="shared" si="3"/>
        <v>0</v>
      </c>
      <c r="H274" s="241"/>
      <c r="I274" s="260"/>
      <c r="J274" s="687"/>
      <c r="K274" s="687"/>
      <c r="L274" s="324"/>
    </row>
    <row r="275" spans="1:12" ht="15" hidden="1" customHeight="1">
      <c r="A275" s="243">
        <v>44227</v>
      </c>
      <c r="B275" s="676" t="s">
        <v>397</v>
      </c>
      <c r="C275" s="676" t="s">
        <v>444</v>
      </c>
      <c r="D275" t="s">
        <v>19</v>
      </c>
      <c r="E275" s="290">
        <v>21.7</v>
      </c>
      <c r="F275" s="290"/>
      <c r="G275" s="241">
        <f t="shared" si="3"/>
        <v>21.7</v>
      </c>
      <c r="H275" s="241"/>
      <c r="I275" s="260"/>
      <c r="J275" s="687"/>
      <c r="K275" s="687"/>
      <c r="L275" s="324"/>
    </row>
    <row r="276" spans="1:12" ht="15" hidden="1" customHeight="1">
      <c r="B276" s="677"/>
      <c r="C276" s="677"/>
      <c r="D276" t="s">
        <v>401</v>
      </c>
      <c r="E276" s="290">
        <v>5</v>
      </c>
      <c r="F276" s="290"/>
      <c r="G276" s="241">
        <f t="shared" si="3"/>
        <v>26.7</v>
      </c>
      <c r="H276" s="241"/>
      <c r="I276" s="260"/>
      <c r="J276" s="687"/>
      <c r="K276" s="687"/>
      <c r="L276" s="324"/>
    </row>
    <row r="277" spans="1:12" ht="15" hidden="1" customHeight="1">
      <c r="B277" s="677"/>
      <c r="C277" s="677"/>
      <c r="D277" t="s">
        <v>400</v>
      </c>
      <c r="E277" s="290">
        <v>500</v>
      </c>
      <c r="F277" s="290"/>
      <c r="G277" s="241">
        <f t="shared" si="3"/>
        <v>526.70000000000005</v>
      </c>
      <c r="H277" s="241"/>
      <c r="I277" s="260"/>
      <c r="J277" s="687"/>
      <c r="K277" s="687"/>
      <c r="L277" s="324"/>
    </row>
    <row r="278" spans="1:12" ht="15" hidden="1" customHeight="1">
      <c r="A278" s="236">
        <v>44226</v>
      </c>
      <c r="B278" s="677" t="s">
        <v>2521</v>
      </c>
      <c r="C278" s="677" t="s">
        <v>444</v>
      </c>
      <c r="D278" t="s">
        <v>400</v>
      </c>
      <c r="E278" s="290"/>
      <c r="F278" s="290">
        <v>500</v>
      </c>
      <c r="G278" s="241">
        <f t="shared" si="3"/>
        <v>26.700000000000045</v>
      </c>
      <c r="H278" s="241"/>
      <c r="I278" s="260"/>
      <c r="J278" s="687"/>
      <c r="K278" s="687"/>
      <c r="L278" s="324"/>
    </row>
    <row r="279" spans="1:12" ht="15" hidden="1" customHeight="1">
      <c r="A279" s="236">
        <v>44362</v>
      </c>
      <c r="B279" s="677" t="s">
        <v>2522</v>
      </c>
      <c r="C279" s="677" t="s">
        <v>444</v>
      </c>
      <c r="D279" t="s">
        <v>19</v>
      </c>
      <c r="E279" s="290"/>
      <c r="F279" s="290">
        <v>21.7</v>
      </c>
      <c r="G279" s="241">
        <f t="shared" si="3"/>
        <v>5.0000000000000462</v>
      </c>
      <c r="H279" s="241"/>
      <c r="I279" s="260"/>
      <c r="J279" s="687"/>
      <c r="K279" s="687"/>
      <c r="L279" s="324"/>
    </row>
    <row r="280" spans="1:12" ht="15" hidden="1" customHeight="1">
      <c r="A280" s="236">
        <v>44362</v>
      </c>
      <c r="B280" s="677" t="s">
        <v>2522</v>
      </c>
      <c r="C280" s="677" t="s">
        <v>444</v>
      </c>
      <c r="D280" t="s">
        <v>401</v>
      </c>
      <c r="E280" s="290"/>
      <c r="F280" s="290">
        <v>5</v>
      </c>
      <c r="G280" s="241">
        <f t="shared" si="3"/>
        <v>4.6185277824406512E-14</v>
      </c>
      <c r="H280" s="241"/>
      <c r="I280" s="260"/>
      <c r="J280" s="687"/>
      <c r="K280" s="687"/>
      <c r="L280" s="324"/>
    </row>
    <row r="281" spans="1:12" ht="15" hidden="1" customHeight="1">
      <c r="A281" s="243">
        <v>44255</v>
      </c>
      <c r="B281" s="676" t="s">
        <v>397</v>
      </c>
      <c r="C281" s="676" t="s">
        <v>415</v>
      </c>
      <c r="D281" t="s">
        <v>19</v>
      </c>
      <c r="E281" s="290">
        <v>16.5</v>
      </c>
      <c r="F281" s="290"/>
      <c r="G281" s="241">
        <f t="shared" si="3"/>
        <v>16.500000000000046</v>
      </c>
      <c r="H281" s="241"/>
      <c r="I281" s="260"/>
      <c r="J281" s="687"/>
      <c r="K281" s="687"/>
      <c r="L281" s="324"/>
    </row>
    <row r="282" spans="1:12" ht="15" hidden="1" customHeight="1">
      <c r="B282" s="677"/>
      <c r="C282" s="677"/>
      <c r="D282" t="s">
        <v>401</v>
      </c>
      <c r="E282" s="290">
        <v>5.7</v>
      </c>
      <c r="F282" s="290"/>
      <c r="G282" s="241">
        <f t="shared" si="3"/>
        <v>22.200000000000045</v>
      </c>
      <c r="H282" s="241"/>
      <c r="I282" s="260"/>
      <c r="J282" s="687"/>
      <c r="K282" s="687"/>
      <c r="L282" s="324"/>
    </row>
    <row r="283" spans="1:12" ht="15" hidden="1" customHeight="1">
      <c r="B283" s="677"/>
      <c r="C283" s="677"/>
      <c r="D283" t="s">
        <v>400</v>
      </c>
      <c r="E283" s="290">
        <v>436</v>
      </c>
      <c r="F283" s="290"/>
      <c r="G283" s="241">
        <f t="shared" si="3"/>
        <v>458.20000000000005</v>
      </c>
      <c r="H283" s="241"/>
      <c r="I283" s="260"/>
      <c r="J283" s="687"/>
      <c r="K283" s="687"/>
      <c r="L283" s="324"/>
    </row>
    <row r="284" spans="1:12" ht="15" hidden="1" customHeight="1">
      <c r="A284" s="236">
        <v>44254</v>
      </c>
      <c r="B284" s="677" t="s">
        <v>2523</v>
      </c>
      <c r="C284" s="677" t="s">
        <v>415</v>
      </c>
      <c r="D284" t="s">
        <v>400</v>
      </c>
      <c r="E284" s="290"/>
      <c r="F284" s="290">
        <v>360</v>
      </c>
      <c r="G284" s="241">
        <f t="shared" si="3"/>
        <v>98.200000000000045</v>
      </c>
      <c r="H284" s="241"/>
      <c r="I284" s="260"/>
      <c r="J284" s="687"/>
      <c r="K284" s="687"/>
      <c r="L284" s="324"/>
    </row>
    <row r="285" spans="1:12" ht="15" hidden="1" customHeight="1">
      <c r="A285" s="236">
        <v>44362</v>
      </c>
      <c r="B285" s="677" t="s">
        <v>2522</v>
      </c>
      <c r="C285" s="677" t="s">
        <v>415</v>
      </c>
      <c r="D285" t="s">
        <v>19</v>
      </c>
      <c r="E285" s="290"/>
      <c r="F285" s="290">
        <v>16.5</v>
      </c>
      <c r="G285" s="241">
        <f t="shared" si="3"/>
        <v>81.700000000000045</v>
      </c>
      <c r="H285" s="241"/>
      <c r="I285" s="260"/>
      <c r="J285" s="687"/>
      <c r="K285" s="687"/>
      <c r="L285" s="324"/>
    </row>
    <row r="286" spans="1:12" ht="15" hidden="1" customHeight="1">
      <c r="A286" s="236">
        <v>44362</v>
      </c>
      <c r="B286" s="677" t="s">
        <v>2522</v>
      </c>
      <c r="C286" s="677" t="s">
        <v>415</v>
      </c>
      <c r="D286" t="s">
        <v>401</v>
      </c>
      <c r="E286" s="290"/>
      <c r="F286" s="290">
        <v>5.7</v>
      </c>
      <c r="G286" s="241">
        <f t="shared" si="3"/>
        <v>76.000000000000043</v>
      </c>
      <c r="H286" s="241"/>
      <c r="I286" s="260"/>
      <c r="J286" s="687"/>
      <c r="K286" s="687"/>
      <c r="L286" s="324"/>
    </row>
    <row r="287" spans="1:12" ht="15" hidden="1" customHeight="1">
      <c r="A287" s="236">
        <v>44362</v>
      </c>
      <c r="B287" s="677" t="s">
        <v>2524</v>
      </c>
      <c r="C287" s="677" t="s">
        <v>415</v>
      </c>
      <c r="D287" t="s">
        <v>400</v>
      </c>
      <c r="E287" s="290"/>
      <c r="F287" s="290">
        <v>76</v>
      </c>
      <c r="G287" s="241">
        <f t="shared" si="3"/>
        <v>0</v>
      </c>
      <c r="H287" s="241"/>
      <c r="I287" s="260"/>
      <c r="J287" s="687"/>
      <c r="K287" s="687"/>
      <c r="L287" s="324"/>
    </row>
    <row r="288" spans="1:12" ht="15" customHeight="1">
      <c r="A288" s="243">
        <v>44286</v>
      </c>
      <c r="B288" s="676" t="s">
        <v>397</v>
      </c>
      <c r="C288" s="676" t="s">
        <v>418</v>
      </c>
      <c r="D288" t="s">
        <v>19</v>
      </c>
      <c r="E288" s="290">
        <v>16</v>
      </c>
      <c r="F288" s="290"/>
      <c r="G288" s="241">
        <f t="shared" si="3"/>
        <v>16</v>
      </c>
      <c r="H288" s="241"/>
      <c r="I288" s="260"/>
      <c r="J288" s="687"/>
      <c r="K288" s="687"/>
      <c r="L288" s="324"/>
    </row>
    <row r="289" spans="1:14" ht="15" customHeight="1">
      <c r="B289" s="677"/>
      <c r="C289" s="677"/>
      <c r="D289" t="s">
        <v>401</v>
      </c>
      <c r="E289" s="290">
        <v>3.8</v>
      </c>
      <c r="F289" s="290"/>
      <c r="G289" s="241">
        <f t="shared" si="3"/>
        <v>19.8</v>
      </c>
      <c r="H289" s="241"/>
      <c r="I289" s="260"/>
      <c r="J289" s="687"/>
      <c r="K289" s="687"/>
      <c r="L289" s="324"/>
    </row>
    <row r="290" spans="1:14" ht="15" customHeight="1">
      <c r="B290" s="677"/>
      <c r="C290" s="677"/>
      <c r="D290" t="s">
        <v>400</v>
      </c>
      <c r="E290" s="290">
        <v>300</v>
      </c>
      <c r="F290" s="290"/>
      <c r="G290" s="241">
        <f t="shared" si="3"/>
        <v>319.8</v>
      </c>
      <c r="H290" s="241"/>
      <c r="I290" s="260"/>
      <c r="J290" s="687"/>
      <c r="K290" s="676"/>
      <c r="M290" s="290"/>
    </row>
    <row r="291" spans="1:14" ht="15" customHeight="1">
      <c r="A291" s="236">
        <v>44286</v>
      </c>
      <c r="B291" s="677" t="s">
        <v>2525</v>
      </c>
      <c r="C291" s="677" t="s">
        <v>418</v>
      </c>
      <c r="D291" t="s">
        <v>400</v>
      </c>
      <c r="E291" s="290"/>
      <c r="F291" s="290">
        <v>220</v>
      </c>
      <c r="G291" s="241">
        <f t="shared" si="3"/>
        <v>99.800000000000011</v>
      </c>
      <c r="H291" s="241"/>
      <c r="I291" s="260"/>
      <c r="J291" s="687"/>
      <c r="K291" s="677"/>
      <c r="M291" s="290"/>
    </row>
    <row r="292" spans="1:14" ht="15" customHeight="1">
      <c r="A292" s="236">
        <v>44362</v>
      </c>
      <c r="B292" s="677" t="s">
        <v>2524</v>
      </c>
      <c r="C292" s="677" t="s">
        <v>418</v>
      </c>
      <c r="D292" t="s">
        <v>400</v>
      </c>
      <c r="E292" s="290"/>
      <c r="F292" s="290">
        <v>80</v>
      </c>
      <c r="G292" s="241">
        <f t="shared" si="3"/>
        <v>19.800000000000011</v>
      </c>
      <c r="H292" s="241"/>
      <c r="I292" s="260"/>
      <c r="J292" s="687"/>
      <c r="K292" s="676"/>
      <c r="M292" s="290"/>
    </row>
    <row r="293" spans="1:14" ht="15" customHeight="1">
      <c r="A293" s="236">
        <v>44546</v>
      </c>
      <c r="B293" s="677" t="s">
        <v>2526</v>
      </c>
      <c r="C293" s="677" t="s">
        <v>418</v>
      </c>
      <c r="D293" t="s">
        <v>19</v>
      </c>
      <c r="E293" s="290"/>
      <c r="F293" s="290">
        <v>16</v>
      </c>
      <c r="G293" s="241">
        <f t="shared" si="3"/>
        <v>3.8000000000000114</v>
      </c>
      <c r="H293" s="241"/>
      <c r="I293" s="260"/>
      <c r="J293" s="687"/>
      <c r="K293" s="676"/>
      <c r="M293" s="290"/>
    </row>
    <row r="294" spans="1:14" ht="15" customHeight="1">
      <c r="A294" s="236">
        <v>44546</v>
      </c>
      <c r="B294" s="677" t="s">
        <v>2526</v>
      </c>
      <c r="C294" s="677" t="s">
        <v>418</v>
      </c>
      <c r="D294" t="s">
        <v>401</v>
      </c>
      <c r="E294" s="290"/>
      <c r="F294" s="290">
        <v>3.8</v>
      </c>
      <c r="G294" s="241">
        <f t="shared" si="3"/>
        <v>1.1546319456101628E-14</v>
      </c>
      <c r="H294" s="241"/>
      <c r="I294" s="260"/>
      <c r="J294" s="687"/>
      <c r="K294" s="676"/>
      <c r="M294" s="290"/>
    </row>
    <row r="295" spans="1:14" ht="15" customHeight="1">
      <c r="A295" s="243">
        <v>44316</v>
      </c>
      <c r="B295" s="676" t="s">
        <v>397</v>
      </c>
      <c r="C295" s="676" t="s">
        <v>420</v>
      </c>
      <c r="D295" t="s">
        <v>19</v>
      </c>
      <c r="E295" s="290">
        <v>20.8</v>
      </c>
      <c r="F295" s="290"/>
      <c r="G295" s="241">
        <f t="shared" si="3"/>
        <v>20.800000000000011</v>
      </c>
      <c r="H295" s="241"/>
      <c r="I295" s="260"/>
      <c r="J295" s="687"/>
      <c r="K295" s="677"/>
      <c r="M295" s="290"/>
    </row>
    <row r="296" spans="1:14" ht="15" customHeight="1">
      <c r="B296" s="677"/>
      <c r="C296" s="677"/>
      <c r="D296" t="s">
        <v>401</v>
      </c>
      <c r="E296" s="290">
        <v>4.8</v>
      </c>
      <c r="F296" s="290"/>
      <c r="G296" s="241">
        <f t="shared" si="3"/>
        <v>25.600000000000012</v>
      </c>
      <c r="H296" s="241"/>
      <c r="I296" s="260"/>
      <c r="J296" s="687"/>
      <c r="K296" s="676"/>
      <c r="M296" s="290"/>
    </row>
    <row r="297" spans="1:14" ht="15" customHeight="1">
      <c r="B297" s="677"/>
      <c r="C297" s="677"/>
      <c r="D297" t="s">
        <v>400</v>
      </c>
      <c r="E297" s="290">
        <v>300</v>
      </c>
      <c r="F297" s="290"/>
      <c r="G297" s="241">
        <f t="shared" si="3"/>
        <v>325.60000000000002</v>
      </c>
      <c r="H297" s="241"/>
      <c r="I297" s="260"/>
      <c r="J297" s="687"/>
      <c r="K297" s="677"/>
      <c r="M297" s="290"/>
    </row>
    <row r="298" spans="1:14" ht="15" customHeight="1">
      <c r="A298" s="236">
        <v>44316</v>
      </c>
      <c r="B298" s="677" t="s">
        <v>2527</v>
      </c>
      <c r="C298" s="677" t="s">
        <v>420</v>
      </c>
      <c r="D298" t="s">
        <v>400</v>
      </c>
      <c r="E298" s="290"/>
      <c r="F298" s="290">
        <v>210</v>
      </c>
      <c r="G298" s="241">
        <f t="shared" si="3"/>
        <v>115.60000000000002</v>
      </c>
      <c r="H298" s="241"/>
      <c r="I298" s="260"/>
      <c r="J298" s="687"/>
      <c r="K298" s="687"/>
      <c r="N298" s="241"/>
    </row>
    <row r="299" spans="1:14" ht="15" customHeight="1">
      <c r="A299" s="236">
        <v>44446</v>
      </c>
      <c r="B299" s="677" t="s">
        <v>2528</v>
      </c>
      <c r="C299" s="677" t="s">
        <v>420</v>
      </c>
      <c r="D299" t="s">
        <v>400</v>
      </c>
      <c r="E299" s="290"/>
      <c r="F299" s="290">
        <v>90</v>
      </c>
      <c r="G299" s="241">
        <f t="shared" si="3"/>
        <v>25.600000000000023</v>
      </c>
      <c r="H299" s="241"/>
      <c r="I299" s="260"/>
      <c r="J299" s="687"/>
      <c r="K299" s="676"/>
      <c r="M299" s="290"/>
    </row>
    <row r="300" spans="1:14" ht="15" customHeight="1">
      <c r="A300" s="236">
        <v>44546</v>
      </c>
      <c r="B300" s="677" t="s">
        <v>2526</v>
      </c>
      <c r="C300" s="677" t="s">
        <v>420</v>
      </c>
      <c r="D300" t="s">
        <v>19</v>
      </c>
      <c r="E300" s="290"/>
      <c r="F300" s="290">
        <v>20.8</v>
      </c>
      <c r="G300" s="241">
        <f t="shared" si="3"/>
        <v>4.800000000000022</v>
      </c>
      <c r="H300" s="241"/>
      <c r="I300" s="260"/>
      <c r="J300" s="687"/>
      <c r="K300" s="676"/>
      <c r="M300" s="290"/>
    </row>
    <row r="301" spans="1:14" ht="15" customHeight="1">
      <c r="A301" s="236">
        <v>44546</v>
      </c>
      <c r="B301" s="677" t="s">
        <v>2526</v>
      </c>
      <c r="C301" s="677" t="s">
        <v>420</v>
      </c>
      <c r="D301" t="s">
        <v>401</v>
      </c>
      <c r="E301" s="290"/>
      <c r="F301" s="290">
        <v>4.8</v>
      </c>
      <c r="G301" s="241">
        <f t="shared" si="3"/>
        <v>2.2204460492503131E-14</v>
      </c>
      <c r="H301" s="241"/>
      <c r="I301" s="260"/>
      <c r="J301" s="687"/>
      <c r="K301" s="676"/>
      <c r="M301" s="290"/>
    </row>
    <row r="302" spans="1:14" ht="15" customHeight="1">
      <c r="A302" s="243">
        <v>44347</v>
      </c>
      <c r="B302" s="676" t="s">
        <v>397</v>
      </c>
      <c r="C302" s="676" t="s">
        <v>422</v>
      </c>
      <c r="D302" t="s">
        <v>19</v>
      </c>
      <c r="E302" s="290">
        <v>16.899999999999999</v>
      </c>
      <c r="F302" s="290"/>
      <c r="G302" s="241">
        <f t="shared" si="3"/>
        <v>16.90000000000002</v>
      </c>
      <c r="H302" s="241"/>
      <c r="I302" s="260"/>
      <c r="J302" s="687"/>
      <c r="K302" s="677"/>
      <c r="M302" s="332"/>
    </row>
    <row r="303" spans="1:14" ht="15" customHeight="1">
      <c r="B303" s="677"/>
      <c r="C303" s="677"/>
      <c r="D303" t="s">
        <v>401</v>
      </c>
      <c r="E303" s="290">
        <v>3.5</v>
      </c>
      <c r="F303" s="290"/>
      <c r="G303" s="241">
        <f t="shared" si="3"/>
        <v>20.40000000000002</v>
      </c>
      <c r="H303" s="241"/>
      <c r="I303" s="260"/>
      <c r="J303" s="687"/>
      <c r="K303" s="677"/>
      <c r="N303" s="241"/>
    </row>
    <row r="304" spans="1:14" ht="15" customHeight="1">
      <c r="B304" s="677"/>
      <c r="C304" s="677"/>
      <c r="D304" s="281" t="s">
        <v>400</v>
      </c>
      <c r="E304" s="392">
        <v>300</v>
      </c>
      <c r="F304" s="290"/>
      <c r="G304" s="241">
        <f t="shared" si="3"/>
        <v>320.40000000000003</v>
      </c>
      <c r="H304" s="241"/>
      <c r="I304" s="260"/>
      <c r="J304" s="687"/>
      <c r="K304" s="676"/>
      <c r="M304" s="290"/>
    </row>
    <row r="305" spans="1:14" ht="15" customHeight="1">
      <c r="A305" s="236">
        <v>44347</v>
      </c>
      <c r="B305" s="677" t="s">
        <v>2529</v>
      </c>
      <c r="C305" s="677" t="s">
        <v>422</v>
      </c>
      <c r="D305" t="s">
        <v>400</v>
      </c>
      <c r="E305" s="290"/>
      <c r="F305" s="290">
        <v>190</v>
      </c>
      <c r="G305" s="241">
        <f t="shared" si="3"/>
        <v>130.40000000000003</v>
      </c>
      <c r="H305" s="241"/>
      <c r="I305" s="260"/>
      <c r="J305" s="687"/>
      <c r="K305" s="677"/>
      <c r="M305" s="290"/>
    </row>
    <row r="306" spans="1:14" ht="15" customHeight="1">
      <c r="A306" s="236">
        <v>44446</v>
      </c>
      <c r="B306" s="677" t="s">
        <v>2528</v>
      </c>
      <c r="C306" s="677" t="s">
        <v>422</v>
      </c>
      <c r="D306" t="s">
        <v>400</v>
      </c>
      <c r="E306" s="290"/>
      <c r="F306" s="290">
        <v>10</v>
      </c>
      <c r="G306" s="241">
        <f t="shared" si="3"/>
        <v>120.40000000000003</v>
      </c>
      <c r="H306" s="241"/>
      <c r="I306" s="260"/>
      <c r="J306" s="687"/>
      <c r="K306" s="677"/>
      <c r="N306" s="241"/>
    </row>
    <row r="307" spans="1:14" ht="15" customHeight="1">
      <c r="A307" s="236">
        <v>44546</v>
      </c>
      <c r="B307" s="677" t="s">
        <v>2526</v>
      </c>
      <c r="C307" s="677" t="s">
        <v>422</v>
      </c>
      <c r="D307" t="s">
        <v>19</v>
      </c>
      <c r="E307" s="290"/>
      <c r="F307" s="290">
        <v>16.899999999999999</v>
      </c>
      <c r="G307" s="241">
        <f t="shared" si="3"/>
        <v>103.50000000000003</v>
      </c>
      <c r="H307" s="241"/>
      <c r="I307" s="260"/>
      <c r="J307" s="687"/>
      <c r="K307" s="677"/>
      <c r="N307" s="241"/>
    </row>
    <row r="308" spans="1:14" ht="15" customHeight="1">
      <c r="A308" s="236">
        <v>44546</v>
      </c>
      <c r="B308" s="677" t="s">
        <v>2526</v>
      </c>
      <c r="C308" s="677" t="s">
        <v>422</v>
      </c>
      <c r="D308" t="s">
        <v>401</v>
      </c>
      <c r="E308" s="290"/>
      <c r="F308" s="290">
        <v>3.5</v>
      </c>
      <c r="G308" s="241">
        <f t="shared" si="3"/>
        <v>100.00000000000003</v>
      </c>
      <c r="H308" s="241"/>
      <c r="I308" s="260"/>
      <c r="J308" s="687"/>
      <c r="K308" s="677"/>
      <c r="N308" s="241"/>
    </row>
    <row r="309" spans="1:14" ht="15" customHeight="1">
      <c r="A309" s="236">
        <v>44547</v>
      </c>
      <c r="B309" s="677" t="s">
        <v>2530</v>
      </c>
      <c r="C309" s="677" t="s">
        <v>422</v>
      </c>
      <c r="D309" t="s">
        <v>400</v>
      </c>
      <c r="E309" s="290"/>
      <c r="F309" s="290">
        <v>100</v>
      </c>
      <c r="G309" s="241">
        <f t="shared" si="3"/>
        <v>0</v>
      </c>
      <c r="H309" s="241"/>
      <c r="I309" s="260"/>
      <c r="J309" s="687"/>
      <c r="K309" s="677"/>
      <c r="N309" s="241"/>
    </row>
    <row r="310" spans="1:14" ht="15" customHeight="1">
      <c r="A310" s="243">
        <v>44377</v>
      </c>
      <c r="B310" s="676" t="s">
        <v>397</v>
      </c>
      <c r="C310" s="676" t="s">
        <v>425</v>
      </c>
      <c r="D310" t="s">
        <v>19</v>
      </c>
      <c r="E310" s="290">
        <v>18.5</v>
      </c>
      <c r="F310" s="290"/>
      <c r="G310" s="241">
        <f t="shared" si="3"/>
        <v>18.5</v>
      </c>
      <c r="H310" s="241"/>
      <c r="I310" s="260"/>
      <c r="J310" s="687"/>
      <c r="K310" s="676"/>
      <c r="M310" s="290"/>
    </row>
    <row r="311" spans="1:14" ht="15" customHeight="1">
      <c r="B311" s="677"/>
      <c r="C311" s="677"/>
      <c r="D311" t="s">
        <v>401</v>
      </c>
      <c r="E311" s="332">
        <v>5.4</v>
      </c>
      <c r="F311" s="290"/>
      <c r="G311" s="241">
        <f t="shared" si="3"/>
        <v>23.9</v>
      </c>
      <c r="H311" s="241"/>
      <c r="I311" s="260"/>
      <c r="J311" s="687"/>
      <c r="K311" s="677"/>
      <c r="M311" s="290"/>
    </row>
    <row r="312" spans="1:14" ht="15" customHeight="1">
      <c r="B312" s="677"/>
      <c r="C312" s="677"/>
      <c r="D312" t="s">
        <v>400</v>
      </c>
      <c r="E312" s="290">
        <v>300</v>
      </c>
      <c r="F312" s="290"/>
      <c r="G312" s="241">
        <f t="shared" si="3"/>
        <v>323.89999999999998</v>
      </c>
      <c r="H312" s="241"/>
      <c r="I312" s="260"/>
      <c r="J312" s="687"/>
      <c r="K312" s="677"/>
      <c r="N312" s="241"/>
    </row>
    <row r="313" spans="1:14" ht="15" customHeight="1">
      <c r="A313" s="236">
        <v>44377</v>
      </c>
      <c r="B313" s="677" t="s">
        <v>2531</v>
      </c>
      <c r="C313" s="677" t="s">
        <v>425</v>
      </c>
      <c r="D313" t="s">
        <v>400</v>
      </c>
      <c r="E313" s="290"/>
      <c r="F313" s="290">
        <v>260</v>
      </c>
      <c r="G313" s="241">
        <f t="shared" si="3"/>
        <v>63.899999999999977</v>
      </c>
      <c r="H313" s="241"/>
      <c r="I313" s="260"/>
      <c r="J313" s="687"/>
      <c r="K313" s="676"/>
      <c r="M313" s="290"/>
    </row>
    <row r="314" spans="1:14" ht="15" customHeight="1">
      <c r="A314" s="236">
        <v>44546</v>
      </c>
      <c r="B314" s="677" t="s">
        <v>2526</v>
      </c>
      <c r="C314" s="677" t="s">
        <v>425</v>
      </c>
      <c r="D314" t="s">
        <v>19</v>
      </c>
      <c r="E314" s="290"/>
      <c r="F314" s="290">
        <v>18.5</v>
      </c>
      <c r="G314" s="241">
        <f t="shared" si="3"/>
        <v>45.399999999999977</v>
      </c>
      <c r="H314" s="241"/>
      <c r="I314" s="260"/>
      <c r="J314" s="687"/>
      <c r="K314" s="676"/>
      <c r="M314" s="290"/>
    </row>
    <row r="315" spans="1:14" ht="15" customHeight="1">
      <c r="A315" s="236">
        <v>44546</v>
      </c>
      <c r="B315" s="677" t="s">
        <v>2526</v>
      </c>
      <c r="C315" s="677" t="s">
        <v>425</v>
      </c>
      <c r="D315" t="s">
        <v>401</v>
      </c>
      <c r="E315" s="290"/>
      <c r="F315" s="290">
        <v>5.4</v>
      </c>
      <c r="G315" s="241">
        <f t="shared" si="3"/>
        <v>39.999999999999979</v>
      </c>
      <c r="H315" s="241"/>
      <c r="I315" s="260"/>
      <c r="J315" s="687"/>
      <c r="K315" s="676"/>
      <c r="M315" s="290"/>
    </row>
    <row r="316" spans="1:14" ht="15" customHeight="1">
      <c r="A316" s="236">
        <v>44547</v>
      </c>
      <c r="B316" s="677" t="s">
        <v>2530</v>
      </c>
      <c r="C316" s="677" t="s">
        <v>425</v>
      </c>
      <c r="D316" t="s">
        <v>400</v>
      </c>
      <c r="E316" s="290"/>
      <c r="F316" s="290">
        <v>40</v>
      </c>
      <c r="G316" s="241">
        <f t="shared" si="3"/>
        <v>0</v>
      </c>
      <c r="H316" s="241"/>
      <c r="I316" s="260"/>
      <c r="J316" s="687"/>
      <c r="K316" s="676"/>
      <c r="M316" s="290"/>
    </row>
    <row r="317" spans="1:14" ht="15" customHeight="1">
      <c r="A317" s="243">
        <v>44408</v>
      </c>
      <c r="B317" s="676" t="s">
        <v>397</v>
      </c>
      <c r="C317" s="676" t="s">
        <v>427</v>
      </c>
      <c r="D317" t="s">
        <v>19</v>
      </c>
      <c r="E317" s="290">
        <v>16.2</v>
      </c>
      <c r="F317" s="290"/>
      <c r="G317" s="241">
        <f t="shared" si="3"/>
        <v>16.2</v>
      </c>
      <c r="H317" s="241"/>
      <c r="I317" s="260"/>
      <c r="J317" s="687"/>
      <c r="K317" s="677"/>
      <c r="M317" s="290"/>
    </row>
    <row r="318" spans="1:14" ht="15" customHeight="1">
      <c r="B318" s="677"/>
      <c r="C318" s="677"/>
      <c r="D318" t="s">
        <v>401</v>
      </c>
      <c r="E318" s="290">
        <v>2.8</v>
      </c>
      <c r="F318" s="290"/>
      <c r="G318" s="241">
        <f t="shared" si="3"/>
        <v>19</v>
      </c>
      <c r="H318" s="241"/>
      <c r="I318" s="260"/>
      <c r="J318" s="687"/>
      <c r="K318" s="677"/>
      <c r="N318" s="241"/>
    </row>
    <row r="319" spans="1:14" ht="15" customHeight="1">
      <c r="B319" s="677"/>
      <c r="C319" s="677"/>
      <c r="D319" t="s">
        <v>400</v>
      </c>
      <c r="E319" s="290">
        <v>300</v>
      </c>
      <c r="F319" s="290"/>
      <c r="G319" s="241">
        <f t="shared" si="3"/>
        <v>319</v>
      </c>
      <c r="H319" s="241"/>
      <c r="I319" s="260"/>
      <c r="J319" s="687"/>
      <c r="K319" s="676"/>
      <c r="N319" s="241"/>
    </row>
    <row r="320" spans="1:14" ht="15" customHeight="1">
      <c r="A320" s="236">
        <v>44408</v>
      </c>
      <c r="B320" s="677" t="s">
        <v>2532</v>
      </c>
      <c r="C320" s="677" t="s">
        <v>427</v>
      </c>
      <c r="D320" t="s">
        <v>400</v>
      </c>
      <c r="E320" s="290"/>
      <c r="F320" s="290">
        <v>250</v>
      </c>
      <c r="G320" s="241">
        <f t="shared" si="3"/>
        <v>69</v>
      </c>
      <c r="H320" s="241"/>
      <c r="I320" s="260"/>
      <c r="J320" s="687"/>
      <c r="K320" s="677"/>
      <c r="M320" s="290"/>
    </row>
    <row r="321" spans="1:14" ht="15" customHeight="1">
      <c r="A321" s="236">
        <v>44546</v>
      </c>
      <c r="B321" s="677" t="s">
        <v>2526</v>
      </c>
      <c r="C321" s="677" t="s">
        <v>427</v>
      </c>
      <c r="D321" t="s">
        <v>19</v>
      </c>
      <c r="E321" s="290"/>
      <c r="F321" s="290">
        <v>16.2</v>
      </c>
      <c r="G321" s="241">
        <f t="shared" si="3"/>
        <v>52.8</v>
      </c>
      <c r="H321" s="241"/>
      <c r="I321" s="260"/>
      <c r="J321" s="687"/>
      <c r="K321" s="677"/>
      <c r="M321" s="290"/>
    </row>
    <row r="322" spans="1:14" ht="15" customHeight="1">
      <c r="A322" s="236">
        <v>44546</v>
      </c>
      <c r="B322" s="677" t="s">
        <v>2526</v>
      </c>
      <c r="C322" s="677" t="s">
        <v>427</v>
      </c>
      <c r="D322" t="s">
        <v>401</v>
      </c>
      <c r="E322" s="290"/>
      <c r="F322" s="290">
        <v>2.8</v>
      </c>
      <c r="G322" s="241">
        <f t="shared" si="3"/>
        <v>50</v>
      </c>
      <c r="H322" s="241"/>
      <c r="I322" s="260"/>
      <c r="J322" s="687"/>
      <c r="K322" s="677"/>
      <c r="M322" s="290"/>
    </row>
    <row r="323" spans="1:14" ht="15" customHeight="1">
      <c r="A323" s="236">
        <v>44547</v>
      </c>
      <c r="B323" s="677" t="s">
        <v>2530</v>
      </c>
      <c r="C323" s="677" t="s">
        <v>427</v>
      </c>
      <c r="D323" t="s">
        <v>400</v>
      </c>
      <c r="E323" s="290"/>
      <c r="F323" s="290">
        <v>50</v>
      </c>
      <c r="G323" s="241">
        <f t="shared" si="3"/>
        <v>0</v>
      </c>
      <c r="H323" s="241"/>
      <c r="I323" s="260"/>
      <c r="J323" s="687"/>
      <c r="K323" s="677"/>
      <c r="M323" s="290"/>
    </row>
    <row r="324" spans="1:14" ht="15" customHeight="1">
      <c r="A324" s="243">
        <v>44439</v>
      </c>
      <c r="B324" s="676" t="s">
        <v>397</v>
      </c>
      <c r="C324" s="676" t="s">
        <v>429</v>
      </c>
      <c r="D324" t="s">
        <v>19</v>
      </c>
      <c r="E324" s="314">
        <v>18.3</v>
      </c>
      <c r="F324" s="290"/>
      <c r="G324" s="241">
        <f t="shared" si="3"/>
        <v>18.3</v>
      </c>
      <c r="H324" s="241"/>
      <c r="I324" s="260"/>
      <c r="J324" s="676"/>
      <c r="L324" s="290"/>
      <c r="M324" s="290"/>
    </row>
    <row r="325" spans="1:14" ht="15" customHeight="1">
      <c r="B325" s="677"/>
      <c r="C325" s="677"/>
      <c r="D325" t="s">
        <v>401</v>
      </c>
      <c r="E325" s="314">
        <v>3.1</v>
      </c>
      <c r="F325" s="290"/>
      <c r="G325" s="241">
        <f t="shared" si="3"/>
        <v>21.400000000000002</v>
      </c>
      <c r="H325" s="241"/>
      <c r="I325" s="260"/>
      <c r="J325" s="676"/>
      <c r="L325" s="314"/>
      <c r="N325" s="241"/>
    </row>
    <row r="326" spans="1:14" ht="15" customHeight="1">
      <c r="B326" s="677"/>
      <c r="C326" s="677"/>
      <c r="D326" t="s">
        <v>400</v>
      </c>
      <c r="E326" s="290">
        <v>300</v>
      </c>
      <c r="F326" s="290"/>
      <c r="G326" s="241">
        <f t="shared" si="3"/>
        <v>321.39999999999998</v>
      </c>
      <c r="H326" s="241"/>
      <c r="I326" s="260"/>
      <c r="J326" s="687"/>
      <c r="L326" s="314"/>
    </row>
    <row r="327" spans="1:14" ht="15" customHeight="1">
      <c r="A327" s="236">
        <v>44439</v>
      </c>
      <c r="B327" s="677" t="s">
        <v>2533</v>
      </c>
      <c r="C327" s="677" t="s">
        <v>429</v>
      </c>
      <c r="D327" t="s">
        <v>400</v>
      </c>
      <c r="E327" s="290"/>
      <c r="F327" s="290">
        <v>240</v>
      </c>
      <c r="G327" s="241">
        <f t="shared" si="3"/>
        <v>81.399999999999977</v>
      </c>
      <c r="H327" s="241"/>
      <c r="I327" s="260"/>
      <c r="J327" s="687"/>
      <c r="L327" s="290"/>
    </row>
    <row r="328" spans="1:14" ht="15" customHeight="1">
      <c r="A328" s="236">
        <v>44546</v>
      </c>
      <c r="B328" s="677" t="s">
        <v>2526</v>
      </c>
      <c r="C328" s="677" t="s">
        <v>429</v>
      </c>
      <c r="D328" t="s">
        <v>19</v>
      </c>
      <c r="E328" s="290"/>
      <c r="F328" s="290">
        <v>18.3</v>
      </c>
      <c r="G328" s="241">
        <f t="shared" si="3"/>
        <v>63.09999999999998</v>
      </c>
      <c r="H328" s="241"/>
      <c r="I328" s="260"/>
      <c r="J328" s="676"/>
      <c r="L328" s="290"/>
    </row>
    <row r="329" spans="1:14" ht="15" customHeight="1">
      <c r="A329" s="236">
        <v>44546</v>
      </c>
      <c r="B329" s="677" t="s">
        <v>2526</v>
      </c>
      <c r="C329" s="677" t="s">
        <v>429</v>
      </c>
      <c r="D329" t="s">
        <v>401</v>
      </c>
      <c r="E329" s="290"/>
      <c r="F329" s="290">
        <v>3.1</v>
      </c>
      <c r="G329" s="241">
        <f t="shared" si="3"/>
        <v>59.999999999999979</v>
      </c>
      <c r="H329" s="241"/>
      <c r="I329" s="260"/>
      <c r="J329" s="687"/>
      <c r="L329" s="290"/>
    </row>
    <row r="330" spans="1:14" ht="15" customHeight="1">
      <c r="A330" s="236">
        <v>44547</v>
      </c>
      <c r="B330" s="677" t="s">
        <v>2530</v>
      </c>
      <c r="C330" s="677" t="s">
        <v>429</v>
      </c>
      <c r="D330" t="s">
        <v>400</v>
      </c>
      <c r="E330" s="290"/>
      <c r="F330" s="290">
        <v>30</v>
      </c>
      <c r="G330" s="241">
        <f t="shared" si="3"/>
        <v>29.999999999999979</v>
      </c>
      <c r="H330" s="241"/>
      <c r="I330" s="260"/>
      <c r="J330" s="687"/>
      <c r="L330" s="290"/>
    </row>
    <row r="331" spans="1:14" ht="15" customHeight="1">
      <c r="A331" s="236">
        <v>44669</v>
      </c>
      <c r="B331" s="677" t="s">
        <v>2534</v>
      </c>
      <c r="C331" s="677" t="s">
        <v>429</v>
      </c>
      <c r="D331" t="s">
        <v>400</v>
      </c>
      <c r="E331" s="290"/>
      <c r="F331" s="290">
        <v>30</v>
      </c>
      <c r="G331" s="241">
        <f t="shared" si="3"/>
        <v>0</v>
      </c>
      <c r="H331" s="241"/>
      <c r="I331" s="260"/>
      <c r="J331" s="687"/>
      <c r="L331" s="290"/>
    </row>
    <row r="332" spans="1:14" ht="15" customHeight="1">
      <c r="A332" s="243">
        <v>44469</v>
      </c>
      <c r="B332" s="676" t="s">
        <v>397</v>
      </c>
      <c r="C332" s="676" t="s">
        <v>478</v>
      </c>
      <c r="D332" t="s">
        <v>19</v>
      </c>
      <c r="E332" s="314">
        <v>19</v>
      </c>
      <c r="F332" s="290"/>
      <c r="G332" s="241">
        <f t="shared" si="3"/>
        <v>19</v>
      </c>
      <c r="H332" s="241"/>
      <c r="I332" s="260"/>
      <c r="J332" s="676"/>
      <c r="L332" s="290"/>
    </row>
    <row r="333" spans="1:14" ht="15" customHeight="1">
      <c r="B333" s="677"/>
      <c r="C333" s="677"/>
      <c r="D333" t="s">
        <v>401</v>
      </c>
      <c r="E333" s="314">
        <v>4.7</v>
      </c>
      <c r="F333" s="290"/>
      <c r="G333" s="241">
        <f t="shared" si="3"/>
        <v>23.7</v>
      </c>
      <c r="H333" s="241"/>
      <c r="I333" s="260"/>
      <c r="J333" s="676"/>
      <c r="L333" s="290"/>
    </row>
    <row r="334" spans="1:14" ht="15" customHeight="1">
      <c r="B334" s="677"/>
      <c r="C334" s="677"/>
      <c r="D334" t="s">
        <v>400</v>
      </c>
      <c r="E334" s="290">
        <v>300</v>
      </c>
      <c r="F334" s="290"/>
      <c r="G334" s="241">
        <f t="shared" si="3"/>
        <v>323.7</v>
      </c>
      <c r="H334" s="241"/>
      <c r="I334" s="260"/>
      <c r="J334" s="676"/>
      <c r="L334" s="290"/>
    </row>
    <row r="335" spans="1:14" ht="15" customHeight="1">
      <c r="A335" s="236">
        <v>44469</v>
      </c>
      <c r="B335" s="677" t="s">
        <v>2535</v>
      </c>
      <c r="C335" s="677" t="s">
        <v>478</v>
      </c>
      <c r="D335" t="s">
        <v>400</v>
      </c>
      <c r="E335" s="290"/>
      <c r="F335" s="290">
        <v>240</v>
      </c>
      <c r="G335" s="241">
        <f t="shared" si="3"/>
        <v>83.699999999999989</v>
      </c>
      <c r="H335" s="241"/>
      <c r="I335" s="260"/>
      <c r="J335" s="676"/>
      <c r="L335" s="290"/>
    </row>
    <row r="336" spans="1:14" ht="15" customHeight="1">
      <c r="A336" s="236">
        <v>44546</v>
      </c>
      <c r="B336" s="677" t="s">
        <v>2536</v>
      </c>
      <c r="C336" s="677" t="s">
        <v>478</v>
      </c>
      <c r="D336" t="s">
        <v>19</v>
      </c>
      <c r="E336" s="290"/>
      <c r="F336" s="290">
        <v>17.899999999999999</v>
      </c>
      <c r="G336" s="241">
        <f t="shared" si="3"/>
        <v>65.799999999999983</v>
      </c>
      <c r="H336" s="241"/>
      <c r="I336" s="260"/>
      <c r="J336" s="677"/>
      <c r="L336" s="290"/>
    </row>
    <row r="337" spans="1:12" ht="15" customHeight="1">
      <c r="A337" s="236">
        <v>44669</v>
      </c>
      <c r="B337" s="677" t="s">
        <v>2534</v>
      </c>
      <c r="C337" s="677" t="s">
        <v>478</v>
      </c>
      <c r="D337" t="s">
        <v>400</v>
      </c>
      <c r="E337" s="290"/>
      <c r="F337" s="290">
        <v>60</v>
      </c>
      <c r="G337" s="241">
        <f t="shared" si="3"/>
        <v>5.7999999999999829</v>
      </c>
      <c r="H337" s="241"/>
      <c r="I337" s="260"/>
      <c r="J337" s="677"/>
      <c r="L337" s="290"/>
    </row>
    <row r="338" spans="1:12" ht="15" customHeight="1">
      <c r="A338" s="236">
        <v>44669</v>
      </c>
      <c r="B338" s="677" t="s">
        <v>2537</v>
      </c>
      <c r="C338" s="677" t="s">
        <v>478</v>
      </c>
      <c r="D338" t="s">
        <v>19</v>
      </c>
      <c r="E338" s="290"/>
      <c r="F338" s="290">
        <v>1.1000000000000001</v>
      </c>
      <c r="G338" s="241">
        <f t="shared" si="3"/>
        <v>4.6999999999999833</v>
      </c>
      <c r="H338" s="241"/>
      <c r="I338" s="260"/>
      <c r="J338" s="677"/>
      <c r="L338" s="290"/>
    </row>
    <row r="339" spans="1:12" ht="15" customHeight="1">
      <c r="A339" s="236">
        <v>44669</v>
      </c>
      <c r="B339" s="677" t="s">
        <v>2537</v>
      </c>
      <c r="C339" s="677" t="s">
        <v>478</v>
      </c>
      <c r="D339" t="s">
        <v>401</v>
      </c>
      <c r="E339" s="290"/>
      <c r="F339" s="290">
        <v>4.7</v>
      </c>
      <c r="G339" s="263">
        <f t="shared" si="3"/>
        <v>-1.6875389974302379E-14</v>
      </c>
      <c r="H339" s="263"/>
      <c r="I339" s="260"/>
      <c r="J339" s="677"/>
      <c r="L339" s="290"/>
    </row>
    <row r="340" spans="1:12" ht="15" customHeight="1">
      <c r="A340" s="243">
        <v>44500</v>
      </c>
      <c r="B340" s="676" t="s">
        <v>397</v>
      </c>
      <c r="C340" s="676" t="s">
        <v>398</v>
      </c>
      <c r="D340" t="s">
        <v>400</v>
      </c>
      <c r="E340" s="290">
        <v>300</v>
      </c>
      <c r="F340" s="290"/>
      <c r="G340" s="241">
        <f t="shared" si="3"/>
        <v>300</v>
      </c>
      <c r="H340" s="241"/>
      <c r="I340" s="260"/>
      <c r="J340" s="676"/>
      <c r="L340" s="290"/>
    </row>
    <row r="341" spans="1:12" ht="15" customHeight="1">
      <c r="A341" s="243"/>
      <c r="B341" s="676"/>
      <c r="C341" s="677"/>
      <c r="D341" t="s">
        <v>19</v>
      </c>
      <c r="E341" s="290">
        <v>19.600000000000001</v>
      </c>
      <c r="F341" s="290"/>
      <c r="G341" s="241">
        <f t="shared" si="3"/>
        <v>319.60000000000002</v>
      </c>
      <c r="H341" s="241"/>
      <c r="I341" s="260"/>
      <c r="J341" s="677"/>
      <c r="L341" s="290"/>
    </row>
    <row r="342" spans="1:12" ht="15" customHeight="1">
      <c r="A342" s="243"/>
      <c r="B342" s="676"/>
      <c r="C342" s="677"/>
      <c r="D342" t="s">
        <v>401</v>
      </c>
      <c r="E342" s="290">
        <v>2.6</v>
      </c>
      <c r="F342" s="290"/>
      <c r="G342" s="241">
        <f t="shared" si="3"/>
        <v>322.20000000000005</v>
      </c>
      <c r="H342" s="241"/>
      <c r="I342" s="260"/>
    </row>
    <row r="343" spans="1:12">
      <c r="A343" s="236">
        <v>44499</v>
      </c>
      <c r="B343" s="677" t="s">
        <v>2538</v>
      </c>
      <c r="C343" s="677" t="s">
        <v>398</v>
      </c>
      <c r="D343" t="s">
        <v>400</v>
      </c>
      <c r="E343" s="290"/>
      <c r="F343" s="290">
        <v>160</v>
      </c>
      <c r="G343" s="241">
        <f t="shared" si="3"/>
        <v>162.20000000000005</v>
      </c>
      <c r="H343" s="241"/>
    </row>
    <row r="344" spans="1:12">
      <c r="A344" s="236">
        <v>44669</v>
      </c>
      <c r="B344" s="677" t="s">
        <v>2534</v>
      </c>
      <c r="C344" s="677" t="s">
        <v>398</v>
      </c>
      <c r="D344" t="s">
        <v>400</v>
      </c>
      <c r="E344" s="290"/>
      <c r="F344" s="290">
        <v>38.299999999999997</v>
      </c>
      <c r="G344" s="241">
        <f t="shared" si="3"/>
        <v>123.90000000000005</v>
      </c>
      <c r="H344" s="241"/>
    </row>
    <row r="345" spans="1:12">
      <c r="A345" s="236">
        <v>44669</v>
      </c>
      <c r="B345" s="677" t="s">
        <v>2537</v>
      </c>
      <c r="C345" s="677" t="s">
        <v>398</v>
      </c>
      <c r="D345" t="s">
        <v>19</v>
      </c>
      <c r="E345" s="290"/>
      <c r="F345" s="290">
        <v>19.600000000000001</v>
      </c>
      <c r="G345" s="241">
        <f t="shared" ref="G345:G363" si="4">+G344+E345-F345</f>
        <v>104.30000000000004</v>
      </c>
      <c r="H345" s="241"/>
    </row>
    <row r="346" spans="1:12">
      <c r="A346" s="236">
        <v>44669</v>
      </c>
      <c r="B346" s="677" t="s">
        <v>2537</v>
      </c>
      <c r="C346" s="677" t="s">
        <v>398</v>
      </c>
      <c r="D346" t="s">
        <v>401</v>
      </c>
      <c r="E346" s="290"/>
      <c r="F346" s="290">
        <v>2.6</v>
      </c>
      <c r="G346" s="241">
        <f t="shared" si="4"/>
        <v>101.70000000000005</v>
      </c>
      <c r="H346" s="241"/>
    </row>
    <row r="347" spans="1:12">
      <c r="A347" s="236">
        <v>44670</v>
      </c>
      <c r="B347" s="677" t="s">
        <v>2539</v>
      </c>
      <c r="C347" s="677" t="s">
        <v>398</v>
      </c>
      <c r="D347" t="s">
        <v>400</v>
      </c>
      <c r="E347" s="290"/>
      <c r="F347" s="290">
        <v>100</v>
      </c>
      <c r="G347" s="241">
        <f t="shared" si="4"/>
        <v>1.7000000000000455</v>
      </c>
      <c r="H347" s="241"/>
    </row>
    <row r="348" spans="1:12">
      <c r="A348" s="236">
        <v>44959</v>
      </c>
      <c r="B348" s="677" t="s">
        <v>2540</v>
      </c>
      <c r="C348" s="677" t="s">
        <v>398</v>
      </c>
      <c r="D348" t="s">
        <v>400</v>
      </c>
      <c r="E348" s="290"/>
      <c r="F348" s="290">
        <v>1.7</v>
      </c>
      <c r="G348" s="241">
        <f t="shared" si="4"/>
        <v>4.5519144009631418E-14</v>
      </c>
      <c r="H348" s="241"/>
    </row>
    <row r="349" spans="1:12">
      <c r="A349" s="243">
        <v>44530</v>
      </c>
      <c r="B349" s="676" t="s">
        <v>397</v>
      </c>
      <c r="C349" s="676" t="s">
        <v>405</v>
      </c>
      <c r="D349" t="s">
        <v>400</v>
      </c>
      <c r="E349" s="290">
        <v>300</v>
      </c>
      <c r="F349" s="290"/>
      <c r="G349" s="241">
        <f t="shared" si="4"/>
        <v>300.00000000000006</v>
      </c>
      <c r="H349" s="241"/>
      <c r="J349" s="237"/>
    </row>
    <row r="350" spans="1:12">
      <c r="A350" s="243"/>
      <c r="B350" s="676"/>
      <c r="C350" s="676"/>
      <c r="D350" t="s">
        <v>19</v>
      </c>
      <c r="E350" s="290">
        <v>21</v>
      </c>
      <c r="F350" s="290"/>
      <c r="G350" s="241">
        <f t="shared" si="4"/>
        <v>321.00000000000006</v>
      </c>
      <c r="H350" s="241"/>
    </row>
    <row r="351" spans="1:12">
      <c r="A351" s="243"/>
      <c r="B351" s="676"/>
      <c r="C351" s="676"/>
      <c r="D351" t="s">
        <v>401</v>
      </c>
      <c r="E351" s="290">
        <v>4</v>
      </c>
      <c r="F351" s="290"/>
      <c r="G351" s="241">
        <f t="shared" si="4"/>
        <v>325.00000000000006</v>
      </c>
      <c r="H351" s="241"/>
    </row>
    <row r="352" spans="1:12">
      <c r="A352" s="236">
        <v>44530</v>
      </c>
      <c r="B352" s="677" t="s">
        <v>2541</v>
      </c>
      <c r="C352" s="677" t="s">
        <v>405</v>
      </c>
      <c r="D352" t="s">
        <v>400</v>
      </c>
      <c r="E352" s="290"/>
      <c r="F352" s="290">
        <v>178</v>
      </c>
      <c r="G352" s="241">
        <f t="shared" si="4"/>
        <v>147.00000000000006</v>
      </c>
      <c r="H352" s="241"/>
    </row>
    <row r="353" spans="1:8">
      <c r="A353" s="236">
        <v>44669</v>
      </c>
      <c r="B353" s="677" t="s">
        <v>2537</v>
      </c>
      <c r="C353" s="677" t="s">
        <v>405</v>
      </c>
      <c r="D353" t="s">
        <v>19</v>
      </c>
      <c r="E353" s="290"/>
      <c r="F353" s="290">
        <v>21</v>
      </c>
      <c r="G353" s="241">
        <f t="shared" si="4"/>
        <v>126.00000000000006</v>
      </c>
      <c r="H353" s="241"/>
    </row>
    <row r="354" spans="1:8">
      <c r="A354" s="236">
        <v>44669</v>
      </c>
      <c r="B354" s="677" t="s">
        <v>2537</v>
      </c>
      <c r="C354" s="677" t="s">
        <v>405</v>
      </c>
      <c r="D354" t="s">
        <v>401</v>
      </c>
      <c r="E354" s="290"/>
      <c r="F354" s="290">
        <v>4</v>
      </c>
      <c r="G354" s="241">
        <f t="shared" si="4"/>
        <v>122.00000000000006</v>
      </c>
      <c r="H354" s="241"/>
    </row>
    <row r="355" spans="1:8">
      <c r="A355" s="236">
        <v>44905</v>
      </c>
      <c r="B355" s="677" t="s">
        <v>2542</v>
      </c>
      <c r="C355" s="677" t="s">
        <v>405</v>
      </c>
      <c r="D355" t="s">
        <v>400</v>
      </c>
      <c r="E355" s="290"/>
      <c r="F355" s="290">
        <v>80</v>
      </c>
      <c r="G355" s="241">
        <f t="shared" si="4"/>
        <v>42.000000000000057</v>
      </c>
      <c r="H355" s="241"/>
    </row>
    <row r="356" spans="1:8">
      <c r="A356" s="236">
        <v>44959</v>
      </c>
      <c r="B356" s="677" t="s">
        <v>2540</v>
      </c>
      <c r="C356" s="677" t="s">
        <v>405</v>
      </c>
      <c r="D356" t="s">
        <v>400</v>
      </c>
      <c r="E356" s="290"/>
      <c r="F356" s="290">
        <v>42</v>
      </c>
      <c r="G356" s="241">
        <f t="shared" si="4"/>
        <v>5.6843418860808015E-14</v>
      </c>
      <c r="H356" s="241"/>
    </row>
    <row r="357" spans="1:8">
      <c r="A357" s="243">
        <v>44561</v>
      </c>
      <c r="B357" s="676" t="s">
        <v>397</v>
      </c>
      <c r="C357" s="676" t="s">
        <v>409</v>
      </c>
      <c r="D357" t="s">
        <v>19</v>
      </c>
      <c r="E357" s="290">
        <v>31.8</v>
      </c>
      <c r="F357" s="290"/>
      <c r="G357" s="241">
        <f t="shared" si="4"/>
        <v>31.800000000000058</v>
      </c>
      <c r="H357" s="241"/>
    </row>
    <row r="358" spans="1:8">
      <c r="B358" s="677"/>
      <c r="C358" s="677"/>
      <c r="D358" t="s">
        <v>401</v>
      </c>
      <c r="E358" s="290">
        <v>4.4000000000000004</v>
      </c>
      <c r="F358" s="290"/>
      <c r="G358" s="241">
        <f t="shared" si="4"/>
        <v>36.20000000000006</v>
      </c>
      <c r="H358" s="241"/>
    </row>
    <row r="359" spans="1:8">
      <c r="B359" s="677"/>
      <c r="C359" s="677"/>
      <c r="D359" t="s">
        <v>400</v>
      </c>
      <c r="E359" s="290">
        <v>300</v>
      </c>
      <c r="F359" s="290"/>
      <c r="G359" s="241">
        <f t="shared" si="4"/>
        <v>336.20000000000005</v>
      </c>
      <c r="H359" s="241"/>
    </row>
    <row r="360" spans="1:8">
      <c r="A360" s="236">
        <v>44561</v>
      </c>
      <c r="B360" s="677" t="s">
        <v>2543</v>
      </c>
      <c r="C360" s="677" t="s">
        <v>409</v>
      </c>
      <c r="D360" t="s">
        <v>400</v>
      </c>
      <c r="E360" s="290"/>
      <c r="F360" s="290">
        <v>300</v>
      </c>
      <c r="G360" s="241">
        <f t="shared" si="4"/>
        <v>36.200000000000045</v>
      </c>
      <c r="H360" s="241"/>
    </row>
    <row r="361" spans="1:8">
      <c r="A361" s="236">
        <v>44669</v>
      </c>
      <c r="B361" s="677" t="s">
        <v>2537</v>
      </c>
      <c r="C361" s="677" t="s">
        <v>409</v>
      </c>
      <c r="D361" t="s">
        <v>19</v>
      </c>
      <c r="E361" s="290"/>
      <c r="F361" s="290">
        <v>31.8</v>
      </c>
      <c r="G361" s="241">
        <f t="shared" si="4"/>
        <v>4.4000000000000448</v>
      </c>
      <c r="H361" s="241"/>
    </row>
    <row r="362" spans="1:8">
      <c r="A362" s="236">
        <v>44669</v>
      </c>
      <c r="B362" s="677" t="s">
        <v>2537</v>
      </c>
      <c r="C362" s="677" t="s">
        <v>409</v>
      </c>
      <c r="D362" t="s">
        <v>401</v>
      </c>
      <c r="E362" s="290"/>
      <c r="F362" s="290">
        <v>4.4000000000000004</v>
      </c>
      <c r="G362" s="241">
        <f t="shared" si="4"/>
        <v>4.4408920985006262E-14</v>
      </c>
      <c r="H362" s="241"/>
    </row>
    <row r="363" spans="1:8">
      <c r="A363" s="243">
        <v>44592</v>
      </c>
      <c r="B363" s="676" t="s">
        <v>397</v>
      </c>
      <c r="C363" s="676" t="s">
        <v>444</v>
      </c>
      <c r="D363" t="s">
        <v>19</v>
      </c>
      <c r="E363" s="290">
        <v>33.6</v>
      </c>
      <c r="F363" s="290"/>
      <c r="G363" s="241">
        <f t="shared" si="4"/>
        <v>33.600000000000044</v>
      </c>
      <c r="H363" s="241"/>
    </row>
    <row r="364" spans="1:8">
      <c r="B364" s="677"/>
      <c r="C364" s="677"/>
      <c r="D364" t="s">
        <v>401</v>
      </c>
      <c r="E364" s="290">
        <v>1.3</v>
      </c>
      <c r="F364" s="290"/>
      <c r="G364" s="241">
        <f t="shared" ref="G364:G396" si="5">+G363+E364-F364</f>
        <v>34.900000000000041</v>
      </c>
      <c r="H364" s="241"/>
    </row>
    <row r="365" spans="1:8">
      <c r="B365" s="677"/>
      <c r="C365" s="677"/>
      <c r="D365" t="s">
        <v>400</v>
      </c>
      <c r="E365" s="290">
        <v>300</v>
      </c>
      <c r="F365" s="290"/>
      <c r="G365" s="241">
        <f t="shared" si="5"/>
        <v>334.90000000000003</v>
      </c>
      <c r="H365" s="241"/>
    </row>
    <row r="366" spans="1:8">
      <c r="A366" s="236">
        <v>44592</v>
      </c>
      <c r="B366" s="677" t="s">
        <v>2544</v>
      </c>
      <c r="C366" s="677" t="s">
        <v>444</v>
      </c>
      <c r="D366" t="s">
        <v>400</v>
      </c>
      <c r="E366" s="290"/>
      <c r="F366" s="290">
        <v>225</v>
      </c>
      <c r="G366" s="241">
        <f t="shared" si="5"/>
        <v>109.90000000000003</v>
      </c>
      <c r="H366" s="241"/>
    </row>
    <row r="367" spans="1:8">
      <c r="A367" s="236">
        <v>44669</v>
      </c>
      <c r="B367" s="677" t="s">
        <v>2545</v>
      </c>
      <c r="C367" s="677" t="s">
        <v>444</v>
      </c>
      <c r="D367" t="s">
        <v>19</v>
      </c>
      <c r="E367" s="290"/>
      <c r="F367" s="290">
        <v>33.6</v>
      </c>
      <c r="G367" s="241">
        <f t="shared" si="5"/>
        <v>76.30000000000004</v>
      </c>
      <c r="H367" s="241"/>
    </row>
    <row r="368" spans="1:8">
      <c r="A368" s="236">
        <v>44669</v>
      </c>
      <c r="B368" s="677" t="s">
        <v>2545</v>
      </c>
      <c r="C368" s="677" t="s">
        <v>444</v>
      </c>
      <c r="D368" t="s">
        <v>401</v>
      </c>
      <c r="E368" s="290"/>
      <c r="F368" s="290">
        <v>1.3</v>
      </c>
      <c r="G368" s="241">
        <f t="shared" si="5"/>
        <v>75.000000000000043</v>
      </c>
      <c r="H368" s="241"/>
    </row>
    <row r="369" spans="1:8">
      <c r="A369" s="236">
        <v>44929</v>
      </c>
      <c r="B369" s="677" t="s">
        <v>2546</v>
      </c>
      <c r="C369" s="677" t="s">
        <v>444</v>
      </c>
      <c r="D369" t="s">
        <v>400</v>
      </c>
      <c r="E369" s="290"/>
      <c r="F369" s="290">
        <v>70</v>
      </c>
      <c r="G369" s="241">
        <f t="shared" si="5"/>
        <v>5.0000000000000426</v>
      </c>
      <c r="H369" s="241"/>
    </row>
    <row r="370" spans="1:8">
      <c r="A370" s="236">
        <v>44959</v>
      </c>
      <c r="B370" s="677" t="s">
        <v>2540</v>
      </c>
      <c r="C370" s="677" t="s">
        <v>444</v>
      </c>
      <c r="D370" t="s">
        <v>400</v>
      </c>
      <c r="E370" s="290"/>
      <c r="F370" s="290">
        <v>5</v>
      </c>
      <c r="G370" s="241">
        <f t="shared" si="5"/>
        <v>4.2632564145606011E-14</v>
      </c>
      <c r="H370" s="241"/>
    </row>
    <row r="371" spans="1:8">
      <c r="A371" s="243">
        <v>44620</v>
      </c>
      <c r="B371" s="676" t="s">
        <v>397</v>
      </c>
      <c r="C371" s="676" t="s">
        <v>415</v>
      </c>
      <c r="D371" t="s">
        <v>19</v>
      </c>
      <c r="E371" s="290">
        <v>43.3</v>
      </c>
      <c r="F371" s="290"/>
      <c r="G371" s="241">
        <f t="shared" si="5"/>
        <v>43.30000000000004</v>
      </c>
      <c r="H371" s="241"/>
    </row>
    <row r="372" spans="1:8">
      <c r="B372" s="677"/>
      <c r="C372" s="677"/>
      <c r="D372" t="s">
        <v>401</v>
      </c>
      <c r="E372" s="290">
        <v>4.3</v>
      </c>
      <c r="F372" s="290"/>
      <c r="G372" s="241">
        <f t="shared" si="5"/>
        <v>47.600000000000037</v>
      </c>
      <c r="H372" s="241"/>
    </row>
    <row r="373" spans="1:8">
      <c r="B373" s="677"/>
      <c r="C373" s="677"/>
      <c r="D373" t="s">
        <v>400</v>
      </c>
      <c r="E373" s="290">
        <v>300</v>
      </c>
      <c r="F373" s="290"/>
      <c r="G373" s="241">
        <f t="shared" si="5"/>
        <v>347.6</v>
      </c>
      <c r="H373" s="241"/>
    </row>
    <row r="374" spans="1:8">
      <c r="A374" s="236">
        <v>44620</v>
      </c>
      <c r="B374" s="677" t="s">
        <v>2547</v>
      </c>
      <c r="C374" s="677" t="s">
        <v>415</v>
      </c>
      <c r="D374" t="s">
        <v>400</v>
      </c>
      <c r="E374" s="290"/>
      <c r="F374" s="290">
        <v>215</v>
      </c>
      <c r="G374" s="241">
        <f t="shared" si="5"/>
        <v>132.60000000000002</v>
      </c>
      <c r="H374" s="241"/>
    </row>
    <row r="375" spans="1:8">
      <c r="A375" s="236">
        <v>44651</v>
      </c>
      <c r="B375" s="677" t="s">
        <v>2548</v>
      </c>
      <c r="C375" s="677" t="s">
        <v>415</v>
      </c>
      <c r="D375" t="s">
        <v>400</v>
      </c>
      <c r="E375" s="290"/>
      <c r="F375" s="290">
        <v>10</v>
      </c>
      <c r="G375" s="241">
        <f t="shared" si="5"/>
        <v>122.60000000000002</v>
      </c>
      <c r="H375" s="241"/>
    </row>
    <row r="376" spans="1:8">
      <c r="A376" s="236">
        <v>44669</v>
      </c>
      <c r="B376" s="677" t="s">
        <v>2545</v>
      </c>
      <c r="C376" s="677" t="s">
        <v>415</v>
      </c>
      <c r="D376" t="s">
        <v>19</v>
      </c>
      <c r="E376" s="290"/>
      <c r="F376" s="290">
        <v>43.3</v>
      </c>
      <c r="G376" s="241">
        <f t="shared" si="5"/>
        <v>79.300000000000026</v>
      </c>
      <c r="H376" s="241"/>
    </row>
    <row r="377" spans="1:8">
      <c r="A377" s="236">
        <v>44669</v>
      </c>
      <c r="B377" s="677" t="s">
        <v>2545</v>
      </c>
      <c r="C377" s="677" t="s">
        <v>415</v>
      </c>
      <c r="D377" t="s">
        <v>401</v>
      </c>
      <c r="E377" s="290"/>
      <c r="F377" s="290">
        <v>4.3</v>
      </c>
      <c r="G377" s="241">
        <f t="shared" si="5"/>
        <v>75.000000000000028</v>
      </c>
      <c r="H377" s="241"/>
    </row>
    <row r="378" spans="1:8">
      <c r="A378" s="236">
        <v>44953</v>
      </c>
      <c r="B378" s="677" t="s">
        <v>2549</v>
      </c>
      <c r="C378" s="677" t="s">
        <v>415</v>
      </c>
      <c r="D378" t="s">
        <v>400</v>
      </c>
      <c r="E378" s="290"/>
      <c r="F378" s="290">
        <v>40</v>
      </c>
      <c r="G378" s="241">
        <f t="shared" si="5"/>
        <v>35.000000000000028</v>
      </c>
      <c r="H378" s="241"/>
    </row>
    <row r="379" spans="1:8">
      <c r="A379" s="236">
        <v>44959</v>
      </c>
      <c r="B379" s="677" t="s">
        <v>2540</v>
      </c>
      <c r="C379" s="677" t="s">
        <v>415</v>
      </c>
      <c r="D379" t="s">
        <v>400</v>
      </c>
      <c r="E379" s="290"/>
      <c r="F379" s="290">
        <v>1.3</v>
      </c>
      <c r="G379" s="241">
        <f t="shared" si="5"/>
        <v>33.700000000000031</v>
      </c>
      <c r="H379" s="241"/>
    </row>
    <row r="380" spans="1:8">
      <c r="A380" s="236">
        <v>45003</v>
      </c>
      <c r="B380" s="677" t="s">
        <v>2550</v>
      </c>
      <c r="C380" s="677" t="s">
        <v>415</v>
      </c>
      <c r="D380" t="s">
        <v>400</v>
      </c>
      <c r="E380" s="290"/>
      <c r="F380" s="290">
        <v>3.7</v>
      </c>
      <c r="G380" s="241">
        <f t="shared" si="5"/>
        <v>30.000000000000032</v>
      </c>
      <c r="H380" s="241"/>
    </row>
    <row r="381" spans="1:8">
      <c r="A381" s="236">
        <v>45012</v>
      </c>
      <c r="B381" s="677" t="s">
        <v>2551</v>
      </c>
      <c r="C381" s="677" t="s">
        <v>415</v>
      </c>
      <c r="D381" t="s">
        <v>400</v>
      </c>
      <c r="E381" s="290"/>
      <c r="F381" s="290">
        <v>30</v>
      </c>
      <c r="G381" s="241">
        <f t="shared" si="5"/>
        <v>3.1974423109204508E-14</v>
      </c>
      <c r="H381" s="241"/>
    </row>
    <row r="382" spans="1:8">
      <c r="A382" s="243">
        <v>44651</v>
      </c>
      <c r="B382" s="676" t="s">
        <v>397</v>
      </c>
      <c r="C382" s="676" t="s">
        <v>418</v>
      </c>
      <c r="D382" t="s">
        <v>19</v>
      </c>
      <c r="E382" s="290">
        <v>43.3</v>
      </c>
      <c r="F382" s="290"/>
      <c r="G382" s="241">
        <f t="shared" si="5"/>
        <v>43.300000000000026</v>
      </c>
      <c r="H382" s="241"/>
    </row>
    <row r="383" spans="1:8">
      <c r="B383" s="677"/>
      <c r="C383" s="677"/>
      <c r="D383" t="s">
        <v>401</v>
      </c>
      <c r="E383" s="290">
        <v>5.2</v>
      </c>
      <c r="F383" s="290"/>
      <c r="G383" s="241">
        <f t="shared" si="5"/>
        <v>48.500000000000028</v>
      </c>
      <c r="H383" s="241"/>
    </row>
    <row r="384" spans="1:8">
      <c r="B384" s="677"/>
      <c r="C384" s="677"/>
      <c r="D384" t="s">
        <v>400</v>
      </c>
      <c r="E384" s="290">
        <v>300</v>
      </c>
      <c r="F384" s="290"/>
      <c r="G384" s="241">
        <f t="shared" si="5"/>
        <v>348.5</v>
      </c>
      <c r="H384" s="241"/>
    </row>
    <row r="385" spans="1:8">
      <c r="A385" s="236">
        <v>44651</v>
      </c>
      <c r="B385" s="677" t="s">
        <v>2548</v>
      </c>
      <c r="C385" s="677" t="s">
        <v>418</v>
      </c>
      <c r="D385" t="s">
        <v>400</v>
      </c>
      <c r="E385" s="290"/>
      <c r="F385" s="290">
        <v>300</v>
      </c>
      <c r="G385" s="241">
        <f t="shared" si="5"/>
        <v>48.5</v>
      </c>
      <c r="H385" s="241"/>
    </row>
    <row r="386" spans="1:8">
      <c r="A386" s="236">
        <v>44715</v>
      </c>
      <c r="B386" s="677" t="s">
        <v>2552</v>
      </c>
      <c r="C386" s="677" t="s">
        <v>418</v>
      </c>
      <c r="D386" t="s">
        <v>19</v>
      </c>
      <c r="E386" s="290"/>
      <c r="F386" s="290">
        <v>43.3</v>
      </c>
      <c r="G386" s="241">
        <f t="shared" si="5"/>
        <v>5.2000000000000028</v>
      </c>
      <c r="H386" s="241"/>
    </row>
    <row r="387" spans="1:8">
      <c r="A387" s="236">
        <v>44715</v>
      </c>
      <c r="B387" s="677" t="s">
        <v>2552</v>
      </c>
      <c r="C387" s="677" t="s">
        <v>418</v>
      </c>
      <c r="D387" t="s">
        <v>401</v>
      </c>
      <c r="E387" s="290"/>
      <c r="F387" s="290">
        <v>5.2</v>
      </c>
      <c r="G387" s="241">
        <f t="shared" si="5"/>
        <v>0</v>
      </c>
      <c r="H387" s="241"/>
    </row>
    <row r="388" spans="1:8">
      <c r="A388" s="243">
        <v>44681</v>
      </c>
      <c r="B388" s="676" t="s">
        <v>397</v>
      </c>
      <c r="C388" s="676" t="s">
        <v>420</v>
      </c>
      <c r="D388" t="s">
        <v>400</v>
      </c>
      <c r="E388" s="290">
        <v>300</v>
      </c>
      <c r="F388" s="290"/>
      <c r="G388" s="241">
        <f t="shared" si="5"/>
        <v>300</v>
      </c>
      <c r="H388" s="241"/>
    </row>
    <row r="389" spans="1:8">
      <c r="A389" s="236">
        <v>44681</v>
      </c>
      <c r="B389" s="677" t="s">
        <v>2553</v>
      </c>
      <c r="C389" s="677" t="s">
        <v>420</v>
      </c>
      <c r="D389" t="s">
        <v>400</v>
      </c>
      <c r="E389" s="290"/>
      <c r="F389" s="290">
        <v>280</v>
      </c>
      <c r="G389" s="241">
        <f t="shared" si="5"/>
        <v>20</v>
      </c>
      <c r="H389" s="241"/>
    </row>
    <row r="390" spans="1:8">
      <c r="B390" s="677"/>
      <c r="C390" s="677"/>
      <c r="D390" t="s">
        <v>19</v>
      </c>
      <c r="E390" s="290">
        <v>43.9</v>
      </c>
      <c r="F390" s="290"/>
      <c r="G390" s="241">
        <f t="shared" si="5"/>
        <v>63.9</v>
      </c>
      <c r="H390" s="241"/>
    </row>
    <row r="391" spans="1:8">
      <c r="B391" s="677"/>
      <c r="C391" s="677"/>
      <c r="D391" t="s">
        <v>401</v>
      </c>
      <c r="E391" s="290">
        <v>2.8</v>
      </c>
      <c r="F391" s="290"/>
      <c r="G391" s="241">
        <f t="shared" si="5"/>
        <v>66.7</v>
      </c>
      <c r="H391" s="241"/>
    </row>
    <row r="392" spans="1:8">
      <c r="A392" s="236">
        <v>44748</v>
      </c>
      <c r="B392" s="677" t="s">
        <v>2554</v>
      </c>
      <c r="C392" s="677" t="s">
        <v>420</v>
      </c>
      <c r="D392" t="s">
        <v>19</v>
      </c>
      <c r="E392" s="290"/>
      <c r="F392" s="290">
        <v>43.9</v>
      </c>
      <c r="G392" s="241">
        <f t="shared" si="5"/>
        <v>22.800000000000004</v>
      </c>
      <c r="H392" s="241"/>
    </row>
    <row r="393" spans="1:8">
      <c r="A393" s="236">
        <v>44748</v>
      </c>
      <c r="B393" s="677" t="s">
        <v>2554</v>
      </c>
      <c r="C393" s="677" t="s">
        <v>420</v>
      </c>
      <c r="D393" t="s">
        <v>401</v>
      </c>
      <c r="E393" s="290"/>
      <c r="F393" s="290">
        <v>2.8</v>
      </c>
      <c r="G393" s="241">
        <f t="shared" si="5"/>
        <v>20.000000000000004</v>
      </c>
      <c r="H393" s="241"/>
    </row>
    <row r="394" spans="1:8">
      <c r="A394" s="236">
        <v>45012</v>
      </c>
      <c r="B394" s="677" t="s">
        <v>2551</v>
      </c>
      <c r="C394" s="677" t="s">
        <v>420</v>
      </c>
      <c r="D394" t="s">
        <v>400</v>
      </c>
      <c r="E394" s="290"/>
      <c r="F394" s="290">
        <v>20</v>
      </c>
      <c r="G394" s="241">
        <f t="shared" si="5"/>
        <v>0</v>
      </c>
      <c r="H394" s="241"/>
    </row>
    <row r="395" spans="1:8">
      <c r="A395" s="243">
        <v>44712</v>
      </c>
      <c r="B395" s="676" t="s">
        <v>397</v>
      </c>
      <c r="C395" s="676" t="s">
        <v>422</v>
      </c>
      <c r="D395" t="s">
        <v>19</v>
      </c>
      <c r="E395" s="290">
        <v>42</v>
      </c>
      <c r="F395" s="290"/>
      <c r="G395" s="241">
        <f t="shared" si="5"/>
        <v>42</v>
      </c>
      <c r="H395" s="241"/>
    </row>
    <row r="396" spans="1:8">
      <c r="B396" s="677"/>
      <c r="C396" s="677"/>
      <c r="D396" t="s">
        <v>401</v>
      </c>
      <c r="E396" s="290">
        <v>9.1</v>
      </c>
      <c r="F396" s="290"/>
      <c r="G396" s="241">
        <f t="shared" si="5"/>
        <v>51.1</v>
      </c>
      <c r="H396" s="241"/>
    </row>
    <row r="397" spans="1:8">
      <c r="B397" s="677"/>
      <c r="C397" s="677"/>
      <c r="D397" t="s">
        <v>400</v>
      </c>
      <c r="E397" s="290">
        <v>300</v>
      </c>
      <c r="F397" s="290"/>
      <c r="G397" s="241">
        <f t="shared" ref="G397:G489" si="6">+G396+E397-F397</f>
        <v>351.1</v>
      </c>
      <c r="H397" s="241"/>
    </row>
    <row r="398" spans="1:8">
      <c r="A398" s="236">
        <v>44712</v>
      </c>
      <c r="B398" s="677" t="s">
        <v>397</v>
      </c>
      <c r="C398" s="677" t="s">
        <v>422</v>
      </c>
      <c r="D398" t="s">
        <v>400</v>
      </c>
      <c r="E398" s="290"/>
      <c r="F398" s="290">
        <v>240</v>
      </c>
      <c r="G398" s="241">
        <f t="shared" si="6"/>
        <v>111.10000000000002</v>
      </c>
      <c r="H398" s="241"/>
    </row>
    <row r="399" spans="1:8">
      <c r="A399" s="236">
        <v>44748</v>
      </c>
      <c r="B399" s="677" t="s">
        <v>2554</v>
      </c>
      <c r="C399" s="677" t="s">
        <v>422</v>
      </c>
      <c r="D399" t="s">
        <v>19</v>
      </c>
      <c r="E399" s="290"/>
      <c r="F399" s="290">
        <v>4.8</v>
      </c>
      <c r="G399" s="241">
        <f t="shared" si="6"/>
        <v>106.30000000000003</v>
      </c>
      <c r="H399" s="241"/>
    </row>
    <row r="400" spans="1:8">
      <c r="A400" s="236">
        <v>44748</v>
      </c>
      <c r="B400" s="677" t="s">
        <v>2554</v>
      </c>
      <c r="C400" s="677" t="s">
        <v>422</v>
      </c>
      <c r="D400" t="s">
        <v>19</v>
      </c>
      <c r="E400" s="290"/>
      <c r="F400" s="290">
        <v>0.9</v>
      </c>
      <c r="G400" s="241">
        <f t="shared" si="6"/>
        <v>105.40000000000002</v>
      </c>
      <c r="H400" s="241"/>
    </row>
    <row r="401" spans="1:13">
      <c r="A401" s="236">
        <v>44876</v>
      </c>
      <c r="B401" s="677" t="s">
        <v>2555</v>
      </c>
      <c r="C401" s="677" t="s">
        <v>422</v>
      </c>
      <c r="D401" t="s">
        <v>19</v>
      </c>
      <c r="E401" s="290"/>
      <c r="F401" s="290">
        <v>36.299999999999997</v>
      </c>
      <c r="G401" s="241">
        <f t="shared" si="6"/>
        <v>69.100000000000023</v>
      </c>
      <c r="H401" s="241"/>
    </row>
    <row r="402" spans="1:13">
      <c r="A402" s="236">
        <v>44876</v>
      </c>
      <c r="B402" s="677" t="s">
        <v>2555</v>
      </c>
      <c r="C402" s="677" t="s">
        <v>422</v>
      </c>
      <c r="D402" t="s">
        <v>401</v>
      </c>
      <c r="E402" s="290"/>
      <c r="F402" s="290">
        <v>9.1</v>
      </c>
      <c r="G402" s="241">
        <f t="shared" si="6"/>
        <v>60.000000000000021</v>
      </c>
      <c r="H402" s="241"/>
    </row>
    <row r="403" spans="1:13">
      <c r="A403" s="236">
        <v>45003</v>
      </c>
      <c r="B403" s="677" t="s">
        <v>2550</v>
      </c>
      <c r="C403" s="677" t="s">
        <v>422</v>
      </c>
      <c r="D403" t="s">
        <v>400</v>
      </c>
      <c r="E403" s="290"/>
      <c r="F403" s="290">
        <v>60</v>
      </c>
      <c r="G403" s="241">
        <f t="shared" si="6"/>
        <v>0</v>
      </c>
      <c r="H403" s="241"/>
    </row>
    <row r="404" spans="1:13">
      <c r="A404" s="231">
        <v>44742</v>
      </c>
      <c r="B404" s="676" t="s">
        <v>397</v>
      </c>
      <c r="C404" s="676" t="s">
        <v>425</v>
      </c>
      <c r="D404" t="s">
        <v>19</v>
      </c>
      <c r="E404" s="285">
        <v>40.700000000000003</v>
      </c>
      <c r="F404" s="285"/>
      <c r="G404" s="241">
        <f t="shared" si="6"/>
        <v>40.700000000000003</v>
      </c>
      <c r="H404" s="241"/>
    </row>
    <row r="405" spans="1:13">
      <c r="A405" s="228"/>
      <c r="B405" s="677"/>
      <c r="C405" s="677"/>
      <c r="D405" t="s">
        <v>401</v>
      </c>
      <c r="E405" s="285">
        <v>6.9</v>
      </c>
      <c r="F405" s="285"/>
      <c r="G405" s="241">
        <f t="shared" si="6"/>
        <v>47.6</v>
      </c>
      <c r="H405" s="241"/>
    </row>
    <row r="406" spans="1:13">
      <c r="A406" s="228"/>
      <c r="B406" s="677"/>
      <c r="C406" s="677"/>
      <c r="D406" t="s">
        <v>1115</v>
      </c>
      <c r="E406" s="285">
        <v>300</v>
      </c>
      <c r="F406" s="285"/>
      <c r="G406" s="241">
        <f t="shared" si="6"/>
        <v>347.6</v>
      </c>
      <c r="H406" s="241"/>
    </row>
    <row r="407" spans="1:13">
      <c r="A407" s="228">
        <v>44742</v>
      </c>
      <c r="B407" s="677" t="s">
        <v>2556</v>
      </c>
      <c r="C407" s="677" t="s">
        <v>425</v>
      </c>
      <c r="D407" t="s">
        <v>1115</v>
      </c>
      <c r="E407" s="285"/>
      <c r="F407" s="285">
        <v>275</v>
      </c>
      <c r="G407" s="241">
        <f t="shared" si="6"/>
        <v>72.600000000000023</v>
      </c>
      <c r="H407" s="241"/>
    </row>
    <row r="408" spans="1:13">
      <c r="A408" s="236">
        <v>44748</v>
      </c>
      <c r="B408" s="677" t="s">
        <v>2554</v>
      </c>
      <c r="C408" s="677" t="s">
        <v>425</v>
      </c>
      <c r="D408" t="s">
        <v>19</v>
      </c>
      <c r="E408" s="285"/>
      <c r="F408" s="285">
        <v>40.700000000000003</v>
      </c>
      <c r="G408" s="241">
        <f t="shared" si="6"/>
        <v>31.90000000000002</v>
      </c>
      <c r="H408" s="241"/>
    </row>
    <row r="409" spans="1:13">
      <c r="A409" s="236">
        <v>44748</v>
      </c>
      <c r="B409" s="677" t="s">
        <v>2554</v>
      </c>
      <c r="C409" s="677" t="s">
        <v>425</v>
      </c>
      <c r="D409" t="s">
        <v>401</v>
      </c>
      <c r="E409" s="285"/>
      <c r="F409" s="285">
        <v>6.9</v>
      </c>
      <c r="G409" s="241">
        <f t="shared" si="6"/>
        <v>25.000000000000021</v>
      </c>
      <c r="H409" s="241"/>
    </row>
    <row r="410" spans="1:13">
      <c r="A410" s="236">
        <v>44796</v>
      </c>
      <c r="B410" s="677" t="s">
        <v>2557</v>
      </c>
      <c r="C410" s="677" t="s">
        <v>425</v>
      </c>
      <c r="D410" t="s">
        <v>1115</v>
      </c>
      <c r="E410" s="285"/>
      <c r="F410" s="285">
        <v>25</v>
      </c>
      <c r="G410" s="241">
        <f t="shared" si="6"/>
        <v>0</v>
      </c>
      <c r="H410" s="241"/>
    </row>
    <row r="411" spans="1:13">
      <c r="A411" s="243">
        <v>44773</v>
      </c>
      <c r="B411" s="676" t="s">
        <v>397</v>
      </c>
      <c r="C411" s="676" t="s">
        <v>427</v>
      </c>
      <c r="D411" t="s">
        <v>19</v>
      </c>
      <c r="E411" s="285">
        <v>40.700000000000003</v>
      </c>
      <c r="F411" s="285"/>
      <c r="G411" s="241">
        <f t="shared" si="6"/>
        <v>40.700000000000003</v>
      </c>
      <c r="H411" s="241"/>
    </row>
    <row r="412" spans="1:13">
      <c r="B412" s="677"/>
      <c r="C412" s="677"/>
      <c r="D412" t="s">
        <v>401</v>
      </c>
      <c r="E412" s="285">
        <v>9.6999999999999993</v>
      </c>
      <c r="F412" s="285"/>
      <c r="G412" s="241">
        <f t="shared" si="6"/>
        <v>50.400000000000006</v>
      </c>
      <c r="H412" s="241"/>
    </row>
    <row r="413" spans="1:13">
      <c r="B413" s="677"/>
      <c r="C413" s="677"/>
      <c r="D413" t="s">
        <v>1115</v>
      </c>
      <c r="E413" s="285">
        <v>300</v>
      </c>
      <c r="F413" s="285"/>
      <c r="G413" s="241">
        <f t="shared" si="6"/>
        <v>350.4</v>
      </c>
      <c r="H413" s="241"/>
    </row>
    <row r="414" spans="1:13">
      <c r="A414" s="236">
        <v>44773</v>
      </c>
      <c r="B414" s="677" t="s">
        <v>2558</v>
      </c>
      <c r="C414" s="677" t="s">
        <v>427</v>
      </c>
      <c r="D414" t="s">
        <v>1115</v>
      </c>
      <c r="E414" s="285"/>
      <c r="F414" s="285">
        <v>232</v>
      </c>
      <c r="G414" s="241">
        <f t="shared" si="6"/>
        <v>118.39999999999998</v>
      </c>
      <c r="H414" s="241"/>
      <c r="I414" s="237"/>
      <c r="J414" s="676"/>
    </row>
    <row r="415" spans="1:13">
      <c r="A415" s="236">
        <v>44796</v>
      </c>
      <c r="B415" s="677" t="s">
        <v>2557</v>
      </c>
      <c r="C415" s="677" t="s">
        <v>427</v>
      </c>
      <c r="D415" t="s">
        <v>1115</v>
      </c>
      <c r="E415" s="285"/>
      <c r="F415" s="285">
        <v>68</v>
      </c>
      <c r="G415" s="241">
        <f t="shared" si="6"/>
        <v>50.399999999999977</v>
      </c>
      <c r="H415" s="241"/>
      <c r="J415" s="676"/>
      <c r="M415" s="285"/>
    </row>
    <row r="416" spans="1:13">
      <c r="A416" s="236">
        <v>44796</v>
      </c>
      <c r="B416" s="677" t="s">
        <v>2559</v>
      </c>
      <c r="C416" s="677" t="s">
        <v>427</v>
      </c>
      <c r="D416" t="s">
        <v>401</v>
      </c>
      <c r="E416" s="285"/>
      <c r="F416" s="285">
        <v>9.6999999999999993</v>
      </c>
      <c r="G416" s="241">
        <f t="shared" si="6"/>
        <v>40.699999999999974</v>
      </c>
      <c r="H416" s="241"/>
      <c r="J416" s="676"/>
    </row>
    <row r="417" spans="1:13">
      <c r="A417" s="236">
        <v>44876</v>
      </c>
      <c r="B417" s="677" t="s">
        <v>2555</v>
      </c>
      <c r="C417" s="677" t="s">
        <v>427</v>
      </c>
      <c r="D417" t="s">
        <v>19</v>
      </c>
      <c r="E417" s="285"/>
      <c r="F417" s="285">
        <v>40.700000000000003</v>
      </c>
      <c r="G417" s="241">
        <f t="shared" si="6"/>
        <v>0</v>
      </c>
      <c r="H417" s="241"/>
      <c r="M417" s="285"/>
    </row>
    <row r="418" spans="1:13">
      <c r="A418" s="243">
        <v>44804</v>
      </c>
      <c r="B418" s="676" t="s">
        <v>397</v>
      </c>
      <c r="C418" s="676" t="s">
        <v>429</v>
      </c>
      <c r="D418" t="s">
        <v>19</v>
      </c>
      <c r="E418" s="285">
        <v>40.700000000000003</v>
      </c>
      <c r="F418" s="285"/>
      <c r="G418" s="241">
        <f t="shared" si="6"/>
        <v>40.700000000000003</v>
      </c>
      <c r="H418" s="241"/>
      <c r="J418" s="676"/>
      <c r="M418" s="285"/>
    </row>
    <row r="419" spans="1:13">
      <c r="B419" s="677"/>
      <c r="C419" s="677"/>
      <c r="D419" t="s">
        <v>401</v>
      </c>
      <c r="E419" s="285">
        <v>7</v>
      </c>
      <c r="F419" s="285"/>
      <c r="G419" s="241">
        <f t="shared" si="6"/>
        <v>47.7</v>
      </c>
      <c r="H419" s="241"/>
      <c r="J419" s="676"/>
    </row>
    <row r="420" spans="1:13">
      <c r="B420" s="677"/>
      <c r="C420" s="677"/>
      <c r="D420" t="s">
        <v>1115</v>
      </c>
      <c r="E420" s="285">
        <v>300</v>
      </c>
      <c r="F420" s="285"/>
      <c r="G420" s="241">
        <f t="shared" si="6"/>
        <v>347.7</v>
      </c>
      <c r="H420" s="241"/>
      <c r="J420" s="676"/>
      <c r="L420" s="290"/>
    </row>
    <row r="421" spans="1:13">
      <c r="B421" s="677"/>
      <c r="C421" s="677"/>
      <c r="D421" t="s">
        <v>535</v>
      </c>
      <c r="E421" s="285">
        <v>10</v>
      </c>
      <c r="F421" s="285"/>
      <c r="G421" s="241">
        <f t="shared" si="6"/>
        <v>357.7</v>
      </c>
      <c r="H421" s="241"/>
      <c r="J421" s="676"/>
      <c r="L421" s="290"/>
      <c r="M421" s="290"/>
    </row>
    <row r="422" spans="1:13">
      <c r="A422" s="236">
        <v>44804</v>
      </c>
      <c r="B422" s="677" t="s">
        <v>2560</v>
      </c>
      <c r="C422" s="677" t="s">
        <v>429</v>
      </c>
      <c r="D422" t="s">
        <v>1115</v>
      </c>
      <c r="E422" s="285"/>
      <c r="F422" s="285">
        <v>286</v>
      </c>
      <c r="G422" s="241">
        <f t="shared" si="6"/>
        <v>71.699999999999989</v>
      </c>
      <c r="H422" s="241"/>
      <c r="M422" s="290"/>
    </row>
    <row r="423" spans="1:13">
      <c r="A423" s="236">
        <v>44876</v>
      </c>
      <c r="B423" s="677" t="s">
        <v>2555</v>
      </c>
      <c r="C423" s="677" t="s">
        <v>429</v>
      </c>
      <c r="D423" t="s">
        <v>19</v>
      </c>
      <c r="E423" s="285"/>
      <c r="F423" s="285">
        <v>13.9</v>
      </c>
      <c r="G423" s="241">
        <f t="shared" si="6"/>
        <v>57.79999999999999</v>
      </c>
      <c r="H423" s="241"/>
    </row>
    <row r="424" spans="1:13">
      <c r="A424" s="236">
        <v>44894</v>
      </c>
      <c r="B424" s="677" t="s">
        <v>2561</v>
      </c>
      <c r="C424" s="677" t="s">
        <v>429</v>
      </c>
      <c r="D424" t="s">
        <v>19</v>
      </c>
      <c r="E424" s="285"/>
      <c r="F424" s="285">
        <v>26.8</v>
      </c>
      <c r="G424" s="241">
        <f t="shared" si="6"/>
        <v>30.999999999999989</v>
      </c>
      <c r="H424" s="241"/>
    </row>
    <row r="425" spans="1:13">
      <c r="A425" s="236">
        <v>44894</v>
      </c>
      <c r="B425" s="677" t="s">
        <v>2561</v>
      </c>
      <c r="C425" s="677" t="s">
        <v>429</v>
      </c>
      <c r="D425" t="s">
        <v>401</v>
      </c>
      <c r="E425" s="285"/>
      <c r="F425" s="285">
        <v>7</v>
      </c>
      <c r="G425" s="241">
        <f t="shared" si="6"/>
        <v>23.999999999999989</v>
      </c>
      <c r="H425" s="241"/>
    </row>
    <row r="426" spans="1:13">
      <c r="A426" s="236">
        <v>45003</v>
      </c>
      <c r="B426" s="677" t="s">
        <v>2550</v>
      </c>
      <c r="C426" s="677" t="s">
        <v>429</v>
      </c>
      <c r="D426" t="s">
        <v>1115</v>
      </c>
      <c r="E426" s="285"/>
      <c r="F426" s="285">
        <v>14</v>
      </c>
      <c r="G426" s="241">
        <f t="shared" si="6"/>
        <v>9.9999999999999893</v>
      </c>
      <c r="H426" s="241"/>
    </row>
    <row r="427" spans="1:13">
      <c r="A427" s="236">
        <v>45003</v>
      </c>
      <c r="B427" s="677" t="s">
        <v>2562</v>
      </c>
      <c r="C427" s="677" t="s">
        <v>429</v>
      </c>
      <c r="D427" t="s">
        <v>535</v>
      </c>
      <c r="E427" s="285"/>
      <c r="F427" s="285">
        <v>10</v>
      </c>
      <c r="G427" s="241">
        <f t="shared" si="6"/>
        <v>0</v>
      </c>
      <c r="H427" s="241"/>
    </row>
    <row r="428" spans="1:13">
      <c r="A428" s="243">
        <v>44834</v>
      </c>
      <c r="B428" s="676" t="s">
        <v>397</v>
      </c>
      <c r="C428" s="676" t="s">
        <v>478</v>
      </c>
      <c r="D428" t="s">
        <v>19</v>
      </c>
      <c r="E428" s="290">
        <v>36.1</v>
      </c>
      <c r="F428" s="290"/>
      <c r="G428" s="241">
        <f t="shared" si="6"/>
        <v>36.1</v>
      </c>
      <c r="H428" s="241"/>
    </row>
    <row r="429" spans="1:13">
      <c r="A429" s="243"/>
      <c r="B429" s="676"/>
      <c r="C429" s="676"/>
      <c r="D429" t="s">
        <v>401</v>
      </c>
      <c r="E429" s="290">
        <v>8.1999999999999993</v>
      </c>
      <c r="F429" s="290"/>
      <c r="G429" s="241">
        <f t="shared" si="6"/>
        <v>44.3</v>
      </c>
      <c r="H429" s="241"/>
      <c r="J429" s="236"/>
      <c r="K429" s="677"/>
      <c r="L429" s="285"/>
    </row>
    <row r="430" spans="1:13">
      <c r="A430" s="243"/>
      <c r="B430" s="676"/>
      <c r="C430" s="676"/>
      <c r="D430" t="s">
        <v>1115</v>
      </c>
      <c r="E430" s="290">
        <v>350</v>
      </c>
      <c r="F430" s="290"/>
      <c r="G430" s="241">
        <f t="shared" si="6"/>
        <v>394.3</v>
      </c>
      <c r="H430" s="241"/>
      <c r="J430" s="236"/>
      <c r="K430" s="677"/>
      <c r="L430" s="285"/>
    </row>
    <row r="431" spans="1:13">
      <c r="A431" s="236">
        <v>44834</v>
      </c>
      <c r="B431" s="677" t="s">
        <v>2563</v>
      </c>
      <c r="C431" s="677" t="s">
        <v>478</v>
      </c>
      <c r="D431" t="s">
        <v>1115</v>
      </c>
      <c r="E431" s="290"/>
      <c r="F431" s="290">
        <v>270</v>
      </c>
      <c r="G431" s="241">
        <f t="shared" si="6"/>
        <v>124.30000000000001</v>
      </c>
      <c r="H431" s="241"/>
      <c r="J431" s="236"/>
      <c r="K431" s="677"/>
      <c r="L431" s="290"/>
    </row>
    <row r="432" spans="1:13">
      <c r="A432" s="236">
        <v>44894</v>
      </c>
      <c r="B432" s="677" t="s">
        <v>2561</v>
      </c>
      <c r="C432" s="677" t="s">
        <v>478</v>
      </c>
      <c r="D432" t="s">
        <v>19</v>
      </c>
      <c r="E432" s="290"/>
      <c r="F432" s="256">
        <v>36.1</v>
      </c>
      <c r="G432" s="241">
        <f t="shared" si="6"/>
        <v>88.200000000000017</v>
      </c>
      <c r="H432" s="241"/>
    </row>
    <row r="433" spans="1:11">
      <c r="A433" s="236">
        <v>44894</v>
      </c>
      <c r="B433" s="677" t="s">
        <v>2561</v>
      </c>
      <c r="C433" s="677" t="s">
        <v>478</v>
      </c>
      <c r="D433" t="s">
        <v>401</v>
      </c>
      <c r="E433" s="290"/>
      <c r="F433" s="256">
        <v>5.0999999999999996</v>
      </c>
      <c r="G433" s="241">
        <f t="shared" si="6"/>
        <v>83.100000000000023</v>
      </c>
      <c r="H433" s="241"/>
    </row>
    <row r="434" spans="1:11">
      <c r="A434" s="236">
        <v>44881</v>
      </c>
      <c r="B434" s="677" t="s">
        <v>2564</v>
      </c>
      <c r="C434" s="677" t="s">
        <v>478</v>
      </c>
      <c r="D434" t="s">
        <v>401</v>
      </c>
      <c r="E434" s="290"/>
      <c r="F434" s="256">
        <v>3.1</v>
      </c>
      <c r="G434" s="241">
        <f t="shared" si="6"/>
        <v>80.000000000000028</v>
      </c>
      <c r="H434" s="241"/>
    </row>
    <row r="435" spans="1:11">
      <c r="A435" s="236">
        <v>44939</v>
      </c>
      <c r="B435" s="677" t="s">
        <v>2565</v>
      </c>
      <c r="C435" s="677" t="s">
        <v>478</v>
      </c>
      <c r="D435" t="s">
        <v>1115</v>
      </c>
      <c r="E435" s="290"/>
      <c r="F435" s="256">
        <v>50</v>
      </c>
      <c r="G435" s="241">
        <f t="shared" si="6"/>
        <v>30.000000000000028</v>
      </c>
      <c r="H435" s="241"/>
    </row>
    <row r="436" spans="1:11">
      <c r="A436" s="236">
        <v>45012</v>
      </c>
      <c r="B436" s="677" t="s">
        <v>2551</v>
      </c>
      <c r="C436" s="677" t="s">
        <v>478</v>
      </c>
      <c r="D436" t="s">
        <v>400</v>
      </c>
      <c r="E436" s="290"/>
      <c r="F436" s="256">
        <v>30</v>
      </c>
      <c r="G436" s="241">
        <f t="shared" si="6"/>
        <v>2.8421709430404007E-14</v>
      </c>
      <c r="H436" s="241"/>
    </row>
    <row r="437" spans="1:11">
      <c r="A437" s="243">
        <v>44865</v>
      </c>
      <c r="B437" s="676" t="s">
        <v>397</v>
      </c>
      <c r="C437" s="676" t="s">
        <v>398</v>
      </c>
      <c r="D437" t="s">
        <v>19</v>
      </c>
      <c r="E437" s="290">
        <v>36</v>
      </c>
      <c r="F437" s="290"/>
      <c r="G437" s="241">
        <f t="shared" si="6"/>
        <v>36.000000000000028</v>
      </c>
      <c r="H437" s="241"/>
    </row>
    <row r="438" spans="1:11">
      <c r="A438" s="243"/>
      <c r="B438" s="676"/>
      <c r="C438" s="676"/>
      <c r="D438" t="s">
        <v>401</v>
      </c>
      <c r="E438" s="290">
        <v>4.9000000000000004</v>
      </c>
      <c r="F438" s="290"/>
      <c r="G438" s="241">
        <f t="shared" si="6"/>
        <v>40.900000000000027</v>
      </c>
      <c r="H438" s="241"/>
    </row>
    <row r="439" spans="1:11">
      <c r="A439" s="243"/>
      <c r="B439" s="676"/>
      <c r="C439" s="676"/>
      <c r="D439" t="s">
        <v>1115</v>
      </c>
      <c r="E439" s="290">
        <v>350</v>
      </c>
      <c r="F439" s="290"/>
      <c r="G439" s="241">
        <f t="shared" si="6"/>
        <v>390.90000000000003</v>
      </c>
      <c r="H439" s="241"/>
      <c r="I439" s="676"/>
      <c r="K439" s="241"/>
    </row>
    <row r="440" spans="1:11">
      <c r="A440" s="236">
        <v>44865</v>
      </c>
      <c r="B440" s="677" t="s">
        <v>2566</v>
      </c>
      <c r="C440" s="677" t="s">
        <v>398</v>
      </c>
      <c r="D440" t="s">
        <v>1115</v>
      </c>
      <c r="E440" s="290"/>
      <c r="F440" s="290">
        <v>300</v>
      </c>
      <c r="G440" s="241">
        <f t="shared" si="6"/>
        <v>90.900000000000034</v>
      </c>
      <c r="H440" s="241"/>
      <c r="I440" s="676"/>
      <c r="K440" s="241"/>
    </row>
    <row r="441" spans="1:11">
      <c r="A441" s="236">
        <v>44881</v>
      </c>
      <c r="B441" s="677" t="s">
        <v>2564</v>
      </c>
      <c r="C441" s="677" t="s">
        <v>398</v>
      </c>
      <c r="D441" t="s">
        <v>19</v>
      </c>
      <c r="E441" s="290"/>
      <c r="F441" s="290">
        <v>36</v>
      </c>
      <c r="G441" s="241">
        <f t="shared" si="6"/>
        <v>54.900000000000034</v>
      </c>
      <c r="H441" s="241"/>
      <c r="I441" s="676"/>
      <c r="K441" s="241"/>
    </row>
    <row r="442" spans="1:11" ht="15.75" customHeight="1">
      <c r="A442" s="236">
        <v>44881</v>
      </c>
      <c r="B442" s="677" t="s">
        <v>2564</v>
      </c>
      <c r="C442" s="677" t="s">
        <v>398</v>
      </c>
      <c r="D442" t="s">
        <v>401</v>
      </c>
      <c r="E442" s="290"/>
      <c r="F442" s="290">
        <v>4.9000000000000004</v>
      </c>
      <c r="G442" s="241">
        <f t="shared" si="6"/>
        <v>50.000000000000036</v>
      </c>
      <c r="H442" s="241"/>
      <c r="I442" s="676"/>
      <c r="K442" s="218"/>
    </row>
    <row r="443" spans="1:11" ht="15.75" customHeight="1">
      <c r="A443" s="236">
        <v>45034</v>
      </c>
      <c r="B443" s="677" t="s">
        <v>2567</v>
      </c>
      <c r="C443" s="677" t="s">
        <v>398</v>
      </c>
      <c r="D443" t="s">
        <v>1115</v>
      </c>
      <c r="E443" s="290"/>
      <c r="F443" s="290">
        <v>50</v>
      </c>
      <c r="G443" s="241">
        <f t="shared" si="6"/>
        <v>0</v>
      </c>
      <c r="H443" s="241"/>
      <c r="I443" s="676"/>
      <c r="K443" s="218"/>
    </row>
    <row r="444" spans="1:11">
      <c r="A444" s="243">
        <v>44895</v>
      </c>
      <c r="B444" s="676" t="s">
        <v>397</v>
      </c>
      <c r="C444" s="676" t="s">
        <v>405</v>
      </c>
      <c r="D444" t="s">
        <v>19</v>
      </c>
      <c r="E444" s="290">
        <v>40.200000000000003</v>
      </c>
      <c r="F444" s="285"/>
      <c r="G444" s="241">
        <f t="shared" si="6"/>
        <v>40.200000000000003</v>
      </c>
      <c r="H444" s="241"/>
      <c r="K444" s="218"/>
    </row>
    <row r="445" spans="1:11">
      <c r="A445" s="243"/>
      <c r="B445" s="676"/>
      <c r="C445" s="676"/>
      <c r="D445" t="s">
        <v>401</v>
      </c>
      <c r="E445" s="290">
        <v>6.3</v>
      </c>
      <c r="F445" s="285"/>
      <c r="G445" s="241">
        <f t="shared" si="6"/>
        <v>46.5</v>
      </c>
      <c r="H445" s="241"/>
    </row>
    <row r="446" spans="1:11">
      <c r="A446" s="243"/>
      <c r="B446" s="676"/>
      <c r="C446" s="676"/>
      <c r="D446" t="s">
        <v>1115</v>
      </c>
      <c r="E446" s="290">
        <v>350</v>
      </c>
      <c r="F446" s="285"/>
      <c r="G446" s="241">
        <f t="shared" si="6"/>
        <v>396.5</v>
      </c>
      <c r="H446" s="241"/>
    </row>
    <row r="447" spans="1:11">
      <c r="A447" s="236">
        <v>44881</v>
      </c>
      <c r="B447" s="677" t="s">
        <v>2564</v>
      </c>
      <c r="C447" s="677" t="s">
        <v>398</v>
      </c>
      <c r="D447" t="s">
        <v>19</v>
      </c>
      <c r="E447" s="290"/>
      <c r="F447" s="285">
        <v>6</v>
      </c>
      <c r="G447" s="241">
        <f t="shared" si="6"/>
        <v>390.5</v>
      </c>
      <c r="H447" s="241"/>
    </row>
    <row r="448" spans="1:11">
      <c r="A448" s="236">
        <v>44895</v>
      </c>
      <c r="B448" s="677" t="s">
        <v>2568</v>
      </c>
      <c r="C448" s="677" t="s">
        <v>405</v>
      </c>
      <c r="D448" t="s">
        <v>400</v>
      </c>
      <c r="E448" s="285"/>
      <c r="F448" s="285">
        <v>195</v>
      </c>
      <c r="G448" s="241">
        <f t="shared" si="6"/>
        <v>195.5</v>
      </c>
      <c r="H448" s="241"/>
      <c r="I448" s="692"/>
      <c r="J448" s="692"/>
      <c r="K448" s="692"/>
    </row>
    <row r="449" spans="1:11">
      <c r="A449" s="236">
        <v>44900</v>
      </c>
      <c r="B449" s="677" t="s">
        <v>2569</v>
      </c>
      <c r="C449" s="677" t="s">
        <v>405</v>
      </c>
      <c r="D449" t="s">
        <v>400</v>
      </c>
      <c r="E449" s="285"/>
      <c r="F449" s="285">
        <v>70</v>
      </c>
      <c r="G449" s="241">
        <f t="shared" si="6"/>
        <v>125.5</v>
      </c>
      <c r="H449" s="241"/>
      <c r="K449" s="241"/>
    </row>
    <row r="450" spans="1:11">
      <c r="A450" s="236">
        <v>45049</v>
      </c>
      <c r="B450" s="677" t="s">
        <v>2570</v>
      </c>
      <c r="C450" s="677" t="s">
        <v>405</v>
      </c>
      <c r="D450" t="s">
        <v>19</v>
      </c>
      <c r="E450" s="285"/>
      <c r="F450" s="285">
        <v>34.200000000000003</v>
      </c>
      <c r="G450" s="241">
        <f t="shared" si="6"/>
        <v>91.3</v>
      </c>
      <c r="H450" s="241"/>
      <c r="K450" s="241"/>
    </row>
    <row r="451" spans="1:11">
      <c r="A451" s="236">
        <v>45049</v>
      </c>
      <c r="B451" s="677" t="s">
        <v>2570</v>
      </c>
      <c r="C451" s="677" t="s">
        <v>405</v>
      </c>
      <c r="D451" t="s">
        <v>401</v>
      </c>
      <c r="E451" s="285"/>
      <c r="F451" s="285">
        <v>6.3</v>
      </c>
      <c r="G451" s="241">
        <f t="shared" si="6"/>
        <v>85</v>
      </c>
      <c r="H451" s="241"/>
      <c r="K451" s="241"/>
    </row>
    <row r="452" spans="1:11">
      <c r="A452" s="236">
        <v>45068</v>
      </c>
      <c r="B452" s="677" t="s">
        <v>2571</v>
      </c>
      <c r="C452" s="677" t="s">
        <v>405</v>
      </c>
      <c r="D452" t="s">
        <v>400</v>
      </c>
      <c r="E452" s="285"/>
      <c r="F452" s="285">
        <v>50</v>
      </c>
      <c r="G452" s="241">
        <f t="shared" si="6"/>
        <v>35</v>
      </c>
      <c r="H452" s="241"/>
      <c r="K452" s="241"/>
    </row>
    <row r="453" spans="1:11" ht="15.75" customHeight="1">
      <c r="A453" s="236">
        <v>45119</v>
      </c>
      <c r="B453" s="677" t="s">
        <v>2572</v>
      </c>
      <c r="C453" s="677" t="s">
        <v>405</v>
      </c>
      <c r="D453" t="s">
        <v>400</v>
      </c>
      <c r="E453" s="285"/>
      <c r="F453" s="285">
        <v>10</v>
      </c>
      <c r="G453" s="241">
        <f t="shared" si="6"/>
        <v>25</v>
      </c>
      <c r="H453" s="241"/>
      <c r="K453" s="241"/>
    </row>
    <row r="454" spans="1:11" ht="15.75" customHeight="1">
      <c r="A454" s="236">
        <v>45150</v>
      </c>
      <c r="B454" s="677" t="s">
        <v>2573</v>
      </c>
      <c r="C454" s="677" t="s">
        <v>405</v>
      </c>
      <c r="D454" t="s">
        <v>400</v>
      </c>
      <c r="E454" s="285"/>
      <c r="F454" s="285">
        <v>25</v>
      </c>
      <c r="G454" s="241">
        <f t="shared" si="6"/>
        <v>0</v>
      </c>
      <c r="H454" s="241"/>
      <c r="K454" s="241"/>
    </row>
    <row r="455" spans="1:11">
      <c r="A455" s="243">
        <v>44926</v>
      </c>
      <c r="B455" s="676" t="s">
        <v>397</v>
      </c>
      <c r="C455" s="676" t="s">
        <v>409</v>
      </c>
      <c r="D455" t="s">
        <v>19</v>
      </c>
      <c r="E455" s="285">
        <v>46</v>
      </c>
      <c r="F455" s="285"/>
      <c r="G455" s="241">
        <f t="shared" si="6"/>
        <v>46</v>
      </c>
      <c r="H455" s="241"/>
    </row>
    <row r="456" spans="1:11">
      <c r="B456" s="677"/>
      <c r="C456" s="677"/>
      <c r="D456" t="s">
        <v>401</v>
      </c>
      <c r="E456" s="285">
        <v>5.7</v>
      </c>
      <c r="F456" s="285"/>
      <c r="G456" s="241">
        <f t="shared" si="6"/>
        <v>51.7</v>
      </c>
      <c r="H456" s="241"/>
    </row>
    <row r="457" spans="1:11">
      <c r="B457" s="677"/>
      <c r="C457" s="677"/>
      <c r="D457" t="s">
        <v>400</v>
      </c>
      <c r="E457" s="285">
        <v>350</v>
      </c>
      <c r="F457" s="285"/>
      <c r="G457" s="241">
        <f t="shared" si="6"/>
        <v>401.7</v>
      </c>
      <c r="H457" s="241"/>
    </row>
    <row r="458" spans="1:11">
      <c r="A458" s="236">
        <v>44926</v>
      </c>
      <c r="B458" s="677" t="s">
        <v>2574</v>
      </c>
      <c r="C458" s="677" t="s">
        <v>409</v>
      </c>
      <c r="D458" t="s">
        <v>400</v>
      </c>
      <c r="E458" s="285"/>
      <c r="F458" s="285">
        <v>265</v>
      </c>
      <c r="G458" s="241">
        <f t="shared" si="6"/>
        <v>136.69999999999999</v>
      </c>
      <c r="H458" s="241"/>
    </row>
    <row r="459" spans="1:11">
      <c r="A459" s="236">
        <v>45049</v>
      </c>
      <c r="B459" s="677" t="s">
        <v>2570</v>
      </c>
      <c r="C459" s="677" t="s">
        <v>409</v>
      </c>
      <c r="D459" t="s">
        <v>19</v>
      </c>
      <c r="E459" s="285"/>
      <c r="F459" s="285">
        <v>46</v>
      </c>
      <c r="G459" s="241">
        <f t="shared" si="6"/>
        <v>90.699999999999989</v>
      </c>
      <c r="H459" s="241"/>
    </row>
    <row r="460" spans="1:11">
      <c r="A460" s="236">
        <v>45049</v>
      </c>
      <c r="B460" s="677" t="s">
        <v>2570</v>
      </c>
      <c r="C460" s="677" t="s">
        <v>409</v>
      </c>
      <c r="D460" t="s">
        <v>401</v>
      </c>
      <c r="E460" s="285"/>
      <c r="F460" s="285">
        <v>5.7</v>
      </c>
      <c r="G460" s="241">
        <f t="shared" si="6"/>
        <v>84.999999999999986</v>
      </c>
      <c r="H460" s="241"/>
    </row>
    <row r="461" spans="1:11">
      <c r="A461" s="236">
        <v>45166</v>
      </c>
      <c r="B461" s="677" t="s">
        <v>2575</v>
      </c>
      <c r="C461" s="677" t="s">
        <v>409</v>
      </c>
      <c r="D461" t="s">
        <v>400</v>
      </c>
      <c r="E461" s="285"/>
      <c r="F461" s="285">
        <v>70</v>
      </c>
      <c r="G461" s="241">
        <f t="shared" si="6"/>
        <v>14.999999999999986</v>
      </c>
      <c r="H461" s="241"/>
    </row>
    <row r="462" spans="1:11">
      <c r="A462" s="236">
        <v>45195</v>
      </c>
      <c r="B462" s="677" t="s">
        <v>2576</v>
      </c>
      <c r="C462" s="677" t="s">
        <v>409</v>
      </c>
      <c r="D462" t="s">
        <v>1115</v>
      </c>
      <c r="E462" s="285"/>
      <c r="F462" s="285">
        <v>15</v>
      </c>
      <c r="G462" s="241">
        <f t="shared" si="6"/>
        <v>-1.4210854715202004E-14</v>
      </c>
      <c r="H462" s="241"/>
    </row>
    <row r="463" spans="1:11">
      <c r="A463" s="243">
        <v>44926</v>
      </c>
      <c r="B463" s="676" t="s">
        <v>397</v>
      </c>
      <c r="C463" s="676" t="s">
        <v>444</v>
      </c>
      <c r="D463" t="s">
        <v>19</v>
      </c>
      <c r="E463" s="321">
        <v>47.8</v>
      </c>
      <c r="F463" s="285"/>
      <c r="G463" s="241">
        <f t="shared" si="6"/>
        <v>47.799999999999983</v>
      </c>
      <c r="H463" s="241"/>
      <c r="I463" s="677"/>
      <c r="J463" s="676"/>
    </row>
    <row r="464" spans="1:11">
      <c r="B464" s="677"/>
      <c r="C464" s="677"/>
      <c r="D464" t="s">
        <v>401</v>
      </c>
      <c r="E464" s="285">
        <v>4.8</v>
      </c>
      <c r="F464" s="285"/>
      <c r="G464" s="241">
        <f t="shared" si="6"/>
        <v>52.59999999999998</v>
      </c>
      <c r="H464" s="241"/>
    </row>
    <row r="465" spans="1:13">
      <c r="B465" s="677"/>
      <c r="C465" s="677"/>
      <c r="D465" t="s">
        <v>400</v>
      </c>
      <c r="E465" s="285">
        <v>350</v>
      </c>
      <c r="F465" s="285"/>
      <c r="G465" s="241">
        <f t="shared" si="6"/>
        <v>402.59999999999997</v>
      </c>
      <c r="H465" s="241"/>
    </row>
    <row r="466" spans="1:13">
      <c r="A466" s="236">
        <v>44957</v>
      </c>
      <c r="B466" s="677" t="s">
        <v>2577</v>
      </c>
      <c r="C466" s="677" t="s">
        <v>444</v>
      </c>
      <c r="D466" t="s">
        <v>400</v>
      </c>
      <c r="E466" s="285"/>
      <c r="F466" s="285">
        <v>100</v>
      </c>
      <c r="G466" s="241">
        <f t="shared" si="6"/>
        <v>302.59999999999997</v>
      </c>
      <c r="H466" s="241"/>
    </row>
    <row r="467" spans="1:13">
      <c r="A467" s="236">
        <v>44957</v>
      </c>
      <c r="B467" s="677" t="s">
        <v>2578</v>
      </c>
      <c r="C467" s="677" t="s">
        <v>444</v>
      </c>
      <c r="D467" t="s">
        <v>400</v>
      </c>
      <c r="E467" s="285"/>
      <c r="F467" s="285">
        <v>250</v>
      </c>
      <c r="G467" s="241">
        <f t="shared" si="6"/>
        <v>52.599999999999966</v>
      </c>
      <c r="H467" s="241"/>
    </row>
    <row r="468" spans="1:13">
      <c r="A468" s="236">
        <v>45049</v>
      </c>
      <c r="B468" s="677" t="s">
        <v>2570</v>
      </c>
      <c r="C468" s="677" t="s">
        <v>444</v>
      </c>
      <c r="D468" t="s">
        <v>19</v>
      </c>
      <c r="E468" s="285"/>
      <c r="F468" s="321">
        <v>47.8</v>
      </c>
      <c r="G468" s="241">
        <f t="shared" si="6"/>
        <v>4.7999999999999687</v>
      </c>
      <c r="H468" s="241"/>
    </row>
    <row r="469" spans="1:13">
      <c r="A469" s="236">
        <v>45049</v>
      </c>
      <c r="B469" s="677" t="s">
        <v>2570</v>
      </c>
      <c r="C469" s="677" t="s">
        <v>444</v>
      </c>
      <c r="D469" t="s">
        <v>401</v>
      </c>
      <c r="E469" s="285"/>
      <c r="F469" s="285">
        <v>4.8</v>
      </c>
      <c r="G469" s="241">
        <f t="shared" si="6"/>
        <v>-3.1086244689504383E-14</v>
      </c>
      <c r="H469" s="241"/>
    </row>
    <row r="470" spans="1:13">
      <c r="A470" s="243">
        <v>44985</v>
      </c>
      <c r="B470" s="676" t="s">
        <v>397</v>
      </c>
      <c r="C470" s="676" t="s">
        <v>415</v>
      </c>
      <c r="D470" t="s">
        <v>19</v>
      </c>
      <c r="E470" s="285">
        <v>54.8</v>
      </c>
      <c r="F470" s="285"/>
      <c r="G470" s="241">
        <f t="shared" si="6"/>
        <v>54.799999999999969</v>
      </c>
      <c r="H470" s="241"/>
      <c r="M470" s="285"/>
    </row>
    <row r="471" spans="1:13">
      <c r="B471" s="677"/>
      <c r="C471" s="677"/>
      <c r="D471" t="s">
        <v>401</v>
      </c>
      <c r="E471" s="285">
        <v>1.2</v>
      </c>
      <c r="F471" s="285"/>
      <c r="G471" s="241">
        <f t="shared" si="6"/>
        <v>55.999999999999972</v>
      </c>
      <c r="H471" s="241"/>
      <c r="M471" s="285"/>
    </row>
    <row r="472" spans="1:13">
      <c r="B472" s="677"/>
      <c r="C472" s="677"/>
      <c r="D472" t="s">
        <v>400</v>
      </c>
      <c r="E472" s="285">
        <v>350</v>
      </c>
      <c r="F472" s="285"/>
      <c r="G472" s="241">
        <f t="shared" si="6"/>
        <v>406</v>
      </c>
      <c r="H472" s="241"/>
    </row>
    <row r="473" spans="1:13">
      <c r="A473" s="236">
        <v>44985</v>
      </c>
      <c r="B473" s="677" t="s">
        <v>2579</v>
      </c>
      <c r="C473" s="677" t="s">
        <v>415</v>
      </c>
      <c r="D473" t="s">
        <v>400</v>
      </c>
      <c r="E473" s="285"/>
      <c r="F473" s="285">
        <v>260</v>
      </c>
      <c r="G473" s="241">
        <f t="shared" si="6"/>
        <v>146</v>
      </c>
      <c r="H473" s="241"/>
      <c r="I473" s="676"/>
      <c r="J473" s="676"/>
      <c r="M473" s="321"/>
    </row>
    <row r="474" spans="1:13">
      <c r="A474" s="236">
        <v>44988</v>
      </c>
      <c r="B474" s="677" t="s">
        <v>2580</v>
      </c>
      <c r="C474" s="677" t="s">
        <v>415</v>
      </c>
      <c r="D474" t="s">
        <v>400</v>
      </c>
      <c r="E474" s="285"/>
      <c r="F474" s="285">
        <v>50</v>
      </c>
      <c r="G474" s="241">
        <f t="shared" si="6"/>
        <v>96</v>
      </c>
      <c r="H474" s="241"/>
      <c r="I474" s="677"/>
      <c r="J474" s="676"/>
      <c r="M474" s="285"/>
    </row>
    <row r="475" spans="1:13">
      <c r="A475" s="236">
        <v>45049</v>
      </c>
      <c r="B475" s="677" t="s">
        <v>2570</v>
      </c>
      <c r="C475" s="677" t="s">
        <v>415</v>
      </c>
      <c r="D475" t="s">
        <v>19</v>
      </c>
      <c r="E475" s="285"/>
      <c r="F475" s="285">
        <v>5.2</v>
      </c>
      <c r="G475" s="241">
        <f t="shared" si="6"/>
        <v>90.8</v>
      </c>
      <c r="H475" s="241"/>
    </row>
    <row r="476" spans="1:13">
      <c r="A476" s="236">
        <v>45055</v>
      </c>
      <c r="B476" s="677" t="s">
        <v>2581</v>
      </c>
      <c r="C476" s="677" t="s">
        <v>415</v>
      </c>
      <c r="D476" t="s">
        <v>19</v>
      </c>
      <c r="E476" s="285"/>
      <c r="F476" s="285">
        <v>49.6</v>
      </c>
      <c r="G476" s="241">
        <f t="shared" si="6"/>
        <v>41.199999999999996</v>
      </c>
      <c r="H476" s="241"/>
    </row>
    <row r="477" spans="1:13">
      <c r="A477" s="236">
        <v>45055</v>
      </c>
      <c r="B477" s="677" t="s">
        <v>2581</v>
      </c>
      <c r="C477" s="677" t="s">
        <v>415</v>
      </c>
      <c r="D477" t="s">
        <v>401</v>
      </c>
      <c r="E477" s="285"/>
      <c r="F477" s="285">
        <v>0.4</v>
      </c>
      <c r="G477" s="241">
        <f t="shared" si="6"/>
        <v>40.799999999999997</v>
      </c>
      <c r="H477" s="241"/>
    </row>
    <row r="478" spans="1:13">
      <c r="A478" s="236">
        <v>45059</v>
      </c>
      <c r="B478" s="677" t="s">
        <v>2582</v>
      </c>
      <c r="C478" s="677" t="s">
        <v>415</v>
      </c>
      <c r="D478" t="s">
        <v>401</v>
      </c>
      <c r="E478" s="285"/>
      <c r="F478" s="285">
        <v>0.8</v>
      </c>
      <c r="G478" s="241">
        <f t="shared" si="6"/>
        <v>40</v>
      </c>
      <c r="H478" s="241"/>
    </row>
    <row r="479" spans="1:13">
      <c r="A479" s="236">
        <v>45202</v>
      </c>
      <c r="B479" s="677" t="s">
        <v>2583</v>
      </c>
      <c r="C479" s="677" t="s">
        <v>415</v>
      </c>
      <c r="D479" t="s">
        <v>400</v>
      </c>
      <c r="E479" s="285"/>
      <c r="F479" s="285">
        <v>40</v>
      </c>
      <c r="G479" s="241">
        <f t="shared" si="6"/>
        <v>0</v>
      </c>
      <c r="H479" s="241"/>
    </row>
    <row r="480" spans="1:13">
      <c r="A480" s="243">
        <v>45016</v>
      </c>
      <c r="B480" s="676" t="s">
        <v>397</v>
      </c>
      <c r="C480" s="676" t="s">
        <v>418</v>
      </c>
      <c r="D480" t="s">
        <v>19</v>
      </c>
      <c r="E480" s="285">
        <v>47.9</v>
      </c>
      <c r="F480" s="285"/>
      <c r="G480" s="241">
        <f t="shared" si="6"/>
        <v>47.9</v>
      </c>
      <c r="H480" s="241"/>
    </row>
    <row r="481" spans="1:12">
      <c r="B481" s="677"/>
      <c r="C481" s="677"/>
      <c r="D481" t="s">
        <v>401</v>
      </c>
      <c r="E481" s="285">
        <v>1.3</v>
      </c>
      <c r="F481" s="285"/>
      <c r="G481" s="241">
        <f t="shared" si="6"/>
        <v>49.199999999999996</v>
      </c>
      <c r="H481" s="241"/>
    </row>
    <row r="482" spans="1:12">
      <c r="B482" s="677"/>
      <c r="C482" s="677"/>
      <c r="D482" t="s">
        <v>400</v>
      </c>
      <c r="E482" s="285">
        <v>350</v>
      </c>
      <c r="F482" s="285"/>
      <c r="G482" s="241">
        <f t="shared" si="6"/>
        <v>399.2</v>
      </c>
      <c r="H482" s="241"/>
    </row>
    <row r="483" spans="1:12">
      <c r="A483" s="236">
        <v>45016</v>
      </c>
      <c r="B483" s="677" t="s">
        <v>2584</v>
      </c>
      <c r="C483" s="677" t="s">
        <v>418</v>
      </c>
      <c r="D483" t="s">
        <v>400</v>
      </c>
      <c r="E483" s="285"/>
      <c r="F483" s="285">
        <v>290</v>
      </c>
      <c r="G483" s="241">
        <f t="shared" si="6"/>
        <v>109.19999999999999</v>
      </c>
      <c r="H483" s="241"/>
    </row>
    <row r="484" spans="1:12">
      <c r="A484" s="236">
        <v>45059</v>
      </c>
      <c r="B484" s="677" t="s">
        <v>2582</v>
      </c>
      <c r="C484" s="677" t="s">
        <v>418</v>
      </c>
      <c r="D484" t="s">
        <v>19</v>
      </c>
      <c r="E484" s="285"/>
      <c r="F484" s="285">
        <v>24.2</v>
      </c>
      <c r="G484" s="241">
        <f t="shared" si="6"/>
        <v>84.999999999999986</v>
      </c>
      <c r="H484" s="241"/>
    </row>
    <row r="485" spans="1:12">
      <c r="A485" s="236">
        <v>45069</v>
      </c>
      <c r="B485" s="677" t="s">
        <v>2585</v>
      </c>
      <c r="C485" s="677" t="s">
        <v>418</v>
      </c>
      <c r="D485" t="s">
        <v>19</v>
      </c>
      <c r="E485" s="285"/>
      <c r="F485" s="285">
        <v>23.7</v>
      </c>
      <c r="G485" s="241">
        <f t="shared" si="6"/>
        <v>61.299999999999983</v>
      </c>
      <c r="H485" s="241"/>
    </row>
    <row r="486" spans="1:12">
      <c r="A486" s="236">
        <v>45069</v>
      </c>
      <c r="B486" s="677" t="s">
        <v>2585</v>
      </c>
      <c r="C486" s="677" t="s">
        <v>418</v>
      </c>
      <c r="D486" t="s">
        <v>401</v>
      </c>
      <c r="E486" s="285"/>
      <c r="F486" s="285">
        <v>1.3</v>
      </c>
      <c r="G486" s="241">
        <f t="shared" si="6"/>
        <v>59.999999999999986</v>
      </c>
      <c r="H486" s="241"/>
    </row>
    <row r="487" spans="1:12">
      <c r="A487" s="236">
        <v>45210</v>
      </c>
      <c r="B487" s="677" t="s">
        <v>2586</v>
      </c>
      <c r="C487" s="677" t="s">
        <v>418</v>
      </c>
      <c r="D487" t="s">
        <v>400</v>
      </c>
      <c r="F487" s="256">
        <v>60</v>
      </c>
      <c r="G487" s="241">
        <f t="shared" si="6"/>
        <v>0</v>
      </c>
      <c r="H487" s="241"/>
    </row>
    <row r="488" spans="1:12">
      <c r="A488" s="243">
        <v>45046</v>
      </c>
      <c r="B488" s="676" t="s">
        <v>397</v>
      </c>
      <c r="C488" s="676" t="s">
        <v>420</v>
      </c>
      <c r="D488" t="s">
        <v>19</v>
      </c>
      <c r="E488" s="334">
        <v>50.1</v>
      </c>
      <c r="F488" s="334"/>
      <c r="G488" s="241">
        <f t="shared" si="6"/>
        <v>50.1</v>
      </c>
      <c r="H488" s="241"/>
      <c r="J488" s="676"/>
      <c r="L488" s="218"/>
    </row>
    <row r="489" spans="1:12">
      <c r="B489" s="677"/>
      <c r="C489" s="677"/>
      <c r="D489" t="s">
        <v>401</v>
      </c>
      <c r="E489" s="334">
        <v>1.5</v>
      </c>
      <c r="F489" s="334"/>
      <c r="G489" s="241">
        <f t="shared" si="6"/>
        <v>51.6</v>
      </c>
      <c r="H489" s="241"/>
      <c r="J489" s="676"/>
      <c r="L489" s="218"/>
    </row>
    <row r="490" spans="1:12">
      <c r="B490" s="677"/>
      <c r="C490" s="677"/>
      <c r="D490" t="s">
        <v>400</v>
      </c>
      <c r="E490" s="334">
        <v>350</v>
      </c>
      <c r="F490" s="334"/>
      <c r="G490" s="241">
        <f t="shared" ref="G490:G545" si="7">+G489+E490-F490</f>
        <v>401.6</v>
      </c>
      <c r="H490" s="241"/>
      <c r="J490" s="676"/>
      <c r="L490" s="218"/>
    </row>
    <row r="491" spans="1:12">
      <c r="A491" s="236">
        <v>45046</v>
      </c>
      <c r="B491" s="677" t="s">
        <v>2587</v>
      </c>
      <c r="C491" s="677" t="s">
        <v>420</v>
      </c>
      <c r="D491" t="s">
        <v>400</v>
      </c>
      <c r="E491" s="334"/>
      <c r="F491" s="334">
        <v>200</v>
      </c>
      <c r="G491" s="241">
        <f t="shared" si="7"/>
        <v>201.60000000000002</v>
      </c>
      <c r="H491" s="241"/>
      <c r="J491" s="676"/>
    </row>
    <row r="492" spans="1:12">
      <c r="A492" s="275">
        <v>45105</v>
      </c>
      <c r="B492" s="677" t="s">
        <v>2588</v>
      </c>
      <c r="C492" s="677" t="s">
        <v>420</v>
      </c>
      <c r="D492" t="s">
        <v>19</v>
      </c>
      <c r="E492" s="334"/>
      <c r="F492" s="334">
        <v>20</v>
      </c>
      <c r="G492" s="241">
        <f t="shared" si="7"/>
        <v>181.60000000000002</v>
      </c>
      <c r="H492" s="241"/>
      <c r="J492" s="676"/>
      <c r="K492" s="676"/>
      <c r="L492"/>
    </row>
    <row r="493" spans="1:12">
      <c r="A493" s="275">
        <v>45119</v>
      </c>
      <c r="B493" s="677" t="s">
        <v>2589</v>
      </c>
      <c r="C493" s="677" t="s">
        <v>420</v>
      </c>
      <c r="D493" t="s">
        <v>19</v>
      </c>
      <c r="E493" s="334"/>
      <c r="F493" s="334">
        <v>30.1</v>
      </c>
      <c r="G493" s="241">
        <f t="shared" si="7"/>
        <v>151.50000000000003</v>
      </c>
      <c r="H493" s="241"/>
    </row>
    <row r="494" spans="1:12">
      <c r="A494" s="275">
        <v>45119</v>
      </c>
      <c r="B494" s="677" t="s">
        <v>2589</v>
      </c>
      <c r="C494" s="677" t="s">
        <v>420</v>
      </c>
      <c r="D494" t="s">
        <v>401</v>
      </c>
      <c r="E494" s="334"/>
      <c r="F494" s="334">
        <v>1.5</v>
      </c>
      <c r="G494" s="241">
        <f t="shared" si="7"/>
        <v>150.00000000000003</v>
      </c>
      <c r="H494" s="241"/>
    </row>
    <row r="495" spans="1:12">
      <c r="A495" s="275">
        <v>45223</v>
      </c>
      <c r="B495" s="677" t="s">
        <v>2590</v>
      </c>
      <c r="C495" s="677" t="s">
        <v>420</v>
      </c>
      <c r="D495" t="s">
        <v>400</v>
      </c>
      <c r="E495" s="334"/>
      <c r="F495" s="334">
        <v>40</v>
      </c>
      <c r="G495" s="241">
        <f t="shared" si="7"/>
        <v>110.00000000000003</v>
      </c>
      <c r="H495" s="241"/>
    </row>
    <row r="496" spans="1:12">
      <c r="A496" s="275">
        <v>45266</v>
      </c>
      <c r="B496" s="677" t="s">
        <v>2591</v>
      </c>
      <c r="C496" s="677" t="s">
        <v>420</v>
      </c>
      <c r="D496" t="s">
        <v>400</v>
      </c>
      <c r="E496" s="334"/>
      <c r="F496" s="334">
        <v>20</v>
      </c>
      <c r="G496" s="241">
        <f t="shared" si="7"/>
        <v>90.000000000000028</v>
      </c>
      <c r="H496" s="241"/>
    </row>
    <row r="497" spans="1:12">
      <c r="A497" s="275">
        <v>45273</v>
      </c>
      <c r="B497" s="677" t="s">
        <v>2592</v>
      </c>
      <c r="C497" s="677" t="s">
        <v>420</v>
      </c>
      <c r="D497" t="s">
        <v>400</v>
      </c>
      <c r="E497" s="334"/>
      <c r="F497" s="334">
        <v>50</v>
      </c>
      <c r="G497" s="241">
        <f t="shared" si="7"/>
        <v>40.000000000000028</v>
      </c>
      <c r="H497" s="241"/>
    </row>
    <row r="498" spans="1:12">
      <c r="A498" s="275">
        <v>45280</v>
      </c>
      <c r="B498" s="677" t="s">
        <v>2593</v>
      </c>
      <c r="C498" s="677" t="s">
        <v>420</v>
      </c>
      <c r="D498" t="s">
        <v>400</v>
      </c>
      <c r="E498" s="334"/>
      <c r="F498" s="334">
        <v>40</v>
      </c>
      <c r="G498" s="241">
        <f t="shared" si="7"/>
        <v>0</v>
      </c>
      <c r="H498" s="241"/>
    </row>
    <row r="499" spans="1:12">
      <c r="A499" s="243">
        <v>45077</v>
      </c>
      <c r="B499" s="676" t="s">
        <v>397</v>
      </c>
      <c r="C499" s="676" t="s">
        <v>422</v>
      </c>
      <c r="D499" t="s">
        <v>19</v>
      </c>
      <c r="E499" s="334">
        <v>46.4</v>
      </c>
      <c r="F499" s="323"/>
      <c r="G499" s="241">
        <f t="shared" si="7"/>
        <v>46.4</v>
      </c>
      <c r="H499" s="241"/>
    </row>
    <row r="500" spans="1:12">
      <c r="A500" s="243"/>
      <c r="B500" s="676"/>
      <c r="C500" s="676"/>
      <c r="D500" t="s">
        <v>401</v>
      </c>
      <c r="E500" s="334">
        <v>2.1</v>
      </c>
      <c r="F500" s="323"/>
      <c r="G500" s="241">
        <f t="shared" si="7"/>
        <v>48.5</v>
      </c>
      <c r="H500" s="241"/>
    </row>
    <row r="501" spans="1:12">
      <c r="A501" s="243"/>
      <c r="B501" s="676"/>
      <c r="C501" s="676"/>
      <c r="D501" t="s">
        <v>400</v>
      </c>
      <c r="E501" s="334">
        <v>350</v>
      </c>
      <c r="F501" s="323"/>
      <c r="G501" s="241">
        <f t="shared" si="7"/>
        <v>398.5</v>
      </c>
      <c r="H501" s="241"/>
    </row>
    <row r="502" spans="1:12">
      <c r="A502" s="236">
        <v>45077</v>
      </c>
      <c r="B502" s="677" t="s">
        <v>2594</v>
      </c>
      <c r="C502" s="677" t="s">
        <v>422</v>
      </c>
      <c r="D502" t="s">
        <v>400</v>
      </c>
      <c r="E502" s="334"/>
      <c r="F502" s="334">
        <v>350</v>
      </c>
      <c r="G502" s="241">
        <f t="shared" si="7"/>
        <v>48.5</v>
      </c>
      <c r="H502" s="241"/>
    </row>
    <row r="503" spans="1:12">
      <c r="B503" s="677"/>
      <c r="C503" s="677"/>
      <c r="D503" s="319" t="s">
        <v>551</v>
      </c>
      <c r="E503" s="256">
        <v>10</v>
      </c>
      <c r="F503" s="285"/>
      <c r="G503" s="241">
        <f t="shared" si="7"/>
        <v>58.5</v>
      </c>
      <c r="H503" s="241"/>
    </row>
    <row r="504" spans="1:12">
      <c r="A504" s="275">
        <v>45119</v>
      </c>
      <c r="B504" s="677" t="s">
        <v>2589</v>
      </c>
      <c r="C504" s="677" t="s">
        <v>422</v>
      </c>
      <c r="D504" t="s">
        <v>19</v>
      </c>
      <c r="F504" s="285">
        <v>46.4</v>
      </c>
      <c r="G504" s="241">
        <f t="shared" si="7"/>
        <v>12.100000000000001</v>
      </c>
      <c r="H504" s="241"/>
    </row>
    <row r="505" spans="1:12">
      <c r="A505" s="275">
        <v>45119</v>
      </c>
      <c r="B505" s="677" t="s">
        <v>2589</v>
      </c>
      <c r="C505" s="677" t="s">
        <v>422</v>
      </c>
      <c r="D505" t="s">
        <v>401</v>
      </c>
      <c r="F505" s="285">
        <v>2.1</v>
      </c>
      <c r="G505" s="241">
        <f t="shared" si="7"/>
        <v>10.000000000000002</v>
      </c>
      <c r="H505" s="241"/>
    </row>
    <row r="506" spans="1:12">
      <c r="A506" s="275">
        <v>45119</v>
      </c>
      <c r="B506" s="677" t="s">
        <v>2589</v>
      </c>
      <c r="C506" s="677" t="s">
        <v>422</v>
      </c>
      <c r="D506" s="319" t="s">
        <v>551</v>
      </c>
      <c r="F506" s="285">
        <v>10</v>
      </c>
      <c r="G506" s="241">
        <f t="shared" si="7"/>
        <v>0</v>
      </c>
      <c r="H506" s="241"/>
    </row>
    <row r="507" spans="1:12">
      <c r="A507" s="243">
        <v>45107</v>
      </c>
      <c r="B507" s="676" t="s">
        <v>397</v>
      </c>
      <c r="C507" s="676" t="s">
        <v>425</v>
      </c>
      <c r="D507" t="s">
        <v>19</v>
      </c>
      <c r="E507" s="285">
        <v>47.2</v>
      </c>
      <c r="F507" s="285"/>
      <c r="G507" s="241">
        <f t="shared" si="7"/>
        <v>47.2</v>
      </c>
      <c r="H507" s="241"/>
    </row>
    <row r="508" spans="1:12">
      <c r="B508" s="677"/>
      <c r="C508" s="677"/>
      <c r="D508" t="s">
        <v>401</v>
      </c>
      <c r="E508" s="290">
        <v>2</v>
      </c>
      <c r="F508" s="290"/>
      <c r="G508" s="241">
        <f t="shared" si="7"/>
        <v>49.2</v>
      </c>
      <c r="H508" s="241"/>
      <c r="J508" s="676"/>
      <c r="L508" s="218"/>
    </row>
    <row r="509" spans="1:12">
      <c r="A509" s="243"/>
      <c r="B509" s="676"/>
      <c r="C509" s="676"/>
      <c r="D509" t="s">
        <v>400</v>
      </c>
      <c r="E509" s="290">
        <v>350</v>
      </c>
      <c r="F509" s="290"/>
      <c r="G509" s="241">
        <f t="shared" si="7"/>
        <v>399.2</v>
      </c>
      <c r="H509" s="241"/>
      <c r="J509" s="677"/>
      <c r="L509" s="218"/>
    </row>
    <row r="510" spans="1:12">
      <c r="A510" s="236">
        <v>45111</v>
      </c>
      <c r="B510" s="677" t="s">
        <v>2595</v>
      </c>
      <c r="C510" s="677" t="s">
        <v>425</v>
      </c>
      <c r="D510" t="s">
        <v>400</v>
      </c>
      <c r="E510" s="290"/>
      <c r="F510" s="290">
        <v>280</v>
      </c>
      <c r="G510" s="241">
        <f t="shared" si="7"/>
        <v>119.19999999999999</v>
      </c>
      <c r="H510" s="241"/>
    </row>
    <row r="511" spans="1:12">
      <c r="A511" s="236">
        <v>45142</v>
      </c>
      <c r="B511" s="677" t="s">
        <v>2596</v>
      </c>
      <c r="C511" s="677" t="s">
        <v>425</v>
      </c>
      <c r="D511" t="s">
        <v>400</v>
      </c>
      <c r="E511" s="290"/>
      <c r="F511" s="290">
        <v>20</v>
      </c>
      <c r="G511" s="241">
        <f t="shared" si="7"/>
        <v>99.199999999999989</v>
      </c>
      <c r="H511" s="241"/>
    </row>
    <row r="512" spans="1:12">
      <c r="A512" s="236">
        <v>45146</v>
      </c>
      <c r="B512" s="677" t="s">
        <v>2597</v>
      </c>
      <c r="C512" s="677" t="s">
        <v>425</v>
      </c>
      <c r="D512" t="s">
        <v>400</v>
      </c>
      <c r="E512" s="290"/>
      <c r="F512" s="290">
        <v>20</v>
      </c>
      <c r="G512" s="241">
        <f t="shared" si="7"/>
        <v>79.199999999999989</v>
      </c>
      <c r="H512" s="241"/>
    </row>
    <row r="513" spans="1:14">
      <c r="A513" s="236">
        <v>45166</v>
      </c>
      <c r="B513" s="677" t="s">
        <v>2598</v>
      </c>
      <c r="C513" s="677" t="s">
        <v>425</v>
      </c>
      <c r="D513" t="s">
        <v>19</v>
      </c>
      <c r="E513" s="290"/>
      <c r="F513" s="285">
        <v>47.2</v>
      </c>
      <c r="G513" s="241">
        <f t="shared" si="7"/>
        <v>31.999999999999986</v>
      </c>
      <c r="H513" s="241"/>
    </row>
    <row r="514" spans="1:14">
      <c r="A514" s="236">
        <v>45166</v>
      </c>
      <c r="B514" s="677" t="s">
        <v>2598</v>
      </c>
      <c r="C514" s="677" t="s">
        <v>425</v>
      </c>
      <c r="D514" t="s">
        <v>401</v>
      </c>
      <c r="E514" s="290"/>
      <c r="F514" s="290">
        <v>2</v>
      </c>
      <c r="G514" s="241">
        <f t="shared" si="7"/>
        <v>29.999999999999986</v>
      </c>
      <c r="H514" s="241"/>
    </row>
    <row r="515" spans="1:14">
      <c r="A515" s="236">
        <v>45280</v>
      </c>
      <c r="B515" s="677" t="s">
        <v>2593</v>
      </c>
      <c r="C515" s="677" t="s">
        <v>425</v>
      </c>
      <c r="D515" t="s">
        <v>400</v>
      </c>
      <c r="E515" s="290"/>
      <c r="F515" s="290">
        <v>30</v>
      </c>
      <c r="G515" s="241">
        <f t="shared" si="7"/>
        <v>0</v>
      </c>
      <c r="H515" s="241"/>
    </row>
    <row r="516" spans="1:14">
      <c r="A516" s="243">
        <v>45138</v>
      </c>
      <c r="B516" s="676" t="s">
        <v>397</v>
      </c>
      <c r="C516" s="676" t="s">
        <v>427</v>
      </c>
      <c r="D516" t="s">
        <v>19</v>
      </c>
      <c r="E516" s="285">
        <v>44.5</v>
      </c>
      <c r="G516" s="241">
        <f t="shared" si="7"/>
        <v>44.5</v>
      </c>
      <c r="H516" s="241"/>
    </row>
    <row r="517" spans="1:14">
      <c r="B517" s="677"/>
      <c r="C517" s="677"/>
      <c r="D517" t="s">
        <v>401</v>
      </c>
      <c r="E517" s="290">
        <v>2</v>
      </c>
      <c r="G517" s="241">
        <f t="shared" si="7"/>
        <v>46.5</v>
      </c>
      <c r="H517" s="241"/>
    </row>
    <row r="518" spans="1:14">
      <c r="A518" s="243"/>
      <c r="B518" s="676"/>
      <c r="C518" s="676"/>
      <c r="D518" t="s">
        <v>400</v>
      </c>
      <c r="E518" s="290">
        <v>350</v>
      </c>
      <c r="G518" s="241">
        <f t="shared" si="7"/>
        <v>396.5</v>
      </c>
      <c r="H518" s="241"/>
    </row>
    <row r="519" spans="1:14">
      <c r="A519" s="236">
        <v>45138</v>
      </c>
      <c r="B519" s="677" t="s">
        <v>2599</v>
      </c>
      <c r="C519" s="677" t="s">
        <v>427</v>
      </c>
      <c r="D519" t="s">
        <v>400</v>
      </c>
      <c r="E519" s="686"/>
      <c r="F519" s="686">
        <v>285</v>
      </c>
      <c r="G519" s="241">
        <f t="shared" si="7"/>
        <v>111.5</v>
      </c>
      <c r="H519" s="241"/>
    </row>
    <row r="520" spans="1:14">
      <c r="A520" s="236">
        <v>45166</v>
      </c>
      <c r="B520" s="677" t="s">
        <v>2598</v>
      </c>
      <c r="C520" s="677" t="s">
        <v>427</v>
      </c>
      <c r="D520" t="s">
        <v>19</v>
      </c>
      <c r="E520" s="290"/>
      <c r="F520" s="290">
        <v>28.2</v>
      </c>
      <c r="G520" s="241">
        <f t="shared" si="7"/>
        <v>83.3</v>
      </c>
      <c r="H520" s="241"/>
      <c r="N520" s="290"/>
    </row>
    <row r="521" spans="1:14">
      <c r="A521" s="236">
        <v>45166</v>
      </c>
      <c r="B521" s="677" t="s">
        <v>2598</v>
      </c>
      <c r="C521" s="677" t="s">
        <v>427</v>
      </c>
      <c r="D521" t="s">
        <v>401</v>
      </c>
      <c r="E521" s="290"/>
      <c r="F521" s="290">
        <v>2</v>
      </c>
      <c r="G521" s="241">
        <f t="shared" si="7"/>
        <v>81.3</v>
      </c>
      <c r="H521" s="241"/>
      <c r="N521" s="290"/>
    </row>
    <row r="522" spans="1:14">
      <c r="A522" s="236">
        <v>45202</v>
      </c>
      <c r="B522" s="677" t="s">
        <v>2600</v>
      </c>
      <c r="C522" s="677" t="s">
        <v>427</v>
      </c>
      <c r="D522" t="s">
        <v>19</v>
      </c>
      <c r="E522" s="290"/>
      <c r="F522" s="290">
        <v>16.3</v>
      </c>
      <c r="G522" s="241">
        <f t="shared" si="7"/>
        <v>65</v>
      </c>
      <c r="H522" s="241"/>
      <c r="N522" s="290"/>
    </row>
    <row r="523" spans="1:14">
      <c r="A523" s="236">
        <v>45287</v>
      </c>
      <c r="B523" s="677" t="s">
        <v>2601</v>
      </c>
      <c r="C523" s="677" t="s">
        <v>427</v>
      </c>
      <c r="D523" t="s">
        <v>400</v>
      </c>
      <c r="E523" s="290"/>
      <c r="F523" s="290">
        <v>65</v>
      </c>
      <c r="G523" s="241">
        <f t="shared" si="7"/>
        <v>0</v>
      </c>
      <c r="H523" s="241"/>
      <c r="N523" s="290"/>
    </row>
    <row r="524" spans="1:14">
      <c r="A524" s="243">
        <v>45169</v>
      </c>
      <c r="B524" s="676" t="s">
        <v>397</v>
      </c>
      <c r="C524" s="676" t="s">
        <v>732</v>
      </c>
      <c r="D524" t="s">
        <v>19</v>
      </c>
      <c r="E524" s="285">
        <v>42.5</v>
      </c>
      <c r="F524" s="290"/>
      <c r="G524" s="241">
        <f t="shared" si="7"/>
        <v>42.5</v>
      </c>
      <c r="H524" s="241"/>
    </row>
    <row r="525" spans="1:14">
      <c r="B525" s="677"/>
      <c r="C525" s="677"/>
      <c r="D525" t="s">
        <v>401</v>
      </c>
      <c r="E525" s="290">
        <v>2.2999999999999998</v>
      </c>
      <c r="F525" s="290"/>
      <c r="G525" s="241">
        <f t="shared" si="7"/>
        <v>44.8</v>
      </c>
      <c r="H525" s="241"/>
    </row>
    <row r="526" spans="1:14">
      <c r="A526" s="243"/>
      <c r="B526" s="676"/>
      <c r="C526" s="676"/>
      <c r="D526" t="s">
        <v>400</v>
      </c>
      <c r="E526" s="290">
        <v>350</v>
      </c>
      <c r="F526" s="290"/>
      <c r="G526" s="241">
        <f t="shared" si="7"/>
        <v>394.8</v>
      </c>
      <c r="H526" s="241"/>
    </row>
    <row r="527" spans="1:14">
      <c r="A527" s="243"/>
      <c r="B527" s="676"/>
      <c r="C527" s="676"/>
      <c r="D527" t="s">
        <v>535</v>
      </c>
      <c r="E527" s="290">
        <v>10</v>
      </c>
      <c r="F527" s="290"/>
      <c r="G527" s="241">
        <f t="shared" si="7"/>
        <v>404.8</v>
      </c>
      <c r="H527" s="241"/>
    </row>
    <row r="528" spans="1:14">
      <c r="A528" s="236">
        <v>45169</v>
      </c>
      <c r="B528" s="677" t="s">
        <v>2602</v>
      </c>
      <c r="C528" s="677" t="s">
        <v>732</v>
      </c>
      <c r="D528" t="s">
        <v>400</v>
      </c>
      <c r="E528" s="290"/>
      <c r="F528" s="290">
        <v>280</v>
      </c>
      <c r="G528" s="241">
        <f t="shared" si="7"/>
        <v>124.80000000000001</v>
      </c>
      <c r="H528" s="241"/>
    </row>
    <row r="529" spans="1:16">
      <c r="A529" s="236">
        <v>45194</v>
      </c>
      <c r="B529" s="677" t="s">
        <v>2603</v>
      </c>
      <c r="C529" s="677" t="s">
        <v>732</v>
      </c>
      <c r="D529" t="s">
        <v>19</v>
      </c>
      <c r="F529" s="285">
        <v>42.5</v>
      </c>
      <c r="G529" s="241">
        <f t="shared" si="7"/>
        <v>82.300000000000011</v>
      </c>
      <c r="H529" s="241"/>
    </row>
    <row r="530" spans="1:16">
      <c r="A530" s="236">
        <v>45194</v>
      </c>
      <c r="B530" s="677" t="s">
        <v>2603</v>
      </c>
      <c r="C530" s="677" t="s">
        <v>732</v>
      </c>
      <c r="D530" t="s">
        <v>401</v>
      </c>
      <c r="F530" s="290">
        <v>2.2999999999999998</v>
      </c>
      <c r="G530" s="241">
        <f t="shared" si="7"/>
        <v>80.000000000000014</v>
      </c>
      <c r="H530" s="241"/>
    </row>
    <row r="531" spans="1:16">
      <c r="A531" s="236">
        <v>45194</v>
      </c>
      <c r="B531" s="677" t="s">
        <v>2603</v>
      </c>
      <c r="C531" s="677" t="s">
        <v>732</v>
      </c>
      <c r="D531" t="s">
        <v>535</v>
      </c>
      <c r="F531" s="290">
        <v>10</v>
      </c>
      <c r="G531" s="241">
        <f t="shared" si="7"/>
        <v>70.000000000000014</v>
      </c>
      <c r="H531" s="241"/>
    </row>
    <row r="532" spans="1:16">
      <c r="A532" s="236">
        <v>45237</v>
      </c>
      <c r="B532" s="677" t="s">
        <v>2604</v>
      </c>
      <c r="C532" s="677" t="s">
        <v>732</v>
      </c>
      <c r="D532" t="s">
        <v>400</v>
      </c>
      <c r="F532" s="290">
        <v>15</v>
      </c>
      <c r="G532" s="241">
        <f t="shared" si="7"/>
        <v>55.000000000000014</v>
      </c>
      <c r="H532" s="241"/>
      <c r="J532" s="676"/>
    </row>
    <row r="533" spans="1:16">
      <c r="A533" s="236">
        <v>45287</v>
      </c>
      <c r="B533" s="677" t="s">
        <v>2601</v>
      </c>
      <c r="C533" s="677" t="s">
        <v>732</v>
      </c>
      <c r="D533" t="s">
        <v>400</v>
      </c>
      <c r="F533" s="290">
        <v>55</v>
      </c>
      <c r="G533" s="241">
        <f t="shared" si="7"/>
        <v>0</v>
      </c>
      <c r="H533" s="241"/>
      <c r="J533" s="676"/>
    </row>
    <row r="534" spans="1:16">
      <c r="A534" s="243">
        <v>45199</v>
      </c>
      <c r="B534" s="676" t="s">
        <v>397</v>
      </c>
      <c r="C534" s="676" t="s">
        <v>431</v>
      </c>
      <c r="D534" t="s">
        <v>19</v>
      </c>
      <c r="E534" s="285">
        <v>42.3</v>
      </c>
      <c r="G534" s="241">
        <f t="shared" si="7"/>
        <v>42.3</v>
      </c>
      <c r="H534" s="241"/>
      <c r="J534" s="692"/>
      <c r="K534" s="692"/>
      <c r="L534" s="692"/>
    </row>
    <row r="535" spans="1:16">
      <c r="B535" s="677"/>
      <c r="C535" s="677"/>
      <c r="D535" t="s">
        <v>401</v>
      </c>
      <c r="E535" s="290">
        <v>2</v>
      </c>
      <c r="G535" s="241">
        <f t="shared" si="7"/>
        <v>44.3</v>
      </c>
      <c r="H535" s="241"/>
      <c r="J535" s="676"/>
    </row>
    <row r="536" spans="1:16">
      <c r="B536" s="677"/>
      <c r="C536" s="677"/>
      <c r="D536" t="s">
        <v>400</v>
      </c>
      <c r="E536" s="290">
        <v>350</v>
      </c>
      <c r="G536" s="241">
        <f t="shared" si="7"/>
        <v>394.3</v>
      </c>
      <c r="H536" s="241"/>
      <c r="J536" s="676"/>
    </row>
    <row r="537" spans="1:16">
      <c r="A537" s="236">
        <v>45199</v>
      </c>
      <c r="B537" s="677" t="s">
        <v>2605</v>
      </c>
      <c r="C537" s="677" t="s">
        <v>431</v>
      </c>
      <c r="D537" t="s">
        <v>400</v>
      </c>
      <c r="F537" s="256">
        <v>350</v>
      </c>
      <c r="G537" s="241">
        <f t="shared" si="7"/>
        <v>44.300000000000011</v>
      </c>
      <c r="H537" s="241"/>
      <c r="J537" s="391"/>
      <c r="L537" s="237"/>
    </row>
    <row r="538" spans="1:16">
      <c r="A538" s="236">
        <v>45253</v>
      </c>
      <c r="B538" s="677" t="s">
        <v>2606</v>
      </c>
      <c r="C538" s="677" t="s">
        <v>431</v>
      </c>
      <c r="D538" t="s">
        <v>19</v>
      </c>
      <c r="F538" s="285">
        <v>42.3</v>
      </c>
      <c r="G538" s="241">
        <f t="shared" si="7"/>
        <v>2.0000000000000142</v>
      </c>
      <c r="H538" s="241"/>
      <c r="J538" s="391"/>
      <c r="L538" s="237"/>
    </row>
    <row r="539" spans="1:16">
      <c r="A539" s="236">
        <v>45253</v>
      </c>
      <c r="B539" s="677" t="s">
        <v>2606</v>
      </c>
      <c r="C539" s="677" t="s">
        <v>431</v>
      </c>
      <c r="D539" t="s">
        <v>401</v>
      </c>
      <c r="F539" s="290">
        <v>2</v>
      </c>
      <c r="G539" s="241">
        <f t="shared" si="7"/>
        <v>1.4210854715202004E-14</v>
      </c>
      <c r="H539" s="241"/>
      <c r="J539" s="391"/>
      <c r="L539" s="237"/>
    </row>
    <row r="540" spans="1:16">
      <c r="A540" s="243">
        <v>45230</v>
      </c>
      <c r="B540" s="676" t="s">
        <v>397</v>
      </c>
      <c r="C540" s="676" t="s">
        <v>398</v>
      </c>
      <c r="D540" t="s">
        <v>19</v>
      </c>
      <c r="E540" s="256">
        <v>41.2</v>
      </c>
      <c r="F540" s="265"/>
      <c r="G540" s="241">
        <f t="shared" si="7"/>
        <v>41.200000000000017</v>
      </c>
      <c r="H540" s="241"/>
      <c r="J540" s="677"/>
      <c r="L540" s="237"/>
    </row>
    <row r="541" spans="1:16">
      <c r="B541" s="677"/>
      <c r="C541" s="677"/>
      <c r="D541" t="s">
        <v>401</v>
      </c>
      <c r="E541" s="256">
        <v>2</v>
      </c>
      <c r="F541" s="265"/>
      <c r="G541" s="241">
        <f t="shared" si="7"/>
        <v>43.200000000000017</v>
      </c>
      <c r="H541" s="241"/>
      <c r="J541" s="676"/>
      <c r="L541"/>
      <c r="M541"/>
      <c r="O541" s="676"/>
      <c r="P541" s="676"/>
    </row>
    <row r="542" spans="1:16">
      <c r="B542" s="677"/>
      <c r="C542" s="677"/>
      <c r="D542" t="s">
        <v>400</v>
      </c>
      <c r="E542" s="256">
        <v>350</v>
      </c>
      <c r="F542" s="265"/>
      <c r="G542" s="241">
        <f t="shared" si="7"/>
        <v>393.20000000000005</v>
      </c>
      <c r="H542" s="241"/>
      <c r="J542" s="676"/>
      <c r="K542" s="676"/>
      <c r="L542"/>
    </row>
    <row r="543" spans="1:16">
      <c r="A543" s="236">
        <v>45230</v>
      </c>
      <c r="B543" s="677" t="s">
        <v>2607</v>
      </c>
      <c r="C543" s="677" t="s">
        <v>398</v>
      </c>
      <c r="D543" t="s">
        <v>400</v>
      </c>
      <c r="F543" s="265">
        <v>265</v>
      </c>
      <c r="G543" s="241">
        <f t="shared" si="7"/>
        <v>128.20000000000005</v>
      </c>
      <c r="H543" s="241"/>
      <c r="K543" s="676"/>
      <c r="L543"/>
      <c r="M543" s="319"/>
    </row>
    <row r="544" spans="1:16">
      <c r="A544" s="236">
        <v>45237</v>
      </c>
      <c r="B544" s="677" t="s">
        <v>2604</v>
      </c>
      <c r="C544" s="677" t="s">
        <v>398</v>
      </c>
      <c r="D544" t="s">
        <v>400</v>
      </c>
      <c r="F544" s="256">
        <v>85</v>
      </c>
      <c r="G544" s="241">
        <f t="shared" si="7"/>
        <v>43.200000000000045</v>
      </c>
      <c r="H544" s="241"/>
      <c r="K544" s="676"/>
      <c r="L544"/>
    </row>
    <row r="545" spans="1:13">
      <c r="A545" s="257">
        <v>45266</v>
      </c>
      <c r="B545" s="677" t="s">
        <v>2608</v>
      </c>
      <c r="C545" s="677" t="s">
        <v>398</v>
      </c>
      <c r="D545" t="s">
        <v>19</v>
      </c>
      <c r="F545" s="256">
        <v>41.2</v>
      </c>
      <c r="G545" s="241">
        <f t="shared" si="7"/>
        <v>2.0000000000000426</v>
      </c>
      <c r="H545" s="241"/>
      <c r="K545" s="676"/>
      <c r="L545"/>
    </row>
    <row r="546" spans="1:13">
      <c r="A546" s="257">
        <v>45266</v>
      </c>
      <c r="B546" s="677" t="s">
        <v>2608</v>
      </c>
      <c r="C546" s="677" t="s">
        <v>398</v>
      </c>
      <c r="D546" t="s">
        <v>401</v>
      </c>
      <c r="F546" s="256">
        <v>2</v>
      </c>
      <c r="G546" s="241">
        <f t="shared" ref="G546:G580" si="8">+G545+E546-F546</f>
        <v>4.2632564145606011E-14</v>
      </c>
      <c r="H546" s="241"/>
      <c r="K546" s="676"/>
      <c r="L546"/>
    </row>
    <row r="547" spans="1:13">
      <c r="A547" s="364">
        <v>45260</v>
      </c>
      <c r="B547" s="391" t="s">
        <v>397</v>
      </c>
      <c r="C547" s="391" t="s">
        <v>405</v>
      </c>
      <c r="D547" t="s">
        <v>19</v>
      </c>
      <c r="E547" s="256">
        <v>44.7</v>
      </c>
      <c r="F547" s="265"/>
      <c r="G547" s="241">
        <f t="shared" si="8"/>
        <v>44.700000000000045</v>
      </c>
      <c r="H547" s="241"/>
      <c r="J547" s="676"/>
      <c r="K547" s="676"/>
      <c r="L547"/>
      <c r="M547" s="241"/>
    </row>
    <row r="548" spans="1:13">
      <c r="A548" s="364"/>
      <c r="B548" s="391"/>
      <c r="C548" s="391"/>
      <c r="D548" t="s">
        <v>401</v>
      </c>
      <c r="E548" s="256">
        <v>5</v>
      </c>
      <c r="F548" s="265"/>
      <c r="G548" s="241">
        <f t="shared" si="8"/>
        <v>49.700000000000045</v>
      </c>
      <c r="H548" s="241"/>
      <c r="J548" s="676"/>
      <c r="K548" s="676"/>
      <c r="L548"/>
      <c r="M548" s="218"/>
    </row>
    <row r="549" spans="1:13">
      <c r="A549" s="365"/>
      <c r="B549" s="366"/>
      <c r="C549" s="366"/>
      <c r="D549" t="s">
        <v>400</v>
      </c>
      <c r="E549" s="256">
        <v>350</v>
      </c>
      <c r="F549" s="265"/>
      <c r="G549" s="241">
        <f t="shared" si="8"/>
        <v>399.70000000000005</v>
      </c>
      <c r="H549" s="241"/>
      <c r="J549" s="676"/>
    </row>
    <row r="550" spans="1:13">
      <c r="A550" s="365">
        <v>45260</v>
      </c>
      <c r="B550" s="366" t="s">
        <v>2609</v>
      </c>
      <c r="C550" s="366" t="s">
        <v>405</v>
      </c>
      <c r="D550" t="s">
        <v>400</v>
      </c>
      <c r="F550" s="265">
        <v>300</v>
      </c>
      <c r="G550" s="241">
        <f t="shared" si="8"/>
        <v>99.700000000000045</v>
      </c>
      <c r="H550" s="241"/>
    </row>
    <row r="551" spans="1:13">
      <c r="A551" s="236">
        <v>45266</v>
      </c>
      <c r="B551" s="677" t="s">
        <v>2610</v>
      </c>
      <c r="C551" s="366" t="s">
        <v>405</v>
      </c>
      <c r="D551" t="s">
        <v>400</v>
      </c>
      <c r="F551" s="256">
        <v>50</v>
      </c>
      <c r="G551" s="241">
        <f t="shared" si="8"/>
        <v>49.700000000000045</v>
      </c>
      <c r="H551" s="241"/>
    </row>
    <row r="552" spans="1:13">
      <c r="A552" s="236">
        <v>45282</v>
      </c>
      <c r="B552" s="677" t="s">
        <v>2611</v>
      </c>
      <c r="C552" s="677" t="s">
        <v>405</v>
      </c>
      <c r="D552" t="s">
        <v>19</v>
      </c>
      <c r="F552" s="256">
        <v>44.7</v>
      </c>
      <c r="G552" s="241">
        <f t="shared" si="8"/>
        <v>5.0000000000000426</v>
      </c>
      <c r="H552" s="241"/>
    </row>
    <row r="553" spans="1:13">
      <c r="A553" s="236">
        <v>45282</v>
      </c>
      <c r="B553" s="677" t="s">
        <v>2611</v>
      </c>
      <c r="C553" s="677" t="s">
        <v>405</v>
      </c>
      <c r="D553" t="s">
        <v>401</v>
      </c>
      <c r="F553" s="256">
        <v>5</v>
      </c>
      <c r="G553" s="241">
        <f t="shared" si="8"/>
        <v>4.2632564145606011E-14</v>
      </c>
      <c r="H553" s="241"/>
    </row>
    <row r="554" spans="1:13">
      <c r="A554" s="243">
        <v>45291</v>
      </c>
      <c r="B554" s="676" t="s">
        <v>397</v>
      </c>
      <c r="C554" s="676" t="s">
        <v>409</v>
      </c>
      <c r="D554" t="s">
        <v>19</v>
      </c>
      <c r="E554" s="256">
        <v>47.8</v>
      </c>
      <c r="F554" s="265"/>
      <c r="G554" s="241">
        <f t="shared" si="8"/>
        <v>47.80000000000004</v>
      </c>
      <c r="H554" s="241"/>
      <c r="I554" s="676"/>
      <c r="L554" s="237"/>
    </row>
    <row r="555" spans="1:13">
      <c r="B555" s="677"/>
      <c r="C555" s="677"/>
      <c r="D555" t="s">
        <v>401</v>
      </c>
      <c r="E555" s="256">
        <v>5</v>
      </c>
      <c r="F555" s="265"/>
      <c r="G555" s="241">
        <f t="shared" si="8"/>
        <v>52.80000000000004</v>
      </c>
      <c r="H555" s="241"/>
      <c r="I555" s="677"/>
      <c r="L555" s="237"/>
    </row>
    <row r="556" spans="1:13">
      <c r="B556" s="677"/>
      <c r="C556" s="677"/>
      <c r="D556" t="s">
        <v>400</v>
      </c>
      <c r="E556" s="256">
        <v>350</v>
      </c>
      <c r="F556" s="265"/>
      <c r="G556" s="241">
        <f t="shared" si="8"/>
        <v>402.80000000000007</v>
      </c>
      <c r="H556" s="241"/>
      <c r="I556" s="676"/>
      <c r="K556" s="237"/>
    </row>
    <row r="557" spans="1:13">
      <c r="A557" s="236">
        <v>45291</v>
      </c>
      <c r="B557" s="677" t="s">
        <v>2612</v>
      </c>
      <c r="C557" s="677" t="s">
        <v>409</v>
      </c>
      <c r="D557" t="s">
        <v>400</v>
      </c>
      <c r="F557" s="265">
        <v>350</v>
      </c>
      <c r="G557" s="241">
        <f t="shared" si="8"/>
        <v>52.800000000000068</v>
      </c>
      <c r="H557" s="241"/>
      <c r="I557" s="677"/>
      <c r="K557" s="237"/>
    </row>
    <row r="558" spans="1:13">
      <c r="A558" s="236">
        <v>45364</v>
      </c>
      <c r="B558" s="275" t="s">
        <v>2613</v>
      </c>
      <c r="C558" s="677" t="s">
        <v>409</v>
      </c>
      <c r="D558" t="s">
        <v>19</v>
      </c>
      <c r="F558" s="265">
        <v>47.8</v>
      </c>
      <c r="G558" s="241">
        <f t="shared" si="8"/>
        <v>5.0000000000000711</v>
      </c>
      <c r="H558" s="241"/>
      <c r="I558" s="677"/>
      <c r="K558" s="237"/>
    </row>
    <row r="559" spans="1:13">
      <c r="A559" s="236">
        <v>45364</v>
      </c>
      <c r="B559" s="275" t="s">
        <v>2613</v>
      </c>
      <c r="C559" s="677" t="s">
        <v>409</v>
      </c>
      <c r="D559" t="s">
        <v>401</v>
      </c>
      <c r="F559" s="265">
        <v>5</v>
      </c>
      <c r="G559" s="241">
        <f t="shared" si="8"/>
        <v>7.1054273576010019E-14</v>
      </c>
      <c r="H559" s="241"/>
      <c r="I559" s="677"/>
      <c r="K559" s="237"/>
    </row>
    <row r="560" spans="1:13">
      <c r="A560" s="243">
        <v>45322</v>
      </c>
      <c r="B560" s="676" t="s">
        <v>397</v>
      </c>
      <c r="C560" s="676" t="s">
        <v>444</v>
      </c>
      <c r="D560" t="s">
        <v>19</v>
      </c>
      <c r="E560" s="256">
        <v>53.4</v>
      </c>
      <c r="G560" s="241">
        <f t="shared" si="8"/>
        <v>53.40000000000007</v>
      </c>
      <c r="H560" s="241"/>
      <c r="I560" s="676"/>
    </row>
    <row r="561" spans="1:14">
      <c r="B561" s="677"/>
      <c r="C561" s="677"/>
      <c r="D561" t="s">
        <v>401</v>
      </c>
      <c r="E561" s="256">
        <v>8.8000000000000007</v>
      </c>
      <c r="G561" s="241">
        <f t="shared" si="8"/>
        <v>62.200000000000074</v>
      </c>
      <c r="H561" s="241"/>
      <c r="K561" s="237"/>
    </row>
    <row r="562" spans="1:14">
      <c r="B562" s="677"/>
      <c r="C562" s="677"/>
      <c r="D562" t="s">
        <v>400</v>
      </c>
      <c r="E562" s="256">
        <v>350</v>
      </c>
      <c r="G562" s="241">
        <f t="shared" si="8"/>
        <v>412.20000000000005</v>
      </c>
      <c r="H562" s="241"/>
    </row>
    <row r="563" spans="1:14" s="396" customFormat="1">
      <c r="A563" s="422">
        <v>45322</v>
      </c>
      <c r="B563" s="681" t="s">
        <v>2614</v>
      </c>
      <c r="C563" s="681" t="s">
        <v>444</v>
      </c>
      <c r="D563" s="396" t="s">
        <v>400</v>
      </c>
      <c r="E563" s="397"/>
      <c r="F563" s="397">
        <v>255</v>
      </c>
      <c r="G563" s="399">
        <f t="shared" si="8"/>
        <v>157.20000000000005</v>
      </c>
      <c r="H563" s="399"/>
      <c r="L563" s="397"/>
      <c r="M563" s="397"/>
    </row>
    <row r="564" spans="1:14" s="396" customFormat="1">
      <c r="A564" s="395">
        <v>45329</v>
      </c>
      <c r="B564" s="681" t="s">
        <v>2615</v>
      </c>
      <c r="C564" s="681" t="s">
        <v>444</v>
      </c>
      <c r="D564" s="396" t="s">
        <v>400</v>
      </c>
      <c r="E564" s="397"/>
      <c r="F564" s="397">
        <v>95</v>
      </c>
      <c r="G564" s="399">
        <f t="shared" si="8"/>
        <v>62.200000000000045</v>
      </c>
      <c r="H564" s="399"/>
      <c r="L564" s="397"/>
      <c r="M564" s="397"/>
    </row>
    <row r="565" spans="1:14">
      <c r="A565" s="236">
        <v>45371</v>
      </c>
      <c r="B565" s="677" t="s">
        <v>2616</v>
      </c>
      <c r="C565" s="677" t="s">
        <v>444</v>
      </c>
      <c r="D565" t="s">
        <v>19</v>
      </c>
      <c r="F565" s="256">
        <v>50</v>
      </c>
      <c r="G565" s="241">
        <f t="shared" si="8"/>
        <v>12.200000000000045</v>
      </c>
      <c r="H565" s="241"/>
    </row>
    <row r="566" spans="1:14">
      <c r="A566" s="236">
        <v>45392</v>
      </c>
      <c r="B566" s="677" t="s">
        <v>2617</v>
      </c>
      <c r="C566" s="677" t="s">
        <v>444</v>
      </c>
      <c r="D566" t="s">
        <v>19</v>
      </c>
      <c r="F566" s="256">
        <v>3.4</v>
      </c>
      <c r="G566" s="241">
        <f t="shared" si="8"/>
        <v>8.8000000000000451</v>
      </c>
      <c r="H566" s="241"/>
    </row>
    <row r="567" spans="1:14">
      <c r="A567" s="236">
        <v>45392</v>
      </c>
      <c r="B567" s="677" t="s">
        <v>2617</v>
      </c>
      <c r="C567" s="677" t="s">
        <v>444</v>
      </c>
      <c r="D567" t="s">
        <v>401</v>
      </c>
      <c r="F567" s="256">
        <v>8.8000000000000007</v>
      </c>
      <c r="G567" s="241">
        <f t="shared" si="8"/>
        <v>4.4408920985006262E-14</v>
      </c>
      <c r="H567" s="241"/>
    </row>
    <row r="568" spans="1:14">
      <c r="A568" s="243">
        <v>45351</v>
      </c>
      <c r="B568" s="676" t="s">
        <v>397</v>
      </c>
      <c r="C568" s="676" t="s">
        <v>415</v>
      </c>
      <c r="D568" t="s">
        <v>19</v>
      </c>
      <c r="E568" s="256">
        <v>55.3</v>
      </c>
      <c r="G568" s="241">
        <f t="shared" si="8"/>
        <v>55.30000000000004</v>
      </c>
      <c r="H568" s="241"/>
    </row>
    <row r="569" spans="1:14">
      <c r="A569"/>
      <c r="B569" s="677"/>
      <c r="C569" s="677"/>
      <c r="D569" t="s">
        <v>401</v>
      </c>
      <c r="E569" s="256">
        <v>5</v>
      </c>
      <c r="G569" s="241">
        <f t="shared" si="8"/>
        <v>60.30000000000004</v>
      </c>
      <c r="H569" s="241"/>
      <c r="M569" s="237"/>
    </row>
    <row r="570" spans="1:14">
      <c r="A570"/>
      <c r="B570" s="677"/>
      <c r="C570" s="677"/>
      <c r="D570" t="s">
        <v>400</v>
      </c>
      <c r="E570" s="256">
        <v>350</v>
      </c>
      <c r="G570" s="241">
        <f t="shared" si="8"/>
        <v>410.30000000000007</v>
      </c>
      <c r="H570" s="241"/>
      <c r="J570" s="692" t="s">
        <v>2618</v>
      </c>
      <c r="K570" s="692"/>
      <c r="L570" s="692"/>
      <c r="M570" s="237"/>
    </row>
    <row r="571" spans="1:14" s="396" customFormat="1">
      <c r="A571" s="395">
        <v>45351</v>
      </c>
      <c r="B571" s="681" t="s">
        <v>2619</v>
      </c>
      <c r="C571" s="681" t="s">
        <v>415</v>
      </c>
      <c r="D571" s="396" t="s">
        <v>400</v>
      </c>
      <c r="E571" s="397"/>
      <c r="F571" s="455">
        <v>220</v>
      </c>
      <c r="G571" s="399">
        <f t="shared" si="8"/>
        <v>190.30000000000007</v>
      </c>
      <c r="H571" s="399"/>
      <c r="I571" s="396">
        <v>2024</v>
      </c>
      <c r="J571" s="682" t="s">
        <v>420</v>
      </c>
      <c r="K571" s="396" t="s">
        <v>400</v>
      </c>
      <c r="L571" s="397">
        <v>280</v>
      </c>
      <c r="M571" s="416">
        <f>L571-145</f>
        <v>135</v>
      </c>
      <c r="N571" s="421"/>
    </row>
    <row r="572" spans="1:14">
      <c r="A572" s="236">
        <v>45392</v>
      </c>
      <c r="B572" s="677" t="s">
        <v>2617</v>
      </c>
      <c r="C572" s="677" t="s">
        <v>415</v>
      </c>
      <c r="D572" t="s">
        <v>19</v>
      </c>
      <c r="F572" s="334">
        <v>30</v>
      </c>
      <c r="G572" s="241">
        <f t="shared" si="8"/>
        <v>160.30000000000007</v>
      </c>
      <c r="H572" s="241"/>
      <c r="J572" s="676" t="s">
        <v>422</v>
      </c>
      <c r="K572" t="s">
        <v>1115</v>
      </c>
      <c r="L572" s="256">
        <v>130</v>
      </c>
      <c r="M572" s="237"/>
      <c r="N572" s="240"/>
    </row>
    <row r="573" spans="1:14">
      <c r="A573" s="236">
        <v>45420</v>
      </c>
      <c r="B573" s="677" t="s">
        <v>2620</v>
      </c>
      <c r="C573" s="677" t="s">
        <v>415</v>
      </c>
      <c r="D573" t="s">
        <v>19</v>
      </c>
      <c r="F573" s="334">
        <v>25.3</v>
      </c>
      <c r="G573" s="241">
        <f t="shared" si="8"/>
        <v>135.00000000000006</v>
      </c>
      <c r="H573" s="241"/>
      <c r="J573" s="677"/>
      <c r="L573" s="256">
        <f>SUM(L571:L572)</f>
        <v>410</v>
      </c>
      <c r="M573" s="237"/>
      <c r="N573" s="240"/>
    </row>
    <row r="574" spans="1:14">
      <c r="A574" s="236">
        <v>45420</v>
      </c>
      <c r="B574" s="677" t="s">
        <v>2620</v>
      </c>
      <c r="C574" s="677" t="s">
        <v>415</v>
      </c>
      <c r="D574" t="s">
        <v>401</v>
      </c>
      <c r="F574" s="334">
        <v>5</v>
      </c>
      <c r="G574" s="241">
        <f t="shared" si="8"/>
        <v>130.00000000000006</v>
      </c>
      <c r="H574" s="241"/>
      <c r="J574" s="677"/>
      <c r="M574" s="237"/>
      <c r="N574" s="240"/>
    </row>
    <row r="575" spans="1:14" s="396" customFormat="1">
      <c r="A575" s="395">
        <v>45427</v>
      </c>
      <c r="B575" s="681" t="s">
        <v>2621</v>
      </c>
      <c r="C575" s="681" t="s">
        <v>415</v>
      </c>
      <c r="D575" s="396" t="s">
        <v>400</v>
      </c>
      <c r="E575" s="397"/>
      <c r="F575" s="455">
        <v>130</v>
      </c>
      <c r="G575" s="399">
        <f t="shared" si="8"/>
        <v>0</v>
      </c>
      <c r="H575" s="399"/>
      <c r="J575" s="681"/>
      <c r="L575" s="397"/>
      <c r="M575" s="416"/>
      <c r="N575" s="421"/>
    </row>
    <row r="576" spans="1:14">
      <c r="A576" s="243">
        <v>45382</v>
      </c>
      <c r="B576" s="676" t="s">
        <v>397</v>
      </c>
      <c r="C576" s="676" t="s">
        <v>418</v>
      </c>
      <c r="D576" t="s">
        <v>19</v>
      </c>
      <c r="E576" s="256">
        <v>31.6</v>
      </c>
      <c r="G576" s="241">
        <f t="shared" si="8"/>
        <v>31.6</v>
      </c>
      <c r="H576" s="241"/>
      <c r="J576" s="676"/>
      <c r="M576" s="237"/>
    </row>
    <row r="577" spans="1:14">
      <c r="B577" s="677"/>
      <c r="C577" s="677"/>
      <c r="D577" t="s">
        <v>401</v>
      </c>
      <c r="E577" s="256">
        <v>5</v>
      </c>
      <c r="G577" s="241">
        <f t="shared" si="8"/>
        <v>36.6</v>
      </c>
      <c r="H577" s="241"/>
    </row>
    <row r="578" spans="1:14">
      <c r="B578" s="677"/>
      <c r="C578" s="677"/>
      <c r="D578" t="s">
        <v>400</v>
      </c>
      <c r="E578" s="256">
        <v>350</v>
      </c>
      <c r="G578" s="241">
        <f t="shared" si="8"/>
        <v>386.6</v>
      </c>
      <c r="H578" s="241"/>
    </row>
    <row r="579" spans="1:14" s="396" customFormat="1">
      <c r="A579" s="395">
        <v>45382</v>
      </c>
      <c r="B579" s="681" t="s">
        <v>2622</v>
      </c>
      <c r="C579" s="681" t="s">
        <v>418</v>
      </c>
      <c r="D579" s="396" t="s">
        <v>400</v>
      </c>
      <c r="E579" s="397"/>
      <c r="F579" s="397">
        <v>115</v>
      </c>
      <c r="G579" s="399">
        <f t="shared" si="8"/>
        <v>271.60000000000002</v>
      </c>
      <c r="H579" s="399"/>
      <c r="L579" s="397"/>
      <c r="M579" s="397"/>
      <c r="N579" s="397"/>
    </row>
    <row r="580" spans="1:14" s="396" customFormat="1">
      <c r="A580" s="395">
        <v>45429</v>
      </c>
      <c r="B580" s="681" t="s">
        <v>2623</v>
      </c>
      <c r="C580" s="681" t="s">
        <v>418</v>
      </c>
      <c r="D580" s="396" t="s">
        <v>400</v>
      </c>
      <c r="E580" s="397"/>
      <c r="F580" s="397">
        <v>165</v>
      </c>
      <c r="G580" s="399">
        <f t="shared" si="8"/>
        <v>106.60000000000002</v>
      </c>
      <c r="H580" s="399"/>
      <c r="L580" s="397"/>
      <c r="M580" s="397"/>
      <c r="N580" s="397"/>
    </row>
    <row r="581" spans="1:14">
      <c r="A581" s="236">
        <v>45427</v>
      </c>
      <c r="B581" s="677" t="s">
        <v>2624</v>
      </c>
      <c r="C581" s="677" t="s">
        <v>418</v>
      </c>
      <c r="D581" t="s">
        <v>19</v>
      </c>
      <c r="F581" s="256">
        <v>31.6</v>
      </c>
      <c r="G581" s="241">
        <f t="shared" ref="G581:G587" si="9">+G580+E581-F581</f>
        <v>75.000000000000028</v>
      </c>
      <c r="H581" s="241"/>
      <c r="N581" s="256"/>
    </row>
    <row r="582" spans="1:14">
      <c r="A582" s="236">
        <v>45427</v>
      </c>
      <c r="B582" s="677" t="s">
        <v>2624</v>
      </c>
      <c r="C582" s="677" t="s">
        <v>418</v>
      </c>
      <c r="D582" t="s">
        <v>401</v>
      </c>
      <c r="F582" s="256">
        <v>5</v>
      </c>
      <c r="G582" s="241">
        <f t="shared" si="9"/>
        <v>70.000000000000028</v>
      </c>
      <c r="H582" s="241"/>
      <c r="N582" s="256"/>
    </row>
    <row r="583" spans="1:14" s="396" customFormat="1">
      <c r="A583" s="395">
        <v>45432</v>
      </c>
      <c r="B583" s="681" t="s">
        <v>2625</v>
      </c>
      <c r="C583" s="681" t="s">
        <v>418</v>
      </c>
      <c r="D583" s="396" t="s">
        <v>400</v>
      </c>
      <c r="E583" s="397"/>
      <c r="F583" s="397">
        <v>70</v>
      </c>
      <c r="G583" s="399">
        <f t="shared" si="9"/>
        <v>0</v>
      </c>
      <c r="H583" s="399"/>
      <c r="L583" s="397"/>
      <c r="M583" s="397"/>
      <c r="N583" s="397"/>
    </row>
    <row r="584" spans="1:14">
      <c r="A584" s="243">
        <v>45412</v>
      </c>
      <c r="B584" s="676" t="s">
        <v>397</v>
      </c>
      <c r="C584" s="676" t="s">
        <v>420</v>
      </c>
      <c r="D584" t="s">
        <v>19</v>
      </c>
      <c r="E584" s="256">
        <v>31.4</v>
      </c>
      <c r="G584" s="241">
        <f t="shared" si="9"/>
        <v>31.4</v>
      </c>
      <c r="H584" s="241"/>
    </row>
    <row r="585" spans="1:14">
      <c r="B585" s="677"/>
      <c r="C585" s="677"/>
      <c r="D585" t="s">
        <v>401</v>
      </c>
      <c r="E585" s="256">
        <v>5</v>
      </c>
      <c r="G585" s="241">
        <f t="shared" si="9"/>
        <v>36.4</v>
      </c>
      <c r="H585" s="241"/>
    </row>
    <row r="586" spans="1:14">
      <c r="B586" s="677"/>
      <c r="C586" s="677"/>
      <c r="D586" t="s">
        <v>400</v>
      </c>
      <c r="E586" s="256">
        <v>350</v>
      </c>
      <c r="G586" s="241">
        <f t="shared" si="9"/>
        <v>386.4</v>
      </c>
      <c r="H586" s="241"/>
    </row>
    <row r="587" spans="1:14" s="396" customFormat="1">
      <c r="A587" s="395">
        <v>45412</v>
      </c>
      <c r="B587" s="681" t="s">
        <v>2626</v>
      </c>
      <c r="C587" s="681" t="s">
        <v>420</v>
      </c>
      <c r="D587" s="396" t="s">
        <v>400</v>
      </c>
      <c r="E587" s="397"/>
      <c r="F587" s="397">
        <v>70</v>
      </c>
      <c r="G587" s="399">
        <f t="shared" si="9"/>
        <v>316.39999999999998</v>
      </c>
      <c r="H587" s="399"/>
      <c r="L587" s="397"/>
      <c r="M587" s="397"/>
    </row>
    <row r="588" spans="1:14">
      <c r="A588" s="236">
        <v>45429</v>
      </c>
      <c r="B588" s="677" t="s">
        <v>2627</v>
      </c>
      <c r="C588" s="677" t="s">
        <v>420</v>
      </c>
      <c r="D588" t="s">
        <v>19</v>
      </c>
      <c r="F588" s="256">
        <v>31.4</v>
      </c>
      <c r="G588" s="241">
        <f t="shared" ref="G588:G658" si="10">+G587+E588-F588</f>
        <v>285</v>
      </c>
      <c r="H588" s="241"/>
    </row>
    <row r="589" spans="1:14">
      <c r="A589" s="236">
        <v>45429</v>
      </c>
      <c r="B589" s="677" t="s">
        <v>2627</v>
      </c>
      <c r="C589" s="677" t="s">
        <v>420</v>
      </c>
      <c r="D589" t="s">
        <v>401</v>
      </c>
      <c r="F589" s="256">
        <v>5</v>
      </c>
      <c r="G589" s="241">
        <f t="shared" si="10"/>
        <v>280</v>
      </c>
      <c r="H589" s="241"/>
    </row>
    <row r="590" spans="1:14" s="460" customFormat="1">
      <c r="A590" s="458">
        <v>45448</v>
      </c>
      <c r="B590" s="459" t="s">
        <v>2628</v>
      </c>
      <c r="C590" s="459" t="s">
        <v>420</v>
      </c>
      <c r="D590" s="460" t="s">
        <v>400</v>
      </c>
      <c r="E590" s="461"/>
      <c r="F590" s="461">
        <v>145</v>
      </c>
      <c r="G590" s="463">
        <f t="shared" si="10"/>
        <v>135</v>
      </c>
      <c r="H590" s="463"/>
      <c r="L590" s="461"/>
      <c r="M590" s="461"/>
    </row>
    <row r="591" spans="1:14" s="396" customFormat="1">
      <c r="A591" s="395">
        <v>45476</v>
      </c>
      <c r="B591" s="681" t="s">
        <v>2629</v>
      </c>
      <c r="C591" s="681" t="s">
        <v>420</v>
      </c>
      <c r="D591" s="396" t="s">
        <v>400</v>
      </c>
      <c r="E591" s="397"/>
      <c r="F591" s="397">
        <v>100</v>
      </c>
      <c r="G591" s="399">
        <f t="shared" si="10"/>
        <v>35</v>
      </c>
      <c r="H591" s="399"/>
      <c r="L591" s="397"/>
      <c r="M591" s="397"/>
    </row>
    <row r="592" spans="1:14" s="396" customFormat="1">
      <c r="A592" s="395">
        <v>45486</v>
      </c>
      <c r="B592" s="681" t="s">
        <v>2630</v>
      </c>
      <c r="C592" s="681" t="s">
        <v>420</v>
      </c>
      <c r="D592" s="396" t="s">
        <v>400</v>
      </c>
      <c r="E592" s="397"/>
      <c r="F592" s="397">
        <v>35</v>
      </c>
      <c r="G592" s="399">
        <f t="shared" si="10"/>
        <v>0</v>
      </c>
      <c r="H592" s="399"/>
      <c r="L592" s="397"/>
      <c r="M592" s="397"/>
    </row>
    <row r="593" spans="1:13">
      <c r="A593" s="243">
        <v>45443</v>
      </c>
      <c r="B593" s="676" t="s">
        <v>397</v>
      </c>
      <c r="C593" s="676" t="s">
        <v>422</v>
      </c>
      <c r="D593" t="s">
        <v>19</v>
      </c>
      <c r="E593" s="256">
        <v>28.6</v>
      </c>
      <c r="F593" s="334"/>
      <c r="G593" s="241">
        <f t="shared" si="10"/>
        <v>28.6</v>
      </c>
      <c r="H593" s="241"/>
    </row>
    <row r="594" spans="1:13">
      <c r="B594" s="677"/>
      <c r="C594" s="677"/>
      <c r="D594" t="s">
        <v>401</v>
      </c>
      <c r="E594" s="256">
        <v>5</v>
      </c>
      <c r="F594" s="334"/>
      <c r="G594" s="241">
        <f t="shared" si="10"/>
        <v>33.6</v>
      </c>
      <c r="H594" s="241"/>
    </row>
    <row r="595" spans="1:13">
      <c r="B595" s="677"/>
      <c r="C595" s="677"/>
      <c r="D595" t="s">
        <v>1115</v>
      </c>
      <c r="E595" s="256">
        <v>350</v>
      </c>
      <c r="F595" s="334"/>
      <c r="G595" s="241">
        <f t="shared" si="10"/>
        <v>383.6</v>
      </c>
      <c r="H595" s="241"/>
    </row>
    <row r="596" spans="1:13">
      <c r="B596" s="677"/>
      <c r="C596" s="677"/>
      <c r="D596" t="s">
        <v>580</v>
      </c>
      <c r="E596" s="256">
        <v>10</v>
      </c>
      <c r="F596" s="334"/>
      <c r="G596" s="241">
        <f t="shared" si="10"/>
        <v>393.6</v>
      </c>
      <c r="H596" s="241"/>
    </row>
    <row r="597" spans="1:13" s="396" customFormat="1">
      <c r="A597" s="395">
        <v>45443</v>
      </c>
      <c r="B597" s="681" t="s">
        <v>2631</v>
      </c>
      <c r="C597" s="681" t="s">
        <v>422</v>
      </c>
      <c r="D597" s="396" t="s">
        <v>1115</v>
      </c>
      <c r="E597" s="397"/>
      <c r="F597" s="455">
        <v>220</v>
      </c>
      <c r="G597" s="399">
        <f t="shared" si="10"/>
        <v>173.60000000000002</v>
      </c>
      <c r="H597" s="399"/>
      <c r="L597" s="397"/>
      <c r="M597" s="397"/>
    </row>
    <row r="598" spans="1:13">
      <c r="A598" s="236">
        <v>45469</v>
      </c>
      <c r="B598" s="677" t="s">
        <v>2632</v>
      </c>
      <c r="C598" s="677" t="s">
        <v>422</v>
      </c>
      <c r="D598" t="s">
        <v>19</v>
      </c>
      <c r="F598" s="256">
        <v>28.6</v>
      </c>
      <c r="G598" s="241">
        <f t="shared" si="10"/>
        <v>145.00000000000003</v>
      </c>
      <c r="H598" s="241"/>
    </row>
    <row r="599" spans="1:13">
      <c r="A599" s="236">
        <v>45469</v>
      </c>
      <c r="B599" s="677" t="s">
        <v>2632</v>
      </c>
      <c r="C599" s="677" t="s">
        <v>422</v>
      </c>
      <c r="D599" t="s">
        <v>401</v>
      </c>
      <c r="F599" s="256">
        <v>5</v>
      </c>
      <c r="G599" s="241">
        <f t="shared" si="10"/>
        <v>140.00000000000003</v>
      </c>
      <c r="H599" s="241"/>
    </row>
    <row r="600" spans="1:13" s="396" customFormat="1">
      <c r="A600" s="395">
        <v>45490</v>
      </c>
      <c r="B600" s="681" t="s">
        <v>2633</v>
      </c>
      <c r="C600" s="681" t="s">
        <v>422</v>
      </c>
      <c r="D600" s="396" t="s">
        <v>1115</v>
      </c>
      <c r="E600" s="397"/>
      <c r="F600" s="397">
        <v>80</v>
      </c>
      <c r="G600" s="399">
        <f t="shared" si="10"/>
        <v>60.000000000000028</v>
      </c>
      <c r="H600" s="399"/>
      <c r="L600" s="397"/>
      <c r="M600" s="397"/>
    </row>
    <row r="601" spans="1:13" s="396" customFormat="1">
      <c r="A601" s="395">
        <v>45497</v>
      </c>
      <c r="B601" s="681" t="s">
        <v>2634</v>
      </c>
      <c r="C601" s="681" t="s">
        <v>422</v>
      </c>
      <c r="D601" s="396" t="s">
        <v>1115</v>
      </c>
      <c r="E601" s="397"/>
      <c r="F601" s="397">
        <v>50</v>
      </c>
      <c r="G601" s="399">
        <f t="shared" si="10"/>
        <v>10.000000000000028</v>
      </c>
      <c r="H601" s="399"/>
      <c r="L601" s="397"/>
      <c r="M601" s="397"/>
    </row>
    <row r="602" spans="1:13">
      <c r="A602" s="236">
        <v>45694</v>
      </c>
      <c r="B602" s="677" t="s">
        <v>2635</v>
      </c>
      <c r="C602" s="677" t="s">
        <v>422</v>
      </c>
      <c r="D602" t="s">
        <v>580</v>
      </c>
      <c r="F602" s="256">
        <v>10</v>
      </c>
      <c r="G602" s="241">
        <f t="shared" si="10"/>
        <v>2.8421709430404007E-14</v>
      </c>
      <c r="H602" s="241"/>
    </row>
    <row r="603" spans="1:13">
      <c r="A603" s="243">
        <v>45473</v>
      </c>
      <c r="B603" s="676" t="s">
        <v>397</v>
      </c>
      <c r="C603" s="676" t="s">
        <v>425</v>
      </c>
      <c r="D603" t="s">
        <v>19</v>
      </c>
      <c r="E603" s="256">
        <v>27.7</v>
      </c>
      <c r="G603" s="241">
        <f t="shared" si="10"/>
        <v>27.700000000000028</v>
      </c>
      <c r="H603" s="241"/>
    </row>
    <row r="604" spans="1:13">
      <c r="B604" s="677"/>
      <c r="C604" s="677"/>
      <c r="D604" t="s">
        <v>401</v>
      </c>
      <c r="E604" s="256">
        <v>7</v>
      </c>
      <c r="G604" s="241">
        <f t="shared" si="10"/>
        <v>34.700000000000031</v>
      </c>
      <c r="H604" s="241"/>
    </row>
    <row r="605" spans="1:13">
      <c r="B605" s="677"/>
      <c r="C605" s="677"/>
      <c r="D605" t="s">
        <v>400</v>
      </c>
      <c r="E605" s="256">
        <v>350</v>
      </c>
      <c r="G605" s="241">
        <f t="shared" si="10"/>
        <v>384.70000000000005</v>
      </c>
      <c r="H605" s="241"/>
    </row>
    <row r="606" spans="1:13" s="460" customFormat="1">
      <c r="A606" s="458">
        <v>45473</v>
      </c>
      <c r="B606" s="459" t="s">
        <v>2636</v>
      </c>
      <c r="C606" s="459" t="s">
        <v>425</v>
      </c>
      <c r="D606" s="460" t="s">
        <v>400</v>
      </c>
      <c r="E606" s="461"/>
      <c r="F606" s="461">
        <v>125</v>
      </c>
      <c r="G606" s="463">
        <f t="shared" si="10"/>
        <v>259.70000000000005</v>
      </c>
      <c r="H606" s="463"/>
      <c r="L606" s="461"/>
      <c r="M606" s="461"/>
    </row>
    <row r="607" spans="1:13">
      <c r="A607" s="236">
        <v>45497</v>
      </c>
      <c r="B607" s="677" t="s">
        <v>2637</v>
      </c>
      <c r="C607" s="677" t="s">
        <v>425</v>
      </c>
      <c r="D607" t="s">
        <v>19</v>
      </c>
      <c r="F607" s="256">
        <v>27.7</v>
      </c>
      <c r="G607" s="241">
        <f t="shared" si="10"/>
        <v>232.00000000000006</v>
      </c>
      <c r="H607" s="241"/>
    </row>
    <row r="608" spans="1:13">
      <c r="A608" s="236">
        <v>45497</v>
      </c>
      <c r="B608" s="677" t="s">
        <v>2637</v>
      </c>
      <c r="C608" s="677" t="s">
        <v>425</v>
      </c>
      <c r="D608" t="s">
        <v>401</v>
      </c>
      <c r="F608" s="256">
        <v>7</v>
      </c>
      <c r="G608" s="241">
        <f t="shared" si="10"/>
        <v>225.00000000000006</v>
      </c>
      <c r="H608" s="241"/>
    </row>
    <row r="609" spans="1:14" s="396" customFormat="1">
      <c r="A609" s="395">
        <v>45511</v>
      </c>
      <c r="B609" s="681" t="s">
        <v>2638</v>
      </c>
      <c r="C609" s="681" t="s">
        <v>425</v>
      </c>
      <c r="D609" s="396" t="s">
        <v>400</v>
      </c>
      <c r="E609" s="397"/>
      <c r="F609" s="397">
        <v>50</v>
      </c>
      <c r="G609" s="399">
        <f t="shared" si="10"/>
        <v>175.00000000000006</v>
      </c>
      <c r="H609" s="399"/>
      <c r="J609" s="682"/>
      <c r="L609" s="416"/>
      <c r="M609" s="397"/>
    </row>
    <row r="610" spans="1:14" s="396" customFormat="1">
      <c r="A610" s="395">
        <v>45518</v>
      </c>
      <c r="B610" s="681" t="s">
        <v>2639</v>
      </c>
      <c r="C610" s="681" t="s">
        <v>425</v>
      </c>
      <c r="D610" s="396" t="s">
        <v>400</v>
      </c>
      <c r="E610" s="397"/>
      <c r="F610" s="397">
        <v>65</v>
      </c>
      <c r="G610" s="399">
        <f t="shared" si="10"/>
        <v>110.00000000000006</v>
      </c>
      <c r="H610" s="399"/>
      <c r="L610" s="397"/>
      <c r="M610" s="416"/>
    </row>
    <row r="611" spans="1:14" s="396" customFormat="1">
      <c r="A611" s="395">
        <v>45546</v>
      </c>
      <c r="B611" s="681" t="s">
        <v>2640</v>
      </c>
      <c r="C611" s="681" t="s">
        <v>425</v>
      </c>
      <c r="D611" s="396" t="s">
        <v>400</v>
      </c>
      <c r="E611" s="397"/>
      <c r="F611" s="397">
        <v>110</v>
      </c>
      <c r="G611" s="399">
        <f t="shared" si="10"/>
        <v>0</v>
      </c>
      <c r="H611" s="399"/>
      <c r="L611" s="397"/>
      <c r="M611" s="416"/>
    </row>
    <row r="612" spans="1:14">
      <c r="A612" s="243">
        <v>45504</v>
      </c>
      <c r="B612" s="676" t="s">
        <v>397</v>
      </c>
      <c r="C612" s="676" t="s">
        <v>427</v>
      </c>
      <c r="D612" t="s">
        <v>19</v>
      </c>
      <c r="E612" s="256">
        <v>27.2</v>
      </c>
      <c r="G612" s="241">
        <f t="shared" si="10"/>
        <v>27.2</v>
      </c>
      <c r="H612" s="241"/>
      <c r="M612" s="237"/>
    </row>
    <row r="613" spans="1:14">
      <c r="B613" s="677"/>
      <c r="C613" s="677"/>
      <c r="D613" t="s">
        <v>401</v>
      </c>
      <c r="E613" s="256">
        <v>7</v>
      </c>
      <c r="G613" s="241">
        <f t="shared" si="10"/>
        <v>34.200000000000003</v>
      </c>
      <c r="H613" s="241"/>
    </row>
    <row r="614" spans="1:14">
      <c r="B614" s="677"/>
      <c r="C614" s="677"/>
      <c r="D614" t="s">
        <v>400</v>
      </c>
      <c r="E614" s="256">
        <v>350</v>
      </c>
      <c r="G614" s="241">
        <f t="shared" si="10"/>
        <v>384.2</v>
      </c>
      <c r="H614" s="241"/>
      <c r="N614" s="256"/>
    </row>
    <row r="615" spans="1:14" s="396" customFormat="1">
      <c r="A615" s="395">
        <v>45504</v>
      </c>
      <c r="B615" s="681" t="s">
        <v>2641</v>
      </c>
      <c r="C615" s="681" t="s">
        <v>427</v>
      </c>
      <c r="D615" s="396" t="s">
        <v>400</v>
      </c>
      <c r="E615" s="455"/>
      <c r="F615" s="397">
        <v>165</v>
      </c>
      <c r="G615" s="399">
        <f t="shared" si="10"/>
        <v>219.2</v>
      </c>
      <c r="H615" s="399"/>
      <c r="L615" s="397"/>
      <c r="M615" s="397"/>
    </row>
    <row r="616" spans="1:14">
      <c r="A616" s="236">
        <v>45539</v>
      </c>
      <c r="B616" s="677" t="s">
        <v>2642</v>
      </c>
      <c r="C616" s="677" t="s">
        <v>427</v>
      </c>
      <c r="D616" t="s">
        <v>19</v>
      </c>
      <c r="F616" s="256">
        <v>27.2</v>
      </c>
      <c r="G616" s="241">
        <f t="shared" si="10"/>
        <v>192</v>
      </c>
      <c r="H616" s="241"/>
    </row>
    <row r="617" spans="1:14">
      <c r="A617" s="236">
        <v>45539</v>
      </c>
      <c r="B617" s="677" t="s">
        <v>2642</v>
      </c>
      <c r="C617" s="677" t="s">
        <v>427</v>
      </c>
      <c r="D617" t="s">
        <v>401</v>
      </c>
      <c r="F617" s="256">
        <v>7</v>
      </c>
      <c r="G617" s="241">
        <f t="shared" si="10"/>
        <v>185</v>
      </c>
      <c r="H617" s="241"/>
    </row>
    <row r="618" spans="1:14" s="396" customFormat="1">
      <c r="A618" s="395">
        <v>45553</v>
      </c>
      <c r="B618" s="681" t="s">
        <v>2643</v>
      </c>
      <c r="C618" s="681" t="s">
        <v>427</v>
      </c>
      <c r="D618" s="396" t="s">
        <v>400</v>
      </c>
      <c r="E618" s="397"/>
      <c r="F618" s="397">
        <v>150</v>
      </c>
      <c r="G618" s="399">
        <f t="shared" si="10"/>
        <v>35</v>
      </c>
      <c r="H618" s="399"/>
      <c r="L618" s="397"/>
      <c r="M618" s="397"/>
    </row>
    <row r="619" spans="1:14" s="466" customFormat="1">
      <c r="A619" s="464">
        <v>45567</v>
      </c>
      <c r="B619" s="465" t="s">
        <v>2644</v>
      </c>
      <c r="C619" s="465" t="s">
        <v>427</v>
      </c>
      <c r="D619" s="466" t="s">
        <v>400</v>
      </c>
      <c r="E619" s="467"/>
      <c r="F619" s="467">
        <v>35</v>
      </c>
      <c r="G619" s="469">
        <f t="shared" si="10"/>
        <v>0</v>
      </c>
      <c r="H619" s="469"/>
      <c r="L619" s="467"/>
      <c r="M619" s="467"/>
    </row>
    <row r="620" spans="1:14">
      <c r="A620" s="243">
        <v>45535</v>
      </c>
      <c r="B620" s="676" t="s">
        <v>397</v>
      </c>
      <c r="C620" s="676" t="s">
        <v>429</v>
      </c>
      <c r="D620" t="s">
        <v>19</v>
      </c>
      <c r="E620" s="256">
        <v>27.3</v>
      </c>
      <c r="F620" s="265"/>
      <c r="G620" s="241">
        <f t="shared" si="10"/>
        <v>27.3</v>
      </c>
      <c r="H620" s="241"/>
    </row>
    <row r="621" spans="1:14">
      <c r="B621" s="677"/>
      <c r="C621" s="677"/>
      <c r="D621" t="s">
        <v>401</v>
      </c>
      <c r="E621" s="256">
        <v>7</v>
      </c>
      <c r="F621" s="265"/>
      <c r="G621" s="241">
        <f t="shared" si="10"/>
        <v>34.299999999999997</v>
      </c>
      <c r="H621" s="241"/>
    </row>
    <row r="622" spans="1:14">
      <c r="B622" s="677"/>
      <c r="C622" s="677"/>
      <c r="D622" t="s">
        <v>400</v>
      </c>
      <c r="E622" s="256">
        <v>350</v>
      </c>
      <c r="F622" s="265"/>
      <c r="G622" s="241">
        <f t="shared" si="10"/>
        <v>384.3</v>
      </c>
      <c r="H622" s="241"/>
    </row>
    <row r="623" spans="1:14" s="396" customFormat="1">
      <c r="A623" s="395">
        <v>45535</v>
      </c>
      <c r="B623" s="681" t="s">
        <v>2645</v>
      </c>
      <c r="C623" s="681" t="s">
        <v>429</v>
      </c>
      <c r="D623" s="396" t="s">
        <v>400</v>
      </c>
      <c r="E623" s="397"/>
      <c r="F623" s="442">
        <v>160</v>
      </c>
      <c r="G623" s="399">
        <f t="shared" si="10"/>
        <v>224.3</v>
      </c>
      <c r="H623" s="399"/>
      <c r="L623" s="397"/>
      <c r="M623" s="397"/>
    </row>
    <row r="624" spans="1:14">
      <c r="A624" s="236">
        <v>45567</v>
      </c>
      <c r="B624" s="677" t="s">
        <v>2646</v>
      </c>
      <c r="C624" s="677" t="s">
        <v>429</v>
      </c>
      <c r="D624" t="s">
        <v>19</v>
      </c>
      <c r="F624" s="256">
        <v>27.3</v>
      </c>
      <c r="G624" s="241">
        <f t="shared" si="10"/>
        <v>197</v>
      </c>
      <c r="H624" s="241"/>
    </row>
    <row r="625" spans="1:14">
      <c r="A625" s="236">
        <v>45567</v>
      </c>
      <c r="B625" s="677" t="s">
        <v>2646</v>
      </c>
      <c r="C625" s="677" t="s">
        <v>429</v>
      </c>
      <c r="D625" t="s">
        <v>401</v>
      </c>
      <c r="F625" s="256">
        <v>7</v>
      </c>
      <c r="G625" s="241">
        <f t="shared" si="10"/>
        <v>190</v>
      </c>
      <c r="H625" s="241"/>
    </row>
    <row r="626" spans="1:14" s="466" customFormat="1">
      <c r="A626" s="464">
        <v>45567</v>
      </c>
      <c r="B626" s="465" t="s">
        <v>2644</v>
      </c>
      <c r="C626" s="465" t="s">
        <v>429</v>
      </c>
      <c r="D626" s="466" t="s">
        <v>400</v>
      </c>
      <c r="E626" s="467"/>
      <c r="F626" s="467">
        <v>65</v>
      </c>
      <c r="G626" s="469">
        <f t="shared" si="10"/>
        <v>125</v>
      </c>
      <c r="H626" s="469"/>
      <c r="L626" s="467"/>
      <c r="M626" s="467"/>
    </row>
    <row r="627" spans="1:14" s="396" customFormat="1">
      <c r="A627" s="395">
        <v>45610</v>
      </c>
      <c r="B627" s="681" t="s">
        <v>2647</v>
      </c>
      <c r="C627" s="681" t="s">
        <v>429</v>
      </c>
      <c r="D627" s="396" t="s">
        <v>400</v>
      </c>
      <c r="E627" s="397"/>
      <c r="F627" s="397">
        <v>125</v>
      </c>
      <c r="G627" s="399">
        <f t="shared" si="10"/>
        <v>0</v>
      </c>
      <c r="H627" s="399"/>
      <c r="L627" s="397"/>
      <c r="M627" s="397"/>
    </row>
    <row r="628" spans="1:14">
      <c r="A628" s="243">
        <v>45565</v>
      </c>
      <c r="B628" s="676" t="s">
        <v>397</v>
      </c>
      <c r="C628" s="676" t="s">
        <v>431</v>
      </c>
      <c r="D628" t="s">
        <v>19</v>
      </c>
      <c r="E628" s="256">
        <v>27.5</v>
      </c>
      <c r="F628" s="265"/>
      <c r="G628" s="241">
        <f t="shared" si="10"/>
        <v>27.5</v>
      </c>
      <c r="H628" s="241"/>
    </row>
    <row r="629" spans="1:14">
      <c r="B629" s="677"/>
      <c r="C629" s="677"/>
      <c r="D629" t="s">
        <v>401</v>
      </c>
      <c r="E629" s="256">
        <v>5</v>
      </c>
      <c r="F629" s="265"/>
      <c r="G629" s="241">
        <f t="shared" si="10"/>
        <v>32.5</v>
      </c>
      <c r="H629" s="241"/>
    </row>
    <row r="630" spans="1:14">
      <c r="B630" s="677"/>
      <c r="C630" s="677"/>
      <c r="D630" t="s">
        <v>400</v>
      </c>
      <c r="E630" s="256">
        <v>350</v>
      </c>
      <c r="F630" s="265"/>
      <c r="G630" s="241">
        <f t="shared" si="10"/>
        <v>382.5</v>
      </c>
      <c r="H630" s="241"/>
    </row>
    <row r="631" spans="1:14" s="466" customFormat="1">
      <c r="A631" s="464">
        <v>45565</v>
      </c>
      <c r="B631" s="465" t="s">
        <v>2648</v>
      </c>
      <c r="C631" s="465" t="s">
        <v>431</v>
      </c>
      <c r="D631" s="466" t="s">
        <v>400</v>
      </c>
      <c r="E631" s="467"/>
      <c r="F631" s="489">
        <v>100</v>
      </c>
      <c r="G631" s="469">
        <f t="shared" si="10"/>
        <v>282.5</v>
      </c>
      <c r="H631" s="469"/>
      <c r="L631" s="467"/>
      <c r="M631" s="467"/>
    </row>
    <row r="632" spans="1:14">
      <c r="A632" s="236">
        <v>45610</v>
      </c>
      <c r="B632" s="677" t="s">
        <v>2649</v>
      </c>
      <c r="C632" s="677" t="s">
        <v>431</v>
      </c>
      <c r="D632" t="s">
        <v>19</v>
      </c>
      <c r="F632" s="265">
        <v>27.5</v>
      </c>
      <c r="G632" s="241">
        <f t="shared" si="10"/>
        <v>255</v>
      </c>
      <c r="H632" s="241"/>
    </row>
    <row r="633" spans="1:14">
      <c r="A633" s="236">
        <v>45610</v>
      </c>
      <c r="B633" s="677" t="s">
        <v>2649</v>
      </c>
      <c r="C633" s="677" t="s">
        <v>431</v>
      </c>
      <c r="D633" t="s">
        <v>401</v>
      </c>
      <c r="F633" s="265">
        <v>5</v>
      </c>
      <c r="G633" s="241">
        <f t="shared" si="10"/>
        <v>250</v>
      </c>
      <c r="H633" s="241"/>
      <c r="J633" s="676"/>
    </row>
    <row r="634" spans="1:14" s="396" customFormat="1">
      <c r="A634" s="395">
        <v>45610</v>
      </c>
      <c r="B634" s="681" t="s">
        <v>2647</v>
      </c>
      <c r="C634" s="681" t="s">
        <v>431</v>
      </c>
      <c r="D634" s="396" t="s">
        <v>400</v>
      </c>
      <c r="E634" s="397"/>
      <c r="F634" s="442">
        <v>250</v>
      </c>
      <c r="G634" s="399">
        <f t="shared" si="10"/>
        <v>0</v>
      </c>
      <c r="H634" s="399"/>
      <c r="J634" s="682"/>
      <c r="L634" s="416"/>
      <c r="M634" s="416"/>
    </row>
    <row r="635" spans="1:14">
      <c r="A635" s="243">
        <v>45596</v>
      </c>
      <c r="B635" s="676" t="s">
        <v>397</v>
      </c>
      <c r="C635" s="676" t="s">
        <v>398</v>
      </c>
      <c r="D635" t="s">
        <v>19</v>
      </c>
      <c r="E635" s="256">
        <v>8.6999999999999993</v>
      </c>
      <c r="G635" s="241">
        <f t="shared" si="10"/>
        <v>8.6999999999999993</v>
      </c>
      <c r="H635" s="241"/>
      <c r="J635" s="676"/>
      <c r="L635" s="237"/>
      <c r="M635" s="237"/>
    </row>
    <row r="636" spans="1:14">
      <c r="B636" s="677"/>
      <c r="C636" s="677"/>
      <c r="D636" t="s">
        <v>401</v>
      </c>
      <c r="E636" s="256">
        <v>7</v>
      </c>
      <c r="G636" s="241">
        <f t="shared" si="10"/>
        <v>15.7</v>
      </c>
      <c r="H636" s="241"/>
      <c r="J636" s="677"/>
      <c r="L636" s="237"/>
    </row>
    <row r="637" spans="1:14">
      <c r="B637" s="677"/>
      <c r="C637" s="677"/>
      <c r="D637" t="s">
        <v>400</v>
      </c>
      <c r="E637" s="256">
        <v>350</v>
      </c>
      <c r="G637" s="241">
        <f t="shared" si="10"/>
        <v>365.7</v>
      </c>
      <c r="H637" s="241"/>
      <c r="J637" s="676"/>
      <c r="L637" s="237"/>
    </row>
    <row r="638" spans="1:14" s="396" customFormat="1">
      <c r="A638" s="395">
        <v>45596</v>
      </c>
      <c r="B638" s="681" t="s">
        <v>2650</v>
      </c>
      <c r="C638" s="681" t="s">
        <v>398</v>
      </c>
      <c r="D638" s="396" t="s">
        <v>400</v>
      </c>
      <c r="E638" s="397"/>
      <c r="F638" s="397">
        <v>50</v>
      </c>
      <c r="G638" s="399">
        <f t="shared" si="10"/>
        <v>315.7</v>
      </c>
      <c r="H638" s="399"/>
      <c r="L638" s="397"/>
      <c r="M638" s="397"/>
      <c r="N638" s="397"/>
    </row>
    <row r="639" spans="1:14">
      <c r="A639" s="236">
        <v>45638</v>
      </c>
      <c r="B639" s="677" t="s">
        <v>2651</v>
      </c>
      <c r="C639" s="677" t="s">
        <v>398</v>
      </c>
      <c r="D639" t="s">
        <v>19</v>
      </c>
      <c r="F639" s="256">
        <v>8.6999999999999993</v>
      </c>
      <c r="G639" s="241">
        <f t="shared" si="10"/>
        <v>307</v>
      </c>
      <c r="H639" s="241"/>
      <c r="N639" s="256"/>
    </row>
    <row r="640" spans="1:14">
      <c r="A640" s="236">
        <v>45638</v>
      </c>
      <c r="B640" s="677" t="s">
        <v>2651</v>
      </c>
      <c r="C640" s="677" t="s">
        <v>398</v>
      </c>
      <c r="D640" t="s">
        <v>401</v>
      </c>
      <c r="F640" s="256">
        <v>7</v>
      </c>
      <c r="G640" s="241">
        <f t="shared" si="10"/>
        <v>300</v>
      </c>
      <c r="H640" s="241"/>
      <c r="N640" s="237"/>
    </row>
    <row r="641" spans="1:14" s="396" customFormat="1">
      <c r="A641" s="395">
        <v>45638</v>
      </c>
      <c r="B641" s="681" t="s">
        <v>2652</v>
      </c>
      <c r="C641" s="681" t="s">
        <v>398</v>
      </c>
      <c r="D641" s="396" t="s">
        <v>400</v>
      </c>
      <c r="E641" s="397"/>
      <c r="F641" s="397">
        <v>35</v>
      </c>
      <c r="G641" s="399">
        <f t="shared" si="10"/>
        <v>265</v>
      </c>
      <c r="H641" s="399"/>
      <c r="L641" s="397"/>
      <c r="M641" s="397"/>
      <c r="N641" s="416"/>
    </row>
    <row r="642" spans="1:14" s="396" customFormat="1">
      <c r="A642" s="395">
        <v>45644</v>
      </c>
      <c r="B642" s="681" t="s">
        <v>2653</v>
      </c>
      <c r="C642" s="681" t="s">
        <v>398</v>
      </c>
      <c r="D642" s="396" t="s">
        <v>400</v>
      </c>
      <c r="E642" s="397"/>
      <c r="F642" s="397">
        <v>105</v>
      </c>
      <c r="G642" s="399">
        <f t="shared" si="10"/>
        <v>160</v>
      </c>
      <c r="H642" s="399"/>
      <c r="L642" s="397"/>
      <c r="M642" s="397"/>
      <c r="N642" s="416"/>
    </row>
    <row r="643" spans="1:14" s="396" customFormat="1">
      <c r="A643" s="395">
        <v>45663</v>
      </c>
      <c r="B643" s="681" t="s">
        <v>2654</v>
      </c>
      <c r="C643" s="681" t="s">
        <v>398</v>
      </c>
      <c r="D643" s="396" t="s">
        <v>400</v>
      </c>
      <c r="E643" s="397"/>
      <c r="F643" s="397">
        <v>100</v>
      </c>
      <c r="G643" s="399">
        <f t="shared" si="10"/>
        <v>60</v>
      </c>
      <c r="H643" s="399"/>
      <c r="L643" s="397"/>
      <c r="M643" s="397"/>
      <c r="N643" s="416"/>
    </row>
    <row r="644" spans="1:14" s="396" customFormat="1">
      <c r="A644" s="395">
        <v>45686</v>
      </c>
      <c r="B644" s="681" t="s">
        <v>2655</v>
      </c>
      <c r="C644" s="681" t="s">
        <v>398</v>
      </c>
      <c r="D644" s="396" t="s">
        <v>400</v>
      </c>
      <c r="E644" s="397"/>
      <c r="F644" s="397">
        <v>60</v>
      </c>
      <c r="G644" s="399">
        <f t="shared" si="10"/>
        <v>0</v>
      </c>
      <c r="H644" s="399"/>
      <c r="L644" s="397"/>
      <c r="M644" s="397"/>
      <c r="N644" s="416"/>
    </row>
    <row r="645" spans="1:14">
      <c r="A645" s="243">
        <v>45626</v>
      </c>
      <c r="B645" s="676" t="s">
        <v>397</v>
      </c>
      <c r="C645" s="676" t="s">
        <v>405</v>
      </c>
      <c r="D645" t="s">
        <v>19</v>
      </c>
      <c r="E645" s="256">
        <v>9.9</v>
      </c>
      <c r="F645" s="265"/>
      <c r="G645" s="241">
        <f t="shared" si="10"/>
        <v>9.9</v>
      </c>
      <c r="H645" s="241"/>
      <c r="N645" s="237"/>
    </row>
    <row r="646" spans="1:14">
      <c r="B646" s="677"/>
      <c r="C646" s="677"/>
      <c r="D646" t="s">
        <v>401</v>
      </c>
      <c r="E646" s="256">
        <v>7</v>
      </c>
      <c r="F646" s="265"/>
      <c r="G646" s="241">
        <f t="shared" si="10"/>
        <v>16.899999999999999</v>
      </c>
      <c r="H646" s="241"/>
      <c r="N646" s="256"/>
    </row>
    <row r="647" spans="1:14">
      <c r="B647" s="677"/>
      <c r="C647" s="677"/>
      <c r="D647" t="s">
        <v>400</v>
      </c>
      <c r="E647" s="256">
        <v>350</v>
      </c>
      <c r="F647" s="265"/>
      <c r="G647" s="241">
        <f t="shared" si="10"/>
        <v>366.9</v>
      </c>
      <c r="H647" s="241"/>
    </row>
    <row r="648" spans="1:14" s="396" customFormat="1">
      <c r="A648" s="395">
        <v>45626</v>
      </c>
      <c r="B648" s="681" t="s">
        <v>2656</v>
      </c>
      <c r="C648" s="681" t="s">
        <v>405</v>
      </c>
      <c r="D648" s="396" t="s">
        <v>400</v>
      </c>
      <c r="E648" s="397"/>
      <c r="F648" s="442">
        <v>200</v>
      </c>
      <c r="G648" s="399">
        <f t="shared" si="10"/>
        <v>166.89999999999998</v>
      </c>
      <c r="H648" s="399"/>
      <c r="L648" s="397"/>
      <c r="M648" s="397"/>
    </row>
    <row r="649" spans="1:14">
      <c r="A649" s="236">
        <v>45644</v>
      </c>
      <c r="B649" s="677" t="s">
        <v>2657</v>
      </c>
      <c r="C649" s="677" t="s">
        <v>405</v>
      </c>
      <c r="D649" t="s">
        <v>19</v>
      </c>
      <c r="F649" s="256">
        <v>9.9</v>
      </c>
      <c r="G649" s="241">
        <f t="shared" si="10"/>
        <v>156.99999999999997</v>
      </c>
      <c r="H649" s="241"/>
    </row>
    <row r="650" spans="1:14">
      <c r="A650" s="236">
        <v>45644</v>
      </c>
      <c r="B650" s="677" t="s">
        <v>2657</v>
      </c>
      <c r="C650" s="677" t="s">
        <v>405</v>
      </c>
      <c r="D650" t="s">
        <v>401</v>
      </c>
      <c r="F650" s="256">
        <v>7</v>
      </c>
      <c r="G650" s="241">
        <f t="shared" si="10"/>
        <v>149.99999999999997</v>
      </c>
      <c r="H650" s="241"/>
    </row>
    <row r="651" spans="1:14" s="396" customFormat="1">
      <c r="A651" s="395">
        <v>45686</v>
      </c>
      <c r="B651" s="681" t="s">
        <v>2655</v>
      </c>
      <c r="C651" s="681" t="s">
        <v>405</v>
      </c>
      <c r="D651" s="396" t="s">
        <v>400</v>
      </c>
      <c r="E651" s="397"/>
      <c r="F651" s="397">
        <v>150</v>
      </c>
      <c r="G651" s="399">
        <f t="shared" si="10"/>
        <v>0</v>
      </c>
      <c r="H651" s="399"/>
      <c r="L651" s="397"/>
      <c r="M651" s="397"/>
    </row>
    <row r="652" spans="1:14">
      <c r="A652" s="243">
        <v>45657</v>
      </c>
      <c r="B652" s="676" t="s">
        <v>397</v>
      </c>
      <c r="C652" s="676" t="s">
        <v>409</v>
      </c>
      <c r="D652" t="s">
        <v>19</v>
      </c>
      <c r="E652" s="256">
        <v>14.8</v>
      </c>
      <c r="F652" s="265"/>
      <c r="G652" s="241">
        <f t="shared" si="10"/>
        <v>14.8</v>
      </c>
      <c r="H652" s="241"/>
    </row>
    <row r="653" spans="1:14">
      <c r="B653" s="677"/>
      <c r="C653" s="677"/>
      <c r="D653" t="s">
        <v>401</v>
      </c>
      <c r="E653" s="256">
        <v>3</v>
      </c>
      <c r="F653" s="265"/>
      <c r="G653" s="241">
        <f t="shared" si="10"/>
        <v>17.8</v>
      </c>
      <c r="H653" s="241"/>
    </row>
    <row r="654" spans="1:14">
      <c r="B654" s="677"/>
      <c r="C654" s="677"/>
      <c r="D654" t="s">
        <v>400</v>
      </c>
      <c r="E654" s="256">
        <v>350</v>
      </c>
      <c r="F654" s="265"/>
      <c r="G654" s="241">
        <f t="shared" si="10"/>
        <v>367.8</v>
      </c>
      <c r="H654" s="241"/>
    </row>
    <row r="655" spans="1:14" s="396" customFormat="1">
      <c r="A655" s="395">
        <v>45657</v>
      </c>
      <c r="B655" s="681" t="s">
        <v>2658</v>
      </c>
      <c r="C655" s="681" t="s">
        <v>409</v>
      </c>
      <c r="D655" s="396" t="s">
        <v>400</v>
      </c>
      <c r="E655" s="397"/>
      <c r="F655" s="442">
        <v>195</v>
      </c>
      <c r="G655" s="399">
        <f t="shared" si="10"/>
        <v>172.8</v>
      </c>
      <c r="H655" s="399"/>
      <c r="L655" s="397"/>
      <c r="M655" s="397"/>
    </row>
    <row r="656" spans="1:14">
      <c r="A656" s="236">
        <v>45686</v>
      </c>
      <c r="B656" s="677" t="s">
        <v>2659</v>
      </c>
      <c r="C656" s="677" t="s">
        <v>409</v>
      </c>
      <c r="D656" t="s">
        <v>19</v>
      </c>
      <c r="F656" s="256">
        <v>14.8</v>
      </c>
      <c r="G656" s="241">
        <f t="shared" si="10"/>
        <v>158</v>
      </c>
      <c r="H656" s="241"/>
    </row>
    <row r="657" spans="1:13">
      <c r="A657" s="236">
        <v>45686</v>
      </c>
      <c r="B657" s="677" t="s">
        <v>2659</v>
      </c>
      <c r="C657" s="677" t="s">
        <v>409</v>
      </c>
      <c r="D657" t="s">
        <v>401</v>
      </c>
      <c r="F657" s="256">
        <v>3</v>
      </c>
      <c r="G657" s="241">
        <f t="shared" si="10"/>
        <v>155</v>
      </c>
      <c r="H657" s="241"/>
      <c r="J657" s="692" t="s">
        <v>2618</v>
      </c>
      <c r="K657" s="692"/>
      <c r="L657" s="692"/>
    </row>
    <row r="658" spans="1:13" s="396" customFormat="1">
      <c r="A658" s="395">
        <v>45686</v>
      </c>
      <c r="B658" s="681" t="s">
        <v>2655</v>
      </c>
      <c r="C658" s="681" t="s">
        <v>409</v>
      </c>
      <c r="D658" s="396" t="s">
        <v>400</v>
      </c>
      <c r="E658" s="397"/>
      <c r="F658" s="397">
        <v>10</v>
      </c>
      <c r="G658" s="399">
        <f t="shared" si="10"/>
        <v>145</v>
      </c>
      <c r="H658" s="399"/>
      <c r="I658" s="396">
        <v>2025</v>
      </c>
      <c r="J658" s="682" t="s">
        <v>444</v>
      </c>
      <c r="K658" s="396" t="s">
        <v>400</v>
      </c>
      <c r="L658" s="397">
        <v>113</v>
      </c>
      <c r="M658" s="397"/>
    </row>
    <row r="659" spans="1:13" s="396" customFormat="1">
      <c r="A659" s="395">
        <v>45693</v>
      </c>
      <c r="B659" s="681" t="s">
        <v>2660</v>
      </c>
      <c r="C659" s="681" t="s">
        <v>409</v>
      </c>
      <c r="D659" s="396" t="s">
        <v>400</v>
      </c>
      <c r="E659" s="397"/>
      <c r="F659" s="397">
        <v>125</v>
      </c>
      <c r="G659" s="399">
        <f t="shared" ref="G659:G735" si="11">+G658+E659-F659</f>
        <v>20</v>
      </c>
      <c r="H659" s="399"/>
      <c r="I659" s="682"/>
      <c r="J659" s="682" t="s">
        <v>415</v>
      </c>
      <c r="K659" s="396" t="s">
        <v>400</v>
      </c>
      <c r="L659" s="397">
        <f>E673-F677</f>
        <v>146.69999999999999</v>
      </c>
      <c r="M659" s="397"/>
    </row>
    <row r="660" spans="1:13" s="396" customFormat="1">
      <c r="A660" s="395">
        <v>45694</v>
      </c>
      <c r="B660" s="681" t="s">
        <v>2661</v>
      </c>
      <c r="C660" s="681" t="s">
        <v>409</v>
      </c>
      <c r="D660" s="396" t="s">
        <v>400</v>
      </c>
      <c r="E660" s="397"/>
      <c r="F660" s="397">
        <v>20</v>
      </c>
      <c r="G660" s="399">
        <f t="shared" si="11"/>
        <v>0</v>
      </c>
      <c r="H660" s="399"/>
      <c r="I660" s="682"/>
      <c r="J660" s="682"/>
      <c r="L660" s="397">
        <f>SUM(L658:L659)</f>
        <v>259.7</v>
      </c>
      <c r="M660" s="397"/>
    </row>
    <row r="661" spans="1:13">
      <c r="A661" s="231">
        <v>45688</v>
      </c>
      <c r="B661" s="676" t="s">
        <v>397</v>
      </c>
      <c r="C661" s="676" t="s">
        <v>444</v>
      </c>
      <c r="D661" t="s">
        <v>19</v>
      </c>
      <c r="E661" s="256">
        <v>14.8</v>
      </c>
      <c r="G661" s="241">
        <f t="shared" si="11"/>
        <v>14.8</v>
      </c>
      <c r="H661" s="241"/>
      <c r="J661" s="676"/>
      <c r="L661" s="237"/>
    </row>
    <row r="662" spans="1:13">
      <c r="A662"/>
      <c r="B662" s="677"/>
      <c r="C662" s="677"/>
      <c r="D662" t="s">
        <v>401</v>
      </c>
      <c r="E662" s="256">
        <v>3</v>
      </c>
      <c r="G662" s="241">
        <f t="shared" si="11"/>
        <v>17.8</v>
      </c>
      <c r="H662" s="241"/>
      <c r="J662" s="676"/>
    </row>
    <row r="663" spans="1:13">
      <c r="A663"/>
      <c r="B663" s="677"/>
      <c r="C663" s="677"/>
      <c r="D663" t="s">
        <v>400</v>
      </c>
      <c r="E663" s="256">
        <v>350</v>
      </c>
      <c r="G663" s="241">
        <f t="shared" si="11"/>
        <v>367.8</v>
      </c>
      <c r="H663" s="241"/>
    </row>
    <row r="664" spans="1:13" s="396" customFormat="1">
      <c r="A664" s="414">
        <v>45688</v>
      </c>
      <c r="B664" s="681" t="s">
        <v>2662</v>
      </c>
      <c r="C664" s="681" t="s">
        <v>444</v>
      </c>
      <c r="D664" s="396" t="s">
        <v>400</v>
      </c>
      <c r="E664" s="397"/>
      <c r="F664" s="397">
        <v>50</v>
      </c>
      <c r="G664" s="399">
        <f t="shared" si="11"/>
        <v>317.8</v>
      </c>
      <c r="H664" s="399"/>
      <c r="L664" s="397"/>
      <c r="M664" s="397"/>
    </row>
    <row r="665" spans="1:13" s="396" customFormat="1">
      <c r="A665" s="414">
        <v>45703</v>
      </c>
      <c r="B665" s="681" t="s">
        <v>2663</v>
      </c>
      <c r="C665" s="681" t="s">
        <v>444</v>
      </c>
      <c r="D665" s="396" t="s">
        <v>400</v>
      </c>
      <c r="E665" s="397"/>
      <c r="F665" s="397">
        <v>100</v>
      </c>
      <c r="G665" s="399">
        <f t="shared" si="11"/>
        <v>217.8</v>
      </c>
      <c r="H665" s="399"/>
      <c r="L665" s="397"/>
      <c r="M665" s="397"/>
    </row>
    <row r="666" spans="1:13">
      <c r="A666" s="228">
        <v>45707</v>
      </c>
      <c r="B666" s="677" t="s">
        <v>2664</v>
      </c>
      <c r="C666" s="677" t="s">
        <v>444</v>
      </c>
      <c r="D666" t="s">
        <v>19</v>
      </c>
      <c r="F666" s="256">
        <v>14.8</v>
      </c>
      <c r="G666" s="241">
        <f t="shared" si="11"/>
        <v>203</v>
      </c>
      <c r="H666" s="241"/>
    </row>
    <row r="667" spans="1:13">
      <c r="A667" s="228">
        <v>45707</v>
      </c>
      <c r="B667" s="677" t="s">
        <v>2664</v>
      </c>
      <c r="C667" s="677" t="s">
        <v>444</v>
      </c>
      <c r="D667" t="s">
        <v>401</v>
      </c>
      <c r="F667" s="256">
        <v>3</v>
      </c>
      <c r="G667" s="241">
        <f t="shared" si="11"/>
        <v>200</v>
      </c>
      <c r="H667" s="241"/>
    </row>
    <row r="668" spans="1:13" s="396" customFormat="1">
      <c r="A668" s="414">
        <v>45706</v>
      </c>
      <c r="B668" s="430" t="s">
        <v>2665</v>
      </c>
      <c r="C668" s="681" t="s">
        <v>444</v>
      </c>
      <c r="D668" s="396" t="s">
        <v>400</v>
      </c>
      <c r="E668" s="397"/>
      <c r="F668" s="397">
        <v>50</v>
      </c>
      <c r="G668" s="399">
        <f t="shared" si="11"/>
        <v>150</v>
      </c>
      <c r="H668" s="399"/>
      <c r="L668" s="397"/>
      <c r="M668" s="397"/>
    </row>
    <row r="669" spans="1:13" s="396" customFormat="1">
      <c r="A669" s="414">
        <v>45707</v>
      </c>
      <c r="B669" s="430" t="s">
        <v>2666</v>
      </c>
      <c r="C669" s="681" t="s">
        <v>444</v>
      </c>
      <c r="D669" s="396" t="s">
        <v>400</v>
      </c>
      <c r="E669" s="397"/>
      <c r="F669" s="397">
        <v>37</v>
      </c>
      <c r="G669" s="399">
        <f t="shared" si="11"/>
        <v>113</v>
      </c>
      <c r="H669" s="399"/>
      <c r="L669" s="397"/>
      <c r="M669" s="397"/>
    </row>
    <row r="670" spans="1:13" s="396" customFormat="1">
      <c r="A670" s="414">
        <v>45735</v>
      </c>
      <c r="B670" s="430" t="s">
        <v>2667</v>
      </c>
      <c r="C670" s="681" t="s">
        <v>444</v>
      </c>
      <c r="D670" s="396" t="s">
        <v>400</v>
      </c>
      <c r="E670" s="397"/>
      <c r="F670" s="397">
        <v>113</v>
      </c>
      <c r="G670" s="399">
        <f t="shared" si="11"/>
        <v>0</v>
      </c>
      <c r="H670" s="399"/>
      <c r="L670" s="397"/>
      <c r="M670" s="397"/>
    </row>
    <row r="671" spans="1:13">
      <c r="A671" s="243">
        <v>45716</v>
      </c>
      <c r="B671" s="676" t="s">
        <v>397</v>
      </c>
      <c r="C671" s="676" t="s">
        <v>415</v>
      </c>
      <c r="D671" t="s">
        <v>19</v>
      </c>
      <c r="E671" s="256">
        <v>15.3</v>
      </c>
      <c r="G671" s="241">
        <f t="shared" si="11"/>
        <v>15.3</v>
      </c>
      <c r="H671" s="241"/>
    </row>
    <row r="672" spans="1:13">
      <c r="B672" s="677"/>
      <c r="C672" s="677"/>
      <c r="D672" t="s">
        <v>401</v>
      </c>
      <c r="E672" s="256">
        <v>3</v>
      </c>
      <c r="G672" s="241">
        <f t="shared" si="11"/>
        <v>18.3</v>
      </c>
      <c r="H672" s="241"/>
    </row>
    <row r="673" spans="1:13">
      <c r="B673" s="677"/>
      <c r="C673" s="677"/>
      <c r="D673" t="s">
        <v>400</v>
      </c>
      <c r="E673" s="256">
        <v>256.7</v>
      </c>
      <c r="G673" s="241">
        <f t="shared" si="11"/>
        <v>275</v>
      </c>
      <c r="H673" s="241"/>
    </row>
    <row r="674" spans="1:13">
      <c r="B674" s="677"/>
      <c r="C674" s="677"/>
      <c r="D674" t="s">
        <v>399</v>
      </c>
      <c r="E674" s="256">
        <v>1000</v>
      </c>
      <c r="G674" s="241">
        <f t="shared" si="11"/>
        <v>1275</v>
      </c>
      <c r="H674" s="241"/>
    </row>
    <row r="675" spans="1:13" s="396" customFormat="1">
      <c r="A675" s="395">
        <v>45702</v>
      </c>
      <c r="B675" s="681" t="s">
        <v>2668</v>
      </c>
      <c r="C675" s="681" t="s">
        <v>415</v>
      </c>
      <c r="D675" s="396" t="s">
        <v>399</v>
      </c>
      <c r="E675" s="397"/>
      <c r="F675" s="397">
        <v>800</v>
      </c>
      <c r="G675" s="399">
        <f t="shared" si="11"/>
        <v>475</v>
      </c>
      <c r="H675" s="399"/>
      <c r="L675" s="397"/>
      <c r="M675" s="397"/>
    </row>
    <row r="676" spans="1:13" s="396" customFormat="1">
      <c r="A676" s="395">
        <v>45709</v>
      </c>
      <c r="B676" s="681" t="s">
        <v>2669</v>
      </c>
      <c r="C676" s="681" t="s">
        <v>415</v>
      </c>
      <c r="D676" s="396" t="s">
        <v>399</v>
      </c>
      <c r="E676" s="397"/>
      <c r="F676" s="397">
        <v>200</v>
      </c>
      <c r="G676" s="399">
        <f t="shared" si="11"/>
        <v>275</v>
      </c>
      <c r="H676" s="399"/>
      <c r="L676" s="397"/>
      <c r="M676" s="397"/>
    </row>
    <row r="677" spans="1:13" s="396" customFormat="1">
      <c r="A677" s="395">
        <v>45716</v>
      </c>
      <c r="B677" s="681" t="s">
        <v>2670</v>
      </c>
      <c r="C677" s="681" t="s">
        <v>415</v>
      </c>
      <c r="D677" s="396" t="s">
        <v>400</v>
      </c>
      <c r="E677" s="397"/>
      <c r="F677" s="397">
        <v>110</v>
      </c>
      <c r="G677" s="399">
        <f t="shared" si="11"/>
        <v>165</v>
      </c>
      <c r="H677" s="399"/>
      <c r="L677" s="397"/>
      <c r="M677" s="397"/>
    </row>
    <row r="678" spans="1:13" s="396" customFormat="1">
      <c r="A678" s="395">
        <v>45751</v>
      </c>
      <c r="B678" s="681" t="s">
        <v>2671</v>
      </c>
      <c r="C678" s="681" t="s">
        <v>415</v>
      </c>
      <c r="D678" s="396" t="s">
        <v>400</v>
      </c>
      <c r="E678" s="397"/>
      <c r="F678" s="397">
        <v>146.69999999999999</v>
      </c>
      <c r="G678" s="399">
        <f t="shared" si="11"/>
        <v>18.300000000000011</v>
      </c>
      <c r="H678" s="399"/>
      <c r="L678" s="397"/>
      <c r="M678" s="397"/>
    </row>
    <row r="679" spans="1:13">
      <c r="A679" s="236">
        <v>45752</v>
      </c>
      <c r="B679" s="677" t="s">
        <v>2672</v>
      </c>
      <c r="C679" s="677" t="s">
        <v>415</v>
      </c>
      <c r="D679" t="s">
        <v>19</v>
      </c>
      <c r="F679" s="256">
        <v>15.3</v>
      </c>
      <c r="G679" s="241">
        <f t="shared" si="11"/>
        <v>3.0000000000000107</v>
      </c>
      <c r="H679" s="241"/>
    </row>
    <row r="680" spans="1:13">
      <c r="A680" s="236">
        <v>45752</v>
      </c>
      <c r="B680" s="677" t="s">
        <v>2672</v>
      </c>
      <c r="C680" s="677" t="s">
        <v>415</v>
      </c>
      <c r="D680" t="s">
        <v>401</v>
      </c>
      <c r="F680" s="256">
        <v>3</v>
      </c>
      <c r="G680" s="241">
        <f t="shared" si="11"/>
        <v>1.0658141036401503E-14</v>
      </c>
      <c r="H680" s="241"/>
    </row>
    <row r="681" spans="1:13">
      <c r="A681" s="243">
        <v>45747</v>
      </c>
      <c r="B681" s="676" t="s">
        <v>397</v>
      </c>
      <c r="C681" s="676" t="s">
        <v>1302</v>
      </c>
      <c r="D681" t="s">
        <v>19</v>
      </c>
      <c r="E681" s="256">
        <v>6.4</v>
      </c>
      <c r="G681" s="241">
        <f t="shared" si="11"/>
        <v>6.400000000000011</v>
      </c>
      <c r="H681" s="241"/>
    </row>
    <row r="682" spans="1:13">
      <c r="B682" s="677"/>
      <c r="C682" s="677"/>
      <c r="D682" t="s">
        <v>401</v>
      </c>
      <c r="E682" s="256">
        <v>3</v>
      </c>
      <c r="G682" s="241">
        <f t="shared" si="11"/>
        <v>9.400000000000011</v>
      </c>
      <c r="H682" s="241"/>
    </row>
    <row r="683" spans="1:13">
      <c r="B683" s="677"/>
      <c r="C683" s="677"/>
      <c r="D683" t="s">
        <v>400</v>
      </c>
      <c r="E683" s="256">
        <v>150</v>
      </c>
      <c r="G683" s="241">
        <f t="shared" si="11"/>
        <v>159.4</v>
      </c>
      <c r="H683" s="241"/>
      <c r="J683" s="256"/>
    </row>
    <row r="684" spans="1:13" s="396" customFormat="1">
      <c r="A684" s="395">
        <v>45776</v>
      </c>
      <c r="B684" s="681" t="s">
        <v>2673</v>
      </c>
      <c r="C684" s="681" t="s">
        <v>1302</v>
      </c>
      <c r="D684" s="396" t="s">
        <v>400</v>
      </c>
      <c r="E684" s="397"/>
      <c r="F684" s="397">
        <v>150</v>
      </c>
      <c r="G684" s="399">
        <f t="shared" si="11"/>
        <v>9.4000000000000057</v>
      </c>
      <c r="H684" s="399"/>
      <c r="L684" s="397"/>
      <c r="M684" s="397"/>
    </row>
    <row r="685" spans="1:13">
      <c r="A685" s="236">
        <v>45776</v>
      </c>
      <c r="B685" s="677" t="s">
        <v>2674</v>
      </c>
      <c r="C685" s="677" t="s">
        <v>1302</v>
      </c>
      <c r="D685" t="s">
        <v>19</v>
      </c>
      <c r="F685" s="256">
        <v>6.4</v>
      </c>
      <c r="G685" s="241">
        <f t="shared" si="11"/>
        <v>3.0000000000000053</v>
      </c>
      <c r="H685" s="241"/>
    </row>
    <row r="686" spans="1:13">
      <c r="A686" s="236">
        <v>45776</v>
      </c>
      <c r="B686" s="677" t="s">
        <v>2674</v>
      </c>
      <c r="C686" s="677" t="s">
        <v>1302</v>
      </c>
      <c r="D686" t="s">
        <v>401</v>
      </c>
      <c r="F686" s="256">
        <v>3</v>
      </c>
      <c r="G686" s="241">
        <f t="shared" si="11"/>
        <v>5.3290705182007514E-15</v>
      </c>
      <c r="H686" s="241"/>
    </row>
    <row r="687" spans="1:13">
      <c r="A687" s="243">
        <v>45777</v>
      </c>
      <c r="B687" s="676" t="s">
        <v>397</v>
      </c>
      <c r="C687" s="676" t="s">
        <v>420</v>
      </c>
      <c r="D687" t="s">
        <v>19</v>
      </c>
      <c r="E687" s="256">
        <v>12.7</v>
      </c>
      <c r="G687" s="241">
        <f t="shared" si="11"/>
        <v>12.700000000000005</v>
      </c>
      <c r="H687" s="241"/>
    </row>
    <row r="688" spans="1:13">
      <c r="B688" s="677"/>
      <c r="C688" s="677"/>
      <c r="D688" t="s">
        <v>401</v>
      </c>
      <c r="E688" s="256">
        <v>3</v>
      </c>
      <c r="G688" s="241">
        <f t="shared" si="11"/>
        <v>15.700000000000005</v>
      </c>
      <c r="H688" s="241"/>
    </row>
    <row r="689" spans="1:13">
      <c r="B689" s="677"/>
      <c r="C689" s="677"/>
      <c r="D689" t="s">
        <v>400</v>
      </c>
      <c r="E689" s="256">
        <v>500</v>
      </c>
      <c r="G689" s="241">
        <f t="shared" si="11"/>
        <v>515.70000000000005</v>
      </c>
      <c r="H689" s="241"/>
    </row>
    <row r="690" spans="1:13">
      <c r="A690" s="236">
        <v>45806</v>
      </c>
      <c r="B690" s="677" t="s">
        <v>2675</v>
      </c>
      <c r="C690" s="677" t="s">
        <v>420</v>
      </c>
      <c r="D690" t="s">
        <v>19</v>
      </c>
      <c r="F690" s="256">
        <v>12.7</v>
      </c>
      <c r="G690" s="241">
        <f t="shared" si="11"/>
        <v>503.00000000000006</v>
      </c>
      <c r="H690" s="241"/>
    </row>
    <row r="691" spans="1:13">
      <c r="A691" s="236">
        <v>45806</v>
      </c>
      <c r="B691" s="677" t="s">
        <v>2675</v>
      </c>
      <c r="C691" s="677" t="s">
        <v>420</v>
      </c>
      <c r="D691" t="s">
        <v>401</v>
      </c>
      <c r="F691" s="256">
        <v>3</v>
      </c>
      <c r="G691" s="241">
        <f t="shared" si="11"/>
        <v>500.00000000000006</v>
      </c>
      <c r="H691" s="241"/>
    </row>
    <row r="692" spans="1:13" s="396" customFormat="1">
      <c r="A692" s="395">
        <v>45806</v>
      </c>
      <c r="B692" s="681" t="s">
        <v>2676</v>
      </c>
      <c r="C692" s="681" t="s">
        <v>420</v>
      </c>
      <c r="D692" s="396" t="s">
        <v>400</v>
      </c>
      <c r="E692" s="397"/>
      <c r="F692" s="397">
        <v>250</v>
      </c>
      <c r="G692" s="399">
        <f t="shared" si="11"/>
        <v>250.00000000000006</v>
      </c>
      <c r="H692" s="399"/>
      <c r="L692" s="397"/>
      <c r="M692" s="397"/>
    </row>
    <row r="693" spans="1:13" s="396" customFormat="1">
      <c r="A693" s="395">
        <v>45807</v>
      </c>
      <c r="B693" s="681" t="s">
        <v>2677</v>
      </c>
      <c r="C693" s="681" t="s">
        <v>420</v>
      </c>
      <c r="D693" s="396" t="s">
        <v>400</v>
      </c>
      <c r="E693" s="397"/>
      <c r="F693" s="397">
        <v>50</v>
      </c>
      <c r="G693" s="399">
        <f t="shared" si="11"/>
        <v>200.00000000000006</v>
      </c>
      <c r="H693" s="399"/>
      <c r="L693" s="397"/>
      <c r="M693" s="397"/>
    </row>
    <row r="694" spans="1:13" s="396" customFormat="1">
      <c r="A694" s="395">
        <v>45826</v>
      </c>
      <c r="B694" s="681" t="s">
        <v>2678</v>
      </c>
      <c r="C694" s="681" t="s">
        <v>420</v>
      </c>
      <c r="D694" s="396" t="s">
        <v>400</v>
      </c>
      <c r="E694" s="397"/>
      <c r="F694" s="397">
        <v>160</v>
      </c>
      <c r="G694" s="399">
        <f t="shared" si="11"/>
        <v>40.000000000000057</v>
      </c>
      <c r="H694" s="399"/>
      <c r="L694" s="397"/>
      <c r="M694" s="397"/>
    </row>
    <row r="695" spans="1:13" s="396" customFormat="1">
      <c r="A695" s="395">
        <v>45833</v>
      </c>
      <c r="B695" s="681" t="s">
        <v>2679</v>
      </c>
      <c r="C695" s="681" t="s">
        <v>420</v>
      </c>
      <c r="D695" s="396" t="s">
        <v>400</v>
      </c>
      <c r="E695" s="397"/>
      <c r="F695" s="397">
        <v>40</v>
      </c>
      <c r="G695" s="399">
        <f t="shared" si="11"/>
        <v>5.6843418860808015E-14</v>
      </c>
      <c r="H695" s="399"/>
      <c r="L695" s="397"/>
      <c r="M695" s="397"/>
    </row>
    <row r="696" spans="1:13">
      <c r="A696" s="243">
        <v>45808</v>
      </c>
      <c r="B696" s="676" t="s">
        <v>397</v>
      </c>
      <c r="C696" s="676" t="s">
        <v>422</v>
      </c>
      <c r="D696" t="s">
        <v>19</v>
      </c>
      <c r="E696" s="256">
        <v>14.6</v>
      </c>
      <c r="G696" s="241">
        <f t="shared" si="11"/>
        <v>14.600000000000056</v>
      </c>
      <c r="H696" s="241"/>
    </row>
    <row r="697" spans="1:13">
      <c r="B697" s="677"/>
      <c r="C697" s="677"/>
      <c r="D697" t="s">
        <v>401</v>
      </c>
      <c r="E697" s="256">
        <v>5</v>
      </c>
      <c r="G697" s="241">
        <f t="shared" si="11"/>
        <v>19.600000000000058</v>
      </c>
      <c r="H697" s="241"/>
    </row>
    <row r="698" spans="1:13">
      <c r="B698" s="677"/>
      <c r="C698" s="677"/>
      <c r="D698" t="s">
        <v>400</v>
      </c>
      <c r="E698" s="256">
        <v>500</v>
      </c>
      <c r="G698" s="241">
        <f t="shared" si="11"/>
        <v>519.6</v>
      </c>
      <c r="H698" s="241"/>
    </row>
    <row r="699" spans="1:13">
      <c r="A699" s="236">
        <v>45833</v>
      </c>
      <c r="B699" s="677" t="s">
        <v>2680</v>
      </c>
      <c r="C699" s="677" t="s">
        <v>422</v>
      </c>
      <c r="D699" t="s">
        <v>19</v>
      </c>
      <c r="F699" s="256">
        <v>14.6</v>
      </c>
      <c r="G699" s="241">
        <f t="shared" si="11"/>
        <v>505</v>
      </c>
      <c r="H699" s="241"/>
    </row>
    <row r="700" spans="1:13">
      <c r="A700" s="236">
        <v>45833</v>
      </c>
      <c r="B700" s="677" t="s">
        <v>2680</v>
      </c>
      <c r="C700" s="677" t="s">
        <v>422</v>
      </c>
      <c r="D700" t="s">
        <v>401</v>
      </c>
      <c r="F700" s="256">
        <v>5</v>
      </c>
      <c r="G700" s="241">
        <f t="shared" si="11"/>
        <v>500</v>
      </c>
      <c r="H700" s="241"/>
    </row>
    <row r="701" spans="1:13" s="396" customFormat="1">
      <c r="A701" s="395">
        <v>45835</v>
      </c>
      <c r="B701" s="681" t="s">
        <v>2681</v>
      </c>
      <c r="C701" s="681" t="s">
        <v>422</v>
      </c>
      <c r="D701" s="396" t="s">
        <v>400</v>
      </c>
      <c r="E701" s="397"/>
      <c r="F701" s="397">
        <v>50</v>
      </c>
      <c r="G701" s="399">
        <f t="shared" si="11"/>
        <v>450</v>
      </c>
      <c r="H701" s="399"/>
      <c r="L701" s="397"/>
      <c r="M701" s="397"/>
    </row>
    <row r="702" spans="1:13" s="404" customFormat="1">
      <c r="A702" s="403">
        <v>45869</v>
      </c>
      <c r="B702" s="684" t="s">
        <v>2682</v>
      </c>
      <c r="C702" s="684" t="s">
        <v>422</v>
      </c>
      <c r="D702" s="404" t="s">
        <v>400</v>
      </c>
      <c r="E702" s="407"/>
      <c r="F702" s="407">
        <v>300</v>
      </c>
      <c r="G702" s="405">
        <f>+G701+E702-F702</f>
        <v>150</v>
      </c>
      <c r="H702" s="405">
        <v>300</v>
      </c>
      <c r="I702" s="404" t="s">
        <v>621</v>
      </c>
      <c r="L702" s="407"/>
      <c r="M702" s="407"/>
    </row>
    <row r="703" spans="1:13" s="396" customFormat="1">
      <c r="A703" s="395">
        <v>45869</v>
      </c>
      <c r="B703" s="681" t="s">
        <v>2683</v>
      </c>
      <c r="C703" s="681" t="s">
        <v>422</v>
      </c>
      <c r="D703" s="396" t="s">
        <v>400</v>
      </c>
      <c r="E703" s="397"/>
      <c r="F703" s="397">
        <v>150</v>
      </c>
      <c r="G703" s="399">
        <f t="shared" si="11"/>
        <v>0</v>
      </c>
      <c r="H703" s="399"/>
      <c r="L703" s="397"/>
      <c r="M703" s="397"/>
    </row>
    <row r="704" spans="1:13">
      <c r="A704" s="243" t="s">
        <v>2684</v>
      </c>
      <c r="B704" s="676" t="s">
        <v>397</v>
      </c>
      <c r="C704" s="676" t="s">
        <v>425</v>
      </c>
      <c r="D704" t="s">
        <v>19</v>
      </c>
      <c r="E704" s="256">
        <v>16.600000000000001</v>
      </c>
      <c r="G704" s="241">
        <f t="shared" si="11"/>
        <v>16.600000000000001</v>
      </c>
      <c r="H704" s="241"/>
      <c r="I704">
        <f>100-20.6</f>
        <v>79.400000000000006</v>
      </c>
    </row>
    <row r="705" spans="1:13">
      <c r="B705" s="677"/>
      <c r="C705" s="677"/>
      <c r="D705" t="s">
        <v>401</v>
      </c>
      <c r="E705" s="256">
        <v>4</v>
      </c>
      <c r="G705" s="241">
        <f t="shared" si="11"/>
        <v>20.6</v>
      </c>
      <c r="H705" s="241"/>
    </row>
    <row r="706" spans="1:13">
      <c r="B706" s="677"/>
      <c r="C706" s="677"/>
      <c r="D706" t="s">
        <v>400</v>
      </c>
      <c r="E706" s="256">
        <v>500</v>
      </c>
      <c r="G706" s="241">
        <f t="shared" si="11"/>
        <v>520.6</v>
      </c>
      <c r="H706" s="241"/>
    </row>
    <row r="707" spans="1:13">
      <c r="A707" s="236">
        <v>45869</v>
      </c>
      <c r="B707" s="677" t="s">
        <v>2685</v>
      </c>
      <c r="C707" s="677" t="s">
        <v>425</v>
      </c>
      <c r="D707" t="s">
        <v>19</v>
      </c>
      <c r="F707" s="256">
        <v>16.600000000000001</v>
      </c>
      <c r="G707" s="241">
        <f t="shared" si="11"/>
        <v>504</v>
      </c>
      <c r="H707" s="241"/>
    </row>
    <row r="708" spans="1:13">
      <c r="A708" s="236">
        <v>45869</v>
      </c>
      <c r="B708" s="677" t="s">
        <v>2685</v>
      </c>
      <c r="C708" s="677" t="s">
        <v>425</v>
      </c>
      <c r="D708" t="s">
        <v>401</v>
      </c>
      <c r="F708" s="256">
        <v>4</v>
      </c>
      <c r="G708" s="241">
        <f t="shared" si="11"/>
        <v>500</v>
      </c>
      <c r="H708" s="241"/>
    </row>
    <row r="709" spans="1:13" s="396" customFormat="1">
      <c r="A709" s="395">
        <v>45882</v>
      </c>
      <c r="B709" s="681" t="s">
        <v>1959</v>
      </c>
      <c r="C709" s="681" t="s">
        <v>425</v>
      </c>
      <c r="D709" s="396" t="s">
        <v>400</v>
      </c>
      <c r="E709" s="397"/>
      <c r="F709" s="397">
        <v>100</v>
      </c>
      <c r="G709" s="399">
        <f t="shared" si="11"/>
        <v>400</v>
      </c>
      <c r="H709" s="399"/>
      <c r="L709" s="397"/>
      <c r="M709" s="397"/>
    </row>
    <row r="710" spans="1:13" s="404" customFormat="1">
      <c r="A710" s="403">
        <v>45895</v>
      </c>
      <c r="B710" s="684" t="s">
        <v>2686</v>
      </c>
      <c r="C710" s="684" t="s">
        <v>425</v>
      </c>
      <c r="D710" s="404" t="s">
        <v>400</v>
      </c>
      <c r="E710" s="407"/>
      <c r="F710" s="407">
        <v>100</v>
      </c>
      <c r="G710" s="405">
        <f t="shared" si="11"/>
        <v>300</v>
      </c>
      <c r="H710" s="405">
        <v>100</v>
      </c>
      <c r="I710" s="431" t="s">
        <v>1275</v>
      </c>
      <c r="J710" s="431"/>
      <c r="K710" s="431"/>
      <c r="L710" s="431"/>
      <c r="M710" s="407"/>
    </row>
    <row r="711" spans="1:13">
      <c r="A711" s="236">
        <v>45917</v>
      </c>
      <c r="B711" s="677" t="s">
        <v>2687</v>
      </c>
      <c r="C711" s="677" t="s">
        <v>425</v>
      </c>
      <c r="D711" t="s">
        <v>400</v>
      </c>
      <c r="F711" s="256">
        <v>50</v>
      </c>
      <c r="G711" s="241">
        <f t="shared" si="11"/>
        <v>250</v>
      </c>
      <c r="H711" s="241"/>
      <c r="I711" s="677"/>
      <c r="J711" s="677"/>
      <c r="K711" s="677"/>
      <c r="L711" s="677"/>
    </row>
    <row r="712" spans="1:13" ht="14.25" customHeight="1">
      <c r="A712" s="236">
        <v>45917</v>
      </c>
      <c r="B712" s="677" t="s">
        <v>2688</v>
      </c>
      <c r="C712" s="677" t="s">
        <v>425</v>
      </c>
      <c r="D712" t="s">
        <v>400</v>
      </c>
      <c r="F712" s="256">
        <v>100</v>
      </c>
      <c r="G712" s="241">
        <f t="shared" si="11"/>
        <v>150</v>
      </c>
      <c r="H712" s="241"/>
      <c r="I712" s="677"/>
      <c r="J712" s="677"/>
      <c r="K712" s="677"/>
      <c r="L712" s="677"/>
    </row>
    <row r="713" spans="1:13" ht="14.25" customHeight="1">
      <c r="A713" s="236">
        <v>45932</v>
      </c>
      <c r="B713" s="677" t="s">
        <v>2689</v>
      </c>
      <c r="C713" s="677" t="s">
        <v>425</v>
      </c>
      <c r="D713" t="s">
        <v>400</v>
      </c>
      <c r="F713" s="256">
        <v>50</v>
      </c>
      <c r="G713" s="241">
        <f t="shared" si="11"/>
        <v>100</v>
      </c>
      <c r="H713" s="241"/>
      <c r="I713" s="677"/>
      <c r="J713" s="677"/>
      <c r="K713" s="677"/>
      <c r="L713" s="677"/>
    </row>
    <row r="714" spans="1:13" ht="14.25" customHeight="1">
      <c r="A714" s="236">
        <v>45939</v>
      </c>
      <c r="B714" s="677" t="s">
        <v>2690</v>
      </c>
      <c r="C714" s="677" t="s">
        <v>425</v>
      </c>
      <c r="D714" t="s">
        <v>400</v>
      </c>
      <c r="F714" s="256">
        <v>70</v>
      </c>
      <c r="G714" s="241">
        <f t="shared" si="11"/>
        <v>30</v>
      </c>
      <c r="H714" s="241"/>
      <c r="I714" s="677"/>
      <c r="J714" s="677"/>
      <c r="K714" s="677"/>
      <c r="L714" s="677"/>
    </row>
    <row r="715" spans="1:13" ht="14.25" customHeight="1">
      <c r="A715" s="236">
        <v>45952</v>
      </c>
      <c r="B715" s="677" t="s">
        <v>2691</v>
      </c>
      <c r="C715" s="677" t="s">
        <v>425</v>
      </c>
      <c r="D715" t="s">
        <v>400</v>
      </c>
      <c r="F715" s="256">
        <v>30</v>
      </c>
      <c r="G715" s="241">
        <f t="shared" si="11"/>
        <v>0</v>
      </c>
      <c r="H715" s="241"/>
      <c r="I715" s="677"/>
      <c r="J715" s="677"/>
      <c r="K715" s="677"/>
      <c r="L715" s="677"/>
    </row>
    <row r="716" spans="1:13">
      <c r="A716" s="243">
        <v>45869</v>
      </c>
      <c r="B716" s="676" t="s">
        <v>397</v>
      </c>
      <c r="C716" s="676" t="s">
        <v>427</v>
      </c>
      <c r="D716" t="s">
        <v>19</v>
      </c>
      <c r="E716" s="256">
        <v>15.1</v>
      </c>
      <c r="G716" s="241">
        <f t="shared" si="11"/>
        <v>15.1</v>
      </c>
      <c r="H716" s="241"/>
      <c r="I716">
        <v>2025</v>
      </c>
      <c r="J716" s="676" t="s">
        <v>425</v>
      </c>
      <c r="K716" t="s">
        <v>400</v>
      </c>
      <c r="L716" s="256">
        <v>300</v>
      </c>
    </row>
    <row r="717" spans="1:13">
      <c r="B717" s="677"/>
      <c r="C717" s="677"/>
      <c r="D717" t="s">
        <v>401</v>
      </c>
      <c r="E717" s="256">
        <v>4</v>
      </c>
      <c r="G717" s="241">
        <f t="shared" si="11"/>
        <v>19.100000000000001</v>
      </c>
      <c r="H717" s="241"/>
      <c r="J717" s="676" t="s">
        <v>427</v>
      </c>
      <c r="K717" t="s">
        <v>400</v>
      </c>
      <c r="L717" s="256">
        <f>E718-F719</f>
        <v>240</v>
      </c>
    </row>
    <row r="718" spans="1:13">
      <c r="B718" s="677"/>
      <c r="C718" s="677"/>
      <c r="D718" t="s">
        <v>400</v>
      </c>
      <c r="E718" s="256">
        <v>500</v>
      </c>
      <c r="G718" s="241">
        <f t="shared" si="11"/>
        <v>519.1</v>
      </c>
      <c r="H718" s="241"/>
      <c r="J718" s="676" t="s">
        <v>429</v>
      </c>
      <c r="K718" t="s">
        <v>400</v>
      </c>
      <c r="L718" s="256">
        <v>320</v>
      </c>
    </row>
    <row r="719" spans="1:13" s="396" customFormat="1">
      <c r="A719" s="395">
        <v>45869</v>
      </c>
      <c r="B719" s="681" t="s">
        <v>2692</v>
      </c>
      <c r="C719" s="681" t="s">
        <v>427</v>
      </c>
      <c r="D719" s="396" t="s">
        <v>400</v>
      </c>
      <c r="E719" s="398"/>
      <c r="F719" s="398">
        <v>260</v>
      </c>
      <c r="G719" s="241">
        <f t="shared" si="11"/>
        <v>259.10000000000002</v>
      </c>
      <c r="H719" s="399"/>
      <c r="J719" s="681"/>
      <c r="L719" s="397">
        <f>SUM(L716:L718)</f>
        <v>860</v>
      </c>
      <c r="M719" s="397"/>
    </row>
    <row r="720" spans="1:13">
      <c r="A720" s="236">
        <v>45895</v>
      </c>
      <c r="B720" s="677" t="s">
        <v>2693</v>
      </c>
      <c r="C720" s="677" t="s">
        <v>427</v>
      </c>
      <c r="D720" t="s">
        <v>19</v>
      </c>
      <c r="F720" s="256">
        <v>15.1</v>
      </c>
      <c r="G720" s="241">
        <f t="shared" si="11"/>
        <v>244.00000000000003</v>
      </c>
      <c r="H720" s="241"/>
    </row>
    <row r="721" spans="1:12">
      <c r="A721" s="236">
        <v>45895</v>
      </c>
      <c r="B721" s="677" t="s">
        <v>2693</v>
      </c>
      <c r="C721" s="677" t="s">
        <v>427</v>
      </c>
      <c r="D721" t="s">
        <v>401</v>
      </c>
      <c r="F721" s="256">
        <v>4</v>
      </c>
      <c r="G721" s="241">
        <f t="shared" si="11"/>
        <v>240.00000000000003</v>
      </c>
      <c r="H721" s="241"/>
      <c r="J721" s="540"/>
      <c r="K721" s="540"/>
      <c r="L721" s="540"/>
    </row>
    <row r="722" spans="1:12">
      <c r="A722" s="236">
        <v>45952</v>
      </c>
      <c r="B722" s="677" t="s">
        <v>2691</v>
      </c>
      <c r="C722" s="677" t="s">
        <v>427</v>
      </c>
      <c r="D722" t="s">
        <v>400</v>
      </c>
      <c r="F722" s="256">
        <v>40</v>
      </c>
      <c r="G722" s="241">
        <f t="shared" si="11"/>
        <v>200.00000000000003</v>
      </c>
      <c r="H722" s="241"/>
      <c r="J722" s="540"/>
      <c r="K722" s="540"/>
      <c r="L722" s="540"/>
    </row>
    <row r="723" spans="1:12">
      <c r="A723" s="236">
        <v>45959</v>
      </c>
      <c r="B723" s="677" t="s">
        <v>2694</v>
      </c>
      <c r="C723" s="677" t="s">
        <v>427</v>
      </c>
      <c r="D723" t="s">
        <v>400</v>
      </c>
      <c r="F723" s="256">
        <v>100</v>
      </c>
      <c r="G723" s="241">
        <f t="shared" si="11"/>
        <v>100.00000000000003</v>
      </c>
      <c r="H723" s="241"/>
      <c r="J723" s="540"/>
      <c r="K723" s="540"/>
      <c r="L723" s="540"/>
    </row>
    <row r="724" spans="1:12">
      <c r="A724" s="236">
        <v>45965</v>
      </c>
      <c r="B724" s="677" t="s">
        <v>2695</v>
      </c>
      <c r="C724" s="677" t="s">
        <v>427</v>
      </c>
      <c r="D724" t="s">
        <v>400</v>
      </c>
      <c r="F724" s="256">
        <v>100</v>
      </c>
      <c r="G724" s="241">
        <f t="shared" si="11"/>
        <v>0</v>
      </c>
      <c r="H724" s="241"/>
      <c r="J724" s="676"/>
      <c r="K724" s="676"/>
      <c r="L724" s="676"/>
    </row>
    <row r="725" spans="1:12">
      <c r="A725" s="243">
        <v>45900</v>
      </c>
      <c r="B725" s="676" t="s">
        <v>397</v>
      </c>
      <c r="C725" s="676" t="s">
        <v>429</v>
      </c>
      <c r="D725" t="s">
        <v>19</v>
      </c>
      <c r="E725" s="256">
        <v>19.8</v>
      </c>
      <c r="G725" s="241">
        <f t="shared" si="11"/>
        <v>19.8</v>
      </c>
      <c r="H725" s="241"/>
      <c r="I725" s="232"/>
      <c r="J725" s="690" t="s">
        <v>2618</v>
      </c>
      <c r="K725" s="690"/>
      <c r="L725" s="690"/>
    </row>
    <row r="726" spans="1:12">
      <c r="B726" s="677"/>
      <c r="C726" s="676"/>
      <c r="D726" t="s">
        <v>401</v>
      </c>
      <c r="E726" s="256">
        <v>6</v>
      </c>
      <c r="G726" s="241">
        <f t="shared" si="11"/>
        <v>25.8</v>
      </c>
      <c r="H726" s="241"/>
      <c r="I726" s="232">
        <v>2025</v>
      </c>
      <c r="J726" s="676" t="s">
        <v>431</v>
      </c>
      <c r="K726" t="s">
        <v>400</v>
      </c>
      <c r="L726" s="539">
        <v>40</v>
      </c>
    </row>
    <row r="727" spans="1:12">
      <c r="B727" s="677"/>
      <c r="C727" s="677"/>
      <c r="D727" t="s">
        <v>400</v>
      </c>
      <c r="E727" s="256">
        <v>500</v>
      </c>
      <c r="G727" s="241">
        <f t="shared" si="11"/>
        <v>525.79999999999995</v>
      </c>
      <c r="H727" s="241"/>
      <c r="J727" s="676" t="s">
        <v>398</v>
      </c>
      <c r="K727" t="s">
        <v>400</v>
      </c>
      <c r="L727" s="256">
        <v>500</v>
      </c>
    </row>
    <row r="728" spans="1:12">
      <c r="B728" s="677"/>
      <c r="C728" s="677"/>
      <c r="D728" s="476" t="s">
        <v>535</v>
      </c>
      <c r="E728" s="478">
        <v>15</v>
      </c>
      <c r="G728" s="241">
        <f t="shared" si="11"/>
        <v>540.79999999999995</v>
      </c>
      <c r="H728" s="241"/>
      <c r="J728" s="676"/>
    </row>
    <row r="729" spans="1:12">
      <c r="A729" s="236">
        <v>45900</v>
      </c>
      <c r="B729" s="527" t="s">
        <v>2696</v>
      </c>
      <c r="C729" s="677" t="s">
        <v>429</v>
      </c>
      <c r="D729" t="s">
        <v>400</v>
      </c>
      <c r="F729" s="256">
        <v>180</v>
      </c>
      <c r="G729" s="241">
        <f t="shared" si="11"/>
        <v>360.79999999999995</v>
      </c>
      <c r="H729" s="241"/>
      <c r="L729" s="299">
        <f>SUM(L725:L727)</f>
        <v>540</v>
      </c>
    </row>
    <row r="730" spans="1:12">
      <c r="A730" s="236">
        <v>45932</v>
      </c>
      <c r="B730" s="527" t="s">
        <v>2697</v>
      </c>
      <c r="C730" s="677" t="s">
        <v>429</v>
      </c>
      <c r="D730" t="s">
        <v>19</v>
      </c>
      <c r="F730" s="256">
        <v>19.8</v>
      </c>
      <c r="G730" s="241">
        <f t="shared" si="11"/>
        <v>340.99999999999994</v>
      </c>
      <c r="H730" s="241"/>
      <c r="K730" s="554"/>
      <c r="L730" s="539"/>
    </row>
    <row r="731" spans="1:12">
      <c r="A731" s="236">
        <v>45932</v>
      </c>
      <c r="B731" s="527" t="s">
        <v>2697</v>
      </c>
      <c r="C731" s="677" t="s">
        <v>429</v>
      </c>
      <c r="D731" t="s">
        <v>401</v>
      </c>
      <c r="F731" s="256">
        <v>6</v>
      </c>
      <c r="G731" s="241">
        <f t="shared" si="11"/>
        <v>334.99999999999994</v>
      </c>
      <c r="H731" s="241"/>
      <c r="J731" s="676"/>
    </row>
    <row r="732" spans="1:12">
      <c r="A732" s="236">
        <v>45965</v>
      </c>
      <c r="B732" s="527" t="s">
        <v>2698</v>
      </c>
      <c r="C732" s="677" t="s">
        <v>429</v>
      </c>
      <c r="D732" t="s">
        <v>400</v>
      </c>
      <c r="F732" s="256">
        <v>50</v>
      </c>
      <c r="G732" s="241">
        <f t="shared" si="11"/>
        <v>284.99999999999994</v>
      </c>
      <c r="H732" s="241"/>
      <c r="J732" s="676"/>
    </row>
    <row r="733" spans="1:12">
      <c r="A733" s="236">
        <v>45980</v>
      </c>
      <c r="B733" s="677" t="s">
        <v>2699</v>
      </c>
      <c r="C733" s="677" t="s">
        <v>429</v>
      </c>
      <c r="D733" t="s">
        <v>400</v>
      </c>
      <c r="F733" s="256">
        <v>150</v>
      </c>
      <c r="G733" s="241">
        <f t="shared" si="11"/>
        <v>134.99999999999994</v>
      </c>
      <c r="H733" s="241"/>
      <c r="J733" s="676"/>
    </row>
    <row r="734" spans="1:12">
      <c r="A734" s="236">
        <v>45986</v>
      </c>
      <c r="B734" s="677" t="s">
        <v>2700</v>
      </c>
      <c r="C734" s="677" t="s">
        <v>429</v>
      </c>
      <c r="D734" t="s">
        <v>400</v>
      </c>
      <c r="F734" s="256">
        <v>120</v>
      </c>
      <c r="G734" s="241">
        <f t="shared" si="11"/>
        <v>14.999999999999943</v>
      </c>
      <c r="H734" s="241"/>
      <c r="J734" s="676"/>
    </row>
    <row r="735" spans="1:12">
      <c r="A735" s="236">
        <v>46009</v>
      </c>
      <c r="B735" s="677" t="s">
        <v>2701</v>
      </c>
      <c r="C735" s="677" t="s">
        <v>429</v>
      </c>
      <c r="D735" t="s">
        <v>535</v>
      </c>
      <c r="F735" s="256">
        <v>15</v>
      </c>
      <c r="G735" s="241">
        <f t="shared" si="11"/>
        <v>-5.6843418860808015E-14</v>
      </c>
      <c r="H735" s="241"/>
      <c r="J735" s="676"/>
    </row>
    <row r="736" spans="1:12">
      <c r="A736" s="243">
        <v>45930</v>
      </c>
      <c r="B736" s="676" t="s">
        <v>397</v>
      </c>
      <c r="C736" s="676" t="s">
        <v>431</v>
      </c>
      <c r="D736" t="s">
        <v>19</v>
      </c>
      <c r="E736" s="256">
        <v>23.2</v>
      </c>
      <c r="G736" s="241">
        <f t="shared" ref="G736:G738" si="12">+G735+E736-F736</f>
        <v>23.199999999999942</v>
      </c>
      <c r="H736" s="241"/>
    </row>
    <row r="737" spans="1:14">
      <c r="B737" s="677"/>
      <c r="C737" s="677"/>
      <c r="D737" t="s">
        <v>401</v>
      </c>
      <c r="E737" s="256">
        <v>4</v>
      </c>
      <c r="G737" s="241">
        <f t="shared" si="12"/>
        <v>27.199999999999942</v>
      </c>
      <c r="H737" s="241"/>
    </row>
    <row r="738" spans="1:14">
      <c r="B738" s="677"/>
      <c r="C738" s="677"/>
      <c r="D738" t="s">
        <v>400</v>
      </c>
      <c r="E738" s="256">
        <v>500</v>
      </c>
      <c r="G738" s="241">
        <f t="shared" si="12"/>
        <v>527.19999999999993</v>
      </c>
      <c r="H738" s="538" t="s">
        <v>597</v>
      </c>
      <c r="I738" s="537" t="s">
        <v>2702</v>
      </c>
      <c r="J738" s="676"/>
    </row>
    <row r="739" spans="1:14">
      <c r="A739" s="236">
        <v>45930</v>
      </c>
      <c r="B739" s="677" t="s">
        <v>2703</v>
      </c>
      <c r="C739" s="677" t="s">
        <v>431</v>
      </c>
      <c r="D739" t="s">
        <v>400</v>
      </c>
      <c r="F739" s="256">
        <v>310</v>
      </c>
      <c r="G739" s="241">
        <f t="shared" ref="G737:G739" si="13">+G738+E739-F739</f>
        <v>217.19999999999993</v>
      </c>
      <c r="H739" s="241"/>
      <c r="I739" s="232"/>
      <c r="J739" s="690" t="s">
        <v>2618</v>
      </c>
      <c r="K739" s="690"/>
      <c r="L739" s="690"/>
    </row>
    <row r="740" spans="1:14">
      <c r="A740" s="236">
        <v>45959</v>
      </c>
      <c r="B740" s="677" t="s">
        <v>2704</v>
      </c>
      <c r="C740" s="677" t="s">
        <v>431</v>
      </c>
      <c r="D740" t="s">
        <v>19</v>
      </c>
      <c r="F740" s="256">
        <v>23.2</v>
      </c>
      <c r="G740" s="241">
        <f t="shared" ref="G740:G742" si="14">+G739+E740-F740</f>
        <v>193.99999999999994</v>
      </c>
      <c r="H740" s="241"/>
      <c r="I740" s="232">
        <v>2025</v>
      </c>
      <c r="J740" s="676" t="s">
        <v>398</v>
      </c>
      <c r="K740" t="s">
        <v>400</v>
      </c>
      <c r="L740" s="256">
        <v>300</v>
      </c>
    </row>
    <row r="741" spans="1:14">
      <c r="A741" s="236">
        <v>45959</v>
      </c>
      <c r="B741" s="677" t="s">
        <v>2704</v>
      </c>
      <c r="C741" s="677" t="s">
        <v>431</v>
      </c>
      <c r="D741" t="s">
        <v>401</v>
      </c>
      <c r="F741" s="256">
        <v>4</v>
      </c>
      <c r="G741" s="241">
        <f t="shared" si="14"/>
        <v>189.99999999999994</v>
      </c>
      <c r="H741" s="241"/>
      <c r="J741" s="676" t="s">
        <v>405</v>
      </c>
      <c r="K741" t="s">
        <v>19</v>
      </c>
      <c r="L741" s="256">
        <v>19.3</v>
      </c>
    </row>
    <row r="742" spans="1:14">
      <c r="A742" s="236">
        <v>45986</v>
      </c>
      <c r="B742" s="677" t="s">
        <v>2700</v>
      </c>
      <c r="C742" s="677" t="s">
        <v>431</v>
      </c>
      <c r="D742" t="s">
        <v>400</v>
      </c>
      <c r="F742" s="256">
        <v>150</v>
      </c>
      <c r="G742" s="241">
        <f t="shared" si="14"/>
        <v>39.999999999999943</v>
      </c>
      <c r="H742" s="241"/>
      <c r="J742" s="677"/>
      <c r="K742" t="s">
        <v>401</v>
      </c>
      <c r="L742" s="256">
        <v>5</v>
      </c>
    </row>
    <row r="743" spans="1:14">
      <c r="A743" s="236">
        <v>46008</v>
      </c>
      <c r="B743" s="677" t="s">
        <v>2705</v>
      </c>
      <c r="C743" s="677" t="s">
        <v>431</v>
      </c>
      <c r="D743" t="s">
        <v>400</v>
      </c>
      <c r="F743" s="256">
        <v>40</v>
      </c>
      <c r="G743" s="241">
        <f>+G742+E743-F743</f>
        <v>-5.6843418860808015E-14</v>
      </c>
      <c r="H743" s="241"/>
      <c r="J743" s="677"/>
      <c r="K743" t="s">
        <v>400</v>
      </c>
      <c r="L743" s="256">
        <v>260</v>
      </c>
    </row>
    <row r="744" spans="1:14">
      <c r="A744" s="243">
        <v>45961</v>
      </c>
      <c r="B744" s="676" t="s">
        <v>397</v>
      </c>
      <c r="C744" s="676" t="s">
        <v>398</v>
      </c>
      <c r="D744" t="s">
        <v>19</v>
      </c>
      <c r="E744" s="256">
        <v>15.9</v>
      </c>
      <c r="G744" s="241">
        <f>+G743+E744-F744</f>
        <v>15.899999999999944</v>
      </c>
      <c r="H744" s="241"/>
      <c r="L744" s="299">
        <f>SUM(L740:L743)</f>
        <v>584.29999999999995</v>
      </c>
    </row>
    <row r="745" spans="1:14">
      <c r="B745" s="677"/>
      <c r="C745" s="677"/>
      <c r="D745" t="s">
        <v>401</v>
      </c>
      <c r="E745" s="256">
        <v>6</v>
      </c>
      <c r="G745" s="241">
        <f>+G744+E745-F745</f>
        <v>21.899999999999942</v>
      </c>
      <c r="H745" s="241"/>
    </row>
    <row r="746" spans="1:14">
      <c r="B746" s="677"/>
      <c r="C746" s="677"/>
      <c r="D746" t="s">
        <v>400</v>
      </c>
      <c r="E746" s="256">
        <v>500</v>
      </c>
      <c r="G746" s="241">
        <f>+G745+E746-F746</f>
        <v>521.9</v>
      </c>
      <c r="H746" s="241"/>
    </row>
    <row r="747" spans="1:14">
      <c r="A747" s="236">
        <v>45980</v>
      </c>
      <c r="B747" s="677" t="s">
        <v>2706</v>
      </c>
      <c r="C747" s="677" t="s">
        <v>398</v>
      </c>
      <c r="D747" t="s">
        <v>19</v>
      </c>
      <c r="F747" s="256">
        <v>15.9</v>
      </c>
      <c r="G747" s="241">
        <f>+G746+E747-F747</f>
        <v>506</v>
      </c>
      <c r="H747" s="241"/>
    </row>
    <row r="748" spans="1:14">
      <c r="A748" s="236">
        <v>45980</v>
      </c>
      <c r="B748" s="677" t="s">
        <v>2706</v>
      </c>
      <c r="C748" s="677" t="s">
        <v>398</v>
      </c>
      <c r="D748" t="s">
        <v>401</v>
      </c>
      <c r="F748" s="256">
        <v>6</v>
      </c>
      <c r="G748" s="241">
        <f>+G747+E748-F748</f>
        <v>500</v>
      </c>
      <c r="H748" s="241"/>
      <c r="J748" s="676" t="s">
        <v>405</v>
      </c>
      <c r="K748" t="s">
        <v>19</v>
      </c>
      <c r="L748" s="256">
        <v>19.3</v>
      </c>
    </row>
    <row r="749" spans="1:14">
      <c r="A749" s="236">
        <v>46008</v>
      </c>
      <c r="B749" s="677" t="s">
        <v>2707</v>
      </c>
      <c r="C749" s="677" t="s">
        <v>398</v>
      </c>
      <c r="D749" t="s">
        <v>400</v>
      </c>
      <c r="F749" s="256">
        <v>200</v>
      </c>
      <c r="G749" s="241">
        <f>+G748+E749-F749</f>
        <v>300</v>
      </c>
      <c r="H749" s="241"/>
      <c r="J749" s="677"/>
      <c r="K749" t="s">
        <v>401</v>
      </c>
      <c r="L749" s="256">
        <v>5</v>
      </c>
    </row>
    <row r="750" spans="1:14">
      <c r="A750" s="236">
        <v>46020</v>
      </c>
      <c r="B750" s="677" t="s">
        <v>2708</v>
      </c>
      <c r="C750" s="677" t="s">
        <v>398</v>
      </c>
      <c r="D750" t="s">
        <v>400</v>
      </c>
      <c r="F750" s="256">
        <v>300</v>
      </c>
      <c r="G750" s="241">
        <f t="shared" ref="G750:G755" si="15">+G749+E750-F750</f>
        <v>0</v>
      </c>
      <c r="H750" s="241"/>
      <c r="J750" s="677"/>
    </row>
    <row r="751" spans="1:14">
      <c r="A751" s="243">
        <v>45991</v>
      </c>
      <c r="B751" s="676" t="s">
        <v>397</v>
      </c>
      <c r="C751" s="676" t="s">
        <v>405</v>
      </c>
      <c r="D751" t="s">
        <v>19</v>
      </c>
      <c r="E751" s="256">
        <v>19.3</v>
      </c>
      <c r="G751" s="241">
        <f t="shared" si="15"/>
        <v>19.3</v>
      </c>
      <c r="H751" s="241"/>
      <c r="L751" s="685">
        <f>SUM(L748:L749)</f>
        <v>24.3</v>
      </c>
      <c r="M751"/>
      <c r="N751" s="256"/>
    </row>
    <row r="752" spans="1:14">
      <c r="B752" s="677"/>
      <c r="C752" s="677"/>
      <c r="D752" t="s">
        <v>401</v>
      </c>
      <c r="E752" s="256">
        <v>5</v>
      </c>
      <c r="G752" s="241">
        <f t="shared" si="15"/>
        <v>24.3</v>
      </c>
      <c r="H752" s="510">
        <f>SUM(H289:H751)</f>
        <v>400</v>
      </c>
      <c r="I752" s="511" t="s">
        <v>643</v>
      </c>
      <c r="L752" s="677"/>
      <c r="M752"/>
      <c r="N752" s="256"/>
    </row>
    <row r="753" spans="1:14">
      <c r="B753" s="677"/>
      <c r="C753" s="677"/>
      <c r="D753" t="s">
        <v>400</v>
      </c>
      <c r="E753" s="256">
        <v>500</v>
      </c>
      <c r="G753" s="241">
        <f t="shared" si="15"/>
        <v>524.29999999999995</v>
      </c>
      <c r="N753" s="256"/>
    </row>
    <row r="754" spans="1:14">
      <c r="A754" s="236">
        <v>46020</v>
      </c>
      <c r="B754" s="677" t="s">
        <v>2709</v>
      </c>
      <c r="C754" s="677" t="s">
        <v>405</v>
      </c>
      <c r="D754" t="s">
        <v>19</v>
      </c>
      <c r="F754" s="256">
        <v>19.3</v>
      </c>
      <c r="G754" s="241">
        <f t="shared" si="15"/>
        <v>504.99999999999994</v>
      </c>
    </row>
    <row r="755" spans="1:14">
      <c r="A755" s="236">
        <v>46020</v>
      </c>
      <c r="B755" s="677" t="s">
        <v>2709</v>
      </c>
      <c r="C755" s="677" t="s">
        <v>405</v>
      </c>
      <c r="D755" t="s">
        <v>401</v>
      </c>
      <c r="F755" s="256">
        <v>5</v>
      </c>
      <c r="G755" s="241">
        <f t="shared" si="15"/>
        <v>499.99999999999994</v>
      </c>
    </row>
    <row r="756" spans="1:14">
      <c r="A756" s="236">
        <v>46043</v>
      </c>
      <c r="B756" s="677" t="s">
        <v>2710</v>
      </c>
      <c r="C756" s="677" t="s">
        <v>405</v>
      </c>
      <c r="D756" t="s">
        <v>400</v>
      </c>
      <c r="F756" s="256">
        <v>200</v>
      </c>
      <c r="G756" s="241">
        <f>+G755+E756-F756</f>
        <v>299.99999999999994</v>
      </c>
    </row>
    <row r="757" spans="1:14">
      <c r="A757" s="236">
        <v>46064</v>
      </c>
      <c r="B757" s="677" t="s">
        <v>2711</v>
      </c>
      <c r="C757" s="677" t="s">
        <v>405</v>
      </c>
      <c r="D757" t="s">
        <v>400</v>
      </c>
      <c r="F757" s="256">
        <v>100</v>
      </c>
      <c r="G757" s="241">
        <f t="shared" ref="G757:G766" si="16">+G756+E757-F757</f>
        <v>199.99999999999994</v>
      </c>
    </row>
    <row r="758" spans="1:14">
      <c r="A758" s="236">
        <v>46073</v>
      </c>
      <c r="B758" s="677" t="s">
        <v>2712</v>
      </c>
      <c r="C758" s="677" t="s">
        <v>405</v>
      </c>
      <c r="D758" t="s">
        <v>400</v>
      </c>
      <c r="F758" s="256">
        <v>200</v>
      </c>
      <c r="G758" s="241">
        <f t="shared" si="16"/>
        <v>0</v>
      </c>
    </row>
    <row r="759" spans="1:14">
      <c r="A759" s="243">
        <v>46022</v>
      </c>
      <c r="B759" s="676" t="s">
        <v>397</v>
      </c>
      <c r="C759" s="676" t="s">
        <v>409</v>
      </c>
      <c r="D759" t="s">
        <v>19</v>
      </c>
      <c r="E759" s="237">
        <v>15.5</v>
      </c>
      <c r="G759" s="241">
        <f t="shared" si="16"/>
        <v>15.5</v>
      </c>
      <c r="J759" s="690" t="s">
        <v>2618</v>
      </c>
      <c r="K759" s="690"/>
      <c r="L759" s="690"/>
    </row>
    <row r="760" spans="1:14">
      <c r="B760" s="677"/>
      <c r="C760" s="677"/>
      <c r="D760" t="s">
        <v>401</v>
      </c>
      <c r="E760" s="237">
        <v>5</v>
      </c>
      <c r="G760" s="241">
        <f t="shared" si="16"/>
        <v>20.5</v>
      </c>
      <c r="I760" s="232">
        <v>2026</v>
      </c>
      <c r="J760" s="676" t="s">
        <v>415</v>
      </c>
      <c r="K760" t="s">
        <v>400</v>
      </c>
      <c r="L760" s="256">
        <v>500</v>
      </c>
    </row>
    <row r="761" spans="1:14">
      <c r="B761" s="677"/>
      <c r="C761" s="677"/>
      <c r="D761" t="s">
        <v>400</v>
      </c>
      <c r="E761" s="237">
        <v>500</v>
      </c>
      <c r="G761" s="241">
        <f t="shared" si="16"/>
        <v>520.5</v>
      </c>
      <c r="J761" s="676" t="s">
        <v>418</v>
      </c>
      <c r="K761" t="s">
        <v>19</v>
      </c>
      <c r="L761" s="256">
        <v>15.7</v>
      </c>
    </row>
    <row r="762" spans="1:14">
      <c r="A762" s="236">
        <v>46043</v>
      </c>
      <c r="B762" s="677" t="s">
        <v>2713</v>
      </c>
      <c r="C762" s="677" t="s">
        <v>409</v>
      </c>
      <c r="D762" t="s">
        <v>19</v>
      </c>
      <c r="F762" s="256">
        <v>15.5</v>
      </c>
      <c r="G762" s="241">
        <f t="shared" si="16"/>
        <v>505</v>
      </c>
      <c r="I762" s="232"/>
      <c r="J762" s="677"/>
      <c r="K762" t="s">
        <v>401</v>
      </c>
      <c r="L762" s="256">
        <v>6</v>
      </c>
    </row>
    <row r="763" spans="1:14">
      <c r="A763" s="236">
        <v>46043</v>
      </c>
      <c r="B763" s="677" t="s">
        <v>2713</v>
      </c>
      <c r="C763" s="677" t="s">
        <v>409</v>
      </c>
      <c r="D763" t="s">
        <v>401</v>
      </c>
      <c r="F763" s="256">
        <v>5</v>
      </c>
      <c r="G763" s="241">
        <f t="shared" si="16"/>
        <v>500</v>
      </c>
      <c r="K763" t="s">
        <v>400</v>
      </c>
      <c r="L763" s="360">
        <v>500</v>
      </c>
    </row>
    <row r="764" spans="1:14">
      <c r="A764" s="236">
        <v>46073</v>
      </c>
      <c r="B764" s="677" t="s">
        <v>2712</v>
      </c>
      <c r="C764" s="677" t="s">
        <v>409</v>
      </c>
      <c r="D764" t="s">
        <v>400</v>
      </c>
      <c r="F764" s="256">
        <v>500</v>
      </c>
      <c r="G764" s="241">
        <f t="shared" si="16"/>
        <v>0</v>
      </c>
      <c r="L764" s="299">
        <f>SUM(L760:L763)</f>
        <v>1021.7</v>
      </c>
    </row>
    <row r="765" spans="1:14">
      <c r="A765" s="243">
        <v>46053</v>
      </c>
      <c r="B765" s="676" t="s">
        <v>397</v>
      </c>
      <c r="C765" s="676" t="s">
        <v>444</v>
      </c>
      <c r="D765" t="s">
        <v>19</v>
      </c>
      <c r="E765" s="218">
        <v>15.7</v>
      </c>
      <c r="G765" s="241">
        <f t="shared" si="16"/>
        <v>15.7</v>
      </c>
    </row>
    <row r="766" spans="1:14">
      <c r="B766" s="677"/>
      <c r="C766" s="677"/>
      <c r="D766" t="s">
        <v>401</v>
      </c>
      <c r="E766" s="218">
        <v>3</v>
      </c>
      <c r="G766" s="241">
        <f t="shared" si="16"/>
        <v>18.7</v>
      </c>
    </row>
    <row r="767" spans="1:14">
      <c r="B767" s="677"/>
      <c r="C767" s="677"/>
      <c r="D767" t="s">
        <v>400</v>
      </c>
      <c r="E767" s="237">
        <v>500</v>
      </c>
      <c r="G767" s="241">
        <f t="shared" ref="G767:G829" si="17">+G766+E767-F767</f>
        <v>518.70000000000005</v>
      </c>
    </row>
    <row r="768" spans="1:14">
      <c r="A768" s="236">
        <v>46073</v>
      </c>
      <c r="B768" s="677" t="s">
        <v>2714</v>
      </c>
      <c r="C768" s="677" t="s">
        <v>444</v>
      </c>
      <c r="D768" t="s">
        <v>19</v>
      </c>
      <c r="F768" s="256">
        <v>15.7</v>
      </c>
      <c r="G768" s="241">
        <f t="shared" si="17"/>
        <v>503.00000000000006</v>
      </c>
    </row>
    <row r="769" spans="1:10">
      <c r="A769" s="236">
        <v>46073</v>
      </c>
      <c r="B769" s="677" t="s">
        <v>2714</v>
      </c>
      <c r="C769" s="677" t="s">
        <v>444</v>
      </c>
      <c r="D769" t="s">
        <v>401</v>
      </c>
      <c r="F769" s="256">
        <v>3</v>
      </c>
      <c r="G769" s="241">
        <f t="shared" si="17"/>
        <v>500.00000000000006</v>
      </c>
    </row>
    <row r="770" spans="1:10">
      <c r="A770" s="236">
        <v>46073</v>
      </c>
      <c r="B770" s="677" t="s">
        <v>2712</v>
      </c>
      <c r="C770" s="677" t="s">
        <v>444</v>
      </c>
      <c r="D770" t="s">
        <v>400</v>
      </c>
      <c r="F770" s="256">
        <v>500</v>
      </c>
      <c r="G770" s="241">
        <f t="shared" si="17"/>
        <v>0</v>
      </c>
      <c r="J770" s="676"/>
    </row>
    <row r="771" spans="1:10">
      <c r="A771" s="243">
        <v>46081</v>
      </c>
      <c r="B771" s="676" t="s">
        <v>397</v>
      </c>
      <c r="C771" s="676" t="s">
        <v>415</v>
      </c>
      <c r="D771" t="s">
        <v>19</v>
      </c>
      <c r="E771" s="256">
        <v>13.8</v>
      </c>
      <c r="G771" s="241">
        <f t="shared" si="17"/>
        <v>13.8</v>
      </c>
      <c r="J771" s="677"/>
    </row>
    <row r="772" spans="1:10">
      <c r="B772" s="677"/>
      <c r="C772" s="677"/>
      <c r="D772" t="s">
        <v>401</v>
      </c>
      <c r="E772" s="256">
        <v>6</v>
      </c>
      <c r="G772" s="241">
        <f t="shared" si="17"/>
        <v>19.8</v>
      </c>
    </row>
    <row r="773" spans="1:10">
      <c r="B773" s="677"/>
      <c r="C773" s="677"/>
      <c r="D773" t="s">
        <v>400</v>
      </c>
      <c r="E773" s="256">
        <v>500</v>
      </c>
      <c r="G773" s="241">
        <f t="shared" si="17"/>
        <v>519.79999999999995</v>
      </c>
    </row>
    <row r="774" spans="1:10">
      <c r="A774" s="236">
        <v>46127</v>
      </c>
      <c r="B774" s="677" t="s">
        <v>2715</v>
      </c>
      <c r="C774" s="677" t="s">
        <v>415</v>
      </c>
      <c r="D774" t="s">
        <v>19</v>
      </c>
      <c r="F774" s="256">
        <v>13.8</v>
      </c>
      <c r="G774" s="241">
        <f t="shared" si="17"/>
        <v>505.99999999999994</v>
      </c>
    </row>
    <row r="775" spans="1:10">
      <c r="A775" s="236">
        <v>46127</v>
      </c>
      <c r="B775" s="677" t="s">
        <v>2715</v>
      </c>
      <c r="C775" s="677" t="s">
        <v>415</v>
      </c>
      <c r="D775" t="s">
        <v>401</v>
      </c>
      <c r="F775" s="256">
        <v>6</v>
      </c>
      <c r="G775" s="241">
        <f t="shared" si="17"/>
        <v>499.99999999999994</v>
      </c>
    </row>
    <row r="776" spans="1:10">
      <c r="A776" s="236">
        <v>46141</v>
      </c>
      <c r="B776" s="677" t="s">
        <v>2716</v>
      </c>
      <c r="C776" s="677" t="s">
        <v>415</v>
      </c>
      <c r="D776" t="s">
        <v>400</v>
      </c>
      <c r="F776" s="256">
        <v>100</v>
      </c>
      <c r="G776" s="241">
        <f t="shared" si="17"/>
        <v>399.99999999999994</v>
      </c>
    </row>
    <row r="777" spans="1:10">
      <c r="A777" s="243">
        <v>46112</v>
      </c>
      <c r="B777" s="676" t="s">
        <v>1454</v>
      </c>
      <c r="C777" s="676" t="s">
        <v>418</v>
      </c>
      <c r="D777" t="s">
        <v>19</v>
      </c>
      <c r="E777" s="256">
        <v>15.7</v>
      </c>
      <c r="G777" s="241">
        <f t="shared" si="17"/>
        <v>415.69999999999993</v>
      </c>
    </row>
    <row r="778" spans="1:10">
      <c r="B778" s="677"/>
      <c r="C778" s="677"/>
      <c r="D778" t="s">
        <v>401</v>
      </c>
      <c r="E778" s="256">
        <v>6</v>
      </c>
      <c r="G778" s="241">
        <f t="shared" si="17"/>
        <v>421.69999999999993</v>
      </c>
    </row>
    <row r="779" spans="1:10">
      <c r="B779" s="677"/>
      <c r="C779" s="677"/>
      <c r="D779" t="s">
        <v>1115</v>
      </c>
      <c r="E779" s="256">
        <v>500</v>
      </c>
      <c r="G779" s="241">
        <f t="shared" si="17"/>
        <v>921.69999999999993</v>
      </c>
    </row>
    <row r="780" spans="1:10">
      <c r="A780" s="243">
        <v>46142</v>
      </c>
      <c r="B780" s="676" t="s">
        <v>397</v>
      </c>
      <c r="C780" s="676" t="s">
        <v>473</v>
      </c>
      <c r="D780" t="s">
        <v>19</v>
      </c>
      <c r="G780" s="241">
        <f t="shared" si="17"/>
        <v>921.69999999999993</v>
      </c>
    </row>
    <row r="781" spans="1:10">
      <c r="B781" s="677"/>
      <c r="C781" s="677"/>
      <c r="D781" t="s">
        <v>401</v>
      </c>
      <c r="G781" s="241">
        <f t="shared" si="17"/>
        <v>921.69999999999993</v>
      </c>
    </row>
    <row r="782" spans="1:10">
      <c r="B782" s="677"/>
      <c r="C782" s="677"/>
      <c r="D782" t="s">
        <v>400</v>
      </c>
      <c r="E782" s="256">
        <v>500</v>
      </c>
      <c r="G782" s="241">
        <f t="shared" si="17"/>
        <v>1421.6999999999998</v>
      </c>
    </row>
    <row r="783" spans="1:10">
      <c r="B783" s="677"/>
      <c r="C783" s="677"/>
      <c r="G783" s="241">
        <f t="shared" si="17"/>
        <v>1421.6999999999998</v>
      </c>
    </row>
    <row r="784" spans="1:10">
      <c r="B784" s="677"/>
      <c r="C784" s="677"/>
      <c r="G784" s="241">
        <f t="shared" si="17"/>
        <v>1421.6999999999998</v>
      </c>
    </row>
    <row r="785" spans="2:7">
      <c r="B785" s="677"/>
      <c r="C785" s="677"/>
      <c r="G785" s="241">
        <f t="shared" si="17"/>
        <v>1421.6999999999998</v>
      </c>
    </row>
    <row r="786" spans="2:7">
      <c r="B786" s="677"/>
      <c r="C786" s="677"/>
      <c r="G786" s="241">
        <f t="shared" si="17"/>
        <v>1421.6999999999998</v>
      </c>
    </row>
    <row r="787" spans="2:7">
      <c r="B787" s="677"/>
      <c r="C787" s="677"/>
      <c r="G787" s="241">
        <f t="shared" si="17"/>
        <v>1421.6999999999998</v>
      </c>
    </row>
    <row r="788" spans="2:7">
      <c r="B788" s="677"/>
      <c r="C788" s="677"/>
      <c r="G788" s="241">
        <f t="shared" si="17"/>
        <v>1421.6999999999998</v>
      </c>
    </row>
    <row r="789" spans="2:7">
      <c r="B789" s="677"/>
      <c r="C789" s="677"/>
      <c r="G789" s="241">
        <f t="shared" si="17"/>
        <v>1421.6999999999998</v>
      </c>
    </row>
    <row r="790" spans="2:7">
      <c r="B790" s="677"/>
      <c r="C790" s="677"/>
      <c r="G790" s="241">
        <f t="shared" si="17"/>
        <v>1421.6999999999998</v>
      </c>
    </row>
    <row r="791" spans="2:7">
      <c r="B791" s="677"/>
      <c r="C791" s="677"/>
      <c r="G791" s="241">
        <f t="shared" si="17"/>
        <v>1421.6999999999998</v>
      </c>
    </row>
    <row r="792" spans="2:7">
      <c r="B792" s="677"/>
      <c r="C792" s="677"/>
      <c r="G792" s="241">
        <f t="shared" si="17"/>
        <v>1421.6999999999998</v>
      </c>
    </row>
    <row r="793" spans="2:7">
      <c r="B793" s="677"/>
      <c r="C793" s="677"/>
      <c r="G793" s="241">
        <f t="shared" si="17"/>
        <v>1421.6999999999998</v>
      </c>
    </row>
    <row r="794" spans="2:7">
      <c r="B794" s="677"/>
      <c r="C794" s="677"/>
      <c r="G794" s="241">
        <f t="shared" si="17"/>
        <v>1421.6999999999998</v>
      </c>
    </row>
    <row r="795" spans="2:7">
      <c r="B795" s="677"/>
      <c r="C795" s="677"/>
      <c r="G795" s="241">
        <f t="shared" si="17"/>
        <v>1421.6999999999998</v>
      </c>
    </row>
    <row r="796" spans="2:7">
      <c r="B796" s="677"/>
      <c r="C796" s="677"/>
      <c r="G796" s="241">
        <f t="shared" si="17"/>
        <v>1421.6999999999998</v>
      </c>
    </row>
    <row r="797" spans="2:7">
      <c r="B797" s="677"/>
      <c r="C797" s="677"/>
      <c r="G797" s="241">
        <f t="shared" si="17"/>
        <v>1421.6999999999998</v>
      </c>
    </row>
    <row r="798" spans="2:7">
      <c r="B798" s="677"/>
      <c r="C798" s="677"/>
      <c r="G798" s="241">
        <f t="shared" si="17"/>
        <v>1421.6999999999998</v>
      </c>
    </row>
    <row r="799" spans="2:7">
      <c r="B799" s="677"/>
      <c r="C799" s="677"/>
      <c r="G799" s="241">
        <f t="shared" si="17"/>
        <v>1421.6999999999998</v>
      </c>
    </row>
    <row r="800" spans="2:7">
      <c r="B800" s="677"/>
      <c r="C800" s="677"/>
      <c r="G800" s="241">
        <f t="shared" si="17"/>
        <v>1421.6999999999998</v>
      </c>
    </row>
    <row r="801" spans="2:7">
      <c r="B801" s="677"/>
      <c r="C801" s="677"/>
      <c r="G801" s="241">
        <f t="shared" si="17"/>
        <v>1421.6999999999998</v>
      </c>
    </row>
    <row r="802" spans="2:7">
      <c r="B802" s="677"/>
      <c r="C802" s="677"/>
      <c r="G802" s="241">
        <f t="shared" si="17"/>
        <v>1421.6999999999998</v>
      </c>
    </row>
    <row r="803" spans="2:7">
      <c r="B803" s="677"/>
      <c r="C803" s="677"/>
      <c r="G803" s="241">
        <f t="shared" si="17"/>
        <v>1421.6999999999998</v>
      </c>
    </row>
    <row r="804" spans="2:7">
      <c r="B804" s="677"/>
      <c r="C804" s="677"/>
      <c r="G804" s="241">
        <f t="shared" si="17"/>
        <v>1421.6999999999998</v>
      </c>
    </row>
    <row r="805" spans="2:7">
      <c r="B805" s="677"/>
      <c r="C805" s="677"/>
      <c r="G805" s="241">
        <f t="shared" si="17"/>
        <v>1421.6999999999998</v>
      </c>
    </row>
    <row r="806" spans="2:7">
      <c r="B806" s="677"/>
      <c r="C806" s="677"/>
      <c r="G806" s="241">
        <f t="shared" si="17"/>
        <v>1421.6999999999998</v>
      </c>
    </row>
    <row r="807" spans="2:7">
      <c r="B807" s="677"/>
      <c r="C807" s="677"/>
      <c r="G807" s="241">
        <f t="shared" si="17"/>
        <v>1421.6999999999998</v>
      </c>
    </row>
    <row r="808" spans="2:7">
      <c r="B808" s="677"/>
      <c r="C808" s="677"/>
      <c r="G808" s="241">
        <f t="shared" si="17"/>
        <v>1421.6999999999998</v>
      </c>
    </row>
    <row r="809" spans="2:7">
      <c r="B809" s="677"/>
      <c r="C809" s="677"/>
      <c r="G809" s="241">
        <f t="shared" si="17"/>
        <v>1421.6999999999998</v>
      </c>
    </row>
    <row r="810" spans="2:7">
      <c r="B810" s="677"/>
      <c r="C810" s="677"/>
      <c r="G810" s="241">
        <f t="shared" si="17"/>
        <v>1421.6999999999998</v>
      </c>
    </row>
    <row r="811" spans="2:7">
      <c r="B811" s="677"/>
      <c r="C811" s="677"/>
      <c r="G811" s="241">
        <f t="shared" si="17"/>
        <v>1421.6999999999998</v>
      </c>
    </row>
    <row r="812" spans="2:7">
      <c r="B812" s="677"/>
      <c r="C812" s="677"/>
      <c r="G812" s="241">
        <f t="shared" si="17"/>
        <v>1421.6999999999998</v>
      </c>
    </row>
    <row r="813" spans="2:7">
      <c r="B813" s="677"/>
      <c r="C813" s="677"/>
      <c r="G813" s="241">
        <f t="shared" si="17"/>
        <v>1421.6999999999998</v>
      </c>
    </row>
    <row r="814" spans="2:7">
      <c r="B814" s="677"/>
      <c r="C814" s="677"/>
      <c r="G814" s="241">
        <f t="shared" si="17"/>
        <v>1421.6999999999998</v>
      </c>
    </row>
    <row r="815" spans="2:7">
      <c r="B815" s="677"/>
      <c r="C815" s="677"/>
      <c r="G815" s="241">
        <f t="shared" si="17"/>
        <v>1421.6999999999998</v>
      </c>
    </row>
    <row r="816" spans="2:7">
      <c r="B816" s="677"/>
      <c r="C816" s="677"/>
      <c r="G816" s="241">
        <f t="shared" si="17"/>
        <v>1421.6999999999998</v>
      </c>
    </row>
    <row r="817" spans="2:7">
      <c r="B817" s="677"/>
      <c r="C817" s="677"/>
      <c r="G817" s="241">
        <f t="shared" si="17"/>
        <v>1421.6999999999998</v>
      </c>
    </row>
    <row r="818" spans="2:7">
      <c r="B818" s="677"/>
      <c r="C818" s="677"/>
      <c r="G818" s="241">
        <f t="shared" si="17"/>
        <v>1421.6999999999998</v>
      </c>
    </row>
    <row r="819" spans="2:7">
      <c r="B819" s="677"/>
      <c r="C819" s="677"/>
      <c r="G819" s="241">
        <f t="shared" si="17"/>
        <v>1421.6999999999998</v>
      </c>
    </row>
    <row r="820" spans="2:7">
      <c r="B820" s="677"/>
      <c r="C820" s="677"/>
      <c r="G820" s="241">
        <f t="shared" si="17"/>
        <v>1421.6999999999998</v>
      </c>
    </row>
    <row r="821" spans="2:7">
      <c r="B821" s="677"/>
      <c r="C821" s="677"/>
      <c r="G821" s="241">
        <f t="shared" si="17"/>
        <v>1421.6999999999998</v>
      </c>
    </row>
    <row r="822" spans="2:7">
      <c r="B822" s="677"/>
      <c r="C822" s="677"/>
      <c r="G822" s="241">
        <f t="shared" si="17"/>
        <v>1421.6999999999998</v>
      </c>
    </row>
    <row r="823" spans="2:7">
      <c r="B823" s="677"/>
      <c r="C823" s="677"/>
      <c r="G823" s="241">
        <f t="shared" si="17"/>
        <v>1421.6999999999998</v>
      </c>
    </row>
    <row r="824" spans="2:7">
      <c r="B824" s="677"/>
      <c r="C824" s="677"/>
      <c r="G824" s="241">
        <f t="shared" si="17"/>
        <v>1421.6999999999998</v>
      </c>
    </row>
    <row r="825" spans="2:7">
      <c r="B825" s="677"/>
      <c r="C825" s="677"/>
      <c r="G825" s="241">
        <f t="shared" si="17"/>
        <v>1421.6999999999998</v>
      </c>
    </row>
    <row r="826" spans="2:7">
      <c r="B826" s="677"/>
      <c r="C826" s="677"/>
      <c r="G826" s="241">
        <f t="shared" si="17"/>
        <v>1421.6999999999998</v>
      </c>
    </row>
    <row r="827" spans="2:7">
      <c r="B827" s="677"/>
      <c r="C827" s="677"/>
      <c r="G827" s="241">
        <f t="shared" si="17"/>
        <v>1421.6999999999998</v>
      </c>
    </row>
    <row r="828" spans="2:7">
      <c r="B828" s="677"/>
      <c r="C828" s="677"/>
      <c r="G828" s="241">
        <f t="shared" si="17"/>
        <v>1421.6999999999998</v>
      </c>
    </row>
    <row r="829" spans="2:7">
      <c r="B829" s="677"/>
      <c r="C829" s="677"/>
      <c r="G829" s="241">
        <f t="shared" si="17"/>
        <v>1421.6999999999998</v>
      </c>
    </row>
    <row r="830" spans="2:7">
      <c r="B830" s="677"/>
      <c r="C830" s="677"/>
      <c r="G830" s="241">
        <f t="shared" ref="G830:G893" si="18">+G829+E830-F830</f>
        <v>1421.6999999999998</v>
      </c>
    </row>
    <row r="831" spans="2:7">
      <c r="B831" s="677"/>
      <c r="C831" s="677"/>
      <c r="G831" s="241">
        <f t="shared" si="18"/>
        <v>1421.6999999999998</v>
      </c>
    </row>
    <row r="832" spans="2:7">
      <c r="B832" s="677"/>
      <c r="C832" s="677"/>
      <c r="G832" s="241">
        <f t="shared" si="18"/>
        <v>1421.6999999999998</v>
      </c>
    </row>
    <row r="833" spans="2:7">
      <c r="B833" s="677"/>
      <c r="C833" s="677"/>
      <c r="G833" s="241">
        <f t="shared" si="18"/>
        <v>1421.6999999999998</v>
      </c>
    </row>
    <row r="834" spans="2:7">
      <c r="B834" s="677"/>
      <c r="C834" s="677"/>
      <c r="G834" s="241">
        <f t="shared" si="18"/>
        <v>1421.6999999999998</v>
      </c>
    </row>
    <row r="835" spans="2:7">
      <c r="B835" s="677"/>
      <c r="C835" s="677"/>
      <c r="G835" s="241">
        <f t="shared" si="18"/>
        <v>1421.6999999999998</v>
      </c>
    </row>
    <row r="836" spans="2:7">
      <c r="B836" s="677"/>
      <c r="C836" s="677"/>
      <c r="G836" s="241">
        <f t="shared" si="18"/>
        <v>1421.6999999999998</v>
      </c>
    </row>
    <row r="837" spans="2:7">
      <c r="B837" s="677"/>
      <c r="C837" s="677"/>
      <c r="G837" s="241">
        <f t="shared" si="18"/>
        <v>1421.6999999999998</v>
      </c>
    </row>
    <row r="838" spans="2:7">
      <c r="B838" s="677"/>
      <c r="C838" s="677"/>
      <c r="G838" s="241">
        <f t="shared" si="18"/>
        <v>1421.6999999999998</v>
      </c>
    </row>
    <row r="839" spans="2:7">
      <c r="B839" s="677"/>
      <c r="C839" s="677"/>
      <c r="G839" s="241">
        <f t="shared" si="18"/>
        <v>1421.6999999999998</v>
      </c>
    </row>
    <row r="840" spans="2:7">
      <c r="B840" s="677"/>
      <c r="C840" s="677"/>
      <c r="G840" s="241">
        <f t="shared" si="18"/>
        <v>1421.6999999999998</v>
      </c>
    </row>
    <row r="841" spans="2:7">
      <c r="B841" s="677"/>
      <c r="C841" s="677"/>
      <c r="G841" s="241">
        <f t="shared" si="18"/>
        <v>1421.6999999999998</v>
      </c>
    </row>
    <row r="842" spans="2:7">
      <c r="B842" s="677"/>
      <c r="C842" s="677"/>
      <c r="G842" s="241">
        <f t="shared" si="18"/>
        <v>1421.6999999999998</v>
      </c>
    </row>
    <row r="843" spans="2:7">
      <c r="B843" s="677"/>
      <c r="C843" s="677"/>
      <c r="G843" s="241">
        <f t="shared" si="18"/>
        <v>1421.6999999999998</v>
      </c>
    </row>
    <row r="844" spans="2:7">
      <c r="B844" s="677"/>
      <c r="C844" s="677"/>
      <c r="G844" s="241">
        <f t="shared" si="18"/>
        <v>1421.6999999999998</v>
      </c>
    </row>
    <row r="845" spans="2:7">
      <c r="B845" s="677"/>
      <c r="C845" s="677"/>
      <c r="G845" s="241">
        <f t="shared" si="18"/>
        <v>1421.6999999999998</v>
      </c>
    </row>
    <row r="846" spans="2:7">
      <c r="B846" s="677"/>
      <c r="C846" s="677"/>
      <c r="G846" s="241">
        <f t="shared" si="18"/>
        <v>1421.6999999999998</v>
      </c>
    </row>
    <row r="847" spans="2:7">
      <c r="B847" s="677"/>
      <c r="C847" s="677"/>
      <c r="G847" s="241">
        <f t="shared" si="18"/>
        <v>1421.6999999999998</v>
      </c>
    </row>
    <row r="848" spans="2:7">
      <c r="B848" s="677"/>
      <c r="C848" s="677"/>
      <c r="G848" s="241">
        <f t="shared" si="18"/>
        <v>1421.6999999999998</v>
      </c>
    </row>
    <row r="849" spans="2:7">
      <c r="B849" s="677"/>
      <c r="C849" s="677"/>
      <c r="G849" s="241">
        <f t="shared" si="18"/>
        <v>1421.6999999999998</v>
      </c>
    </row>
    <row r="850" spans="2:7">
      <c r="B850" s="677"/>
      <c r="C850" s="677"/>
      <c r="G850" s="241">
        <f t="shared" si="18"/>
        <v>1421.6999999999998</v>
      </c>
    </row>
    <row r="851" spans="2:7">
      <c r="B851" s="677"/>
      <c r="C851" s="677"/>
      <c r="G851" s="241">
        <f t="shared" si="18"/>
        <v>1421.6999999999998</v>
      </c>
    </row>
    <row r="852" spans="2:7">
      <c r="B852" s="677"/>
      <c r="C852" s="677"/>
      <c r="G852" s="241">
        <f t="shared" si="18"/>
        <v>1421.6999999999998</v>
      </c>
    </row>
    <row r="853" spans="2:7">
      <c r="B853" s="677"/>
      <c r="C853" s="677"/>
      <c r="G853" s="241">
        <f t="shared" si="18"/>
        <v>1421.6999999999998</v>
      </c>
    </row>
    <row r="854" spans="2:7">
      <c r="B854" s="677"/>
      <c r="C854" s="677"/>
      <c r="G854" s="241">
        <f t="shared" si="18"/>
        <v>1421.6999999999998</v>
      </c>
    </row>
    <row r="855" spans="2:7">
      <c r="B855" s="677"/>
      <c r="C855" s="677"/>
      <c r="G855" s="241">
        <f t="shared" si="18"/>
        <v>1421.6999999999998</v>
      </c>
    </row>
    <row r="856" spans="2:7">
      <c r="B856" s="677"/>
      <c r="C856" s="677"/>
      <c r="G856" s="241">
        <f t="shared" si="18"/>
        <v>1421.6999999999998</v>
      </c>
    </row>
    <row r="857" spans="2:7">
      <c r="B857" s="677"/>
      <c r="C857" s="677"/>
      <c r="G857" s="241">
        <f t="shared" si="18"/>
        <v>1421.6999999999998</v>
      </c>
    </row>
    <row r="858" spans="2:7">
      <c r="B858" s="677"/>
      <c r="C858" s="677"/>
      <c r="G858" s="241">
        <f t="shared" si="18"/>
        <v>1421.6999999999998</v>
      </c>
    </row>
    <row r="859" spans="2:7">
      <c r="B859" s="677"/>
      <c r="C859" s="677"/>
      <c r="G859" s="241">
        <f t="shared" si="18"/>
        <v>1421.6999999999998</v>
      </c>
    </row>
    <row r="860" spans="2:7">
      <c r="B860" s="677"/>
      <c r="C860" s="677"/>
      <c r="G860" s="241">
        <f t="shared" si="18"/>
        <v>1421.6999999999998</v>
      </c>
    </row>
    <row r="861" spans="2:7">
      <c r="B861" s="677"/>
      <c r="C861" s="677"/>
      <c r="G861" s="241">
        <f t="shared" si="18"/>
        <v>1421.6999999999998</v>
      </c>
    </row>
    <row r="862" spans="2:7">
      <c r="B862" s="677"/>
      <c r="C862" s="677"/>
      <c r="G862" s="241">
        <f t="shared" si="18"/>
        <v>1421.6999999999998</v>
      </c>
    </row>
    <row r="863" spans="2:7">
      <c r="B863" s="677"/>
      <c r="C863" s="677"/>
      <c r="G863" s="241">
        <f t="shared" si="18"/>
        <v>1421.6999999999998</v>
      </c>
    </row>
    <row r="864" spans="2:7">
      <c r="B864" s="677"/>
      <c r="C864" s="677"/>
      <c r="G864" s="241">
        <f t="shared" si="18"/>
        <v>1421.6999999999998</v>
      </c>
    </row>
    <row r="865" spans="2:7">
      <c r="B865" s="677"/>
      <c r="C865" s="677"/>
      <c r="G865" s="241">
        <f t="shared" si="18"/>
        <v>1421.6999999999998</v>
      </c>
    </row>
    <row r="866" spans="2:7">
      <c r="B866" s="677"/>
      <c r="C866" s="677"/>
      <c r="G866" s="241">
        <f t="shared" si="18"/>
        <v>1421.6999999999998</v>
      </c>
    </row>
    <row r="867" spans="2:7">
      <c r="B867" s="677"/>
      <c r="C867" s="677"/>
      <c r="G867" s="241">
        <f t="shared" si="18"/>
        <v>1421.6999999999998</v>
      </c>
    </row>
    <row r="868" spans="2:7">
      <c r="B868" s="677"/>
      <c r="C868" s="677"/>
      <c r="G868" s="241">
        <f t="shared" si="18"/>
        <v>1421.6999999999998</v>
      </c>
    </row>
    <row r="869" spans="2:7">
      <c r="B869" s="677"/>
      <c r="C869" s="677"/>
      <c r="G869" s="241">
        <f t="shared" si="18"/>
        <v>1421.6999999999998</v>
      </c>
    </row>
    <row r="870" spans="2:7">
      <c r="B870" s="677"/>
      <c r="C870" s="677"/>
      <c r="G870" s="241">
        <f t="shared" si="18"/>
        <v>1421.6999999999998</v>
      </c>
    </row>
    <row r="871" spans="2:7">
      <c r="B871" s="677"/>
      <c r="C871" s="677"/>
      <c r="G871" s="241">
        <f t="shared" si="18"/>
        <v>1421.6999999999998</v>
      </c>
    </row>
    <row r="872" spans="2:7">
      <c r="B872" s="677"/>
      <c r="C872" s="677"/>
      <c r="G872" s="241">
        <f t="shared" si="18"/>
        <v>1421.6999999999998</v>
      </c>
    </row>
    <row r="873" spans="2:7">
      <c r="B873" s="677"/>
      <c r="C873" s="677"/>
      <c r="G873" s="241">
        <f t="shared" si="18"/>
        <v>1421.6999999999998</v>
      </c>
    </row>
    <row r="874" spans="2:7">
      <c r="B874" s="677"/>
      <c r="C874" s="677"/>
      <c r="G874" s="241">
        <f t="shared" si="18"/>
        <v>1421.6999999999998</v>
      </c>
    </row>
    <row r="875" spans="2:7">
      <c r="B875" s="677"/>
      <c r="C875" s="677"/>
      <c r="G875" s="241">
        <f t="shared" si="18"/>
        <v>1421.6999999999998</v>
      </c>
    </row>
    <row r="876" spans="2:7">
      <c r="B876" s="677"/>
      <c r="C876" s="677"/>
      <c r="G876" s="241">
        <f t="shared" si="18"/>
        <v>1421.6999999999998</v>
      </c>
    </row>
    <row r="877" spans="2:7">
      <c r="B877" s="677"/>
      <c r="C877" s="677"/>
      <c r="G877" s="241">
        <f t="shared" si="18"/>
        <v>1421.6999999999998</v>
      </c>
    </row>
    <row r="878" spans="2:7">
      <c r="B878" s="677"/>
      <c r="C878" s="677"/>
      <c r="G878" s="241">
        <f t="shared" si="18"/>
        <v>1421.6999999999998</v>
      </c>
    </row>
    <row r="879" spans="2:7">
      <c r="B879" s="677"/>
      <c r="C879" s="677"/>
      <c r="G879" s="241">
        <f t="shared" si="18"/>
        <v>1421.6999999999998</v>
      </c>
    </row>
    <row r="880" spans="2:7">
      <c r="B880" s="677"/>
      <c r="C880" s="677"/>
      <c r="G880" s="241">
        <f t="shared" si="18"/>
        <v>1421.6999999999998</v>
      </c>
    </row>
    <row r="881" spans="2:7">
      <c r="B881" s="677"/>
      <c r="C881" s="677"/>
      <c r="G881" s="241">
        <f t="shared" si="18"/>
        <v>1421.6999999999998</v>
      </c>
    </row>
    <row r="882" spans="2:7">
      <c r="B882" s="677"/>
      <c r="C882" s="677"/>
      <c r="G882" s="241">
        <f t="shared" si="18"/>
        <v>1421.6999999999998</v>
      </c>
    </row>
    <row r="883" spans="2:7">
      <c r="B883" s="677"/>
      <c r="C883" s="677"/>
      <c r="G883" s="241">
        <f t="shared" si="18"/>
        <v>1421.6999999999998</v>
      </c>
    </row>
    <row r="884" spans="2:7">
      <c r="B884" s="677"/>
      <c r="C884" s="677"/>
      <c r="G884" s="241">
        <f t="shared" si="18"/>
        <v>1421.6999999999998</v>
      </c>
    </row>
    <row r="885" spans="2:7">
      <c r="B885" s="677"/>
      <c r="C885" s="677"/>
      <c r="G885" s="241">
        <f t="shared" si="18"/>
        <v>1421.6999999999998</v>
      </c>
    </row>
    <row r="886" spans="2:7">
      <c r="B886" s="677"/>
      <c r="C886" s="677"/>
      <c r="G886" s="241">
        <f t="shared" si="18"/>
        <v>1421.6999999999998</v>
      </c>
    </row>
    <row r="887" spans="2:7">
      <c r="B887" s="677"/>
      <c r="C887" s="677"/>
      <c r="G887" s="241">
        <f t="shared" si="18"/>
        <v>1421.6999999999998</v>
      </c>
    </row>
    <row r="888" spans="2:7">
      <c r="B888" s="677"/>
      <c r="C888" s="677"/>
      <c r="G888" s="241">
        <f t="shared" si="18"/>
        <v>1421.6999999999998</v>
      </c>
    </row>
    <row r="889" spans="2:7">
      <c r="B889" s="677"/>
      <c r="C889" s="677"/>
      <c r="G889" s="241">
        <f t="shared" si="18"/>
        <v>1421.6999999999998</v>
      </c>
    </row>
    <row r="890" spans="2:7">
      <c r="B890" s="677"/>
      <c r="C890" s="677"/>
      <c r="G890" s="241">
        <f t="shared" si="18"/>
        <v>1421.6999999999998</v>
      </c>
    </row>
    <row r="891" spans="2:7">
      <c r="B891" s="677"/>
      <c r="C891" s="677"/>
      <c r="G891" s="241">
        <f t="shared" si="18"/>
        <v>1421.6999999999998</v>
      </c>
    </row>
    <row r="892" spans="2:7">
      <c r="B892" s="677"/>
      <c r="C892" s="677"/>
      <c r="G892" s="241">
        <f t="shared" si="18"/>
        <v>1421.6999999999998</v>
      </c>
    </row>
    <row r="893" spans="2:7">
      <c r="B893" s="677"/>
      <c r="C893" s="677"/>
      <c r="G893" s="241">
        <f t="shared" si="18"/>
        <v>1421.6999999999998</v>
      </c>
    </row>
    <row r="894" spans="2:7">
      <c r="B894" s="677"/>
      <c r="C894" s="677"/>
      <c r="G894" s="241">
        <f t="shared" ref="G894:G957" si="19">+G893+E894-F894</f>
        <v>1421.6999999999998</v>
      </c>
    </row>
    <row r="895" spans="2:7">
      <c r="B895" s="677"/>
      <c r="C895" s="677"/>
      <c r="G895" s="241">
        <f t="shared" si="19"/>
        <v>1421.6999999999998</v>
      </c>
    </row>
    <row r="896" spans="2:7">
      <c r="B896" s="677"/>
      <c r="C896" s="677"/>
      <c r="G896" s="241">
        <f t="shared" si="19"/>
        <v>1421.6999999999998</v>
      </c>
    </row>
    <row r="897" spans="2:7">
      <c r="B897" s="677"/>
      <c r="C897" s="677"/>
      <c r="G897" s="241">
        <f t="shared" si="19"/>
        <v>1421.6999999999998</v>
      </c>
    </row>
    <row r="898" spans="2:7">
      <c r="B898" s="677"/>
      <c r="C898" s="677"/>
      <c r="G898" s="241">
        <f t="shared" si="19"/>
        <v>1421.6999999999998</v>
      </c>
    </row>
    <row r="899" spans="2:7">
      <c r="B899" s="677"/>
      <c r="C899" s="677"/>
      <c r="G899" s="241">
        <f t="shared" si="19"/>
        <v>1421.6999999999998</v>
      </c>
    </row>
    <row r="900" spans="2:7">
      <c r="B900" s="677"/>
      <c r="C900" s="677"/>
      <c r="G900" s="241">
        <f t="shared" si="19"/>
        <v>1421.6999999999998</v>
      </c>
    </row>
    <row r="901" spans="2:7">
      <c r="B901" s="677"/>
      <c r="C901" s="677"/>
      <c r="G901" s="241">
        <f t="shared" si="19"/>
        <v>1421.6999999999998</v>
      </c>
    </row>
    <row r="902" spans="2:7">
      <c r="B902" s="677"/>
      <c r="C902" s="677"/>
      <c r="G902" s="241">
        <f t="shared" si="19"/>
        <v>1421.6999999999998</v>
      </c>
    </row>
    <row r="903" spans="2:7">
      <c r="B903" s="677"/>
      <c r="C903" s="677"/>
      <c r="G903" s="241">
        <f t="shared" si="19"/>
        <v>1421.6999999999998</v>
      </c>
    </row>
    <row r="904" spans="2:7">
      <c r="B904" s="677"/>
      <c r="C904" s="677"/>
      <c r="G904" s="241">
        <f t="shared" si="19"/>
        <v>1421.6999999999998</v>
      </c>
    </row>
    <row r="905" spans="2:7">
      <c r="B905" s="677"/>
      <c r="C905" s="677"/>
      <c r="G905" s="241">
        <f t="shared" si="19"/>
        <v>1421.6999999999998</v>
      </c>
    </row>
    <row r="906" spans="2:7">
      <c r="B906" s="677"/>
      <c r="C906" s="677"/>
      <c r="G906" s="241">
        <f t="shared" si="19"/>
        <v>1421.6999999999998</v>
      </c>
    </row>
    <row r="907" spans="2:7">
      <c r="B907" s="677"/>
      <c r="C907" s="677"/>
      <c r="G907" s="241">
        <f t="shared" si="19"/>
        <v>1421.6999999999998</v>
      </c>
    </row>
    <row r="908" spans="2:7">
      <c r="B908" s="677"/>
      <c r="C908" s="677"/>
      <c r="G908" s="241">
        <f t="shared" si="19"/>
        <v>1421.6999999999998</v>
      </c>
    </row>
    <row r="909" spans="2:7">
      <c r="B909" s="677"/>
      <c r="C909" s="677"/>
      <c r="G909" s="241">
        <f t="shared" si="19"/>
        <v>1421.6999999999998</v>
      </c>
    </row>
    <row r="910" spans="2:7">
      <c r="B910" s="677"/>
      <c r="C910" s="677"/>
      <c r="G910" s="241">
        <f t="shared" si="19"/>
        <v>1421.6999999999998</v>
      </c>
    </row>
    <row r="911" spans="2:7">
      <c r="B911" s="677"/>
      <c r="C911" s="677"/>
      <c r="G911" s="241">
        <f t="shared" si="19"/>
        <v>1421.6999999999998</v>
      </c>
    </row>
    <row r="912" spans="2:7">
      <c r="B912" s="677"/>
      <c r="C912" s="677"/>
      <c r="G912" s="241">
        <f t="shared" si="19"/>
        <v>1421.6999999999998</v>
      </c>
    </row>
    <row r="913" spans="2:7">
      <c r="B913" s="677"/>
      <c r="C913" s="677"/>
      <c r="G913" s="241">
        <f t="shared" si="19"/>
        <v>1421.6999999999998</v>
      </c>
    </row>
    <row r="914" spans="2:7">
      <c r="B914" s="677"/>
      <c r="C914" s="677"/>
      <c r="G914" s="241">
        <f t="shared" si="19"/>
        <v>1421.6999999999998</v>
      </c>
    </row>
    <row r="915" spans="2:7">
      <c r="B915" s="677"/>
      <c r="C915" s="677"/>
      <c r="G915" s="241">
        <f t="shared" si="19"/>
        <v>1421.6999999999998</v>
      </c>
    </row>
    <row r="916" spans="2:7">
      <c r="B916" s="677"/>
      <c r="C916" s="677"/>
      <c r="G916" s="241">
        <f t="shared" si="19"/>
        <v>1421.6999999999998</v>
      </c>
    </row>
    <row r="917" spans="2:7">
      <c r="B917" s="677"/>
      <c r="C917" s="677"/>
      <c r="G917" s="241">
        <f t="shared" si="19"/>
        <v>1421.6999999999998</v>
      </c>
    </row>
    <row r="918" spans="2:7">
      <c r="B918" s="677"/>
      <c r="C918" s="677"/>
      <c r="G918" s="241">
        <f t="shared" si="19"/>
        <v>1421.6999999999998</v>
      </c>
    </row>
    <row r="919" spans="2:7">
      <c r="B919" s="677"/>
      <c r="C919" s="677"/>
      <c r="G919" s="241">
        <f t="shared" si="19"/>
        <v>1421.6999999999998</v>
      </c>
    </row>
    <row r="920" spans="2:7">
      <c r="B920" s="677"/>
      <c r="C920" s="677"/>
      <c r="G920" s="241">
        <f t="shared" si="19"/>
        <v>1421.6999999999998</v>
      </c>
    </row>
    <row r="921" spans="2:7">
      <c r="B921" s="677"/>
      <c r="C921" s="677"/>
      <c r="G921" s="241">
        <f t="shared" si="19"/>
        <v>1421.6999999999998</v>
      </c>
    </row>
    <row r="922" spans="2:7">
      <c r="B922" s="677"/>
      <c r="C922" s="677"/>
      <c r="G922" s="241">
        <f t="shared" si="19"/>
        <v>1421.6999999999998</v>
      </c>
    </row>
    <row r="923" spans="2:7">
      <c r="B923" s="677"/>
      <c r="C923" s="677"/>
      <c r="G923" s="241">
        <f t="shared" si="19"/>
        <v>1421.6999999999998</v>
      </c>
    </row>
    <row r="924" spans="2:7">
      <c r="B924" s="677"/>
      <c r="C924" s="677"/>
      <c r="G924" s="241">
        <f t="shared" si="19"/>
        <v>1421.6999999999998</v>
      </c>
    </row>
    <row r="925" spans="2:7">
      <c r="B925" s="677"/>
      <c r="C925" s="677"/>
      <c r="G925" s="241">
        <f t="shared" si="19"/>
        <v>1421.6999999999998</v>
      </c>
    </row>
    <row r="926" spans="2:7">
      <c r="B926" s="677"/>
      <c r="C926" s="677"/>
      <c r="G926" s="241">
        <f t="shared" si="19"/>
        <v>1421.6999999999998</v>
      </c>
    </row>
    <row r="927" spans="2:7">
      <c r="B927" s="677"/>
      <c r="C927" s="677"/>
      <c r="G927" s="241">
        <f t="shared" si="19"/>
        <v>1421.6999999999998</v>
      </c>
    </row>
    <row r="928" spans="2:7">
      <c r="B928" s="677"/>
      <c r="C928" s="677"/>
      <c r="G928" s="241">
        <f t="shared" si="19"/>
        <v>1421.6999999999998</v>
      </c>
    </row>
    <row r="929" spans="2:7">
      <c r="B929" s="677"/>
      <c r="C929" s="677"/>
      <c r="G929" s="241">
        <f t="shared" si="19"/>
        <v>1421.6999999999998</v>
      </c>
    </row>
    <row r="930" spans="2:7">
      <c r="B930" s="677"/>
      <c r="C930" s="677"/>
      <c r="G930" s="241">
        <f t="shared" si="19"/>
        <v>1421.6999999999998</v>
      </c>
    </row>
    <row r="931" spans="2:7">
      <c r="B931" s="677"/>
      <c r="C931" s="677"/>
      <c r="G931" s="241">
        <f t="shared" si="19"/>
        <v>1421.6999999999998</v>
      </c>
    </row>
    <row r="932" spans="2:7">
      <c r="B932" s="677"/>
      <c r="C932" s="677"/>
      <c r="G932" s="241">
        <f t="shared" si="19"/>
        <v>1421.6999999999998</v>
      </c>
    </row>
    <row r="933" spans="2:7">
      <c r="B933" s="677"/>
      <c r="C933" s="677"/>
      <c r="G933" s="241">
        <f t="shared" si="19"/>
        <v>1421.6999999999998</v>
      </c>
    </row>
    <row r="934" spans="2:7">
      <c r="B934" s="677"/>
      <c r="C934" s="677"/>
      <c r="G934" s="241">
        <f t="shared" si="19"/>
        <v>1421.6999999999998</v>
      </c>
    </row>
    <row r="935" spans="2:7">
      <c r="B935" s="677"/>
      <c r="C935" s="677"/>
      <c r="G935" s="241">
        <f t="shared" si="19"/>
        <v>1421.6999999999998</v>
      </c>
    </row>
    <row r="936" spans="2:7">
      <c r="B936" s="677"/>
      <c r="C936" s="677"/>
      <c r="G936" s="241">
        <f t="shared" si="19"/>
        <v>1421.6999999999998</v>
      </c>
    </row>
    <row r="937" spans="2:7">
      <c r="B937" s="677"/>
      <c r="C937" s="677"/>
      <c r="G937" s="241">
        <f t="shared" si="19"/>
        <v>1421.6999999999998</v>
      </c>
    </row>
    <row r="938" spans="2:7">
      <c r="B938" s="677"/>
      <c r="C938" s="677"/>
      <c r="G938" s="241">
        <f t="shared" si="19"/>
        <v>1421.6999999999998</v>
      </c>
    </row>
    <row r="939" spans="2:7">
      <c r="B939" s="677"/>
      <c r="C939" s="677"/>
      <c r="G939" s="241">
        <f t="shared" si="19"/>
        <v>1421.6999999999998</v>
      </c>
    </row>
    <row r="940" spans="2:7">
      <c r="B940" s="677"/>
      <c r="C940" s="677"/>
      <c r="G940" s="241">
        <f t="shared" si="19"/>
        <v>1421.6999999999998</v>
      </c>
    </row>
    <row r="941" spans="2:7">
      <c r="B941" s="677"/>
      <c r="C941" s="677"/>
      <c r="G941" s="241">
        <f t="shared" si="19"/>
        <v>1421.6999999999998</v>
      </c>
    </row>
    <row r="942" spans="2:7">
      <c r="B942" s="677"/>
      <c r="C942" s="677"/>
      <c r="G942" s="241">
        <f t="shared" si="19"/>
        <v>1421.6999999999998</v>
      </c>
    </row>
    <row r="943" spans="2:7">
      <c r="B943" s="677"/>
      <c r="C943" s="677"/>
      <c r="G943" s="241">
        <f t="shared" si="19"/>
        <v>1421.6999999999998</v>
      </c>
    </row>
    <row r="944" spans="2:7">
      <c r="B944" s="677"/>
      <c r="C944" s="677"/>
      <c r="G944" s="241">
        <f t="shared" si="19"/>
        <v>1421.6999999999998</v>
      </c>
    </row>
    <row r="945" spans="2:7">
      <c r="B945" s="677"/>
      <c r="C945" s="677"/>
      <c r="G945" s="241">
        <f t="shared" si="19"/>
        <v>1421.6999999999998</v>
      </c>
    </row>
    <row r="946" spans="2:7">
      <c r="B946" s="677"/>
      <c r="C946" s="677"/>
      <c r="G946" s="241">
        <f t="shared" si="19"/>
        <v>1421.6999999999998</v>
      </c>
    </row>
    <row r="947" spans="2:7">
      <c r="B947" s="677"/>
      <c r="C947" s="677"/>
      <c r="G947" s="241">
        <f t="shared" si="19"/>
        <v>1421.6999999999998</v>
      </c>
    </row>
    <row r="948" spans="2:7">
      <c r="B948" s="677"/>
      <c r="C948" s="677"/>
      <c r="G948" s="241">
        <f t="shared" si="19"/>
        <v>1421.6999999999998</v>
      </c>
    </row>
    <row r="949" spans="2:7">
      <c r="B949" s="677"/>
      <c r="C949" s="677"/>
      <c r="G949" s="241">
        <f t="shared" si="19"/>
        <v>1421.6999999999998</v>
      </c>
    </row>
    <row r="950" spans="2:7">
      <c r="B950" s="677"/>
      <c r="C950" s="677"/>
      <c r="G950" s="241">
        <f t="shared" si="19"/>
        <v>1421.6999999999998</v>
      </c>
    </row>
    <row r="951" spans="2:7">
      <c r="B951" s="677"/>
      <c r="C951" s="677"/>
      <c r="G951" s="241">
        <f t="shared" si="19"/>
        <v>1421.6999999999998</v>
      </c>
    </row>
    <row r="952" spans="2:7">
      <c r="B952" s="677"/>
      <c r="C952" s="677"/>
      <c r="G952" s="241">
        <f t="shared" si="19"/>
        <v>1421.6999999999998</v>
      </c>
    </row>
    <row r="953" spans="2:7">
      <c r="B953" s="677"/>
      <c r="C953" s="677"/>
      <c r="G953" s="241">
        <f t="shared" si="19"/>
        <v>1421.6999999999998</v>
      </c>
    </row>
    <row r="954" spans="2:7">
      <c r="B954" s="677"/>
      <c r="C954" s="677"/>
      <c r="G954" s="241">
        <f t="shared" si="19"/>
        <v>1421.6999999999998</v>
      </c>
    </row>
    <row r="955" spans="2:7">
      <c r="B955" s="677"/>
      <c r="C955" s="677"/>
      <c r="G955" s="241">
        <f t="shared" si="19"/>
        <v>1421.6999999999998</v>
      </c>
    </row>
    <row r="956" spans="2:7">
      <c r="B956" s="677"/>
      <c r="C956" s="677"/>
      <c r="G956" s="241">
        <f t="shared" si="19"/>
        <v>1421.6999999999998</v>
      </c>
    </row>
    <row r="957" spans="2:7">
      <c r="B957" s="677"/>
      <c r="C957" s="677"/>
      <c r="G957" s="241">
        <f t="shared" si="19"/>
        <v>1421.6999999999998</v>
      </c>
    </row>
    <row r="958" spans="2:7">
      <c r="B958" s="677"/>
      <c r="C958" s="677"/>
      <c r="G958" s="241">
        <f t="shared" ref="G958:G1012" si="20">+G957+E958-F958</f>
        <v>1421.6999999999998</v>
      </c>
    </row>
    <row r="959" spans="2:7">
      <c r="B959" s="677"/>
      <c r="C959" s="677"/>
      <c r="G959" s="241">
        <f t="shared" si="20"/>
        <v>1421.6999999999998</v>
      </c>
    </row>
    <row r="960" spans="2:7">
      <c r="B960" s="677"/>
      <c r="C960" s="677"/>
      <c r="G960" s="241">
        <f t="shared" si="20"/>
        <v>1421.6999999999998</v>
      </c>
    </row>
    <row r="961" spans="2:7">
      <c r="B961" s="677"/>
      <c r="C961" s="677"/>
      <c r="G961" s="241">
        <f t="shared" si="20"/>
        <v>1421.6999999999998</v>
      </c>
    </row>
    <row r="962" spans="2:7">
      <c r="B962" s="677"/>
      <c r="C962" s="677"/>
      <c r="G962" s="241">
        <f t="shared" si="20"/>
        <v>1421.6999999999998</v>
      </c>
    </row>
    <row r="963" spans="2:7">
      <c r="B963" s="677"/>
      <c r="C963" s="677"/>
      <c r="G963" s="241">
        <f t="shared" si="20"/>
        <v>1421.6999999999998</v>
      </c>
    </row>
    <row r="964" spans="2:7">
      <c r="B964" s="677"/>
      <c r="C964" s="677"/>
      <c r="G964" s="241">
        <f t="shared" si="20"/>
        <v>1421.6999999999998</v>
      </c>
    </row>
    <row r="965" spans="2:7">
      <c r="B965" s="677"/>
      <c r="C965" s="677"/>
      <c r="G965" s="241">
        <f t="shared" si="20"/>
        <v>1421.6999999999998</v>
      </c>
    </row>
    <row r="966" spans="2:7">
      <c r="B966" s="677"/>
      <c r="C966" s="677"/>
      <c r="G966" s="241">
        <f t="shared" si="20"/>
        <v>1421.6999999999998</v>
      </c>
    </row>
    <row r="967" spans="2:7">
      <c r="B967" s="677"/>
      <c r="C967" s="677"/>
      <c r="G967" s="241">
        <f t="shared" si="20"/>
        <v>1421.6999999999998</v>
      </c>
    </row>
    <row r="968" spans="2:7">
      <c r="B968" s="677"/>
      <c r="C968" s="677"/>
      <c r="G968" s="241">
        <f t="shared" si="20"/>
        <v>1421.6999999999998</v>
      </c>
    </row>
    <row r="969" spans="2:7">
      <c r="B969" s="677"/>
      <c r="C969" s="677"/>
      <c r="G969" s="241">
        <f t="shared" si="20"/>
        <v>1421.6999999999998</v>
      </c>
    </row>
    <row r="970" spans="2:7">
      <c r="B970" s="677"/>
      <c r="C970" s="677"/>
      <c r="G970" s="241">
        <f t="shared" si="20"/>
        <v>1421.6999999999998</v>
      </c>
    </row>
    <row r="971" spans="2:7">
      <c r="B971" s="677"/>
      <c r="C971" s="677"/>
      <c r="G971" s="241">
        <f t="shared" si="20"/>
        <v>1421.6999999999998</v>
      </c>
    </row>
    <row r="972" spans="2:7">
      <c r="B972" s="677"/>
      <c r="C972" s="677"/>
      <c r="G972" s="241">
        <f t="shared" si="20"/>
        <v>1421.6999999999998</v>
      </c>
    </row>
    <row r="973" spans="2:7">
      <c r="B973" s="677"/>
      <c r="C973" s="677"/>
      <c r="G973" s="241">
        <f t="shared" si="20"/>
        <v>1421.6999999999998</v>
      </c>
    </row>
    <row r="974" spans="2:7">
      <c r="B974" s="677"/>
      <c r="C974" s="677"/>
      <c r="G974" s="241">
        <f t="shared" si="20"/>
        <v>1421.6999999999998</v>
      </c>
    </row>
    <row r="975" spans="2:7">
      <c r="B975" s="677"/>
      <c r="C975" s="677"/>
      <c r="G975" s="241">
        <f t="shared" si="20"/>
        <v>1421.6999999999998</v>
      </c>
    </row>
    <row r="976" spans="2:7">
      <c r="B976" s="677"/>
      <c r="C976" s="677"/>
      <c r="G976" s="241">
        <f t="shared" si="20"/>
        <v>1421.6999999999998</v>
      </c>
    </row>
    <row r="977" spans="2:7">
      <c r="B977" s="677"/>
      <c r="C977" s="677"/>
      <c r="G977" s="241">
        <f t="shared" si="20"/>
        <v>1421.6999999999998</v>
      </c>
    </row>
    <row r="978" spans="2:7">
      <c r="B978" s="677"/>
      <c r="C978" s="677"/>
      <c r="G978" s="241">
        <f t="shared" si="20"/>
        <v>1421.6999999999998</v>
      </c>
    </row>
    <row r="979" spans="2:7">
      <c r="B979" s="677"/>
      <c r="C979" s="677"/>
      <c r="G979" s="241">
        <f t="shared" si="20"/>
        <v>1421.6999999999998</v>
      </c>
    </row>
    <row r="980" spans="2:7">
      <c r="B980" s="677"/>
      <c r="C980" s="677"/>
      <c r="G980" s="241">
        <f t="shared" si="20"/>
        <v>1421.6999999999998</v>
      </c>
    </row>
    <row r="981" spans="2:7">
      <c r="B981" s="677"/>
      <c r="C981" s="677"/>
      <c r="G981" s="241">
        <f t="shared" si="20"/>
        <v>1421.6999999999998</v>
      </c>
    </row>
    <row r="982" spans="2:7">
      <c r="B982" s="677"/>
      <c r="C982" s="677"/>
      <c r="G982" s="241">
        <f t="shared" si="20"/>
        <v>1421.6999999999998</v>
      </c>
    </row>
    <row r="983" spans="2:7">
      <c r="B983" s="677"/>
      <c r="C983" s="677"/>
      <c r="G983" s="241">
        <f t="shared" si="20"/>
        <v>1421.6999999999998</v>
      </c>
    </row>
    <row r="984" spans="2:7">
      <c r="B984" s="677"/>
      <c r="C984" s="677"/>
      <c r="G984" s="241">
        <f t="shared" si="20"/>
        <v>1421.6999999999998</v>
      </c>
    </row>
    <row r="985" spans="2:7">
      <c r="B985" s="677"/>
      <c r="C985" s="677"/>
      <c r="G985" s="241">
        <f t="shared" si="20"/>
        <v>1421.6999999999998</v>
      </c>
    </row>
    <row r="986" spans="2:7">
      <c r="B986" s="677"/>
      <c r="C986" s="677"/>
      <c r="G986" s="241">
        <f t="shared" si="20"/>
        <v>1421.6999999999998</v>
      </c>
    </row>
    <row r="987" spans="2:7">
      <c r="B987" s="677"/>
      <c r="C987" s="677"/>
      <c r="G987" s="241">
        <f t="shared" si="20"/>
        <v>1421.6999999999998</v>
      </c>
    </row>
    <row r="988" spans="2:7">
      <c r="B988" s="677"/>
      <c r="C988" s="677"/>
      <c r="G988" s="241">
        <f t="shared" si="20"/>
        <v>1421.6999999999998</v>
      </c>
    </row>
    <row r="989" spans="2:7">
      <c r="B989" s="677"/>
      <c r="C989" s="677"/>
      <c r="G989" s="241">
        <f t="shared" si="20"/>
        <v>1421.6999999999998</v>
      </c>
    </row>
    <row r="990" spans="2:7">
      <c r="B990" s="677"/>
      <c r="C990" s="677"/>
      <c r="G990" s="241">
        <f t="shared" si="20"/>
        <v>1421.6999999999998</v>
      </c>
    </row>
    <row r="991" spans="2:7">
      <c r="B991" s="677"/>
      <c r="C991" s="677"/>
      <c r="G991" s="241">
        <f t="shared" si="20"/>
        <v>1421.6999999999998</v>
      </c>
    </row>
    <row r="992" spans="2:7">
      <c r="B992" s="677"/>
      <c r="C992" s="677"/>
      <c r="G992" s="241">
        <f t="shared" si="20"/>
        <v>1421.6999999999998</v>
      </c>
    </row>
    <row r="993" spans="2:7">
      <c r="B993" s="677"/>
      <c r="C993" s="677"/>
      <c r="G993" s="241">
        <f t="shared" si="20"/>
        <v>1421.6999999999998</v>
      </c>
    </row>
    <row r="994" spans="2:7">
      <c r="B994" s="677"/>
      <c r="C994" s="677"/>
      <c r="G994" s="241">
        <f t="shared" si="20"/>
        <v>1421.6999999999998</v>
      </c>
    </row>
    <row r="995" spans="2:7">
      <c r="B995" s="677"/>
      <c r="C995" s="677"/>
      <c r="G995" s="241">
        <f t="shared" si="20"/>
        <v>1421.6999999999998</v>
      </c>
    </row>
    <row r="996" spans="2:7">
      <c r="B996" s="677"/>
      <c r="C996" s="677"/>
      <c r="G996" s="241">
        <f t="shared" si="20"/>
        <v>1421.6999999999998</v>
      </c>
    </row>
    <row r="997" spans="2:7">
      <c r="B997" s="677"/>
      <c r="C997" s="677"/>
      <c r="G997" s="241">
        <f t="shared" si="20"/>
        <v>1421.6999999999998</v>
      </c>
    </row>
    <row r="998" spans="2:7">
      <c r="B998" s="677"/>
      <c r="C998" s="677"/>
      <c r="G998" s="241">
        <f t="shared" si="20"/>
        <v>1421.6999999999998</v>
      </c>
    </row>
    <row r="999" spans="2:7">
      <c r="B999" s="677"/>
      <c r="C999" s="677"/>
      <c r="G999" s="241">
        <f t="shared" si="20"/>
        <v>1421.6999999999998</v>
      </c>
    </row>
    <row r="1000" spans="2:7">
      <c r="B1000" s="677"/>
      <c r="C1000" s="677"/>
      <c r="G1000" s="241">
        <f t="shared" si="20"/>
        <v>1421.6999999999998</v>
      </c>
    </row>
    <row r="1001" spans="2:7">
      <c r="B1001" s="677"/>
      <c r="C1001" s="677"/>
      <c r="G1001" s="241">
        <f t="shared" si="20"/>
        <v>1421.6999999999998</v>
      </c>
    </row>
    <row r="1002" spans="2:7">
      <c r="B1002" s="677"/>
      <c r="C1002" s="677"/>
      <c r="G1002" s="241">
        <f t="shared" si="20"/>
        <v>1421.6999999999998</v>
      </c>
    </row>
    <row r="1003" spans="2:7">
      <c r="B1003" s="677"/>
      <c r="C1003" s="677"/>
      <c r="G1003" s="241">
        <f t="shared" si="20"/>
        <v>1421.6999999999998</v>
      </c>
    </row>
    <row r="1004" spans="2:7">
      <c r="B1004" s="677"/>
      <c r="C1004" s="677"/>
      <c r="G1004" s="241">
        <f t="shared" si="20"/>
        <v>1421.6999999999998</v>
      </c>
    </row>
    <row r="1005" spans="2:7">
      <c r="B1005" s="677"/>
      <c r="C1005" s="677"/>
      <c r="G1005" s="241">
        <f t="shared" si="20"/>
        <v>1421.6999999999998</v>
      </c>
    </row>
    <row r="1006" spans="2:7">
      <c r="B1006" s="677"/>
      <c r="C1006" s="677"/>
      <c r="G1006" s="241">
        <f t="shared" si="20"/>
        <v>1421.6999999999998</v>
      </c>
    </row>
    <row r="1007" spans="2:7">
      <c r="B1007" s="677"/>
      <c r="C1007" s="677"/>
      <c r="G1007" s="241">
        <f t="shared" si="20"/>
        <v>1421.6999999999998</v>
      </c>
    </row>
    <row r="1008" spans="2:7">
      <c r="B1008" s="677"/>
      <c r="C1008" s="677"/>
      <c r="G1008" s="241">
        <f t="shared" si="20"/>
        <v>1421.6999999999998</v>
      </c>
    </row>
    <row r="1009" spans="2:7">
      <c r="B1009" s="677"/>
      <c r="C1009" s="677"/>
      <c r="G1009" s="241">
        <f t="shared" si="20"/>
        <v>1421.6999999999998</v>
      </c>
    </row>
    <row r="1010" spans="2:7">
      <c r="B1010" s="677"/>
      <c r="C1010" s="677"/>
      <c r="G1010" s="241">
        <f t="shared" si="20"/>
        <v>1421.6999999999998</v>
      </c>
    </row>
    <row r="1011" spans="2:7">
      <c r="B1011" s="677"/>
      <c r="C1011" s="677"/>
      <c r="G1011" s="241">
        <f t="shared" si="20"/>
        <v>1421.6999999999998</v>
      </c>
    </row>
    <row r="1012" spans="2:7">
      <c r="B1012" s="677"/>
      <c r="C1012" s="677"/>
      <c r="G1012" s="241">
        <f t="shared" si="20"/>
        <v>1421.6999999999998</v>
      </c>
    </row>
    <row r="1013" spans="2:7">
      <c r="B1013" s="677"/>
      <c r="C1013" s="677"/>
    </row>
  </sheetData>
  <autoFilter ref="A288:P752" xr:uid="{00000000-0001-0000-1300-000000000000}"/>
  <mergeCells count="9">
    <mergeCell ref="J759:L759"/>
    <mergeCell ref="J739:L739"/>
    <mergeCell ref="J725:L725"/>
    <mergeCell ref="J657:L657"/>
    <mergeCell ref="B3:G3"/>
    <mergeCell ref="I190:L192"/>
    <mergeCell ref="I448:K448"/>
    <mergeCell ref="J534:L534"/>
    <mergeCell ref="J570:L570"/>
  </mergeCells>
  <pageMargins left="0.31496062992125984" right="0.31496062992125984" top="0.35433070866141736" bottom="0.35433070866141736" header="0.31496062992125984" footer="0.31496062992125984"/>
  <pageSetup paperSize="9" scale="9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51F6-AE98-4F57-BF76-5B7777664BD0}">
  <sheetPr>
    <tabColor rgb="FF00B0F0"/>
  </sheetPr>
  <dimension ref="A3:O533"/>
  <sheetViews>
    <sheetView topLeftCell="A235" workbookViewId="0">
      <selection activeCell="I249" sqref="I249"/>
    </sheetView>
  </sheetViews>
  <sheetFormatPr defaultColWidth="9.140625" defaultRowHeight="15"/>
  <cols>
    <col min="1" max="1" width="11.7109375" style="236" bestFit="1" customWidth="1"/>
    <col min="2" max="2" width="16.85546875" style="217" customWidth="1"/>
    <col min="3" max="3" width="19.85546875" style="217" customWidth="1"/>
    <col min="4" max="4" width="22.28515625" bestFit="1" customWidth="1"/>
    <col min="5" max="5" width="13.85546875" style="256" customWidth="1"/>
    <col min="6" max="6" width="9.85546875" style="256" customWidth="1"/>
    <col min="7" max="8" width="12" customWidth="1"/>
    <col min="9" max="9" width="17.7109375" customWidth="1"/>
    <col min="10" max="10" width="13" bestFit="1" customWidth="1"/>
    <col min="11" max="11" width="14.5703125" customWidth="1"/>
    <col min="12" max="12" width="13.5703125" style="256" customWidth="1"/>
  </cols>
  <sheetData>
    <row r="3" spans="1:9">
      <c r="B3" s="690" t="s">
        <v>2717</v>
      </c>
      <c r="C3" s="690"/>
      <c r="D3" s="690"/>
      <c r="E3" s="690"/>
      <c r="F3" s="690"/>
      <c r="G3" s="690"/>
      <c r="H3" s="676"/>
      <c r="I3" s="232" t="s">
        <v>2718</v>
      </c>
    </row>
    <row r="5" spans="1:9" ht="30">
      <c r="A5" s="242" t="s">
        <v>390</v>
      </c>
      <c r="B5" s="233" t="s">
        <v>391</v>
      </c>
      <c r="C5" s="233" t="s">
        <v>392</v>
      </c>
      <c r="D5" s="233" t="s">
        <v>393</v>
      </c>
      <c r="E5" s="284" t="s">
        <v>394</v>
      </c>
      <c r="F5" s="284" t="s">
        <v>395</v>
      </c>
      <c r="G5" s="259" t="s">
        <v>396</v>
      </c>
      <c r="H5" s="259"/>
    </row>
    <row r="7" spans="1:9">
      <c r="A7" s="243">
        <v>45230</v>
      </c>
      <c r="B7" s="676" t="s">
        <v>397</v>
      </c>
      <c r="C7" s="676" t="s">
        <v>398</v>
      </c>
      <c r="D7" t="s">
        <v>399</v>
      </c>
      <c r="E7" s="285">
        <v>1000</v>
      </c>
      <c r="F7" s="285"/>
      <c r="G7" s="218">
        <f>+G6+E7-F7</f>
        <v>1000</v>
      </c>
      <c r="H7" s="218"/>
    </row>
    <row r="8" spans="1:9">
      <c r="B8" s="677"/>
      <c r="C8" s="677"/>
      <c r="D8" t="s">
        <v>400</v>
      </c>
      <c r="E8" s="285">
        <v>1000</v>
      </c>
      <c r="F8" s="285"/>
      <c r="G8" s="218">
        <f t="shared" ref="G8:G79" si="0">+G7+E8-F8</f>
        <v>2000</v>
      </c>
      <c r="H8" s="218"/>
    </row>
    <row r="9" spans="1:9">
      <c r="A9" s="236">
        <v>45215</v>
      </c>
      <c r="B9" s="677" t="s">
        <v>2719</v>
      </c>
      <c r="C9" s="677" t="s">
        <v>398</v>
      </c>
      <c r="D9" t="s">
        <v>399</v>
      </c>
      <c r="E9" s="285"/>
      <c r="F9" s="285">
        <v>1000</v>
      </c>
      <c r="G9" s="218">
        <f t="shared" si="0"/>
        <v>1000</v>
      </c>
      <c r="H9" s="218"/>
    </row>
    <row r="10" spans="1:9">
      <c r="A10" s="236">
        <v>45215</v>
      </c>
      <c r="B10" s="677" t="s">
        <v>2720</v>
      </c>
      <c r="C10" s="677" t="s">
        <v>398</v>
      </c>
      <c r="D10" t="s">
        <v>400</v>
      </c>
      <c r="E10" s="285"/>
      <c r="F10" s="285">
        <v>1000</v>
      </c>
      <c r="G10" s="218">
        <f t="shared" si="0"/>
        <v>0</v>
      </c>
      <c r="H10" s="218"/>
    </row>
    <row r="11" spans="1:9">
      <c r="A11" s="243">
        <v>45260</v>
      </c>
      <c r="B11" s="676" t="s">
        <v>397</v>
      </c>
      <c r="C11" s="676" t="s">
        <v>405</v>
      </c>
      <c r="D11" t="s">
        <v>481</v>
      </c>
      <c r="E11" s="285">
        <v>44.7</v>
      </c>
      <c r="F11" s="285"/>
      <c r="G11" s="218">
        <f t="shared" si="0"/>
        <v>44.7</v>
      </c>
      <c r="H11" s="218"/>
    </row>
    <row r="12" spans="1:9">
      <c r="B12" s="677"/>
      <c r="C12" s="677"/>
      <c r="D12" t="s">
        <v>401</v>
      </c>
      <c r="E12" s="285">
        <v>5</v>
      </c>
      <c r="F12" s="285"/>
      <c r="G12" s="218">
        <f t="shared" si="0"/>
        <v>49.7</v>
      </c>
      <c r="H12" s="218"/>
    </row>
    <row r="13" spans="1:9">
      <c r="B13" s="677"/>
      <c r="C13" s="677"/>
      <c r="D13" t="s">
        <v>400</v>
      </c>
      <c r="E13" s="285">
        <v>1000</v>
      </c>
      <c r="F13" s="285"/>
      <c r="G13" s="218">
        <f t="shared" si="0"/>
        <v>1049.7</v>
      </c>
      <c r="H13" s="218"/>
    </row>
    <row r="14" spans="1:9">
      <c r="A14" s="236">
        <v>45254</v>
      </c>
      <c r="B14" s="677" t="s">
        <v>2721</v>
      </c>
      <c r="C14" s="677" t="s">
        <v>405</v>
      </c>
      <c r="D14" t="s">
        <v>400</v>
      </c>
      <c r="E14" s="285"/>
      <c r="F14" s="285">
        <v>1000</v>
      </c>
      <c r="G14" s="218">
        <f t="shared" si="0"/>
        <v>49.700000000000045</v>
      </c>
      <c r="H14" s="218"/>
    </row>
    <row r="15" spans="1:9">
      <c r="A15" s="236">
        <v>45293</v>
      </c>
      <c r="B15" s="677" t="s">
        <v>2722</v>
      </c>
      <c r="C15" s="677" t="s">
        <v>405</v>
      </c>
      <c r="D15" t="s">
        <v>481</v>
      </c>
      <c r="E15" s="285"/>
      <c r="F15" s="285">
        <v>44.7</v>
      </c>
      <c r="G15" s="218">
        <f t="shared" si="0"/>
        <v>5.0000000000000426</v>
      </c>
      <c r="H15" s="218"/>
    </row>
    <row r="16" spans="1:9">
      <c r="A16" s="236">
        <v>45293</v>
      </c>
      <c r="B16" s="677" t="s">
        <v>2722</v>
      </c>
      <c r="C16" s="677" t="s">
        <v>405</v>
      </c>
      <c r="D16" t="s">
        <v>401</v>
      </c>
      <c r="E16" s="285"/>
      <c r="F16" s="285">
        <v>5</v>
      </c>
      <c r="G16" s="218">
        <f t="shared" si="0"/>
        <v>4.2632564145606011E-14</v>
      </c>
      <c r="H16" s="218"/>
    </row>
    <row r="17" spans="1:12">
      <c r="A17" s="243">
        <v>45291</v>
      </c>
      <c r="B17" s="676" t="s">
        <v>397</v>
      </c>
      <c r="C17" s="676" t="s">
        <v>409</v>
      </c>
      <c r="D17" t="s">
        <v>481</v>
      </c>
      <c r="E17" s="285">
        <v>60.1</v>
      </c>
      <c r="F17" s="285"/>
      <c r="G17" s="218">
        <f t="shared" si="0"/>
        <v>60.100000000000044</v>
      </c>
      <c r="H17" s="218"/>
    </row>
    <row r="18" spans="1:12" ht="16.5" customHeight="1">
      <c r="B18" s="335" t="s">
        <v>2723</v>
      </c>
      <c r="C18" s="677"/>
      <c r="D18" t="s">
        <v>401</v>
      </c>
      <c r="E18" s="285">
        <v>5</v>
      </c>
      <c r="F18" s="285"/>
      <c r="G18" s="218">
        <f t="shared" si="0"/>
        <v>65.100000000000051</v>
      </c>
      <c r="H18" s="218"/>
      <c r="J18" s="676"/>
      <c r="L18" s="285"/>
    </row>
    <row r="19" spans="1:12">
      <c r="B19" s="677"/>
      <c r="C19" s="677"/>
      <c r="D19" t="s">
        <v>400</v>
      </c>
      <c r="E19" s="285">
        <v>1000</v>
      </c>
      <c r="F19" s="285"/>
      <c r="G19" s="218">
        <f t="shared" si="0"/>
        <v>1065.1000000000001</v>
      </c>
      <c r="H19" s="218"/>
      <c r="J19" s="677"/>
      <c r="L19" s="285"/>
    </row>
    <row r="20" spans="1:12">
      <c r="A20" s="236">
        <v>45286</v>
      </c>
      <c r="B20" s="677" t="s">
        <v>2724</v>
      </c>
      <c r="C20" s="677" t="s">
        <v>409</v>
      </c>
      <c r="D20" t="s">
        <v>400</v>
      </c>
      <c r="E20" s="285"/>
      <c r="F20" s="285">
        <v>1000</v>
      </c>
      <c r="G20" s="218">
        <f t="shared" si="0"/>
        <v>65.100000000000136</v>
      </c>
      <c r="H20" s="218"/>
      <c r="J20" s="676"/>
      <c r="L20" s="285"/>
    </row>
    <row r="21" spans="1:12">
      <c r="A21" s="236">
        <v>45379</v>
      </c>
      <c r="B21" s="677" t="s">
        <v>2725</v>
      </c>
      <c r="C21" s="677" t="s">
        <v>409</v>
      </c>
      <c r="D21" t="s">
        <v>481</v>
      </c>
      <c r="E21" s="285"/>
      <c r="F21" s="285">
        <v>60.1</v>
      </c>
      <c r="G21" s="218">
        <f t="shared" si="0"/>
        <v>5.000000000000135</v>
      </c>
      <c r="H21" s="218"/>
      <c r="J21" s="676"/>
      <c r="L21" s="285"/>
    </row>
    <row r="22" spans="1:12">
      <c r="A22" s="236">
        <v>45379</v>
      </c>
      <c r="B22" s="677" t="s">
        <v>2725</v>
      </c>
      <c r="C22" s="677" t="s">
        <v>409</v>
      </c>
      <c r="D22" t="s">
        <v>401</v>
      </c>
      <c r="E22" s="285"/>
      <c r="F22" s="285">
        <v>5</v>
      </c>
      <c r="G22" s="218">
        <f t="shared" si="0"/>
        <v>1.3500311979441904E-13</v>
      </c>
      <c r="H22" s="218"/>
      <c r="J22" s="676"/>
      <c r="L22" s="285"/>
    </row>
    <row r="23" spans="1:12">
      <c r="A23" s="243">
        <v>45322</v>
      </c>
      <c r="B23" s="676" t="s">
        <v>397</v>
      </c>
      <c r="C23" s="676" t="s">
        <v>444</v>
      </c>
      <c r="D23" t="s">
        <v>481</v>
      </c>
      <c r="E23" s="285">
        <v>53.4</v>
      </c>
      <c r="F23" s="285"/>
      <c r="G23" s="218">
        <f t="shared" si="0"/>
        <v>53.400000000000134</v>
      </c>
      <c r="H23" s="218"/>
      <c r="J23" s="677"/>
      <c r="L23" s="285"/>
    </row>
    <row r="24" spans="1:12">
      <c r="B24" s="677"/>
      <c r="C24" s="677"/>
      <c r="D24" t="s">
        <v>401</v>
      </c>
      <c r="E24" s="285">
        <v>8.8000000000000007</v>
      </c>
      <c r="F24" s="285"/>
      <c r="G24" s="218">
        <f t="shared" si="0"/>
        <v>62.200000000000131</v>
      </c>
      <c r="H24" s="218"/>
    </row>
    <row r="25" spans="1:12">
      <c r="B25" s="677"/>
      <c r="C25" s="677"/>
      <c r="D25" t="s">
        <v>400</v>
      </c>
      <c r="E25" s="285">
        <v>1000</v>
      </c>
      <c r="F25" s="285"/>
      <c r="G25" s="218">
        <f t="shared" si="0"/>
        <v>1062.2</v>
      </c>
      <c r="H25" s="218"/>
    </row>
    <row r="26" spans="1:12" s="396" customFormat="1">
      <c r="A26" s="395">
        <v>45317</v>
      </c>
      <c r="B26" s="681" t="s">
        <v>2726</v>
      </c>
      <c r="C26" s="681" t="s">
        <v>444</v>
      </c>
      <c r="D26" s="396" t="s">
        <v>400</v>
      </c>
      <c r="E26" s="400"/>
      <c r="F26" s="400">
        <v>1000</v>
      </c>
      <c r="G26" s="399">
        <f t="shared" si="0"/>
        <v>62.200000000000045</v>
      </c>
      <c r="H26" s="399"/>
      <c r="L26" s="397"/>
    </row>
    <row r="27" spans="1:12">
      <c r="A27" s="236">
        <v>45379</v>
      </c>
      <c r="B27" s="677" t="s">
        <v>2725</v>
      </c>
      <c r="C27" s="677" t="s">
        <v>444</v>
      </c>
      <c r="D27" t="s">
        <v>481</v>
      </c>
      <c r="E27" s="285"/>
      <c r="F27" s="285">
        <v>53.4</v>
      </c>
      <c r="G27" s="218">
        <f t="shared" si="0"/>
        <v>8.8000000000000469</v>
      </c>
      <c r="H27" s="218"/>
    </row>
    <row r="28" spans="1:12">
      <c r="A28" s="236">
        <v>45379</v>
      </c>
      <c r="B28" s="677" t="s">
        <v>2725</v>
      </c>
      <c r="C28" s="677" t="s">
        <v>444</v>
      </c>
      <c r="D28" t="s">
        <v>401</v>
      </c>
      <c r="E28" s="285"/>
      <c r="F28" s="285">
        <v>8.8000000000000007</v>
      </c>
      <c r="G28" s="218">
        <f t="shared" si="0"/>
        <v>4.6185277824406512E-14</v>
      </c>
      <c r="H28" s="218"/>
    </row>
    <row r="29" spans="1:12">
      <c r="A29" s="243">
        <v>45351</v>
      </c>
      <c r="B29" s="676" t="s">
        <v>397</v>
      </c>
      <c r="C29" s="676" t="s">
        <v>415</v>
      </c>
      <c r="D29" t="s">
        <v>19</v>
      </c>
      <c r="E29" s="256">
        <v>55.3</v>
      </c>
      <c r="G29" s="218">
        <f t="shared" si="0"/>
        <v>55.30000000000004</v>
      </c>
      <c r="H29" s="218"/>
    </row>
    <row r="30" spans="1:12">
      <c r="B30" s="677"/>
      <c r="C30" s="677"/>
      <c r="D30" t="s">
        <v>401</v>
      </c>
      <c r="E30" s="256">
        <v>5</v>
      </c>
      <c r="G30" s="218">
        <f t="shared" si="0"/>
        <v>60.30000000000004</v>
      </c>
      <c r="H30" s="218"/>
    </row>
    <row r="31" spans="1:12">
      <c r="B31" s="677"/>
      <c r="C31" s="677"/>
      <c r="D31" t="s">
        <v>400</v>
      </c>
      <c r="E31" s="256">
        <v>1000</v>
      </c>
      <c r="G31" s="218">
        <f t="shared" si="0"/>
        <v>1060.3</v>
      </c>
      <c r="H31" s="218"/>
    </row>
    <row r="32" spans="1:12" s="396" customFormat="1">
      <c r="A32" s="395">
        <v>45373</v>
      </c>
      <c r="B32" s="681" t="s">
        <v>2727</v>
      </c>
      <c r="C32" s="681" t="s">
        <v>415</v>
      </c>
      <c r="D32" s="396" t="s">
        <v>400</v>
      </c>
      <c r="E32" s="397"/>
      <c r="F32" s="397">
        <v>1000</v>
      </c>
      <c r="G32" s="399">
        <f t="shared" si="0"/>
        <v>60.299999999999955</v>
      </c>
      <c r="H32" s="399"/>
      <c r="L32" s="397"/>
    </row>
    <row r="33" spans="1:12">
      <c r="A33" s="236">
        <v>45441</v>
      </c>
      <c r="B33" s="677" t="s">
        <v>2728</v>
      </c>
      <c r="C33" s="677" t="s">
        <v>415</v>
      </c>
      <c r="D33" t="s">
        <v>19</v>
      </c>
      <c r="F33" s="256">
        <v>55.3</v>
      </c>
      <c r="G33" s="218">
        <f t="shared" si="0"/>
        <v>4.9999999999999574</v>
      </c>
      <c r="H33" s="218"/>
    </row>
    <row r="34" spans="1:12">
      <c r="A34" s="236">
        <v>45441</v>
      </c>
      <c r="B34" s="677" t="s">
        <v>2728</v>
      </c>
      <c r="C34" s="677" t="s">
        <v>415</v>
      </c>
      <c r="D34" t="s">
        <v>401</v>
      </c>
      <c r="F34" s="256">
        <v>5</v>
      </c>
      <c r="G34" s="218">
        <f t="shared" si="0"/>
        <v>-4.2632564145606011E-14</v>
      </c>
      <c r="H34" s="218"/>
    </row>
    <row r="35" spans="1:12">
      <c r="A35" s="243">
        <v>45382</v>
      </c>
      <c r="B35" s="676" t="s">
        <v>397</v>
      </c>
      <c r="C35" s="676" t="s">
        <v>418</v>
      </c>
      <c r="D35" t="s">
        <v>19</v>
      </c>
      <c r="E35" s="256">
        <v>53.5</v>
      </c>
      <c r="G35" s="218">
        <f t="shared" si="0"/>
        <v>53.499999999999957</v>
      </c>
      <c r="H35" s="218"/>
    </row>
    <row r="36" spans="1:12" ht="17.25">
      <c r="B36" s="677"/>
      <c r="C36" s="677"/>
      <c r="D36" t="s">
        <v>401</v>
      </c>
      <c r="E36" s="256">
        <v>5</v>
      </c>
      <c r="G36" s="218">
        <f t="shared" si="0"/>
        <v>58.499999999999957</v>
      </c>
      <c r="H36" s="218"/>
      <c r="I36" t="s">
        <v>597</v>
      </c>
      <c r="J36" s="383">
        <v>45452812</v>
      </c>
    </row>
    <row r="37" spans="1:12">
      <c r="B37" s="677"/>
      <c r="C37" s="677"/>
      <c r="D37" t="s">
        <v>400</v>
      </c>
      <c r="E37" s="256">
        <v>1000</v>
      </c>
      <c r="G37" s="218">
        <f t="shared" si="0"/>
        <v>1058.5</v>
      </c>
      <c r="H37" s="218"/>
    </row>
    <row r="38" spans="1:12">
      <c r="A38" s="236">
        <v>45441</v>
      </c>
      <c r="B38" s="677" t="s">
        <v>2728</v>
      </c>
      <c r="C38" s="677" t="s">
        <v>418</v>
      </c>
      <c r="D38" t="s">
        <v>19</v>
      </c>
      <c r="F38" s="256">
        <v>53.5</v>
      </c>
      <c r="G38" s="218">
        <f t="shared" si="0"/>
        <v>1005</v>
      </c>
      <c r="H38" s="218"/>
    </row>
    <row r="39" spans="1:12">
      <c r="A39" s="236">
        <v>45441</v>
      </c>
      <c r="B39" s="677" t="s">
        <v>2728</v>
      </c>
      <c r="C39" s="677" t="s">
        <v>418</v>
      </c>
      <c r="D39" t="s">
        <v>401</v>
      </c>
      <c r="F39" s="256">
        <v>5</v>
      </c>
      <c r="G39" s="218">
        <f t="shared" si="0"/>
        <v>1000</v>
      </c>
      <c r="H39" s="218"/>
    </row>
    <row r="40" spans="1:12" s="396" customFormat="1">
      <c r="A40" s="395">
        <v>45441</v>
      </c>
      <c r="B40" s="681" t="s">
        <v>2729</v>
      </c>
      <c r="C40" s="681" t="s">
        <v>418</v>
      </c>
      <c r="D40" s="396" t="s">
        <v>400</v>
      </c>
      <c r="E40" s="397"/>
      <c r="F40" s="397">
        <v>1000</v>
      </c>
      <c r="G40" s="399">
        <f t="shared" si="0"/>
        <v>0</v>
      </c>
      <c r="H40" s="399"/>
      <c r="L40" s="397"/>
    </row>
    <row r="41" spans="1:12">
      <c r="A41" s="243">
        <v>45412</v>
      </c>
      <c r="B41" s="676" t="s">
        <v>397</v>
      </c>
      <c r="C41" s="676" t="s">
        <v>420</v>
      </c>
      <c r="D41" t="s">
        <v>19</v>
      </c>
      <c r="E41" s="256">
        <v>53.2</v>
      </c>
      <c r="G41" s="218">
        <f t="shared" si="0"/>
        <v>53.2</v>
      </c>
      <c r="H41" s="218"/>
    </row>
    <row r="42" spans="1:12">
      <c r="B42" s="677"/>
      <c r="C42" s="677"/>
      <c r="D42" t="s">
        <v>401</v>
      </c>
      <c r="E42" s="256">
        <v>5</v>
      </c>
      <c r="G42" s="218">
        <f t="shared" si="0"/>
        <v>58.2</v>
      </c>
      <c r="H42" s="218"/>
    </row>
    <row r="43" spans="1:12">
      <c r="B43" s="677"/>
      <c r="C43" s="677"/>
      <c r="D43" t="s">
        <v>400</v>
      </c>
      <c r="E43" s="256">
        <v>1000</v>
      </c>
      <c r="G43" s="218">
        <f t="shared" si="0"/>
        <v>1058.2</v>
      </c>
      <c r="H43" s="218"/>
    </row>
    <row r="44" spans="1:12">
      <c r="A44" s="236">
        <v>45441</v>
      </c>
      <c r="B44" s="677" t="s">
        <v>2728</v>
      </c>
      <c r="C44" s="677" t="s">
        <v>420</v>
      </c>
      <c r="D44" t="s">
        <v>19</v>
      </c>
      <c r="F44" s="256">
        <v>53.2</v>
      </c>
      <c r="G44" s="218">
        <f t="shared" si="0"/>
        <v>1005</v>
      </c>
      <c r="H44" s="218"/>
    </row>
    <row r="45" spans="1:12">
      <c r="A45" s="236">
        <v>45441</v>
      </c>
      <c r="B45" s="677" t="s">
        <v>2728</v>
      </c>
      <c r="C45" s="677" t="s">
        <v>420</v>
      </c>
      <c r="D45" t="s">
        <v>401</v>
      </c>
      <c r="F45" s="256">
        <v>5</v>
      </c>
      <c r="G45" s="218">
        <f t="shared" si="0"/>
        <v>1000</v>
      </c>
      <c r="H45" s="218"/>
    </row>
    <row r="46" spans="1:12" s="404" customFormat="1">
      <c r="A46" s="403">
        <v>45441</v>
      </c>
      <c r="B46" s="684" t="s">
        <v>1879</v>
      </c>
      <c r="C46" s="684" t="s">
        <v>420</v>
      </c>
      <c r="D46" s="404" t="s">
        <v>400</v>
      </c>
      <c r="E46" s="407"/>
      <c r="F46" s="407">
        <v>1000</v>
      </c>
      <c r="G46" s="405">
        <f t="shared" si="0"/>
        <v>0</v>
      </c>
      <c r="H46" s="405">
        <v>1000</v>
      </c>
      <c r="I46" s="404" t="s">
        <v>2730</v>
      </c>
      <c r="L46" s="407"/>
    </row>
    <row r="47" spans="1:12">
      <c r="A47" s="243">
        <v>45443</v>
      </c>
      <c r="B47" s="676" t="s">
        <v>397</v>
      </c>
      <c r="C47" s="676" t="s">
        <v>422</v>
      </c>
      <c r="D47" t="s">
        <v>19</v>
      </c>
      <c r="E47" s="256">
        <v>48.4</v>
      </c>
      <c r="G47" s="218">
        <f t="shared" si="0"/>
        <v>48.4</v>
      </c>
      <c r="H47" s="218"/>
    </row>
    <row r="48" spans="1:12">
      <c r="B48" s="677"/>
      <c r="C48" s="677"/>
      <c r="D48" t="s">
        <v>401</v>
      </c>
      <c r="E48" s="256">
        <v>5</v>
      </c>
      <c r="G48" s="218">
        <f t="shared" si="0"/>
        <v>53.4</v>
      </c>
      <c r="H48" s="218"/>
    </row>
    <row r="49" spans="1:12">
      <c r="B49" s="677"/>
      <c r="C49" s="677"/>
      <c r="D49" t="s">
        <v>400</v>
      </c>
      <c r="E49" s="256">
        <v>1000</v>
      </c>
      <c r="G49" s="218">
        <f t="shared" si="0"/>
        <v>1053.4000000000001</v>
      </c>
      <c r="H49" s="218"/>
    </row>
    <row r="50" spans="1:12">
      <c r="A50" s="236">
        <v>45495</v>
      </c>
      <c r="B50" s="677" t="s">
        <v>2731</v>
      </c>
      <c r="C50" s="677" t="s">
        <v>422</v>
      </c>
      <c r="D50" t="s">
        <v>19</v>
      </c>
      <c r="F50" s="256">
        <v>48.4</v>
      </c>
      <c r="G50" s="218">
        <f t="shared" si="0"/>
        <v>1005.0000000000001</v>
      </c>
      <c r="H50" s="218"/>
    </row>
    <row r="51" spans="1:12">
      <c r="A51" s="236">
        <v>45495</v>
      </c>
      <c r="B51" s="677" t="s">
        <v>2731</v>
      </c>
      <c r="C51" s="677" t="s">
        <v>422</v>
      </c>
      <c r="D51" t="s">
        <v>401</v>
      </c>
      <c r="F51" s="256">
        <v>5</v>
      </c>
      <c r="G51" s="218">
        <f t="shared" si="0"/>
        <v>1000.0000000000001</v>
      </c>
      <c r="H51" s="218"/>
    </row>
    <row r="52" spans="1:12" s="396" customFormat="1">
      <c r="A52" s="395">
        <v>45596</v>
      </c>
      <c r="B52" s="681" t="s">
        <v>2732</v>
      </c>
      <c r="C52" s="681" t="s">
        <v>422</v>
      </c>
      <c r="D52" s="396" t="s">
        <v>400</v>
      </c>
      <c r="E52" s="397"/>
      <c r="F52" s="397">
        <v>250</v>
      </c>
      <c r="G52" s="399">
        <f t="shared" si="0"/>
        <v>750.00000000000011</v>
      </c>
      <c r="H52" s="399"/>
      <c r="L52" s="397"/>
    </row>
    <row r="53" spans="1:12" s="396" customFormat="1">
      <c r="A53" s="395">
        <v>45604</v>
      </c>
      <c r="B53" s="681" t="s">
        <v>2733</v>
      </c>
      <c r="C53" s="681" t="s">
        <v>422</v>
      </c>
      <c r="D53" s="396" t="s">
        <v>400</v>
      </c>
      <c r="E53" s="397"/>
      <c r="F53" s="397">
        <v>180</v>
      </c>
      <c r="G53" s="399">
        <f t="shared" si="0"/>
        <v>570.00000000000011</v>
      </c>
      <c r="H53" s="399"/>
      <c r="L53" s="397"/>
    </row>
    <row r="54" spans="1:12" s="396" customFormat="1">
      <c r="A54" s="395">
        <v>45626</v>
      </c>
      <c r="B54" s="681" t="s">
        <v>2734</v>
      </c>
      <c r="C54" s="681" t="s">
        <v>422</v>
      </c>
      <c r="D54" s="396" t="s">
        <v>400</v>
      </c>
      <c r="E54" s="397"/>
      <c r="F54" s="397">
        <v>50</v>
      </c>
      <c r="G54" s="399">
        <f t="shared" si="0"/>
        <v>520.00000000000011</v>
      </c>
      <c r="H54" s="399"/>
      <c r="L54" s="397"/>
    </row>
    <row r="55" spans="1:12" s="396" customFormat="1">
      <c r="A55" s="395">
        <v>45806</v>
      </c>
      <c r="B55" s="681" t="s">
        <v>2735</v>
      </c>
      <c r="C55" s="681" t="s">
        <v>422</v>
      </c>
      <c r="D55" s="396" t="s">
        <v>400</v>
      </c>
      <c r="E55" s="397"/>
      <c r="F55" s="397">
        <v>500</v>
      </c>
      <c r="G55" s="399">
        <f t="shared" si="0"/>
        <v>20.000000000000114</v>
      </c>
      <c r="H55" s="399"/>
      <c r="L55" s="397"/>
    </row>
    <row r="56" spans="1:12" s="396" customFormat="1">
      <c r="A56" s="395">
        <v>45840</v>
      </c>
      <c r="B56" s="681" t="s">
        <v>2736</v>
      </c>
      <c r="C56" s="681" t="s">
        <v>422</v>
      </c>
      <c r="D56" s="396" t="s">
        <v>400</v>
      </c>
      <c r="E56" s="397"/>
      <c r="F56" s="397">
        <v>20</v>
      </c>
      <c r="G56" s="399">
        <f t="shared" si="0"/>
        <v>1.1368683772161603E-13</v>
      </c>
      <c r="H56" s="399"/>
      <c r="L56" s="397"/>
    </row>
    <row r="57" spans="1:12">
      <c r="A57" s="243">
        <v>45473</v>
      </c>
      <c r="B57" s="676" t="s">
        <v>397</v>
      </c>
      <c r="C57" s="676" t="s">
        <v>425</v>
      </c>
      <c r="D57" t="s">
        <v>19</v>
      </c>
      <c r="E57" s="256">
        <v>47</v>
      </c>
      <c r="G57" s="218">
        <f t="shared" si="0"/>
        <v>47.000000000000114</v>
      </c>
      <c r="H57" s="218"/>
    </row>
    <row r="58" spans="1:12">
      <c r="B58" s="677"/>
      <c r="C58" s="677"/>
      <c r="D58" t="s">
        <v>401</v>
      </c>
      <c r="E58" s="256">
        <v>7</v>
      </c>
      <c r="G58" s="218">
        <f t="shared" si="0"/>
        <v>54.000000000000114</v>
      </c>
      <c r="H58" s="218"/>
    </row>
    <row r="59" spans="1:12">
      <c r="B59" s="677"/>
      <c r="C59" s="677"/>
      <c r="D59" t="s">
        <v>400</v>
      </c>
      <c r="E59" s="256">
        <v>1000</v>
      </c>
      <c r="G59" s="218">
        <f t="shared" si="0"/>
        <v>1054</v>
      </c>
      <c r="H59" s="218"/>
    </row>
    <row r="60" spans="1:12" s="396" customFormat="1">
      <c r="A60" s="395">
        <v>45475</v>
      </c>
      <c r="B60" s="681" t="s">
        <v>2737</v>
      </c>
      <c r="C60" s="681" t="s">
        <v>425</v>
      </c>
      <c r="D60" s="396" t="s">
        <v>400</v>
      </c>
      <c r="E60" s="397"/>
      <c r="F60" s="397">
        <v>1000</v>
      </c>
      <c r="G60" s="399">
        <f t="shared" si="0"/>
        <v>54</v>
      </c>
      <c r="H60" s="399"/>
      <c r="L60" s="397"/>
    </row>
    <row r="61" spans="1:12">
      <c r="A61" s="236">
        <v>45495</v>
      </c>
      <c r="B61" s="677" t="s">
        <v>2731</v>
      </c>
      <c r="C61" s="677" t="s">
        <v>425</v>
      </c>
      <c r="D61" t="s">
        <v>19</v>
      </c>
      <c r="F61" s="256">
        <v>47</v>
      </c>
      <c r="G61" s="218">
        <f t="shared" si="0"/>
        <v>7</v>
      </c>
      <c r="H61" s="218"/>
    </row>
    <row r="62" spans="1:12">
      <c r="A62" s="236">
        <v>45495</v>
      </c>
      <c r="B62" s="677" t="s">
        <v>2731</v>
      </c>
      <c r="C62" s="677" t="s">
        <v>425</v>
      </c>
      <c r="D62" t="s">
        <v>401</v>
      </c>
      <c r="F62" s="256">
        <v>7</v>
      </c>
      <c r="G62" s="218">
        <f t="shared" si="0"/>
        <v>0</v>
      </c>
      <c r="H62" s="218"/>
    </row>
    <row r="63" spans="1:12">
      <c r="A63" s="243">
        <v>45504</v>
      </c>
      <c r="B63" s="676" t="s">
        <v>397</v>
      </c>
      <c r="C63" s="676" t="s">
        <v>427</v>
      </c>
      <c r="D63" t="s">
        <v>19</v>
      </c>
      <c r="E63" s="256">
        <v>46.2</v>
      </c>
      <c r="F63" s="334"/>
      <c r="G63" s="218">
        <f t="shared" si="0"/>
        <v>46.2</v>
      </c>
      <c r="H63" s="218"/>
      <c r="J63" s="676"/>
    </row>
    <row r="64" spans="1:12">
      <c r="B64" s="677"/>
      <c r="C64" s="677"/>
      <c r="D64" t="s">
        <v>401</v>
      </c>
      <c r="E64" s="256">
        <v>7</v>
      </c>
      <c r="F64" s="334"/>
      <c r="G64" s="218">
        <f t="shared" si="0"/>
        <v>53.2</v>
      </c>
      <c r="H64" s="218"/>
      <c r="J64" s="677"/>
    </row>
    <row r="65" spans="1:14">
      <c r="B65" s="677"/>
      <c r="C65" s="677"/>
      <c r="D65" t="s">
        <v>400</v>
      </c>
      <c r="E65" s="256">
        <v>1000</v>
      </c>
      <c r="F65" s="334"/>
      <c r="G65" s="218">
        <f t="shared" si="0"/>
        <v>1053.2</v>
      </c>
      <c r="H65" s="218"/>
      <c r="N65" s="240"/>
    </row>
    <row r="66" spans="1:14" s="396" customFormat="1">
      <c r="A66" s="395">
        <v>45504</v>
      </c>
      <c r="B66" s="681" t="s">
        <v>2738</v>
      </c>
      <c r="C66" s="681" t="s">
        <v>427</v>
      </c>
      <c r="D66" s="396" t="s">
        <v>400</v>
      </c>
      <c r="E66" s="455"/>
      <c r="F66" s="455">
        <v>790</v>
      </c>
      <c r="G66" s="399">
        <f t="shared" si="0"/>
        <v>263.20000000000005</v>
      </c>
      <c r="H66" s="399"/>
      <c r="L66" s="397"/>
    </row>
    <row r="67" spans="1:14" s="396" customFormat="1">
      <c r="A67" s="395">
        <v>45507</v>
      </c>
      <c r="B67" s="681" t="s">
        <v>2739</v>
      </c>
      <c r="C67" s="681" t="s">
        <v>427</v>
      </c>
      <c r="D67" s="396" t="s">
        <v>400</v>
      </c>
      <c r="E67" s="397"/>
      <c r="F67" s="397">
        <v>210</v>
      </c>
      <c r="G67" s="399">
        <f t="shared" si="0"/>
        <v>53.200000000000045</v>
      </c>
      <c r="H67" s="399"/>
      <c r="L67" s="397"/>
    </row>
    <row r="68" spans="1:14">
      <c r="A68" s="236">
        <v>45566</v>
      </c>
      <c r="B68" s="677" t="s">
        <v>2740</v>
      </c>
      <c r="C68" s="677" t="s">
        <v>427</v>
      </c>
      <c r="D68" t="s">
        <v>19</v>
      </c>
      <c r="F68" s="256">
        <v>46.2</v>
      </c>
      <c r="G68" s="218">
        <f t="shared" si="0"/>
        <v>7.0000000000000426</v>
      </c>
      <c r="H68" s="218"/>
    </row>
    <row r="69" spans="1:14">
      <c r="A69" s="236">
        <v>45566</v>
      </c>
      <c r="B69" s="677" t="s">
        <v>2740</v>
      </c>
      <c r="C69" s="677" t="s">
        <v>427</v>
      </c>
      <c r="D69" t="s">
        <v>401</v>
      </c>
      <c r="F69" s="256">
        <v>7</v>
      </c>
      <c r="G69" s="218">
        <f t="shared" si="0"/>
        <v>4.2632564145606011E-14</v>
      </c>
      <c r="H69" s="218"/>
    </row>
    <row r="70" spans="1:14">
      <c r="A70" s="243">
        <v>45535</v>
      </c>
      <c r="B70" s="676" t="s">
        <v>397</v>
      </c>
      <c r="C70" s="676" t="s">
        <v>429</v>
      </c>
      <c r="D70" t="s">
        <v>19</v>
      </c>
      <c r="E70" s="256">
        <v>46.3</v>
      </c>
      <c r="F70" s="334"/>
      <c r="G70" s="218">
        <f t="shared" si="0"/>
        <v>46.30000000000004</v>
      </c>
      <c r="H70" s="218"/>
    </row>
    <row r="71" spans="1:14">
      <c r="B71" s="677"/>
      <c r="C71" s="677"/>
      <c r="D71" t="s">
        <v>401</v>
      </c>
      <c r="E71" s="256">
        <v>7</v>
      </c>
      <c r="F71" s="334"/>
      <c r="G71" s="218">
        <f t="shared" si="0"/>
        <v>53.30000000000004</v>
      </c>
      <c r="H71" s="218"/>
    </row>
    <row r="72" spans="1:14">
      <c r="B72" s="677"/>
      <c r="C72" s="677"/>
      <c r="D72" t="s">
        <v>400</v>
      </c>
      <c r="E72" s="256">
        <v>1000</v>
      </c>
      <c r="F72" s="334"/>
      <c r="G72" s="218">
        <f t="shared" si="0"/>
        <v>1053.3</v>
      </c>
      <c r="H72" s="218"/>
    </row>
    <row r="73" spans="1:14" s="396" customFormat="1">
      <c r="A73" s="395">
        <v>45535</v>
      </c>
      <c r="B73" s="681" t="s">
        <v>2741</v>
      </c>
      <c r="C73" s="681" t="s">
        <v>429</v>
      </c>
      <c r="D73" s="396" t="s">
        <v>400</v>
      </c>
      <c r="E73" s="455"/>
      <c r="F73" s="455">
        <v>1000</v>
      </c>
      <c r="G73" s="399">
        <f t="shared" si="0"/>
        <v>53.299999999999955</v>
      </c>
      <c r="H73" s="399"/>
      <c r="L73" s="397"/>
    </row>
    <row r="74" spans="1:14">
      <c r="A74" s="236">
        <v>45574</v>
      </c>
      <c r="B74" s="677" t="s">
        <v>2742</v>
      </c>
      <c r="C74" s="677" t="s">
        <v>429</v>
      </c>
      <c r="D74" t="s">
        <v>19</v>
      </c>
      <c r="E74" s="334"/>
      <c r="F74" s="334">
        <v>46.3</v>
      </c>
      <c r="G74" s="218">
        <f t="shared" si="0"/>
        <v>6.9999999999999574</v>
      </c>
      <c r="H74" s="218"/>
    </row>
    <row r="75" spans="1:14">
      <c r="A75" s="236">
        <v>45574</v>
      </c>
      <c r="B75" s="677" t="s">
        <v>2742</v>
      </c>
      <c r="C75" s="677" t="s">
        <v>429</v>
      </c>
      <c r="D75" t="s">
        <v>401</v>
      </c>
      <c r="E75" s="334"/>
      <c r="F75" s="334">
        <v>7</v>
      </c>
      <c r="G75" s="218">
        <f t="shared" si="0"/>
        <v>-4.2632564145606011E-14</v>
      </c>
      <c r="H75" s="218"/>
    </row>
    <row r="76" spans="1:14">
      <c r="A76" s="243">
        <v>45565</v>
      </c>
      <c r="B76" s="676" t="s">
        <v>397</v>
      </c>
      <c r="C76" s="676" t="s">
        <v>431</v>
      </c>
      <c r="D76" t="s">
        <v>19</v>
      </c>
      <c r="E76" s="256">
        <v>46.6</v>
      </c>
      <c r="F76" s="334"/>
      <c r="G76" s="218">
        <f t="shared" si="0"/>
        <v>46.599999999999959</v>
      </c>
      <c r="H76" s="218"/>
    </row>
    <row r="77" spans="1:14">
      <c r="B77" s="677"/>
      <c r="C77" s="677"/>
      <c r="D77" t="s">
        <v>401</v>
      </c>
      <c r="E77" s="256">
        <v>5</v>
      </c>
      <c r="F77" s="334"/>
      <c r="G77" s="218">
        <f t="shared" si="0"/>
        <v>51.599999999999959</v>
      </c>
      <c r="H77" s="218"/>
    </row>
    <row r="78" spans="1:14">
      <c r="B78" s="677"/>
      <c r="C78" s="677"/>
      <c r="D78" t="s">
        <v>400</v>
      </c>
      <c r="E78" s="256">
        <v>1000</v>
      </c>
      <c r="F78" s="334"/>
      <c r="G78" s="218">
        <f t="shared" si="0"/>
        <v>1051.5999999999999</v>
      </c>
      <c r="H78" s="218"/>
      <c r="J78" s="676"/>
    </row>
    <row r="79" spans="1:14" s="466" customFormat="1">
      <c r="A79" s="464">
        <v>45565</v>
      </c>
      <c r="B79" s="465" t="s">
        <v>2743</v>
      </c>
      <c r="C79" s="465" t="s">
        <v>431</v>
      </c>
      <c r="D79" s="466" t="s">
        <v>400</v>
      </c>
      <c r="E79" s="493"/>
      <c r="F79" s="493">
        <v>1000</v>
      </c>
      <c r="G79" s="469">
        <f t="shared" si="0"/>
        <v>51.599999999999909</v>
      </c>
      <c r="H79" s="469"/>
      <c r="J79" s="465"/>
      <c r="L79" s="467"/>
    </row>
    <row r="80" spans="1:14">
      <c r="A80" s="236">
        <v>45610</v>
      </c>
      <c r="B80" s="677" t="s">
        <v>2744</v>
      </c>
      <c r="C80" s="677" t="s">
        <v>431</v>
      </c>
      <c r="D80" t="s">
        <v>19</v>
      </c>
      <c r="E80" s="334"/>
      <c r="F80" s="334">
        <v>46.6</v>
      </c>
      <c r="G80" s="218">
        <f t="shared" ref="G80:G149" si="1">+G79+E80-F80</f>
        <v>4.9999999999999076</v>
      </c>
      <c r="H80" s="218"/>
      <c r="J80" s="676"/>
    </row>
    <row r="81" spans="1:12">
      <c r="A81" s="236">
        <v>45610</v>
      </c>
      <c r="B81" s="677" t="s">
        <v>2744</v>
      </c>
      <c r="C81" s="677" t="s">
        <v>431</v>
      </c>
      <c r="D81" t="s">
        <v>401</v>
      </c>
      <c r="E81" s="334"/>
      <c r="F81" s="334">
        <v>5</v>
      </c>
      <c r="G81" s="218">
        <f t="shared" si="1"/>
        <v>-9.2370555648813024E-14</v>
      </c>
      <c r="H81" s="218"/>
      <c r="J81" s="677"/>
    </row>
    <row r="82" spans="1:12">
      <c r="A82" s="243">
        <v>45596</v>
      </c>
      <c r="B82" s="676" t="s">
        <v>397</v>
      </c>
      <c r="C82" s="676" t="s">
        <v>398</v>
      </c>
      <c r="D82" t="s">
        <v>19</v>
      </c>
      <c r="E82" s="256">
        <v>39.1</v>
      </c>
      <c r="G82" s="218">
        <f t="shared" si="1"/>
        <v>39.099999999999909</v>
      </c>
      <c r="H82" s="218"/>
    </row>
    <row r="83" spans="1:12">
      <c r="B83" s="677"/>
      <c r="C83" s="677"/>
      <c r="D83" t="s">
        <v>401</v>
      </c>
      <c r="E83" s="256">
        <v>7</v>
      </c>
      <c r="G83" s="218">
        <f t="shared" si="1"/>
        <v>46.099999999999909</v>
      </c>
      <c r="H83" s="218"/>
    </row>
    <row r="84" spans="1:12">
      <c r="B84" s="677"/>
      <c r="C84" s="677"/>
      <c r="D84" t="s">
        <v>400</v>
      </c>
      <c r="E84" s="256">
        <v>1000</v>
      </c>
      <c r="G84" s="218">
        <f t="shared" si="1"/>
        <v>1046.0999999999999</v>
      </c>
      <c r="H84" s="218"/>
    </row>
    <row r="85" spans="1:12" s="396" customFormat="1">
      <c r="A85" s="395">
        <v>45596</v>
      </c>
      <c r="B85" s="681" t="s">
        <v>2732</v>
      </c>
      <c r="C85" s="681" t="s">
        <v>398</v>
      </c>
      <c r="D85" s="396" t="s">
        <v>400</v>
      </c>
      <c r="E85" s="397"/>
      <c r="F85" s="397">
        <v>1000</v>
      </c>
      <c r="G85" s="399">
        <f t="shared" si="1"/>
        <v>46.099999999999909</v>
      </c>
      <c r="H85" s="399"/>
      <c r="L85" s="397"/>
    </row>
    <row r="86" spans="1:12">
      <c r="A86" s="236">
        <v>45657</v>
      </c>
      <c r="B86" s="677" t="s">
        <v>2745</v>
      </c>
      <c r="C86" s="677" t="s">
        <v>398</v>
      </c>
      <c r="D86" t="s">
        <v>19</v>
      </c>
      <c r="F86" s="256">
        <v>39.1</v>
      </c>
      <c r="G86" s="218">
        <f t="shared" si="1"/>
        <v>6.9999999999999076</v>
      </c>
      <c r="H86" s="218"/>
    </row>
    <row r="87" spans="1:12">
      <c r="A87" s="236">
        <v>45657</v>
      </c>
      <c r="B87" s="677" t="s">
        <v>2745</v>
      </c>
      <c r="C87" s="677" t="s">
        <v>398</v>
      </c>
      <c r="D87" t="s">
        <v>401</v>
      </c>
      <c r="F87" s="256">
        <v>7</v>
      </c>
      <c r="G87" s="218">
        <f t="shared" si="1"/>
        <v>-9.2370555648813024E-14</v>
      </c>
      <c r="H87" s="218"/>
    </row>
    <row r="88" spans="1:12">
      <c r="A88" s="243">
        <v>45626</v>
      </c>
      <c r="B88" s="676" t="s">
        <v>397</v>
      </c>
      <c r="C88" s="676" t="s">
        <v>405</v>
      </c>
      <c r="D88" t="s">
        <v>19</v>
      </c>
      <c r="E88" s="237">
        <v>38.6</v>
      </c>
      <c r="F88" s="355"/>
      <c r="G88" s="218">
        <f t="shared" si="1"/>
        <v>38.599999999999909</v>
      </c>
      <c r="H88" s="218"/>
    </row>
    <row r="89" spans="1:12">
      <c r="B89" s="677"/>
      <c r="C89" s="677"/>
      <c r="D89" t="s">
        <v>401</v>
      </c>
      <c r="E89" s="237">
        <v>7</v>
      </c>
      <c r="F89" s="355"/>
      <c r="G89" s="218">
        <f t="shared" si="1"/>
        <v>45.599999999999909</v>
      </c>
      <c r="H89" s="218"/>
    </row>
    <row r="90" spans="1:12">
      <c r="B90" s="677"/>
      <c r="C90" s="677"/>
      <c r="D90" t="s">
        <v>400</v>
      </c>
      <c r="E90" s="237">
        <v>1000</v>
      </c>
      <c r="F90" s="355"/>
      <c r="G90" s="218">
        <f t="shared" si="1"/>
        <v>1045.5999999999999</v>
      </c>
      <c r="H90" s="218"/>
    </row>
    <row r="91" spans="1:12" s="396" customFormat="1">
      <c r="A91" s="395">
        <v>45626</v>
      </c>
      <c r="B91" s="681" t="s">
        <v>2734</v>
      </c>
      <c r="C91" s="681" t="s">
        <v>405</v>
      </c>
      <c r="D91" s="396" t="s">
        <v>400</v>
      </c>
      <c r="E91" s="416"/>
      <c r="F91" s="417">
        <v>1000</v>
      </c>
      <c r="G91" s="399">
        <f t="shared" si="1"/>
        <v>45.599999999999909</v>
      </c>
      <c r="H91" s="399"/>
      <c r="L91" s="397"/>
    </row>
    <row r="92" spans="1:12">
      <c r="A92" s="236">
        <v>45657</v>
      </c>
      <c r="B92" s="677" t="s">
        <v>2745</v>
      </c>
      <c r="C92" s="677" t="s">
        <v>405</v>
      </c>
      <c r="D92" t="s">
        <v>19</v>
      </c>
      <c r="E92" s="237"/>
      <c r="F92" s="355">
        <v>38.6</v>
      </c>
      <c r="G92" s="218">
        <f t="shared" si="1"/>
        <v>6.9999999999999076</v>
      </c>
      <c r="H92" s="218"/>
    </row>
    <row r="93" spans="1:12">
      <c r="A93" s="236">
        <v>45657</v>
      </c>
      <c r="B93" s="677" t="s">
        <v>2745</v>
      </c>
      <c r="C93" s="677" t="s">
        <v>405</v>
      </c>
      <c r="D93" t="s">
        <v>401</v>
      </c>
      <c r="E93" s="237"/>
      <c r="F93" s="355">
        <v>5.3</v>
      </c>
      <c r="G93" s="218">
        <f t="shared" si="1"/>
        <v>1.6999999999999078</v>
      </c>
      <c r="H93" s="218"/>
    </row>
    <row r="94" spans="1:12">
      <c r="A94" s="236">
        <v>45699</v>
      </c>
      <c r="B94" s="677" t="s">
        <v>2746</v>
      </c>
      <c r="C94" s="677" t="s">
        <v>405</v>
      </c>
      <c r="D94" t="s">
        <v>401</v>
      </c>
      <c r="E94" s="237"/>
      <c r="F94" s="355">
        <v>1.7</v>
      </c>
      <c r="G94" s="218">
        <f t="shared" si="1"/>
        <v>-9.2148511043887993E-14</v>
      </c>
      <c r="H94" s="218"/>
      <c r="J94" s="676"/>
    </row>
    <row r="95" spans="1:12">
      <c r="A95" s="243">
        <v>45657</v>
      </c>
      <c r="B95" s="676" t="s">
        <v>397</v>
      </c>
      <c r="C95" s="676" t="s">
        <v>409</v>
      </c>
      <c r="D95" t="s">
        <v>19</v>
      </c>
      <c r="E95" s="237">
        <v>32.6</v>
      </c>
      <c r="F95" s="355"/>
      <c r="G95" s="218">
        <f t="shared" si="1"/>
        <v>32.599999999999909</v>
      </c>
      <c r="H95" s="218"/>
      <c r="J95" s="676"/>
    </row>
    <row r="96" spans="1:12">
      <c r="B96" s="677"/>
      <c r="C96" s="677"/>
      <c r="D96" t="s">
        <v>401</v>
      </c>
      <c r="E96" s="237">
        <v>3</v>
      </c>
      <c r="F96" s="355"/>
      <c r="G96" s="218">
        <f t="shared" si="1"/>
        <v>35.599999999999909</v>
      </c>
      <c r="H96" s="218"/>
    </row>
    <row r="97" spans="1:13">
      <c r="B97" s="677"/>
      <c r="C97" s="677"/>
      <c r="D97" t="s">
        <v>400</v>
      </c>
      <c r="E97" s="237">
        <v>1000</v>
      </c>
      <c r="F97" s="355"/>
      <c r="G97" s="218">
        <f t="shared" si="1"/>
        <v>1035.5999999999999</v>
      </c>
      <c r="H97" s="218"/>
      <c r="M97" s="240"/>
    </row>
    <row r="98" spans="1:13" s="396" customFormat="1">
      <c r="A98" s="395">
        <v>45657</v>
      </c>
      <c r="B98" s="681" t="s">
        <v>2747</v>
      </c>
      <c r="C98" s="681" t="s">
        <v>409</v>
      </c>
      <c r="D98" s="396" t="s">
        <v>400</v>
      </c>
      <c r="E98" s="416"/>
      <c r="F98" s="417">
        <v>1000</v>
      </c>
      <c r="G98" s="399">
        <f t="shared" si="1"/>
        <v>35.599999999999909</v>
      </c>
      <c r="H98" s="399"/>
      <c r="L98" s="397"/>
    </row>
    <row r="99" spans="1:13">
      <c r="A99" s="236">
        <v>45699</v>
      </c>
      <c r="B99" s="677" t="s">
        <v>2746</v>
      </c>
      <c r="C99" s="677" t="s">
        <v>409</v>
      </c>
      <c r="D99" t="s">
        <v>19</v>
      </c>
      <c r="E99" s="237"/>
      <c r="F99" s="355">
        <v>32.6</v>
      </c>
      <c r="G99" s="218">
        <f t="shared" si="1"/>
        <v>2.9999999999999076</v>
      </c>
      <c r="H99" s="218"/>
      <c r="J99" s="676"/>
    </row>
    <row r="100" spans="1:13">
      <c r="A100" s="236">
        <v>45699</v>
      </c>
      <c r="B100" s="677" t="s">
        <v>2746</v>
      </c>
      <c r="C100" s="677" t="s">
        <v>409</v>
      </c>
      <c r="D100" t="s">
        <v>401</v>
      </c>
      <c r="E100" s="237"/>
      <c r="F100" s="355">
        <v>3</v>
      </c>
      <c r="G100" s="218">
        <f t="shared" si="1"/>
        <v>-9.2370555648813024E-14</v>
      </c>
      <c r="H100" s="218"/>
      <c r="J100" s="677"/>
    </row>
    <row r="101" spans="1:13">
      <c r="A101" s="243">
        <v>45688</v>
      </c>
      <c r="B101" s="676" t="s">
        <v>397</v>
      </c>
      <c r="C101" s="676" t="s">
        <v>444</v>
      </c>
      <c r="D101" t="s">
        <v>19</v>
      </c>
      <c r="E101" s="256">
        <v>36.9</v>
      </c>
      <c r="G101" s="218">
        <f t="shared" si="1"/>
        <v>36.899999999999906</v>
      </c>
      <c r="H101" s="218"/>
    </row>
    <row r="102" spans="1:13">
      <c r="B102" s="677"/>
      <c r="C102" s="677"/>
      <c r="D102" t="s">
        <v>401</v>
      </c>
      <c r="E102" s="256">
        <v>3</v>
      </c>
      <c r="G102" s="218">
        <f t="shared" si="1"/>
        <v>39.899999999999906</v>
      </c>
      <c r="H102" s="218"/>
    </row>
    <row r="103" spans="1:13">
      <c r="B103" s="677"/>
      <c r="C103" s="677"/>
      <c r="D103" t="s">
        <v>400</v>
      </c>
      <c r="E103" s="256">
        <v>1000</v>
      </c>
      <c r="G103" s="218">
        <f t="shared" si="1"/>
        <v>1039.8999999999999</v>
      </c>
      <c r="H103" s="218"/>
    </row>
    <row r="104" spans="1:13" s="396" customFormat="1">
      <c r="A104" s="395">
        <v>45688</v>
      </c>
      <c r="B104" s="681" t="s">
        <v>2748</v>
      </c>
      <c r="C104" s="681" t="s">
        <v>444</v>
      </c>
      <c r="D104" s="396" t="s">
        <v>400</v>
      </c>
      <c r="E104" s="397"/>
      <c r="F104" s="397">
        <v>1000</v>
      </c>
      <c r="G104" s="399">
        <f t="shared" si="1"/>
        <v>39.899999999999864</v>
      </c>
      <c r="H104" s="399"/>
      <c r="L104" s="397"/>
    </row>
    <row r="105" spans="1:13">
      <c r="A105" s="236">
        <v>45776</v>
      </c>
      <c r="B105" s="677" t="s">
        <v>2749</v>
      </c>
      <c r="C105" s="677" t="s">
        <v>444</v>
      </c>
      <c r="D105" t="s">
        <v>19</v>
      </c>
      <c r="F105" s="256">
        <v>36.9</v>
      </c>
      <c r="G105" s="218">
        <f t="shared" si="1"/>
        <v>2.999999999999865</v>
      </c>
      <c r="H105" s="218"/>
    </row>
    <row r="106" spans="1:13">
      <c r="A106" s="236">
        <v>45776</v>
      </c>
      <c r="B106" s="677" t="s">
        <v>2749</v>
      </c>
      <c r="C106" s="677" t="s">
        <v>444</v>
      </c>
      <c r="D106" t="s">
        <v>401</v>
      </c>
      <c r="F106" s="256">
        <v>3</v>
      </c>
      <c r="G106" s="218">
        <f t="shared" si="1"/>
        <v>-1.3500311979441904E-13</v>
      </c>
      <c r="H106" s="218"/>
    </row>
    <row r="107" spans="1:13">
      <c r="A107" s="243">
        <v>45716</v>
      </c>
      <c r="B107" s="676" t="s">
        <v>397</v>
      </c>
      <c r="C107" s="676" t="s">
        <v>415</v>
      </c>
      <c r="D107" t="s">
        <v>19</v>
      </c>
      <c r="E107" s="256">
        <v>14.4</v>
      </c>
      <c r="G107" s="218">
        <f t="shared" si="1"/>
        <v>14.399999999999865</v>
      </c>
      <c r="H107" s="218"/>
    </row>
    <row r="108" spans="1:13">
      <c r="B108" s="677"/>
      <c r="C108" s="677"/>
      <c r="D108" t="s">
        <v>401</v>
      </c>
      <c r="E108" s="256">
        <v>3</v>
      </c>
      <c r="G108" s="218">
        <f t="shared" si="1"/>
        <v>17.399999999999864</v>
      </c>
      <c r="H108" s="218"/>
    </row>
    <row r="109" spans="1:13">
      <c r="B109" s="677"/>
      <c r="C109" s="677"/>
      <c r="D109" t="s">
        <v>400</v>
      </c>
      <c r="E109" s="256">
        <v>1000</v>
      </c>
      <c r="G109" s="218">
        <f t="shared" si="1"/>
        <v>1017.3999999999999</v>
      </c>
      <c r="H109" s="218"/>
    </row>
    <row r="110" spans="1:13">
      <c r="B110" s="677"/>
      <c r="C110" s="677"/>
      <c r="D110" t="s">
        <v>2750</v>
      </c>
      <c r="E110" s="256">
        <v>200</v>
      </c>
      <c r="G110" s="218">
        <f t="shared" si="1"/>
        <v>1217.3999999999999</v>
      </c>
      <c r="H110" s="218"/>
      <c r="I110" t="s">
        <v>2751</v>
      </c>
    </row>
    <row r="111" spans="1:13">
      <c r="B111" s="677"/>
      <c r="C111" s="677"/>
      <c r="D111" t="s">
        <v>21</v>
      </c>
      <c r="E111" s="256">
        <v>200</v>
      </c>
      <c r="G111" s="218">
        <f t="shared" si="1"/>
        <v>1417.3999999999999</v>
      </c>
      <c r="H111" s="218"/>
    </row>
    <row r="112" spans="1:13" s="396" customFormat="1">
      <c r="A112" s="395">
        <v>45715</v>
      </c>
      <c r="B112" s="681" t="s">
        <v>2752</v>
      </c>
      <c r="C112" s="681" t="s">
        <v>415</v>
      </c>
      <c r="D112" s="396" t="s">
        <v>2750</v>
      </c>
      <c r="E112" s="397"/>
      <c r="F112" s="397">
        <v>200</v>
      </c>
      <c r="G112" s="399">
        <f t="shared" si="1"/>
        <v>1217.3999999999999</v>
      </c>
      <c r="H112" s="399"/>
      <c r="L112" s="397"/>
    </row>
    <row r="113" spans="1:13" s="396" customFormat="1">
      <c r="A113" s="395">
        <v>45716</v>
      </c>
      <c r="B113" s="681" t="s">
        <v>2753</v>
      </c>
      <c r="C113" s="681" t="s">
        <v>415</v>
      </c>
      <c r="D113" s="396" t="s">
        <v>21</v>
      </c>
      <c r="E113" s="397"/>
      <c r="F113" s="397">
        <v>200</v>
      </c>
      <c r="G113" s="399">
        <f t="shared" si="1"/>
        <v>1017.3999999999999</v>
      </c>
      <c r="H113" s="399"/>
      <c r="L113" s="397"/>
    </row>
    <row r="114" spans="1:13" s="396" customFormat="1">
      <c r="A114" s="395">
        <v>45716</v>
      </c>
      <c r="B114" s="681" t="s">
        <v>2754</v>
      </c>
      <c r="C114" s="681" t="s">
        <v>415</v>
      </c>
      <c r="D114" s="396" t="s">
        <v>400</v>
      </c>
      <c r="E114" s="397"/>
      <c r="F114" s="397">
        <v>950</v>
      </c>
      <c r="G114" s="399">
        <f t="shared" si="1"/>
        <v>67.399999999999864</v>
      </c>
      <c r="H114" s="399"/>
      <c r="L114" s="397"/>
    </row>
    <row r="115" spans="1:13">
      <c r="A115" s="236">
        <v>45776</v>
      </c>
      <c r="B115" s="677" t="s">
        <v>2749</v>
      </c>
      <c r="C115" s="677" t="s">
        <v>415</v>
      </c>
      <c r="D115" t="s">
        <v>19</v>
      </c>
      <c r="F115" s="256">
        <v>14.4</v>
      </c>
      <c r="G115" s="218">
        <f t="shared" si="1"/>
        <v>52.999999999999865</v>
      </c>
      <c r="H115" s="218"/>
    </row>
    <row r="116" spans="1:13">
      <c r="A116" s="236">
        <v>45776</v>
      </c>
      <c r="B116" s="677" t="s">
        <v>2749</v>
      </c>
      <c r="C116" s="677" t="s">
        <v>415</v>
      </c>
      <c r="D116" t="s">
        <v>401</v>
      </c>
      <c r="F116" s="256">
        <v>3</v>
      </c>
      <c r="G116" s="218">
        <f t="shared" si="1"/>
        <v>49.999999999999865</v>
      </c>
      <c r="H116" s="218"/>
    </row>
    <row r="117" spans="1:13" s="396" customFormat="1">
      <c r="A117" s="395">
        <v>45840</v>
      </c>
      <c r="B117" s="681" t="s">
        <v>2736</v>
      </c>
      <c r="C117" s="681" t="s">
        <v>415</v>
      </c>
      <c r="D117" s="396" t="s">
        <v>400</v>
      </c>
      <c r="E117" s="397"/>
      <c r="F117" s="397">
        <v>50</v>
      </c>
      <c r="G117" s="399">
        <f t="shared" si="1"/>
        <v>-1.3500311979441904E-13</v>
      </c>
      <c r="H117" s="399"/>
      <c r="L117" s="397"/>
    </row>
    <row r="118" spans="1:13">
      <c r="A118" s="243">
        <v>45747</v>
      </c>
      <c r="B118" s="676" t="s">
        <v>397</v>
      </c>
      <c r="C118" s="676" t="s">
        <v>418</v>
      </c>
      <c r="D118" t="s">
        <v>19</v>
      </c>
      <c r="E118" s="256">
        <v>100.7</v>
      </c>
      <c r="G118" s="218">
        <f t="shared" si="1"/>
        <v>100.69999999999987</v>
      </c>
      <c r="H118" s="218"/>
    </row>
    <row r="119" spans="1:13">
      <c r="B119" s="677"/>
      <c r="C119" s="677"/>
      <c r="D119" t="s">
        <v>401</v>
      </c>
      <c r="E119" s="256">
        <v>3</v>
      </c>
      <c r="G119" s="218">
        <f t="shared" si="1"/>
        <v>103.69999999999987</v>
      </c>
      <c r="H119" s="218"/>
    </row>
    <row r="120" spans="1:13">
      <c r="B120" s="677"/>
      <c r="C120" s="677"/>
      <c r="D120" t="s">
        <v>400</v>
      </c>
      <c r="E120" s="256">
        <v>1000</v>
      </c>
      <c r="G120" s="218">
        <f t="shared" si="1"/>
        <v>1103.6999999999998</v>
      </c>
      <c r="H120" s="218"/>
    </row>
    <row r="121" spans="1:13">
      <c r="B121" s="677"/>
      <c r="C121" s="677"/>
      <c r="D121" t="s">
        <v>21</v>
      </c>
      <c r="E121" s="256">
        <v>200</v>
      </c>
      <c r="G121" s="218">
        <f t="shared" si="1"/>
        <v>1303.6999999999998</v>
      </c>
      <c r="H121" s="218"/>
    </row>
    <row r="122" spans="1:13" s="396" customFormat="1">
      <c r="A122" s="395">
        <v>45747</v>
      </c>
      <c r="B122" s="681" t="s">
        <v>2755</v>
      </c>
      <c r="C122" s="681" t="s">
        <v>418</v>
      </c>
      <c r="D122" s="396" t="s">
        <v>400</v>
      </c>
      <c r="E122" s="397"/>
      <c r="F122" s="397">
        <v>1000</v>
      </c>
      <c r="G122" s="399">
        <f t="shared" si="1"/>
        <v>303.69999999999982</v>
      </c>
      <c r="H122" s="399"/>
      <c r="L122" s="397"/>
    </row>
    <row r="123" spans="1:13" s="396" customFormat="1">
      <c r="A123" s="395">
        <v>45747</v>
      </c>
      <c r="B123" s="681" t="s">
        <v>2756</v>
      </c>
      <c r="C123" s="681" t="s">
        <v>418</v>
      </c>
      <c r="D123" s="396" t="s">
        <v>21</v>
      </c>
      <c r="E123" s="397"/>
      <c r="F123" s="397">
        <v>200</v>
      </c>
      <c r="G123" s="399">
        <f t="shared" si="1"/>
        <v>103.69999999999982</v>
      </c>
      <c r="H123" s="399"/>
      <c r="L123" s="397"/>
    </row>
    <row r="124" spans="1:13">
      <c r="A124" s="236">
        <v>45776</v>
      </c>
      <c r="B124" s="677" t="s">
        <v>2749</v>
      </c>
      <c r="C124" s="677" t="s">
        <v>418</v>
      </c>
      <c r="D124" t="s">
        <v>19</v>
      </c>
      <c r="F124" s="256">
        <v>100.7</v>
      </c>
      <c r="G124" s="218">
        <f t="shared" si="1"/>
        <v>2.9999999999998153</v>
      </c>
      <c r="H124" s="218"/>
    </row>
    <row r="125" spans="1:13">
      <c r="A125" s="236">
        <v>45776</v>
      </c>
      <c r="B125" s="677" t="s">
        <v>2749</v>
      </c>
      <c r="C125" s="677" t="s">
        <v>418</v>
      </c>
      <c r="D125" t="s">
        <v>401</v>
      </c>
      <c r="F125" s="256">
        <v>3</v>
      </c>
      <c r="G125" s="218">
        <f t="shared" si="1"/>
        <v>-1.8474111129762605E-13</v>
      </c>
      <c r="H125" s="218"/>
    </row>
    <row r="126" spans="1:13">
      <c r="A126" s="243">
        <v>45777</v>
      </c>
      <c r="B126" s="676" t="s">
        <v>397</v>
      </c>
      <c r="C126" s="676" t="s">
        <v>420</v>
      </c>
      <c r="D126" t="s">
        <v>19</v>
      </c>
      <c r="E126" s="256">
        <v>39.299999999999997</v>
      </c>
      <c r="G126" s="218">
        <f t="shared" si="1"/>
        <v>39.299999999999812</v>
      </c>
      <c r="H126" s="218"/>
      <c r="J126" s="676"/>
    </row>
    <row r="127" spans="1:13">
      <c r="B127" s="677"/>
      <c r="C127" s="677"/>
      <c r="D127" t="s">
        <v>401</v>
      </c>
      <c r="E127" s="256">
        <v>3</v>
      </c>
      <c r="G127" s="218">
        <f t="shared" si="1"/>
        <v>42.299999999999812</v>
      </c>
      <c r="H127" s="218"/>
      <c r="J127" s="692" t="s">
        <v>2717</v>
      </c>
      <c r="K127" s="692"/>
      <c r="L127" s="692"/>
    </row>
    <row r="128" spans="1:13">
      <c r="B128" s="677"/>
      <c r="C128" s="677"/>
      <c r="D128" t="s">
        <v>400</v>
      </c>
      <c r="E128" s="256">
        <v>1000</v>
      </c>
      <c r="G128" s="218">
        <f t="shared" si="1"/>
        <v>1042.2999999999997</v>
      </c>
      <c r="H128" s="218"/>
      <c r="I128">
        <v>2025</v>
      </c>
      <c r="J128" s="676" t="s">
        <v>422</v>
      </c>
      <c r="K128" t="s">
        <v>19</v>
      </c>
      <c r="M128" s="256"/>
    </row>
    <row r="129" spans="1:14">
      <c r="B129" s="677"/>
      <c r="C129" s="677"/>
      <c r="D129" t="s">
        <v>21</v>
      </c>
      <c r="E129" s="256">
        <v>200</v>
      </c>
      <c r="G129" s="218">
        <f t="shared" si="1"/>
        <v>1242.2999999999997</v>
      </c>
      <c r="H129" s="218"/>
      <c r="J129" s="677"/>
      <c r="K129" t="s">
        <v>401</v>
      </c>
      <c r="M129" s="256">
        <v>6.6</v>
      </c>
    </row>
    <row r="130" spans="1:14" s="396" customFormat="1">
      <c r="A130" s="395">
        <v>45777</v>
      </c>
      <c r="B130" s="681" t="s">
        <v>2757</v>
      </c>
      <c r="C130" s="681" t="s">
        <v>420</v>
      </c>
      <c r="D130" s="396" t="s">
        <v>400</v>
      </c>
      <c r="E130" s="397"/>
      <c r="F130" s="397">
        <v>1000</v>
      </c>
      <c r="G130" s="399">
        <f t="shared" si="1"/>
        <v>242.29999999999973</v>
      </c>
      <c r="H130" s="399"/>
      <c r="K130" s="396" t="s">
        <v>21</v>
      </c>
      <c r="L130" s="397">
        <v>200</v>
      </c>
      <c r="M130" s="397">
        <v>5</v>
      </c>
    </row>
    <row r="131" spans="1:14" s="396" customFormat="1">
      <c r="A131" s="395">
        <v>45810</v>
      </c>
      <c r="B131" s="681" t="s">
        <v>2758</v>
      </c>
      <c r="C131" s="681" t="s">
        <v>420</v>
      </c>
      <c r="D131" s="396" t="s">
        <v>21</v>
      </c>
      <c r="E131" s="397"/>
      <c r="F131" s="397">
        <v>200</v>
      </c>
      <c r="G131" s="399">
        <f t="shared" si="1"/>
        <v>42.299999999999727</v>
      </c>
      <c r="H131" s="399"/>
      <c r="J131" s="682" t="s">
        <v>425</v>
      </c>
      <c r="K131" s="396" t="s">
        <v>19</v>
      </c>
      <c r="L131" s="397"/>
      <c r="M131" s="397">
        <v>55.6</v>
      </c>
    </row>
    <row r="132" spans="1:14">
      <c r="A132" s="236">
        <v>45869</v>
      </c>
      <c r="B132" s="677" t="s">
        <v>2759</v>
      </c>
      <c r="C132" s="677" t="s">
        <v>420</v>
      </c>
      <c r="D132" t="s">
        <v>19</v>
      </c>
      <c r="F132" s="256">
        <v>39.299999999999997</v>
      </c>
      <c r="G132" s="218">
        <f t="shared" si="1"/>
        <v>2.99999999999973</v>
      </c>
      <c r="H132" s="218"/>
      <c r="J132" s="677"/>
      <c r="K132" t="s">
        <v>401</v>
      </c>
      <c r="M132" s="256">
        <v>4</v>
      </c>
    </row>
    <row r="133" spans="1:14">
      <c r="A133" s="236">
        <v>45869</v>
      </c>
      <c r="B133" s="677" t="s">
        <v>2759</v>
      </c>
      <c r="C133" s="677" t="s">
        <v>420</v>
      </c>
      <c r="D133" t="s">
        <v>401</v>
      </c>
      <c r="F133" s="256">
        <v>3</v>
      </c>
      <c r="G133" s="218">
        <f t="shared" si="1"/>
        <v>-2.7000623958883807E-13</v>
      </c>
      <c r="H133" s="218"/>
      <c r="J133" s="677"/>
      <c r="K133" t="s">
        <v>400</v>
      </c>
      <c r="L133" s="256">
        <v>90</v>
      </c>
    </row>
    <row r="134" spans="1:14">
      <c r="A134" s="243">
        <v>45808</v>
      </c>
      <c r="B134" s="676" t="s">
        <v>397</v>
      </c>
      <c r="C134" s="676" t="s">
        <v>422</v>
      </c>
      <c r="D134" t="s">
        <v>19</v>
      </c>
      <c r="E134" s="256">
        <v>39.299999999999997</v>
      </c>
      <c r="G134" s="218">
        <f t="shared" si="1"/>
        <v>39.299999999999727</v>
      </c>
      <c r="H134" s="218"/>
      <c r="J134" s="677"/>
      <c r="K134" t="s">
        <v>21</v>
      </c>
      <c r="L134" s="256">
        <v>200</v>
      </c>
    </row>
    <row r="135" spans="1:14">
      <c r="B135" s="677"/>
      <c r="C135" s="677"/>
      <c r="D135" t="s">
        <v>401</v>
      </c>
      <c r="E135" s="256">
        <v>5</v>
      </c>
      <c r="G135" s="218">
        <f t="shared" si="1"/>
        <v>44.299999999999727</v>
      </c>
      <c r="H135" s="218"/>
      <c r="J135" s="676" t="s">
        <v>427</v>
      </c>
      <c r="K135" t="s">
        <v>400</v>
      </c>
      <c r="L135" s="256">
        <v>330</v>
      </c>
    </row>
    <row r="136" spans="1:14">
      <c r="B136" s="677"/>
      <c r="C136" s="677"/>
      <c r="D136" t="s">
        <v>400</v>
      </c>
      <c r="E136" s="256">
        <v>1000</v>
      </c>
      <c r="G136" s="218">
        <f t="shared" si="1"/>
        <v>1044.2999999999997</v>
      </c>
      <c r="H136" s="218"/>
      <c r="K136" t="s">
        <v>21</v>
      </c>
      <c r="L136" s="256">
        <v>200</v>
      </c>
    </row>
    <row r="137" spans="1:14">
      <c r="B137" s="677"/>
      <c r="C137" s="677"/>
      <c r="D137" t="s">
        <v>21</v>
      </c>
      <c r="E137" s="256">
        <v>200</v>
      </c>
      <c r="G137" s="218">
        <f t="shared" si="1"/>
        <v>1244.2999999999997</v>
      </c>
      <c r="H137" s="218"/>
      <c r="L137" s="256">
        <f>SUM(L128:L136)</f>
        <v>1020</v>
      </c>
      <c r="M137" s="256">
        <f>SUM(M128:M136)</f>
        <v>71.2</v>
      </c>
    </row>
    <row r="138" spans="1:14" s="396" customFormat="1">
      <c r="A138" s="395">
        <v>45808</v>
      </c>
      <c r="B138" s="681" t="s">
        <v>2760</v>
      </c>
      <c r="C138" s="681" t="s">
        <v>422</v>
      </c>
      <c r="D138" s="396" t="s">
        <v>400</v>
      </c>
      <c r="E138" s="397"/>
      <c r="F138" s="397">
        <v>930</v>
      </c>
      <c r="G138" s="399">
        <f t="shared" si="1"/>
        <v>314.29999999999973</v>
      </c>
      <c r="H138" s="399"/>
      <c r="L138" s="397"/>
    </row>
    <row r="139" spans="1:14" s="396" customFormat="1">
      <c r="A139" s="395">
        <v>45810</v>
      </c>
      <c r="B139" s="681" t="s">
        <v>2758</v>
      </c>
      <c r="C139" s="681" t="s">
        <v>422</v>
      </c>
      <c r="D139" s="396" t="s">
        <v>400</v>
      </c>
      <c r="E139" s="397"/>
      <c r="F139" s="397">
        <v>70</v>
      </c>
      <c r="G139" s="399">
        <f t="shared" si="1"/>
        <v>244.29999999999973</v>
      </c>
      <c r="H139" s="399"/>
      <c r="L139" s="397"/>
      <c r="M139" s="397"/>
    </row>
    <row r="140" spans="1:14">
      <c r="A140" s="236">
        <v>45869</v>
      </c>
      <c r="B140" s="677" t="s">
        <v>2759</v>
      </c>
      <c r="C140" s="677" t="s">
        <v>422</v>
      </c>
      <c r="D140" t="s">
        <v>19</v>
      </c>
      <c r="F140" s="256">
        <v>32.700000000000003</v>
      </c>
      <c r="G140" s="218">
        <f t="shared" si="1"/>
        <v>211.59999999999974</v>
      </c>
      <c r="H140" s="218"/>
      <c r="M140" s="256"/>
    </row>
    <row r="141" spans="1:14">
      <c r="A141" s="236">
        <v>45882</v>
      </c>
      <c r="B141" s="677" t="s">
        <v>2761</v>
      </c>
      <c r="C141" s="677" t="s">
        <v>422</v>
      </c>
      <c r="D141" t="s">
        <v>19</v>
      </c>
      <c r="F141" s="256">
        <v>6.6</v>
      </c>
      <c r="G141" s="218">
        <f t="shared" si="1"/>
        <v>204.99999999999974</v>
      </c>
      <c r="H141" s="218"/>
      <c r="M141" s="256"/>
    </row>
    <row r="142" spans="1:14">
      <c r="A142" s="236">
        <v>45882</v>
      </c>
      <c r="B142" s="677" t="s">
        <v>2761</v>
      </c>
      <c r="C142" s="677" t="s">
        <v>422</v>
      </c>
      <c r="D142" t="s">
        <v>401</v>
      </c>
      <c r="F142" s="256">
        <v>5</v>
      </c>
      <c r="G142" s="218">
        <f t="shared" si="1"/>
        <v>199.99999999999974</v>
      </c>
      <c r="H142" s="218"/>
      <c r="M142" s="256"/>
    </row>
    <row r="143" spans="1:14">
      <c r="A143" s="236">
        <v>45946</v>
      </c>
      <c r="B143" s="677" t="s">
        <v>2762</v>
      </c>
      <c r="C143" s="677" t="s">
        <v>422</v>
      </c>
      <c r="D143" t="s">
        <v>21</v>
      </c>
      <c r="F143" s="256">
        <v>200</v>
      </c>
      <c r="G143" s="218">
        <f t="shared" si="1"/>
        <v>-2.5579538487363607E-13</v>
      </c>
      <c r="H143" s="218"/>
      <c r="M143" s="256"/>
    </row>
    <row r="144" spans="1:14">
      <c r="A144" s="243">
        <v>45838</v>
      </c>
      <c r="B144" s="676" t="s">
        <v>397</v>
      </c>
      <c r="C144" s="676" t="s">
        <v>425</v>
      </c>
      <c r="D144" t="s">
        <v>19</v>
      </c>
      <c r="E144" s="256">
        <v>55.6</v>
      </c>
      <c r="G144" s="218">
        <f t="shared" si="1"/>
        <v>55.599999999999746</v>
      </c>
      <c r="H144" s="218"/>
      <c r="J144" s="692" t="s">
        <v>2717</v>
      </c>
      <c r="K144" s="692"/>
      <c r="L144" s="692"/>
      <c r="N144" s="256"/>
    </row>
    <row r="145" spans="1:13">
      <c r="B145" s="677"/>
      <c r="C145" s="677"/>
      <c r="D145" t="s">
        <v>401</v>
      </c>
      <c r="E145" s="256">
        <v>4</v>
      </c>
      <c r="G145" s="218">
        <f t="shared" si="1"/>
        <v>59.599999999999746</v>
      </c>
      <c r="H145" s="218"/>
      <c r="I145">
        <v>2025</v>
      </c>
      <c r="J145" s="676" t="s">
        <v>422</v>
      </c>
      <c r="K145" t="s">
        <v>19</v>
      </c>
      <c r="M145" s="256">
        <f>E134-F140</f>
        <v>6.5999999999999943</v>
      </c>
    </row>
    <row r="146" spans="1:13">
      <c r="B146" s="677"/>
      <c r="C146" s="677"/>
      <c r="D146" t="s">
        <v>400</v>
      </c>
      <c r="E146" s="256">
        <v>1000</v>
      </c>
      <c r="G146" s="218">
        <f t="shared" si="1"/>
        <v>1059.5999999999997</v>
      </c>
      <c r="H146" s="218"/>
      <c r="K146" t="s">
        <v>401</v>
      </c>
      <c r="M146" s="256">
        <v>5</v>
      </c>
    </row>
    <row r="147" spans="1:13">
      <c r="B147" s="677"/>
      <c r="C147" s="677"/>
      <c r="D147" t="s">
        <v>21</v>
      </c>
      <c r="E147" s="256">
        <v>200</v>
      </c>
      <c r="G147" s="218">
        <f t="shared" si="1"/>
        <v>1259.5999999999997</v>
      </c>
      <c r="H147" s="218"/>
      <c r="K147" t="s">
        <v>21</v>
      </c>
      <c r="L147" s="256">
        <v>200</v>
      </c>
    </row>
    <row r="148" spans="1:13" s="396" customFormat="1">
      <c r="A148" s="395">
        <v>45838</v>
      </c>
      <c r="B148" s="681" t="s">
        <v>2763</v>
      </c>
      <c r="C148" s="681" t="s">
        <v>425</v>
      </c>
      <c r="D148" s="396" t="s">
        <v>400</v>
      </c>
      <c r="E148" s="397"/>
      <c r="F148" s="397">
        <v>880</v>
      </c>
      <c r="G148" s="218">
        <f t="shared" si="1"/>
        <v>379.59999999999968</v>
      </c>
      <c r="H148" s="399"/>
      <c r="J148" s="682" t="s">
        <v>425</v>
      </c>
      <c r="K148" s="396" t="s">
        <v>19</v>
      </c>
      <c r="L148" s="397"/>
      <c r="M148" s="397">
        <v>55.6</v>
      </c>
    </row>
    <row r="149" spans="1:13" s="396" customFormat="1">
      <c r="A149" s="395">
        <v>45840</v>
      </c>
      <c r="B149" s="681" t="s">
        <v>2736</v>
      </c>
      <c r="C149" s="681" t="s">
        <v>425</v>
      </c>
      <c r="D149" s="396" t="s">
        <v>400</v>
      </c>
      <c r="E149" s="397"/>
      <c r="F149" s="397">
        <v>30</v>
      </c>
      <c r="G149" s="218">
        <f t="shared" si="1"/>
        <v>349.59999999999968</v>
      </c>
      <c r="H149" s="399"/>
      <c r="K149" s="396" t="s">
        <v>401</v>
      </c>
      <c r="L149" s="397"/>
      <c r="M149" s="397">
        <v>4</v>
      </c>
    </row>
    <row r="150" spans="1:13" s="396" customFormat="1">
      <c r="A150" s="395">
        <v>45876</v>
      </c>
      <c r="B150" s="681" t="s">
        <v>2764</v>
      </c>
      <c r="C150" s="681" t="s">
        <v>425</v>
      </c>
      <c r="D150" s="396" t="s">
        <v>400</v>
      </c>
      <c r="E150" s="397"/>
      <c r="F150" s="397">
        <v>90</v>
      </c>
      <c r="G150" s="218">
        <f t="shared" ref="G150:G246" si="2">+G149+E150-F150</f>
        <v>259.59999999999968</v>
      </c>
      <c r="H150" s="399"/>
      <c r="K150" s="396" t="s">
        <v>21</v>
      </c>
      <c r="L150" s="397">
        <v>200</v>
      </c>
    </row>
    <row r="151" spans="1:13">
      <c r="A151" s="236">
        <v>45882</v>
      </c>
      <c r="B151" s="677" t="s">
        <v>2761</v>
      </c>
      <c r="C151" s="677" t="s">
        <v>425</v>
      </c>
      <c r="D151" t="s">
        <v>19</v>
      </c>
      <c r="F151" s="256">
        <v>55.6</v>
      </c>
      <c r="G151" s="218">
        <f t="shared" si="2"/>
        <v>203.99999999999969</v>
      </c>
      <c r="H151" s="218"/>
    </row>
    <row r="152" spans="1:13">
      <c r="A152" s="236">
        <v>45882</v>
      </c>
      <c r="B152" s="677" t="s">
        <v>2761</v>
      </c>
      <c r="C152" s="677" t="s">
        <v>425</v>
      </c>
      <c r="D152" t="s">
        <v>401</v>
      </c>
      <c r="F152" s="256">
        <v>4</v>
      </c>
      <c r="G152" s="218">
        <f t="shared" si="2"/>
        <v>199.99999999999969</v>
      </c>
      <c r="H152" s="218"/>
    </row>
    <row r="153" spans="1:13">
      <c r="A153" s="236">
        <v>45959</v>
      </c>
      <c r="B153" s="677" t="s">
        <v>2765</v>
      </c>
      <c r="C153" s="677" t="s">
        <v>425</v>
      </c>
      <c r="D153" t="s">
        <v>21</v>
      </c>
      <c r="F153" s="256">
        <v>200</v>
      </c>
      <c r="G153" s="218">
        <f t="shared" si="2"/>
        <v>-3.1263880373444408E-13</v>
      </c>
      <c r="H153" s="218"/>
    </row>
    <row r="154" spans="1:13">
      <c r="A154" s="243">
        <v>45869</v>
      </c>
      <c r="B154" s="676" t="s">
        <v>397</v>
      </c>
      <c r="C154" s="676" t="s">
        <v>427</v>
      </c>
      <c r="D154" t="s">
        <v>19</v>
      </c>
      <c r="E154" s="256">
        <v>55.6</v>
      </c>
      <c r="G154" s="218">
        <f t="shared" si="2"/>
        <v>55.599999999999689</v>
      </c>
      <c r="H154" s="218"/>
      <c r="J154" s="676" t="s">
        <v>427</v>
      </c>
      <c r="K154" t="s">
        <v>400</v>
      </c>
      <c r="L154" s="256">
        <f>E156-F158-F159</f>
        <v>320</v>
      </c>
    </row>
    <row r="155" spans="1:13">
      <c r="B155" s="677"/>
      <c r="C155" s="677"/>
      <c r="D155" t="s">
        <v>401</v>
      </c>
      <c r="E155" s="256">
        <v>4</v>
      </c>
      <c r="G155" s="218">
        <f t="shared" si="2"/>
        <v>59.599999999999689</v>
      </c>
      <c r="H155" s="218"/>
      <c r="K155" t="s">
        <v>21</v>
      </c>
      <c r="L155" s="256">
        <v>200</v>
      </c>
    </row>
    <row r="156" spans="1:13">
      <c r="B156" s="677"/>
      <c r="C156" s="677"/>
      <c r="D156" t="s">
        <v>400</v>
      </c>
      <c r="E156" s="256">
        <v>1000</v>
      </c>
      <c r="G156" s="218">
        <f t="shared" si="2"/>
        <v>1059.5999999999997</v>
      </c>
      <c r="H156" s="218"/>
      <c r="L156" s="256">
        <f>SUM(L145:L155)</f>
        <v>920</v>
      </c>
      <c r="M156" s="256">
        <f>SUM(M145:M155)</f>
        <v>71.199999999999989</v>
      </c>
    </row>
    <row r="157" spans="1:13">
      <c r="B157" s="677"/>
      <c r="C157" s="677"/>
      <c r="D157" t="s">
        <v>21</v>
      </c>
      <c r="E157" s="256">
        <v>200</v>
      </c>
      <c r="G157" s="218">
        <f t="shared" si="2"/>
        <v>1259.5999999999997</v>
      </c>
      <c r="H157" s="218"/>
    </row>
    <row r="158" spans="1:13" s="396" customFormat="1">
      <c r="A158" s="395">
        <v>45869</v>
      </c>
      <c r="B158" s="681" t="s">
        <v>2766</v>
      </c>
      <c r="C158" s="681" t="s">
        <v>427</v>
      </c>
      <c r="D158" s="396" t="s">
        <v>400</v>
      </c>
      <c r="E158" s="397"/>
      <c r="F158" s="397">
        <v>670</v>
      </c>
      <c r="G158" s="218">
        <f t="shared" si="2"/>
        <v>589.59999999999968</v>
      </c>
      <c r="H158" s="399"/>
      <c r="I158"/>
      <c r="J158" s="232"/>
      <c r="K158" s="232"/>
      <c r="L158" s="232"/>
      <c r="M158" s="681"/>
    </row>
    <row r="159" spans="1:13" s="396" customFormat="1">
      <c r="A159" s="395">
        <v>45876</v>
      </c>
      <c r="B159" s="681" t="s">
        <v>2764</v>
      </c>
      <c r="C159" s="681" t="s">
        <v>427</v>
      </c>
      <c r="D159" s="396" t="s">
        <v>400</v>
      </c>
      <c r="E159" s="397"/>
      <c r="F159" s="397">
        <v>10</v>
      </c>
      <c r="G159" s="218">
        <f t="shared" si="2"/>
        <v>579.59999999999968</v>
      </c>
      <c r="H159" s="399"/>
      <c r="I159"/>
      <c r="J159" s="690"/>
      <c r="K159" s="690"/>
      <c r="L159" s="690"/>
    </row>
    <row r="160" spans="1:13" s="396" customFormat="1">
      <c r="A160" s="395">
        <v>45882</v>
      </c>
      <c r="B160" s="681" t="s">
        <v>2767</v>
      </c>
      <c r="C160" s="681" t="s">
        <v>427</v>
      </c>
      <c r="D160" s="396" t="s">
        <v>400</v>
      </c>
      <c r="E160" s="397"/>
      <c r="F160" s="397">
        <v>30</v>
      </c>
      <c r="G160" s="218">
        <f t="shared" si="2"/>
        <v>549.59999999999968</v>
      </c>
      <c r="H160" s="399"/>
    </row>
    <row r="161" spans="1:14" s="396" customFormat="1">
      <c r="A161" s="395">
        <v>45896</v>
      </c>
      <c r="B161" s="681" t="s">
        <v>2768</v>
      </c>
      <c r="C161" s="681" t="s">
        <v>427</v>
      </c>
      <c r="D161" s="396" t="s">
        <v>400</v>
      </c>
      <c r="E161" s="397"/>
      <c r="F161" s="397">
        <v>100</v>
      </c>
      <c r="G161" s="218">
        <f t="shared" si="2"/>
        <v>449.59999999999968</v>
      </c>
      <c r="H161" s="399"/>
    </row>
    <row r="162" spans="1:14">
      <c r="A162" s="236">
        <v>45953</v>
      </c>
      <c r="B162" s="677" t="s">
        <v>2769</v>
      </c>
      <c r="C162" s="677" t="s">
        <v>427</v>
      </c>
      <c r="D162" t="s">
        <v>21</v>
      </c>
      <c r="F162" s="256">
        <v>200</v>
      </c>
      <c r="G162" s="218">
        <f t="shared" si="2"/>
        <v>249.59999999999968</v>
      </c>
      <c r="H162" s="241"/>
    </row>
    <row r="163" spans="1:14">
      <c r="A163" s="236">
        <v>45966</v>
      </c>
      <c r="B163" s="677" t="s">
        <v>2770</v>
      </c>
      <c r="C163" s="677" t="s">
        <v>427</v>
      </c>
      <c r="D163" t="s">
        <v>400</v>
      </c>
      <c r="F163" s="256">
        <v>190</v>
      </c>
      <c r="G163" s="218">
        <f t="shared" si="2"/>
        <v>59.599999999999682</v>
      </c>
      <c r="H163" s="241"/>
    </row>
    <row r="164" spans="1:14">
      <c r="A164" s="236">
        <v>45973</v>
      </c>
      <c r="B164" s="677" t="s">
        <v>2771</v>
      </c>
      <c r="C164" s="677" t="s">
        <v>427</v>
      </c>
      <c r="D164" t="s">
        <v>19</v>
      </c>
      <c r="F164" s="256">
        <v>55.6</v>
      </c>
      <c r="G164" s="218">
        <f t="shared" si="2"/>
        <v>3.9999999999996803</v>
      </c>
      <c r="H164" s="241"/>
    </row>
    <row r="165" spans="1:14">
      <c r="A165" s="236">
        <v>45973</v>
      </c>
      <c r="B165" s="677" t="s">
        <v>2771</v>
      </c>
      <c r="C165" s="677" t="s">
        <v>427</v>
      </c>
      <c r="D165" t="s">
        <v>401</v>
      </c>
      <c r="F165" s="256">
        <v>4</v>
      </c>
      <c r="G165" s="218">
        <f t="shared" si="2"/>
        <v>-3.1974423109204508E-13</v>
      </c>
      <c r="H165" s="241"/>
    </row>
    <row r="166" spans="1:14">
      <c r="A166" s="243">
        <v>45900</v>
      </c>
      <c r="B166" s="676" t="s">
        <v>397</v>
      </c>
      <c r="C166" s="676" t="s">
        <v>429</v>
      </c>
      <c r="D166" t="s">
        <v>19</v>
      </c>
      <c r="E166" s="256">
        <v>55.6</v>
      </c>
      <c r="G166" s="218">
        <f t="shared" si="2"/>
        <v>55.599999999999682</v>
      </c>
      <c r="H166" s="218"/>
    </row>
    <row r="167" spans="1:14">
      <c r="B167" s="677"/>
      <c r="C167" s="676"/>
      <c r="D167" t="s">
        <v>401</v>
      </c>
      <c r="E167" s="256">
        <v>6</v>
      </c>
      <c r="G167" s="218">
        <f t="shared" si="2"/>
        <v>61.599999999999682</v>
      </c>
      <c r="H167" s="218"/>
      <c r="M167" s="554"/>
      <c r="N167" s="554"/>
    </row>
    <row r="168" spans="1:14">
      <c r="B168" s="677"/>
      <c r="C168" s="677"/>
      <c r="D168" t="s">
        <v>400</v>
      </c>
      <c r="E168" s="256">
        <v>1000</v>
      </c>
      <c r="G168" s="218">
        <f t="shared" si="2"/>
        <v>1061.5999999999997</v>
      </c>
      <c r="H168" s="218"/>
      <c r="M168" s="554"/>
      <c r="N168" s="554"/>
    </row>
    <row r="169" spans="1:14">
      <c r="B169" s="677"/>
      <c r="C169" s="677"/>
      <c r="D169" t="s">
        <v>21</v>
      </c>
      <c r="E169" s="256">
        <v>200</v>
      </c>
      <c r="G169" s="218">
        <f t="shared" si="2"/>
        <v>1261.5999999999997</v>
      </c>
      <c r="H169" s="218"/>
    </row>
    <row r="170" spans="1:14">
      <c r="A170" s="236">
        <v>45900</v>
      </c>
      <c r="B170" s="677" t="s">
        <v>2772</v>
      </c>
      <c r="C170" s="677" t="s">
        <v>429</v>
      </c>
      <c r="D170" t="s">
        <v>400</v>
      </c>
      <c r="F170" s="256">
        <v>820</v>
      </c>
      <c r="G170" s="218">
        <f t="shared" si="2"/>
        <v>441.59999999999968</v>
      </c>
      <c r="H170" s="218"/>
    </row>
    <row r="171" spans="1:14">
      <c r="A171" s="236">
        <v>45966</v>
      </c>
      <c r="B171" s="677" t="s">
        <v>2770</v>
      </c>
      <c r="C171" s="677" t="s">
        <v>429</v>
      </c>
      <c r="D171" t="s">
        <v>400</v>
      </c>
      <c r="F171" s="256">
        <v>110</v>
      </c>
      <c r="G171" s="218">
        <f t="shared" si="2"/>
        <v>331.59999999999968</v>
      </c>
      <c r="H171" s="218"/>
      <c r="J171" s="679"/>
      <c r="K171" s="554"/>
      <c r="L171" s="539"/>
    </row>
    <row r="172" spans="1:14">
      <c r="A172" s="236">
        <v>45973</v>
      </c>
      <c r="B172" s="677" t="s">
        <v>2771</v>
      </c>
      <c r="C172" s="677" t="s">
        <v>429</v>
      </c>
      <c r="D172" t="s">
        <v>19</v>
      </c>
      <c r="F172" s="256">
        <v>55.6</v>
      </c>
      <c r="G172" s="218">
        <f t="shared" si="2"/>
        <v>275.99999999999966</v>
      </c>
      <c r="H172" s="218"/>
      <c r="J172" s="679"/>
      <c r="K172" s="554"/>
      <c r="L172" s="539"/>
    </row>
    <row r="173" spans="1:14">
      <c r="A173" s="236">
        <v>45973</v>
      </c>
      <c r="B173" s="677" t="s">
        <v>2771</v>
      </c>
      <c r="C173" s="677" t="s">
        <v>429</v>
      </c>
      <c r="D173" t="s">
        <v>401</v>
      </c>
      <c r="F173" s="256">
        <v>6</v>
      </c>
      <c r="G173" s="218">
        <f t="shared" si="2"/>
        <v>269.99999999999966</v>
      </c>
      <c r="H173" s="218"/>
      <c r="J173" s="679"/>
      <c r="K173" s="554"/>
      <c r="L173" s="539"/>
    </row>
    <row r="174" spans="1:14">
      <c r="A174" s="236">
        <v>45986</v>
      </c>
      <c r="B174" s="677" t="s">
        <v>2773</v>
      </c>
      <c r="C174" s="677" t="s">
        <v>429</v>
      </c>
      <c r="D174" t="s">
        <v>400</v>
      </c>
      <c r="F174" s="256">
        <v>70</v>
      </c>
      <c r="G174" s="218">
        <f t="shared" si="2"/>
        <v>199.99999999999966</v>
      </c>
      <c r="H174" s="218"/>
      <c r="J174" s="679"/>
      <c r="K174" s="554"/>
      <c r="L174" s="539"/>
    </row>
    <row r="175" spans="1:14">
      <c r="A175" s="236">
        <v>45986</v>
      </c>
      <c r="B175" s="677" t="s">
        <v>2774</v>
      </c>
      <c r="C175" s="677" t="s">
        <v>429</v>
      </c>
      <c r="D175" t="s">
        <v>21</v>
      </c>
      <c r="F175" s="256">
        <v>30</v>
      </c>
      <c r="G175" s="218">
        <f t="shared" si="2"/>
        <v>169.99999999999966</v>
      </c>
      <c r="H175" s="218"/>
      <c r="J175" s="679"/>
      <c r="K175" s="554"/>
      <c r="L175" s="539"/>
    </row>
    <row r="176" spans="1:14">
      <c r="A176" s="236">
        <v>46029</v>
      </c>
      <c r="B176" s="677" t="s">
        <v>2775</v>
      </c>
      <c r="C176" s="677" t="s">
        <v>429</v>
      </c>
      <c r="D176" t="s">
        <v>21</v>
      </c>
      <c r="F176" s="256">
        <v>170</v>
      </c>
      <c r="G176" s="218">
        <f>+G175+E176-F176</f>
        <v>-3.4106051316484809E-13</v>
      </c>
      <c r="H176" s="218"/>
      <c r="J176" s="679"/>
      <c r="K176" s="554"/>
      <c r="L176" s="539"/>
    </row>
    <row r="177" spans="1:12">
      <c r="A177" s="243">
        <v>45930</v>
      </c>
      <c r="B177" s="676" t="s">
        <v>397</v>
      </c>
      <c r="C177" s="676" t="s">
        <v>431</v>
      </c>
      <c r="D177" t="s">
        <v>19</v>
      </c>
      <c r="E177" s="256">
        <v>53.5</v>
      </c>
      <c r="G177" s="218">
        <f>+G176+E177-F177</f>
        <v>53.499999999999659</v>
      </c>
      <c r="H177" s="218"/>
      <c r="J177" s="679"/>
      <c r="K177" s="554"/>
      <c r="L177" s="539"/>
    </row>
    <row r="178" spans="1:12">
      <c r="B178" s="677"/>
      <c r="C178" s="677"/>
      <c r="D178" t="s">
        <v>401</v>
      </c>
      <c r="E178" s="256">
        <v>4</v>
      </c>
      <c r="G178" s="218">
        <f>+G177+E178-F178</f>
        <v>57.499999999999659</v>
      </c>
      <c r="H178" s="218"/>
      <c r="J178" s="554"/>
      <c r="K178" s="554"/>
      <c r="L178" s="539"/>
    </row>
    <row r="179" spans="1:12">
      <c r="B179" s="677"/>
      <c r="C179" s="677"/>
      <c r="D179" t="s">
        <v>400</v>
      </c>
      <c r="E179" s="256">
        <v>1000</v>
      </c>
      <c r="G179" s="218">
        <f>+G178+E179-F179</f>
        <v>1057.4999999999995</v>
      </c>
      <c r="H179" s="218"/>
      <c r="J179" s="676"/>
    </row>
    <row r="180" spans="1:12">
      <c r="B180" s="677"/>
      <c r="C180" s="677"/>
      <c r="D180" t="s">
        <v>21</v>
      </c>
      <c r="E180" s="256">
        <v>200</v>
      </c>
      <c r="G180" s="218">
        <f>+G179+E180-F180</f>
        <v>1257.4999999999995</v>
      </c>
      <c r="H180" s="218"/>
      <c r="J180" s="676"/>
    </row>
    <row r="181" spans="1:12">
      <c r="A181" s="236">
        <v>45930</v>
      </c>
      <c r="B181" s="677" t="s">
        <v>2776</v>
      </c>
      <c r="C181" s="677" t="s">
        <v>431</v>
      </c>
      <c r="D181" t="s">
        <v>400</v>
      </c>
      <c r="F181" s="256">
        <v>1000</v>
      </c>
      <c r="G181" s="218">
        <f>+G180+E181-F181</f>
        <v>257.49999999999955</v>
      </c>
      <c r="H181" s="510">
        <f>SUM(H7:H180)</f>
        <v>1000</v>
      </c>
      <c r="I181" s="511" t="s">
        <v>643</v>
      </c>
      <c r="L181" s="539"/>
    </row>
    <row r="182" spans="1:12">
      <c r="A182" s="236">
        <v>45973</v>
      </c>
      <c r="B182" s="677" t="s">
        <v>2771</v>
      </c>
      <c r="C182" s="677" t="s">
        <v>431</v>
      </c>
      <c r="D182" t="s">
        <v>19</v>
      </c>
      <c r="F182" s="256">
        <v>53.5</v>
      </c>
      <c r="G182" s="218">
        <f>+G181+E182-F182</f>
        <v>203.99999999999955</v>
      </c>
      <c r="H182" s="672"/>
      <c r="I182" s="556"/>
      <c r="L182" s="539"/>
    </row>
    <row r="183" spans="1:12">
      <c r="A183" s="236">
        <v>45973</v>
      </c>
      <c r="B183" s="677" t="s">
        <v>2771</v>
      </c>
      <c r="C183" s="677" t="s">
        <v>431</v>
      </c>
      <c r="D183" t="s">
        <v>401</v>
      </c>
      <c r="F183" s="256">
        <v>4</v>
      </c>
      <c r="G183" s="218">
        <f>+G182+E183-F183</f>
        <v>199.99999999999955</v>
      </c>
      <c r="H183" s="672"/>
      <c r="I183" s="556"/>
      <c r="L183" s="539"/>
    </row>
    <row r="184" spans="1:12">
      <c r="A184" s="236">
        <v>46029</v>
      </c>
      <c r="B184" s="677" t="s">
        <v>2775</v>
      </c>
      <c r="C184" s="677" t="s">
        <v>431</v>
      </c>
      <c r="D184" t="s">
        <v>21</v>
      </c>
      <c r="F184" s="256">
        <v>200</v>
      </c>
      <c r="G184" s="218">
        <f>+G183+E184-F184</f>
        <v>-4.5474735088646412E-13</v>
      </c>
      <c r="H184" s="672"/>
      <c r="I184" s="556"/>
      <c r="L184" s="539"/>
    </row>
    <row r="185" spans="1:12">
      <c r="A185" s="243">
        <v>45961</v>
      </c>
      <c r="B185" s="676" t="s">
        <v>397</v>
      </c>
      <c r="C185" s="676" t="s">
        <v>398</v>
      </c>
      <c r="D185" t="s">
        <v>19</v>
      </c>
      <c r="E185" s="256">
        <v>52.7</v>
      </c>
      <c r="G185" s="218">
        <f>+G184+E185-F185</f>
        <v>52.699999999999548</v>
      </c>
      <c r="L185" s="539"/>
    </row>
    <row r="186" spans="1:12">
      <c r="B186" s="677"/>
      <c r="C186" s="677"/>
      <c r="D186" t="s">
        <v>401</v>
      </c>
      <c r="E186" s="256">
        <v>6</v>
      </c>
      <c r="G186" s="218">
        <f>+G185+E186-F186</f>
        <v>58.699999999999548</v>
      </c>
      <c r="J186" s="676" t="s">
        <v>427</v>
      </c>
      <c r="K186" t="s">
        <v>19</v>
      </c>
      <c r="L186" s="256">
        <v>55.6</v>
      </c>
    </row>
    <row r="187" spans="1:12">
      <c r="B187" s="677"/>
      <c r="C187" s="677"/>
      <c r="D187" t="s">
        <v>400</v>
      </c>
      <c r="E187" s="256">
        <v>1000</v>
      </c>
      <c r="G187" s="218">
        <f>+G186+E187-F187</f>
        <v>1058.6999999999996</v>
      </c>
      <c r="J187" s="676"/>
      <c r="K187" t="s">
        <v>401</v>
      </c>
      <c r="L187" s="256">
        <v>4</v>
      </c>
    </row>
    <row r="188" spans="1:12">
      <c r="B188" s="677"/>
      <c r="C188" s="677"/>
      <c r="D188" t="s">
        <v>21</v>
      </c>
      <c r="E188" s="256">
        <v>200</v>
      </c>
      <c r="G188" s="218">
        <f>+G187+E188-F188</f>
        <v>1258.6999999999996</v>
      </c>
      <c r="H188" s="676" t="s">
        <v>597</v>
      </c>
      <c r="I188" s="555" t="s">
        <v>2777</v>
      </c>
      <c r="J188" s="676" t="s">
        <v>429</v>
      </c>
      <c r="K188" t="s">
        <v>19</v>
      </c>
      <c r="L188" s="256">
        <v>55.6</v>
      </c>
    </row>
    <row r="189" spans="1:12">
      <c r="A189" s="236">
        <v>45961</v>
      </c>
      <c r="B189" s="677" t="s">
        <v>2778</v>
      </c>
      <c r="C189" s="677" t="s">
        <v>398</v>
      </c>
      <c r="D189" t="s">
        <v>400</v>
      </c>
      <c r="F189" s="256">
        <v>500</v>
      </c>
      <c r="G189" s="218">
        <f>+G188+E189-F189</f>
        <v>758.69999999999959</v>
      </c>
      <c r="K189" t="s">
        <v>401</v>
      </c>
      <c r="L189" s="256">
        <v>6</v>
      </c>
    </row>
    <row r="190" spans="1:12">
      <c r="A190" s="236">
        <v>45961</v>
      </c>
      <c r="B190" s="677" t="s">
        <v>2779</v>
      </c>
      <c r="C190" s="677" t="s">
        <v>398</v>
      </c>
      <c r="D190" t="s">
        <v>400</v>
      </c>
      <c r="F190" s="256">
        <v>500</v>
      </c>
      <c r="G190" s="218">
        <f>+G189+E190-F190</f>
        <v>258.69999999999959</v>
      </c>
      <c r="J190" s="676" t="s">
        <v>431</v>
      </c>
      <c r="K190" t="s">
        <v>19</v>
      </c>
      <c r="L190" s="256">
        <v>53.5</v>
      </c>
    </row>
    <row r="191" spans="1:12">
      <c r="A191" s="236">
        <v>45973</v>
      </c>
      <c r="B191" s="677" t="s">
        <v>2771</v>
      </c>
      <c r="C191" s="677" t="s">
        <v>398</v>
      </c>
      <c r="D191" t="s">
        <v>19</v>
      </c>
      <c r="F191" s="256">
        <v>0.1</v>
      </c>
      <c r="G191" s="218">
        <f>+G190+E191-F191</f>
        <v>258.59999999999957</v>
      </c>
      <c r="J191" s="677"/>
      <c r="K191" t="s">
        <v>401</v>
      </c>
      <c r="L191" s="256">
        <v>4</v>
      </c>
    </row>
    <row r="192" spans="1:12">
      <c r="A192" s="236">
        <v>46029</v>
      </c>
      <c r="B192" s="677" t="s">
        <v>2775</v>
      </c>
      <c r="C192" s="677" t="s">
        <v>398</v>
      </c>
      <c r="D192" t="s">
        <v>21</v>
      </c>
      <c r="F192" s="256">
        <v>200</v>
      </c>
      <c r="G192" s="218">
        <f>+G191+E192-F192</f>
        <v>58.599999999999568</v>
      </c>
      <c r="J192" s="677"/>
    </row>
    <row r="193" spans="1:12">
      <c r="A193" s="236">
        <v>46037</v>
      </c>
      <c r="B193" s="677" t="s">
        <v>2780</v>
      </c>
      <c r="C193" s="677" t="s">
        <v>398</v>
      </c>
      <c r="D193" t="s">
        <v>19</v>
      </c>
      <c r="F193" s="256">
        <v>52.6</v>
      </c>
      <c r="G193" s="218">
        <f>+G192+E193-F193</f>
        <v>5.9999999999995666</v>
      </c>
      <c r="J193" s="677"/>
    </row>
    <row r="194" spans="1:12">
      <c r="A194" s="236">
        <v>46037</v>
      </c>
      <c r="B194" s="677" t="s">
        <v>2780</v>
      </c>
      <c r="C194" s="677" t="s">
        <v>398</v>
      </c>
      <c r="D194" t="s">
        <v>401</v>
      </c>
      <c r="F194" s="256">
        <v>6</v>
      </c>
      <c r="G194" s="218">
        <f>+G193+E194-F194</f>
        <v>-4.3343106881366111E-13</v>
      </c>
      <c r="J194" s="677"/>
    </row>
    <row r="195" spans="1:12">
      <c r="A195" s="243">
        <v>45960</v>
      </c>
      <c r="B195" s="676" t="s">
        <v>397</v>
      </c>
      <c r="C195" s="676" t="s">
        <v>405</v>
      </c>
      <c r="D195" t="s">
        <v>19</v>
      </c>
      <c r="E195" s="256">
        <v>49.9</v>
      </c>
      <c r="G195" s="218">
        <f>+G194+E195-F195</f>
        <v>49.899999999999565</v>
      </c>
      <c r="L195" s="256">
        <v>0.1</v>
      </c>
    </row>
    <row r="196" spans="1:12">
      <c r="B196" s="677"/>
      <c r="C196" s="677"/>
      <c r="D196" t="s">
        <v>401</v>
      </c>
      <c r="E196" s="256">
        <v>5</v>
      </c>
      <c r="G196" s="218">
        <f>+G195+E196-F196</f>
        <v>54.899999999999565</v>
      </c>
      <c r="L196" s="256">
        <f>SUM(L186:L195)</f>
        <v>178.79999999999998</v>
      </c>
    </row>
    <row r="197" spans="1:12">
      <c r="B197" s="677"/>
      <c r="C197" s="677"/>
      <c r="D197" t="s">
        <v>400</v>
      </c>
      <c r="E197" s="256">
        <v>1000</v>
      </c>
      <c r="G197" s="218">
        <f>+G196+E197-F197</f>
        <v>1054.8999999999996</v>
      </c>
    </row>
    <row r="198" spans="1:12">
      <c r="B198" s="677"/>
      <c r="C198" s="677"/>
      <c r="D198" t="s">
        <v>21</v>
      </c>
      <c r="E198" s="256">
        <v>200</v>
      </c>
      <c r="G198" s="218">
        <f>+G197+E198-F198</f>
        <v>1254.8999999999996</v>
      </c>
    </row>
    <row r="199" spans="1:12">
      <c r="A199" s="236">
        <v>45991</v>
      </c>
      <c r="B199" s="677" t="s">
        <v>2781</v>
      </c>
      <c r="C199" s="677" t="s">
        <v>405</v>
      </c>
      <c r="D199" t="s">
        <v>400</v>
      </c>
      <c r="F199" s="256">
        <v>350</v>
      </c>
      <c r="G199" s="218">
        <f>+G198+E199-F199</f>
        <v>904.89999999999964</v>
      </c>
      <c r="I199" s="232"/>
      <c r="J199" s="690"/>
      <c r="K199" s="690"/>
      <c r="L199" s="690"/>
    </row>
    <row r="200" spans="1:12">
      <c r="A200" s="236">
        <v>46008</v>
      </c>
      <c r="B200" s="677" t="s">
        <v>2782</v>
      </c>
      <c r="C200" s="677" t="s">
        <v>405</v>
      </c>
      <c r="D200" t="s">
        <v>400</v>
      </c>
      <c r="F200" s="256">
        <v>300</v>
      </c>
      <c r="G200" s="218">
        <f>+G199+E200-F200</f>
        <v>604.89999999999964</v>
      </c>
      <c r="I200" s="232"/>
      <c r="J200" s="676"/>
    </row>
    <row r="201" spans="1:12">
      <c r="A201" s="236">
        <v>46029</v>
      </c>
      <c r="B201" s="677" t="s">
        <v>2783</v>
      </c>
      <c r="C201" s="677" t="s">
        <v>405</v>
      </c>
      <c r="D201" t="s">
        <v>400</v>
      </c>
      <c r="F201" s="256">
        <v>150</v>
      </c>
      <c r="G201" s="218">
        <f>+G200+E201-F201</f>
        <v>454.89999999999964</v>
      </c>
      <c r="I201" s="232"/>
      <c r="J201" s="677"/>
    </row>
    <row r="202" spans="1:12">
      <c r="A202" s="236">
        <v>46029</v>
      </c>
      <c r="B202" s="677" t="s">
        <v>2784</v>
      </c>
      <c r="C202" s="677" t="s">
        <v>405</v>
      </c>
      <c r="D202" t="s">
        <v>400</v>
      </c>
      <c r="F202" s="256">
        <v>200</v>
      </c>
      <c r="G202" s="218">
        <f>+G201+E202-F202</f>
        <v>254.89999999999964</v>
      </c>
      <c r="I202" s="232"/>
      <c r="J202" s="679"/>
      <c r="L202" s="539"/>
    </row>
    <row r="203" spans="1:12">
      <c r="A203" s="236">
        <v>46029</v>
      </c>
      <c r="B203" s="677" t="s">
        <v>2775</v>
      </c>
      <c r="C203" s="677" t="s">
        <v>405</v>
      </c>
      <c r="D203" t="s">
        <v>21</v>
      </c>
      <c r="F203" s="256">
        <v>80</v>
      </c>
      <c r="G203" s="218">
        <f>+G202+E203-F203</f>
        <v>174.89999999999964</v>
      </c>
      <c r="I203" s="232"/>
      <c r="J203" s="676"/>
      <c r="L203" s="237"/>
    </row>
    <row r="204" spans="1:12">
      <c r="A204" s="236">
        <v>46037</v>
      </c>
      <c r="B204" s="677" t="s">
        <v>2780</v>
      </c>
      <c r="C204" s="677" t="s">
        <v>405</v>
      </c>
      <c r="D204" t="s">
        <v>19</v>
      </c>
      <c r="F204" s="256">
        <v>41.4</v>
      </c>
      <c r="G204" s="218">
        <f>+G203+E204-F204</f>
        <v>133.49999999999963</v>
      </c>
      <c r="I204" s="232"/>
      <c r="J204" s="677"/>
      <c r="L204" s="237"/>
    </row>
    <row r="205" spans="1:12">
      <c r="A205" s="236">
        <v>46043</v>
      </c>
      <c r="B205" s="677" t="s">
        <v>2785</v>
      </c>
      <c r="C205" s="677" t="s">
        <v>405</v>
      </c>
      <c r="D205" t="s">
        <v>21</v>
      </c>
      <c r="F205" s="256">
        <v>50</v>
      </c>
      <c r="G205" s="218">
        <f>+G204+E205-F205</f>
        <v>83.499999999999631</v>
      </c>
      <c r="I205" s="232"/>
      <c r="J205" s="677"/>
      <c r="L205" s="237"/>
    </row>
    <row r="206" spans="1:12">
      <c r="A206" s="236">
        <v>46043</v>
      </c>
      <c r="B206" s="677" t="s">
        <v>2786</v>
      </c>
      <c r="C206" s="677" t="s">
        <v>405</v>
      </c>
      <c r="D206" t="s">
        <v>19</v>
      </c>
      <c r="F206" s="256">
        <v>8.5</v>
      </c>
      <c r="G206" s="218">
        <f>+G205+E206-F206</f>
        <v>74.999999999999631</v>
      </c>
      <c r="I206" s="232"/>
      <c r="J206" s="677"/>
      <c r="L206" s="237"/>
    </row>
    <row r="207" spans="1:12">
      <c r="A207" s="236">
        <v>46043</v>
      </c>
      <c r="B207" s="677" t="s">
        <v>2786</v>
      </c>
      <c r="C207" s="677" t="s">
        <v>405</v>
      </c>
      <c r="D207" t="s">
        <v>401</v>
      </c>
      <c r="F207" s="256">
        <v>5</v>
      </c>
      <c r="G207" s="218">
        <f>+G206+E207-F207</f>
        <v>69.999999999999631</v>
      </c>
      <c r="I207" s="232"/>
      <c r="J207" s="677"/>
      <c r="L207" s="237"/>
    </row>
    <row r="208" spans="1:12">
      <c r="A208" s="236">
        <v>46043</v>
      </c>
      <c r="B208" s="677" t="s">
        <v>2786</v>
      </c>
      <c r="C208" s="677" t="s">
        <v>405</v>
      </c>
      <c r="D208" t="s">
        <v>21</v>
      </c>
      <c r="F208" s="256">
        <v>70</v>
      </c>
      <c r="G208" s="218">
        <f>+G207+E208-F208</f>
        <v>-3.694822225952521E-13</v>
      </c>
      <c r="I208" s="232"/>
      <c r="J208" s="677"/>
      <c r="L208" s="237"/>
    </row>
    <row r="209" spans="1:15">
      <c r="A209" s="243">
        <v>46022</v>
      </c>
      <c r="B209" s="676" t="s">
        <v>397</v>
      </c>
      <c r="C209" s="676" t="s">
        <v>409</v>
      </c>
      <c r="D209" t="s">
        <v>19</v>
      </c>
      <c r="E209" s="237">
        <v>50.6</v>
      </c>
      <c r="G209" s="218">
        <f>+G208+E209-F209</f>
        <v>50.599999999999632</v>
      </c>
      <c r="J209" s="679"/>
      <c r="L209" s="539"/>
    </row>
    <row r="210" spans="1:15">
      <c r="B210" s="677"/>
      <c r="C210" s="677"/>
      <c r="D210" t="s">
        <v>401</v>
      </c>
      <c r="E210" s="237">
        <v>5</v>
      </c>
      <c r="G210" s="218">
        <f>+G209+E210-F210</f>
        <v>55.599999999999632</v>
      </c>
      <c r="I210" s="232"/>
      <c r="M210" s="554"/>
      <c r="N210" s="554"/>
      <c r="O210" s="554"/>
    </row>
    <row r="211" spans="1:15">
      <c r="B211" s="677"/>
      <c r="C211" s="677"/>
      <c r="D211" t="s">
        <v>400</v>
      </c>
      <c r="E211" s="237">
        <v>1000</v>
      </c>
      <c r="G211" s="218">
        <f>+G210+E211-F211</f>
        <v>1055.5999999999997</v>
      </c>
      <c r="I211" s="232">
        <v>2026</v>
      </c>
      <c r="J211" s="676" t="s">
        <v>444</v>
      </c>
      <c r="K211" t="s">
        <v>400</v>
      </c>
      <c r="L211" s="237">
        <v>900</v>
      </c>
      <c r="M211" s="554"/>
      <c r="N211" s="554"/>
      <c r="O211" s="554"/>
    </row>
    <row r="212" spans="1:15">
      <c r="B212" s="677"/>
      <c r="C212" s="677"/>
      <c r="D212" t="s">
        <v>21</v>
      </c>
      <c r="E212" s="256">
        <v>200</v>
      </c>
      <c r="G212" s="218">
        <f>+G211+E212-F212</f>
        <v>1255.5999999999997</v>
      </c>
      <c r="J212" s="676" t="s">
        <v>415</v>
      </c>
      <c r="K212" t="s">
        <v>400</v>
      </c>
      <c r="L212" s="237">
        <v>700</v>
      </c>
      <c r="M212" s="554"/>
      <c r="N212" s="554"/>
      <c r="O212" s="554"/>
    </row>
    <row r="213" spans="1:15">
      <c r="A213" s="236">
        <v>46021</v>
      </c>
      <c r="B213" s="677" t="s">
        <v>2787</v>
      </c>
      <c r="C213" s="677" t="s">
        <v>409</v>
      </c>
      <c r="D213" t="s">
        <v>400</v>
      </c>
      <c r="E213" s="237"/>
      <c r="F213" s="256">
        <v>600</v>
      </c>
      <c r="G213" s="218">
        <f>+G212+E213-F213</f>
        <v>655.59999999999968</v>
      </c>
      <c r="K213" t="s">
        <v>21</v>
      </c>
      <c r="L213" s="256">
        <v>200</v>
      </c>
      <c r="M213" s="554"/>
      <c r="N213" s="554"/>
      <c r="O213" s="554"/>
    </row>
    <row r="214" spans="1:15">
      <c r="A214" s="236">
        <v>46043</v>
      </c>
      <c r="B214" s="677" t="s">
        <v>2786</v>
      </c>
      <c r="C214" s="677" t="s">
        <v>409</v>
      </c>
      <c r="D214" t="s">
        <v>19</v>
      </c>
      <c r="F214" s="256">
        <v>50.6</v>
      </c>
      <c r="G214" s="218">
        <f>+G213+E214-F214</f>
        <v>604.99999999999966</v>
      </c>
      <c r="K214" s="554"/>
      <c r="L214" s="299">
        <f>SUM(L211:L213)</f>
        <v>1800</v>
      </c>
      <c r="M214" s="554"/>
      <c r="N214" s="554"/>
      <c r="O214" s="554"/>
    </row>
    <row r="215" spans="1:15">
      <c r="A215" s="236">
        <v>46043</v>
      </c>
      <c r="B215" s="677" t="s">
        <v>2786</v>
      </c>
      <c r="C215" s="677" t="s">
        <v>409</v>
      </c>
      <c r="D215" t="s">
        <v>401</v>
      </c>
      <c r="F215" s="256">
        <v>5</v>
      </c>
      <c r="G215" s="218">
        <f>+G214+E215-F215</f>
        <v>599.99999999999966</v>
      </c>
      <c r="J215" s="679"/>
      <c r="M215" s="554"/>
      <c r="N215" s="554"/>
      <c r="O215" s="554"/>
    </row>
    <row r="216" spans="1:15">
      <c r="A216" s="236">
        <v>46050</v>
      </c>
      <c r="B216" s="677" t="s">
        <v>2788</v>
      </c>
      <c r="C216" s="677" t="s">
        <v>409</v>
      </c>
      <c r="D216" t="s">
        <v>400</v>
      </c>
      <c r="F216" s="256">
        <v>400</v>
      </c>
      <c r="G216" s="218">
        <f>+G215+E216-F216</f>
        <v>199.99999999999966</v>
      </c>
      <c r="J216" s="679"/>
      <c r="M216" s="554"/>
      <c r="N216" s="554"/>
      <c r="O216" s="554"/>
    </row>
    <row r="217" spans="1:15">
      <c r="A217" s="236">
        <v>46050</v>
      </c>
      <c r="B217" s="677" t="s">
        <v>2789</v>
      </c>
      <c r="C217" s="677" t="s">
        <v>409</v>
      </c>
      <c r="D217" t="s">
        <v>21</v>
      </c>
      <c r="F217" s="256">
        <v>100</v>
      </c>
      <c r="G217" s="218">
        <f>+G216+E217-F217</f>
        <v>99.999999999999659</v>
      </c>
      <c r="J217" s="679"/>
      <c r="M217" s="554"/>
      <c r="N217" s="554"/>
      <c r="O217" s="554"/>
    </row>
    <row r="218" spans="1:15">
      <c r="A218" s="236">
        <v>46050</v>
      </c>
      <c r="B218" s="677" t="s">
        <v>2790</v>
      </c>
      <c r="C218" s="677" t="s">
        <v>409</v>
      </c>
      <c r="D218" t="s">
        <v>21</v>
      </c>
      <c r="F218" s="256">
        <v>100</v>
      </c>
      <c r="G218" s="218">
        <f>+G217+E218-F218</f>
        <v>-3.4106051316484809E-13</v>
      </c>
      <c r="J218" s="676"/>
      <c r="L218" s="237"/>
      <c r="M218" s="554"/>
      <c r="N218" s="554"/>
      <c r="O218" s="554"/>
    </row>
    <row r="219" spans="1:15">
      <c r="A219" s="243">
        <v>46053</v>
      </c>
      <c r="B219" s="676" t="s">
        <v>397</v>
      </c>
      <c r="C219" s="676" t="s">
        <v>444</v>
      </c>
      <c r="D219" t="s">
        <v>19</v>
      </c>
      <c r="E219" s="218">
        <v>49.2</v>
      </c>
      <c r="G219" s="218">
        <f>+G218+E219-F219</f>
        <v>49.199999999999662</v>
      </c>
      <c r="J219" s="677"/>
      <c r="L219" s="237"/>
      <c r="M219" s="554"/>
      <c r="N219" s="554"/>
      <c r="O219" s="554"/>
    </row>
    <row r="220" spans="1:15">
      <c r="B220" s="677"/>
      <c r="C220" s="677"/>
      <c r="D220" t="s">
        <v>401</v>
      </c>
      <c r="E220" s="218">
        <v>3</v>
      </c>
      <c r="G220" s="218">
        <f>+G219+E220-F220</f>
        <v>52.199999999999662</v>
      </c>
      <c r="M220" s="554"/>
      <c r="N220" s="539"/>
      <c r="O220" s="554"/>
    </row>
    <row r="221" spans="1:15">
      <c r="B221" s="677"/>
      <c r="C221" s="677"/>
      <c r="D221" t="s">
        <v>400</v>
      </c>
      <c r="E221" s="237">
        <v>1000</v>
      </c>
      <c r="G221" s="218">
        <f>+G220+E221-F221</f>
        <v>1052.1999999999996</v>
      </c>
      <c r="J221" s="676"/>
      <c r="M221" s="554"/>
      <c r="N221" s="554"/>
      <c r="O221" s="554"/>
    </row>
    <row r="222" spans="1:15">
      <c r="B222" s="677"/>
      <c r="C222" s="677"/>
      <c r="D222" t="s">
        <v>21</v>
      </c>
      <c r="E222" s="256">
        <v>200</v>
      </c>
      <c r="G222" s="218">
        <f>+G221+E222-F222</f>
        <v>1252.1999999999996</v>
      </c>
      <c r="J222" s="677"/>
      <c r="M222" s="554"/>
      <c r="N222" s="554"/>
      <c r="O222" s="554"/>
    </row>
    <row r="223" spans="1:15">
      <c r="A223" s="236">
        <v>46064</v>
      </c>
      <c r="B223" s="677" t="s">
        <v>2791</v>
      </c>
      <c r="C223" s="677" t="s">
        <v>444</v>
      </c>
      <c r="D223" t="s">
        <v>21</v>
      </c>
      <c r="F223" s="256">
        <v>200</v>
      </c>
      <c r="G223" s="218">
        <f>+G222+E223-F223</f>
        <v>1052.1999999999996</v>
      </c>
    </row>
    <row r="224" spans="1:15">
      <c r="A224" s="236">
        <v>46085</v>
      </c>
      <c r="B224" s="677" t="s">
        <v>2792</v>
      </c>
      <c r="C224" s="677" t="s">
        <v>444</v>
      </c>
      <c r="D224" t="s">
        <v>19</v>
      </c>
      <c r="F224" s="256">
        <v>49.2</v>
      </c>
      <c r="G224" s="218">
        <f t="shared" ref="G224:G243" si="3">+G223+E224-F224</f>
        <v>1002.9999999999995</v>
      </c>
    </row>
    <row r="225" spans="1:12">
      <c r="A225" s="236">
        <v>46085</v>
      </c>
      <c r="B225" s="677" t="s">
        <v>2792</v>
      </c>
      <c r="C225" s="677" t="s">
        <v>444</v>
      </c>
      <c r="D225" t="s">
        <v>401</v>
      </c>
      <c r="F225" s="256">
        <v>3</v>
      </c>
      <c r="G225" s="218">
        <f t="shared" si="3"/>
        <v>999.99999999999955</v>
      </c>
      <c r="J225" s="690" t="s">
        <v>2717</v>
      </c>
      <c r="K225" s="690"/>
      <c r="L225" s="690"/>
    </row>
    <row r="226" spans="1:12">
      <c r="A226" s="236">
        <v>46085</v>
      </c>
      <c r="B226" s="677" t="s">
        <v>2793</v>
      </c>
      <c r="C226" s="677" t="s">
        <v>444</v>
      </c>
      <c r="D226" t="s">
        <v>400</v>
      </c>
      <c r="F226" s="256">
        <v>100</v>
      </c>
      <c r="G226" s="218">
        <f t="shared" si="3"/>
        <v>899.99999999999955</v>
      </c>
      <c r="I226" s="676">
        <v>2026</v>
      </c>
      <c r="J226" s="676" t="s">
        <v>415</v>
      </c>
      <c r="K226" t="s">
        <v>400</v>
      </c>
      <c r="L226" s="237">
        <v>700</v>
      </c>
    </row>
    <row r="227" spans="1:12">
      <c r="A227" s="236">
        <v>46092</v>
      </c>
      <c r="B227" s="677" t="s">
        <v>2794</v>
      </c>
      <c r="C227" s="677" t="s">
        <v>444</v>
      </c>
      <c r="D227" t="s">
        <v>400</v>
      </c>
      <c r="F227" s="256">
        <v>200</v>
      </c>
      <c r="G227" s="218">
        <f t="shared" si="3"/>
        <v>699.99999999999955</v>
      </c>
      <c r="J227" s="677"/>
      <c r="K227" t="s">
        <v>21</v>
      </c>
      <c r="L227" s="256">
        <v>100</v>
      </c>
    </row>
    <row r="228" spans="1:12">
      <c r="A228" s="236">
        <v>46120</v>
      </c>
      <c r="B228" s="677" t="s">
        <v>2795</v>
      </c>
      <c r="C228" s="677" t="s">
        <v>444</v>
      </c>
      <c r="D228" t="s">
        <v>400</v>
      </c>
      <c r="F228" s="256">
        <v>300</v>
      </c>
      <c r="G228" s="218">
        <f t="shared" si="3"/>
        <v>399.99999999999955</v>
      </c>
      <c r="J228" s="676" t="s">
        <v>418</v>
      </c>
      <c r="K228" t="s">
        <v>19</v>
      </c>
      <c r="L228" s="256">
        <v>50.5</v>
      </c>
    </row>
    <row r="229" spans="1:12">
      <c r="A229" s="236">
        <v>46127</v>
      </c>
      <c r="B229" s="677" t="s">
        <v>2796</v>
      </c>
      <c r="C229" s="677" t="s">
        <v>444</v>
      </c>
      <c r="D229" t="s">
        <v>400</v>
      </c>
      <c r="F229" s="256">
        <v>250</v>
      </c>
      <c r="G229" s="218">
        <f t="shared" si="3"/>
        <v>149.99999999999955</v>
      </c>
      <c r="J229" s="676"/>
      <c r="K229" t="s">
        <v>401</v>
      </c>
      <c r="L229" s="256">
        <v>6</v>
      </c>
    </row>
    <row r="230" spans="1:12">
      <c r="A230" s="236">
        <v>46134</v>
      </c>
      <c r="B230" s="677" t="s">
        <v>2797</v>
      </c>
      <c r="C230" s="677" t="s">
        <v>444</v>
      </c>
      <c r="D230" t="s">
        <v>400</v>
      </c>
      <c r="F230" s="256">
        <v>150</v>
      </c>
      <c r="G230" s="218">
        <f t="shared" si="3"/>
        <v>-4.5474735088646412E-13</v>
      </c>
      <c r="K230" t="s">
        <v>400</v>
      </c>
      <c r="L230" s="237">
        <v>1000</v>
      </c>
    </row>
    <row r="231" spans="1:12">
      <c r="A231" s="243">
        <v>46081</v>
      </c>
      <c r="B231" s="676" t="s">
        <v>397</v>
      </c>
      <c r="C231" s="676" t="s">
        <v>415</v>
      </c>
      <c r="D231" t="s">
        <v>19</v>
      </c>
      <c r="E231" s="256">
        <v>48.5</v>
      </c>
      <c r="G231" s="218">
        <f t="shared" si="3"/>
        <v>48.499999999999545</v>
      </c>
      <c r="J231" s="677"/>
      <c r="K231" t="s">
        <v>21</v>
      </c>
      <c r="L231" s="256">
        <v>200</v>
      </c>
    </row>
    <row r="232" spans="1:12">
      <c r="B232" s="677"/>
      <c r="C232" s="677"/>
      <c r="D232" t="s">
        <v>401</v>
      </c>
      <c r="E232" s="256">
        <v>6</v>
      </c>
      <c r="G232" s="218">
        <f t="shared" si="3"/>
        <v>54.499999999999545</v>
      </c>
      <c r="L232" s="299">
        <f>SUM(L226:L231)</f>
        <v>2056.5</v>
      </c>
    </row>
    <row r="233" spans="1:12">
      <c r="B233" s="677"/>
      <c r="C233" s="677"/>
      <c r="D233" t="s">
        <v>400</v>
      </c>
      <c r="E233" s="237">
        <v>1000</v>
      </c>
      <c r="G233" s="218">
        <f t="shared" si="3"/>
        <v>1054.4999999999995</v>
      </c>
      <c r="J233" s="676"/>
    </row>
    <row r="234" spans="1:12">
      <c r="B234" s="677"/>
      <c r="C234" s="677"/>
      <c r="D234" t="s">
        <v>21</v>
      </c>
      <c r="E234" s="256">
        <v>200</v>
      </c>
      <c r="G234" s="218">
        <f t="shared" si="3"/>
        <v>1254.4999999999995</v>
      </c>
      <c r="J234" s="676"/>
      <c r="L234" s="237"/>
    </row>
    <row r="235" spans="1:12">
      <c r="A235" s="236">
        <v>46081</v>
      </c>
      <c r="B235" s="677" t="s">
        <v>2798</v>
      </c>
      <c r="C235" s="677" t="s">
        <v>415</v>
      </c>
      <c r="D235" t="s">
        <v>400</v>
      </c>
      <c r="F235" s="256">
        <v>300</v>
      </c>
      <c r="G235" s="218">
        <f t="shared" si="3"/>
        <v>954.49999999999955</v>
      </c>
    </row>
    <row r="236" spans="1:12">
      <c r="A236" s="236">
        <v>46120</v>
      </c>
      <c r="B236" s="677" t="s">
        <v>2799</v>
      </c>
      <c r="C236" s="677" t="s">
        <v>415</v>
      </c>
      <c r="D236" t="s">
        <v>19</v>
      </c>
      <c r="F236" s="256">
        <v>48.5</v>
      </c>
      <c r="G236" s="218">
        <f t="shared" si="3"/>
        <v>905.99999999999955</v>
      </c>
    </row>
    <row r="237" spans="1:12">
      <c r="A237" s="236">
        <v>46120</v>
      </c>
      <c r="B237" s="677" t="s">
        <v>2799</v>
      </c>
      <c r="C237" s="677" t="s">
        <v>415</v>
      </c>
      <c r="D237" t="s">
        <v>401</v>
      </c>
      <c r="F237" s="256">
        <v>6</v>
      </c>
      <c r="G237" s="218">
        <f t="shared" si="3"/>
        <v>899.99999999999955</v>
      </c>
    </row>
    <row r="238" spans="1:12">
      <c r="A238" s="236">
        <v>46134</v>
      </c>
      <c r="B238" s="677" t="s">
        <v>2800</v>
      </c>
      <c r="C238" s="677" t="s">
        <v>415</v>
      </c>
      <c r="D238" t="s">
        <v>400</v>
      </c>
      <c r="F238" s="256">
        <v>100</v>
      </c>
      <c r="G238" s="218">
        <f t="shared" si="3"/>
        <v>799.99999999999955</v>
      </c>
    </row>
    <row r="239" spans="1:12">
      <c r="A239" s="236">
        <v>46141</v>
      </c>
      <c r="B239" s="677" t="s">
        <v>2801</v>
      </c>
      <c r="C239" s="677" t="s">
        <v>415</v>
      </c>
      <c r="D239" t="s">
        <v>400</v>
      </c>
      <c r="F239" s="256">
        <v>300</v>
      </c>
      <c r="G239" s="218">
        <f t="shared" si="3"/>
        <v>499.99999999999955</v>
      </c>
    </row>
    <row r="240" spans="1:12">
      <c r="A240" s="243">
        <v>46112</v>
      </c>
      <c r="B240" s="676" t="s">
        <v>1454</v>
      </c>
      <c r="C240" s="676" t="s">
        <v>418</v>
      </c>
      <c r="D240" t="s">
        <v>19</v>
      </c>
      <c r="E240" s="256">
        <v>50.5</v>
      </c>
      <c r="G240" s="218">
        <f t="shared" si="3"/>
        <v>550.49999999999955</v>
      </c>
    </row>
    <row r="241" spans="1:7">
      <c r="B241" s="677"/>
      <c r="C241" s="677"/>
      <c r="D241" t="s">
        <v>401</v>
      </c>
      <c r="E241" s="256">
        <v>6</v>
      </c>
      <c r="G241" s="218">
        <f t="shared" si="3"/>
        <v>556.49999999999955</v>
      </c>
    </row>
    <row r="242" spans="1:7">
      <c r="B242" s="677"/>
      <c r="C242" s="677"/>
      <c r="D242" t="s">
        <v>400</v>
      </c>
      <c r="E242" s="237">
        <v>1000</v>
      </c>
      <c r="G242" s="218">
        <f t="shared" si="3"/>
        <v>1556.4999999999995</v>
      </c>
    </row>
    <row r="243" spans="1:7">
      <c r="B243" s="677"/>
      <c r="C243" s="677"/>
      <c r="D243" t="s">
        <v>21</v>
      </c>
      <c r="E243" s="256">
        <v>200</v>
      </c>
      <c r="G243" s="218">
        <f t="shared" si="3"/>
        <v>1756.4999999999995</v>
      </c>
    </row>
    <row r="244" spans="1:7">
      <c r="A244" s="236">
        <v>46141</v>
      </c>
      <c r="B244" s="677" t="s">
        <v>2802</v>
      </c>
      <c r="C244" s="677" t="s">
        <v>418</v>
      </c>
      <c r="D244" t="s">
        <v>19</v>
      </c>
      <c r="F244" s="256">
        <v>50.5</v>
      </c>
      <c r="G244" s="218">
        <f t="shared" si="2"/>
        <v>1705.9999999999995</v>
      </c>
    </row>
    <row r="245" spans="1:7">
      <c r="A245" s="236">
        <v>46141</v>
      </c>
      <c r="B245" s="677" t="s">
        <v>2802</v>
      </c>
      <c r="C245" s="677" t="s">
        <v>418</v>
      </c>
      <c r="D245" t="s">
        <v>401</v>
      </c>
      <c r="F245" s="256">
        <v>6</v>
      </c>
      <c r="G245" s="218">
        <f t="shared" si="2"/>
        <v>1699.9999999999995</v>
      </c>
    </row>
    <row r="246" spans="1:7">
      <c r="A246" s="236">
        <v>46142</v>
      </c>
      <c r="B246" s="677" t="s">
        <v>2803</v>
      </c>
      <c r="C246" s="677" t="s">
        <v>418</v>
      </c>
      <c r="D246" t="s">
        <v>400</v>
      </c>
      <c r="F246" s="256">
        <v>50</v>
      </c>
      <c r="G246" s="218">
        <f t="shared" si="2"/>
        <v>1649.9999999999995</v>
      </c>
    </row>
    <row r="247" spans="1:7">
      <c r="A247" s="243">
        <v>46142</v>
      </c>
      <c r="B247" s="676" t="s">
        <v>397</v>
      </c>
      <c r="C247" s="676" t="s">
        <v>473</v>
      </c>
      <c r="D247" t="s">
        <v>19</v>
      </c>
      <c r="G247" s="218">
        <f t="shared" ref="G247:G251" si="4">+G246+E247-F247</f>
        <v>1649.9999999999995</v>
      </c>
    </row>
    <row r="248" spans="1:7">
      <c r="B248" s="677"/>
      <c r="C248" s="677"/>
      <c r="D248" t="s">
        <v>401</v>
      </c>
      <c r="G248" s="218">
        <f t="shared" si="4"/>
        <v>1649.9999999999995</v>
      </c>
    </row>
    <row r="249" spans="1:7">
      <c r="B249" s="677"/>
      <c r="C249" s="677"/>
      <c r="D249" t="s">
        <v>400</v>
      </c>
      <c r="E249" s="237">
        <v>1000</v>
      </c>
      <c r="G249" s="218">
        <f t="shared" si="4"/>
        <v>2649.9999999999995</v>
      </c>
    </row>
    <row r="250" spans="1:7">
      <c r="B250" s="677"/>
      <c r="C250" s="677"/>
      <c r="D250" t="s">
        <v>21</v>
      </c>
      <c r="E250" s="256">
        <v>200</v>
      </c>
      <c r="G250" s="218">
        <f t="shared" si="4"/>
        <v>2849.9999999999995</v>
      </c>
    </row>
    <row r="251" spans="1:7">
      <c r="B251" s="677"/>
      <c r="C251" s="677"/>
      <c r="G251" s="218">
        <f t="shared" si="4"/>
        <v>2849.9999999999995</v>
      </c>
    </row>
    <row r="252" spans="1:7">
      <c r="B252" s="677"/>
      <c r="C252" s="677"/>
      <c r="G252" s="218">
        <f t="shared" ref="G248:G311" si="5">+G251+E252-F252</f>
        <v>2849.9999999999995</v>
      </c>
    </row>
    <row r="253" spans="1:7">
      <c r="B253" s="677"/>
      <c r="C253" s="677"/>
      <c r="G253" s="218">
        <f t="shared" si="5"/>
        <v>2849.9999999999995</v>
      </c>
    </row>
    <row r="254" spans="1:7">
      <c r="B254" s="677"/>
      <c r="C254" s="677"/>
      <c r="G254" s="218">
        <f t="shared" si="5"/>
        <v>2849.9999999999995</v>
      </c>
    </row>
    <row r="255" spans="1:7">
      <c r="B255" s="677"/>
      <c r="C255" s="677"/>
      <c r="G255" s="218">
        <f t="shared" si="5"/>
        <v>2849.9999999999995</v>
      </c>
    </row>
    <row r="256" spans="1:7">
      <c r="B256" s="677"/>
      <c r="C256" s="677"/>
      <c r="G256" s="218">
        <f t="shared" si="5"/>
        <v>2849.9999999999995</v>
      </c>
    </row>
    <row r="257" spans="2:7">
      <c r="B257" s="677"/>
      <c r="C257" s="677"/>
      <c r="G257" s="218">
        <f t="shared" si="5"/>
        <v>2849.9999999999995</v>
      </c>
    </row>
    <row r="258" spans="2:7">
      <c r="B258" s="677"/>
      <c r="C258" s="677"/>
      <c r="G258" s="218">
        <f t="shared" si="5"/>
        <v>2849.9999999999995</v>
      </c>
    </row>
    <row r="259" spans="2:7">
      <c r="B259" s="677"/>
      <c r="C259" s="677"/>
      <c r="G259" s="218">
        <f t="shared" si="5"/>
        <v>2849.9999999999995</v>
      </c>
    </row>
    <row r="260" spans="2:7">
      <c r="B260" s="677"/>
      <c r="C260" s="677"/>
      <c r="G260" s="218">
        <f t="shared" si="5"/>
        <v>2849.9999999999995</v>
      </c>
    </row>
    <row r="261" spans="2:7">
      <c r="B261" s="677"/>
      <c r="C261" s="677"/>
      <c r="G261" s="218">
        <f t="shared" si="5"/>
        <v>2849.9999999999995</v>
      </c>
    </row>
    <row r="262" spans="2:7">
      <c r="B262" s="677"/>
      <c r="C262" s="677"/>
      <c r="G262" s="218">
        <f t="shared" si="5"/>
        <v>2849.9999999999995</v>
      </c>
    </row>
    <row r="263" spans="2:7">
      <c r="B263" s="677"/>
      <c r="C263" s="677"/>
      <c r="G263" s="218">
        <f t="shared" si="5"/>
        <v>2849.9999999999995</v>
      </c>
    </row>
    <row r="264" spans="2:7">
      <c r="B264" s="677"/>
      <c r="C264" s="677"/>
      <c r="G264" s="218">
        <f t="shared" si="5"/>
        <v>2849.9999999999995</v>
      </c>
    </row>
    <row r="265" spans="2:7">
      <c r="B265" s="677"/>
      <c r="C265" s="677"/>
      <c r="G265" s="218">
        <f t="shared" si="5"/>
        <v>2849.9999999999995</v>
      </c>
    </row>
    <row r="266" spans="2:7">
      <c r="B266" s="677"/>
      <c r="C266" s="677"/>
      <c r="G266" s="218">
        <f t="shared" si="5"/>
        <v>2849.9999999999995</v>
      </c>
    </row>
    <row r="267" spans="2:7">
      <c r="B267" s="677"/>
      <c r="C267" s="677"/>
      <c r="G267" s="218">
        <f t="shared" si="5"/>
        <v>2849.9999999999995</v>
      </c>
    </row>
    <row r="268" spans="2:7">
      <c r="B268" s="677"/>
      <c r="C268" s="677"/>
      <c r="G268" s="218">
        <f t="shared" si="5"/>
        <v>2849.9999999999995</v>
      </c>
    </row>
    <row r="269" spans="2:7">
      <c r="B269" s="677"/>
      <c r="C269" s="677"/>
      <c r="G269" s="218">
        <f t="shared" si="5"/>
        <v>2849.9999999999995</v>
      </c>
    </row>
    <row r="270" spans="2:7">
      <c r="B270" s="677"/>
      <c r="C270" s="677"/>
      <c r="G270" s="218">
        <f t="shared" si="5"/>
        <v>2849.9999999999995</v>
      </c>
    </row>
    <row r="271" spans="2:7">
      <c r="B271" s="677"/>
      <c r="C271" s="677"/>
      <c r="G271" s="218">
        <f t="shared" si="5"/>
        <v>2849.9999999999995</v>
      </c>
    </row>
    <row r="272" spans="2:7">
      <c r="B272" s="677"/>
      <c r="C272" s="677"/>
      <c r="G272" s="218">
        <f t="shared" si="5"/>
        <v>2849.9999999999995</v>
      </c>
    </row>
    <row r="273" spans="2:7">
      <c r="B273" s="677"/>
      <c r="C273" s="677"/>
      <c r="G273" s="218">
        <f t="shared" si="5"/>
        <v>2849.9999999999995</v>
      </c>
    </row>
    <row r="274" spans="2:7">
      <c r="B274" s="677"/>
      <c r="C274" s="677"/>
      <c r="G274" s="218">
        <f t="shared" si="5"/>
        <v>2849.9999999999995</v>
      </c>
    </row>
    <row r="275" spans="2:7">
      <c r="B275" s="677"/>
      <c r="C275" s="677"/>
      <c r="G275" s="218">
        <f t="shared" si="5"/>
        <v>2849.9999999999995</v>
      </c>
    </row>
    <row r="276" spans="2:7">
      <c r="B276" s="677"/>
      <c r="C276" s="677"/>
      <c r="G276" s="218">
        <f t="shared" si="5"/>
        <v>2849.9999999999995</v>
      </c>
    </row>
    <row r="277" spans="2:7">
      <c r="B277" s="677"/>
      <c r="C277" s="677"/>
      <c r="G277" s="218">
        <f t="shared" si="5"/>
        <v>2849.9999999999995</v>
      </c>
    </row>
    <row r="278" spans="2:7">
      <c r="B278" s="677"/>
      <c r="C278" s="677"/>
      <c r="G278" s="218">
        <f t="shared" si="5"/>
        <v>2849.9999999999995</v>
      </c>
    </row>
    <row r="279" spans="2:7">
      <c r="B279" s="677"/>
      <c r="C279" s="677"/>
      <c r="G279" s="218">
        <f t="shared" si="5"/>
        <v>2849.9999999999995</v>
      </c>
    </row>
    <row r="280" spans="2:7">
      <c r="B280" s="677"/>
      <c r="C280" s="677"/>
      <c r="G280" s="218">
        <f t="shared" si="5"/>
        <v>2849.9999999999995</v>
      </c>
    </row>
    <row r="281" spans="2:7">
      <c r="B281" s="677"/>
      <c r="C281" s="677"/>
      <c r="G281" s="218">
        <f t="shared" si="5"/>
        <v>2849.9999999999995</v>
      </c>
    </row>
    <row r="282" spans="2:7">
      <c r="B282" s="677"/>
      <c r="C282" s="677"/>
      <c r="G282" s="218">
        <f t="shared" si="5"/>
        <v>2849.9999999999995</v>
      </c>
    </row>
    <row r="283" spans="2:7">
      <c r="B283" s="677"/>
      <c r="C283" s="677"/>
      <c r="G283" s="218">
        <f t="shared" si="5"/>
        <v>2849.9999999999995</v>
      </c>
    </row>
    <row r="284" spans="2:7">
      <c r="B284" s="677"/>
      <c r="C284" s="677"/>
      <c r="G284" s="218">
        <f t="shared" si="5"/>
        <v>2849.9999999999995</v>
      </c>
    </row>
    <row r="285" spans="2:7">
      <c r="B285" s="677"/>
      <c r="C285" s="677"/>
      <c r="G285" s="218">
        <f t="shared" si="5"/>
        <v>2849.9999999999995</v>
      </c>
    </row>
    <row r="286" spans="2:7">
      <c r="B286" s="677"/>
      <c r="C286" s="677"/>
      <c r="G286" s="218">
        <f t="shared" si="5"/>
        <v>2849.9999999999995</v>
      </c>
    </row>
    <row r="287" spans="2:7">
      <c r="B287" s="677"/>
      <c r="C287" s="677"/>
      <c r="G287" s="218">
        <f t="shared" si="5"/>
        <v>2849.9999999999995</v>
      </c>
    </row>
    <row r="288" spans="2:7">
      <c r="B288" s="677"/>
      <c r="C288" s="677"/>
      <c r="G288" s="218">
        <f t="shared" si="5"/>
        <v>2849.9999999999995</v>
      </c>
    </row>
    <row r="289" spans="2:7">
      <c r="B289" s="677"/>
      <c r="C289" s="677"/>
      <c r="G289" s="218">
        <f t="shared" si="5"/>
        <v>2849.9999999999995</v>
      </c>
    </row>
    <row r="290" spans="2:7">
      <c r="B290" s="677"/>
      <c r="C290" s="677"/>
      <c r="G290" s="218">
        <f t="shared" si="5"/>
        <v>2849.9999999999995</v>
      </c>
    </row>
    <row r="291" spans="2:7">
      <c r="B291" s="677"/>
      <c r="C291" s="677"/>
      <c r="G291" s="218">
        <f t="shared" si="5"/>
        <v>2849.9999999999995</v>
      </c>
    </row>
    <row r="292" spans="2:7">
      <c r="B292" s="677"/>
      <c r="C292" s="677"/>
      <c r="G292" s="218">
        <f t="shared" si="5"/>
        <v>2849.9999999999995</v>
      </c>
    </row>
    <row r="293" spans="2:7">
      <c r="B293" s="677"/>
      <c r="C293" s="677"/>
      <c r="G293" s="218">
        <f t="shared" si="5"/>
        <v>2849.9999999999995</v>
      </c>
    </row>
    <row r="294" spans="2:7">
      <c r="B294" s="677"/>
      <c r="C294" s="677"/>
      <c r="G294" s="218">
        <f t="shared" si="5"/>
        <v>2849.9999999999995</v>
      </c>
    </row>
    <row r="295" spans="2:7">
      <c r="B295" s="677"/>
      <c r="C295" s="677"/>
      <c r="G295" s="218">
        <f t="shared" si="5"/>
        <v>2849.9999999999995</v>
      </c>
    </row>
    <row r="296" spans="2:7">
      <c r="B296" s="677"/>
      <c r="C296" s="677"/>
      <c r="G296" s="218">
        <f t="shared" si="5"/>
        <v>2849.9999999999995</v>
      </c>
    </row>
    <row r="297" spans="2:7">
      <c r="B297" s="677"/>
      <c r="C297" s="677"/>
      <c r="G297" s="218">
        <f t="shared" si="5"/>
        <v>2849.9999999999995</v>
      </c>
    </row>
    <row r="298" spans="2:7">
      <c r="B298" s="677"/>
      <c r="C298" s="677"/>
      <c r="G298" s="218">
        <f t="shared" si="5"/>
        <v>2849.9999999999995</v>
      </c>
    </row>
    <row r="299" spans="2:7">
      <c r="B299" s="677"/>
      <c r="C299" s="677"/>
      <c r="G299" s="218">
        <f t="shared" si="5"/>
        <v>2849.9999999999995</v>
      </c>
    </row>
    <row r="300" spans="2:7">
      <c r="B300" s="677"/>
      <c r="C300" s="677"/>
      <c r="G300" s="218">
        <f t="shared" si="5"/>
        <v>2849.9999999999995</v>
      </c>
    </row>
    <row r="301" spans="2:7">
      <c r="B301" s="677"/>
      <c r="C301" s="677"/>
      <c r="G301" s="218">
        <f t="shared" si="5"/>
        <v>2849.9999999999995</v>
      </c>
    </row>
    <row r="302" spans="2:7">
      <c r="B302" s="677"/>
      <c r="C302" s="677"/>
      <c r="G302" s="218">
        <f t="shared" si="5"/>
        <v>2849.9999999999995</v>
      </c>
    </row>
    <row r="303" spans="2:7">
      <c r="B303" s="677"/>
      <c r="C303" s="677"/>
      <c r="G303" s="218">
        <f t="shared" si="5"/>
        <v>2849.9999999999995</v>
      </c>
    </row>
    <row r="304" spans="2:7">
      <c r="B304" s="677"/>
      <c r="C304" s="677"/>
      <c r="G304" s="218">
        <f t="shared" si="5"/>
        <v>2849.9999999999995</v>
      </c>
    </row>
    <row r="305" spans="2:7">
      <c r="B305" s="677"/>
      <c r="C305" s="677"/>
      <c r="G305" s="218">
        <f t="shared" si="5"/>
        <v>2849.9999999999995</v>
      </c>
    </row>
    <row r="306" spans="2:7">
      <c r="B306" s="677"/>
      <c r="C306" s="677"/>
      <c r="G306" s="218">
        <f t="shared" si="5"/>
        <v>2849.9999999999995</v>
      </c>
    </row>
    <row r="307" spans="2:7">
      <c r="B307" s="677"/>
      <c r="C307" s="677"/>
      <c r="G307" s="218">
        <f t="shared" si="5"/>
        <v>2849.9999999999995</v>
      </c>
    </row>
    <row r="308" spans="2:7">
      <c r="B308" s="677"/>
      <c r="C308" s="677"/>
      <c r="G308" s="218">
        <f t="shared" si="5"/>
        <v>2849.9999999999995</v>
      </c>
    </row>
    <row r="309" spans="2:7">
      <c r="B309" s="677"/>
      <c r="C309" s="677"/>
      <c r="G309" s="218">
        <f t="shared" si="5"/>
        <v>2849.9999999999995</v>
      </c>
    </row>
    <row r="310" spans="2:7">
      <c r="B310" s="677"/>
      <c r="C310" s="677"/>
      <c r="G310" s="218">
        <f t="shared" si="5"/>
        <v>2849.9999999999995</v>
      </c>
    </row>
    <row r="311" spans="2:7">
      <c r="B311" s="677"/>
      <c r="C311" s="677"/>
      <c r="G311" s="218">
        <f t="shared" si="5"/>
        <v>2849.9999999999995</v>
      </c>
    </row>
    <row r="312" spans="2:7">
      <c r="B312" s="677"/>
      <c r="C312" s="677"/>
      <c r="G312" s="218">
        <f t="shared" ref="G312:G375" si="6">+G311+E312-F312</f>
        <v>2849.9999999999995</v>
      </c>
    </row>
    <row r="313" spans="2:7">
      <c r="B313" s="677"/>
      <c r="C313" s="677"/>
      <c r="G313" s="218">
        <f t="shared" si="6"/>
        <v>2849.9999999999995</v>
      </c>
    </row>
    <row r="314" spans="2:7">
      <c r="B314" s="677"/>
      <c r="C314" s="677"/>
      <c r="G314" s="218">
        <f t="shared" si="6"/>
        <v>2849.9999999999995</v>
      </c>
    </row>
    <row r="315" spans="2:7">
      <c r="B315" s="677"/>
      <c r="C315" s="677"/>
      <c r="G315" s="218">
        <f t="shared" si="6"/>
        <v>2849.9999999999995</v>
      </c>
    </row>
    <row r="316" spans="2:7">
      <c r="B316" s="677"/>
      <c r="C316" s="677"/>
      <c r="G316" s="218">
        <f t="shared" si="6"/>
        <v>2849.9999999999995</v>
      </c>
    </row>
    <row r="317" spans="2:7">
      <c r="B317" s="677"/>
      <c r="C317" s="677"/>
      <c r="G317" s="218">
        <f t="shared" si="6"/>
        <v>2849.9999999999995</v>
      </c>
    </row>
    <row r="318" spans="2:7">
      <c r="B318" s="677"/>
      <c r="C318" s="677"/>
      <c r="G318" s="218">
        <f t="shared" si="6"/>
        <v>2849.9999999999995</v>
      </c>
    </row>
    <row r="319" spans="2:7">
      <c r="B319" s="677"/>
      <c r="C319" s="677"/>
      <c r="G319" s="218">
        <f t="shared" si="6"/>
        <v>2849.9999999999995</v>
      </c>
    </row>
    <row r="320" spans="2:7">
      <c r="B320" s="677"/>
      <c r="C320" s="677"/>
      <c r="G320" s="218">
        <f t="shared" si="6"/>
        <v>2849.9999999999995</v>
      </c>
    </row>
    <row r="321" spans="2:7">
      <c r="B321" s="677"/>
      <c r="C321" s="677"/>
      <c r="G321" s="218">
        <f t="shared" si="6"/>
        <v>2849.9999999999995</v>
      </c>
    </row>
    <row r="322" spans="2:7">
      <c r="B322" s="677"/>
      <c r="C322" s="677"/>
      <c r="G322" s="218">
        <f t="shared" si="6"/>
        <v>2849.9999999999995</v>
      </c>
    </row>
    <row r="323" spans="2:7">
      <c r="B323" s="677"/>
      <c r="C323" s="677"/>
      <c r="G323" s="218">
        <f t="shared" si="6"/>
        <v>2849.9999999999995</v>
      </c>
    </row>
    <row r="324" spans="2:7">
      <c r="B324" s="677"/>
      <c r="C324" s="677"/>
      <c r="G324" s="218">
        <f t="shared" si="6"/>
        <v>2849.9999999999995</v>
      </c>
    </row>
    <row r="325" spans="2:7">
      <c r="B325" s="677"/>
      <c r="C325" s="677"/>
      <c r="G325" s="218">
        <f t="shared" si="6"/>
        <v>2849.9999999999995</v>
      </c>
    </row>
    <row r="326" spans="2:7">
      <c r="B326" s="677"/>
      <c r="C326" s="677"/>
      <c r="G326" s="218">
        <f t="shared" si="6"/>
        <v>2849.9999999999995</v>
      </c>
    </row>
    <row r="327" spans="2:7">
      <c r="B327" s="677"/>
      <c r="C327" s="677"/>
      <c r="G327" s="218">
        <f t="shared" si="6"/>
        <v>2849.9999999999995</v>
      </c>
    </row>
    <row r="328" spans="2:7">
      <c r="B328" s="677"/>
      <c r="C328" s="677"/>
      <c r="G328" s="218">
        <f t="shared" si="6"/>
        <v>2849.9999999999995</v>
      </c>
    </row>
    <row r="329" spans="2:7">
      <c r="B329" s="677"/>
      <c r="C329" s="677"/>
      <c r="G329" s="218">
        <f t="shared" si="6"/>
        <v>2849.9999999999995</v>
      </c>
    </row>
    <row r="330" spans="2:7">
      <c r="B330" s="677"/>
      <c r="C330" s="677"/>
      <c r="G330" s="218">
        <f t="shared" si="6"/>
        <v>2849.9999999999995</v>
      </c>
    </row>
    <row r="331" spans="2:7">
      <c r="B331" s="677"/>
      <c r="C331" s="677"/>
      <c r="G331" s="218">
        <f t="shared" si="6"/>
        <v>2849.9999999999995</v>
      </c>
    </row>
    <row r="332" spans="2:7">
      <c r="B332" s="677"/>
      <c r="C332" s="677"/>
      <c r="G332" s="218">
        <f t="shared" si="6"/>
        <v>2849.9999999999995</v>
      </c>
    </row>
    <row r="333" spans="2:7">
      <c r="B333" s="677"/>
      <c r="C333" s="677"/>
      <c r="G333" s="218">
        <f t="shared" si="6"/>
        <v>2849.9999999999995</v>
      </c>
    </row>
    <row r="334" spans="2:7">
      <c r="B334" s="677"/>
      <c r="C334" s="677"/>
      <c r="G334" s="218">
        <f t="shared" si="6"/>
        <v>2849.9999999999995</v>
      </c>
    </row>
    <row r="335" spans="2:7">
      <c r="B335" s="677"/>
      <c r="C335" s="677"/>
      <c r="G335" s="218">
        <f t="shared" si="6"/>
        <v>2849.9999999999995</v>
      </c>
    </row>
    <row r="336" spans="2:7">
      <c r="B336" s="677"/>
      <c r="C336" s="677"/>
      <c r="G336" s="218">
        <f t="shared" si="6"/>
        <v>2849.9999999999995</v>
      </c>
    </row>
    <row r="337" spans="2:7">
      <c r="B337" s="677"/>
      <c r="C337" s="677"/>
      <c r="G337" s="218">
        <f t="shared" si="6"/>
        <v>2849.9999999999995</v>
      </c>
    </row>
    <row r="338" spans="2:7">
      <c r="B338" s="677"/>
      <c r="C338" s="677"/>
      <c r="G338" s="218">
        <f t="shared" si="6"/>
        <v>2849.9999999999995</v>
      </c>
    </row>
    <row r="339" spans="2:7">
      <c r="B339" s="677"/>
      <c r="C339" s="677"/>
      <c r="G339" s="218">
        <f t="shared" si="6"/>
        <v>2849.9999999999995</v>
      </c>
    </row>
    <row r="340" spans="2:7">
      <c r="B340" s="677"/>
      <c r="C340" s="677"/>
      <c r="G340" s="218">
        <f t="shared" si="6"/>
        <v>2849.9999999999995</v>
      </c>
    </row>
    <row r="341" spans="2:7">
      <c r="B341" s="677"/>
      <c r="C341" s="677"/>
      <c r="G341" s="218">
        <f t="shared" si="6"/>
        <v>2849.9999999999995</v>
      </c>
    </row>
    <row r="342" spans="2:7">
      <c r="B342" s="677"/>
      <c r="C342" s="677"/>
      <c r="G342" s="218">
        <f t="shared" si="6"/>
        <v>2849.9999999999995</v>
      </c>
    </row>
    <row r="343" spans="2:7">
      <c r="B343" s="677"/>
      <c r="C343" s="677"/>
      <c r="G343" s="218">
        <f t="shared" si="6"/>
        <v>2849.9999999999995</v>
      </c>
    </row>
    <row r="344" spans="2:7">
      <c r="B344" s="677"/>
      <c r="C344" s="677"/>
      <c r="G344" s="218">
        <f t="shared" si="6"/>
        <v>2849.9999999999995</v>
      </c>
    </row>
    <row r="345" spans="2:7">
      <c r="B345" s="677"/>
      <c r="C345" s="677"/>
      <c r="G345" s="218">
        <f t="shared" si="6"/>
        <v>2849.9999999999995</v>
      </c>
    </row>
    <row r="346" spans="2:7">
      <c r="B346" s="677"/>
      <c r="C346" s="677"/>
      <c r="G346" s="218">
        <f t="shared" si="6"/>
        <v>2849.9999999999995</v>
      </c>
    </row>
    <row r="347" spans="2:7">
      <c r="B347" s="677"/>
      <c r="C347" s="677"/>
      <c r="G347" s="218">
        <f t="shared" si="6"/>
        <v>2849.9999999999995</v>
      </c>
    </row>
    <row r="348" spans="2:7">
      <c r="B348" s="677"/>
      <c r="C348" s="677"/>
      <c r="G348" s="218">
        <f t="shared" si="6"/>
        <v>2849.9999999999995</v>
      </c>
    </row>
    <row r="349" spans="2:7">
      <c r="B349" s="677"/>
      <c r="C349" s="677"/>
      <c r="G349" s="218">
        <f t="shared" si="6"/>
        <v>2849.9999999999995</v>
      </c>
    </row>
    <row r="350" spans="2:7">
      <c r="B350" s="677"/>
      <c r="C350" s="677"/>
      <c r="G350" s="218">
        <f t="shared" si="6"/>
        <v>2849.9999999999995</v>
      </c>
    </row>
    <row r="351" spans="2:7">
      <c r="B351" s="677"/>
      <c r="C351" s="677"/>
      <c r="G351" s="218">
        <f t="shared" si="6"/>
        <v>2849.9999999999995</v>
      </c>
    </row>
    <row r="352" spans="2:7">
      <c r="B352" s="677"/>
      <c r="C352" s="677"/>
      <c r="G352" s="218">
        <f t="shared" si="6"/>
        <v>2849.9999999999995</v>
      </c>
    </row>
    <row r="353" spans="2:7">
      <c r="B353" s="677"/>
      <c r="C353" s="677"/>
      <c r="G353" s="218">
        <f t="shared" si="6"/>
        <v>2849.9999999999995</v>
      </c>
    </row>
    <row r="354" spans="2:7">
      <c r="B354" s="677"/>
      <c r="C354" s="677"/>
      <c r="G354" s="218">
        <f t="shared" si="6"/>
        <v>2849.9999999999995</v>
      </c>
    </row>
    <row r="355" spans="2:7">
      <c r="B355" s="677"/>
      <c r="C355" s="677"/>
      <c r="G355" s="218">
        <f t="shared" si="6"/>
        <v>2849.9999999999995</v>
      </c>
    </row>
    <row r="356" spans="2:7">
      <c r="B356" s="677"/>
      <c r="C356" s="677"/>
      <c r="G356" s="218">
        <f t="shared" si="6"/>
        <v>2849.9999999999995</v>
      </c>
    </row>
    <row r="357" spans="2:7">
      <c r="B357" s="677"/>
      <c r="C357" s="677"/>
      <c r="G357" s="218">
        <f t="shared" si="6"/>
        <v>2849.9999999999995</v>
      </c>
    </row>
    <row r="358" spans="2:7">
      <c r="B358" s="677"/>
      <c r="C358" s="677"/>
      <c r="G358" s="218">
        <f t="shared" si="6"/>
        <v>2849.9999999999995</v>
      </c>
    </row>
    <row r="359" spans="2:7">
      <c r="B359" s="677"/>
      <c r="C359" s="677"/>
      <c r="G359" s="218">
        <f t="shared" si="6"/>
        <v>2849.9999999999995</v>
      </c>
    </row>
    <row r="360" spans="2:7">
      <c r="B360" s="677"/>
      <c r="C360" s="677"/>
      <c r="G360" s="218">
        <f t="shared" si="6"/>
        <v>2849.9999999999995</v>
      </c>
    </row>
    <row r="361" spans="2:7">
      <c r="B361" s="677"/>
      <c r="C361" s="677"/>
      <c r="G361" s="218">
        <f t="shared" si="6"/>
        <v>2849.9999999999995</v>
      </c>
    </row>
    <row r="362" spans="2:7">
      <c r="B362" s="677"/>
      <c r="C362" s="677"/>
      <c r="G362" s="218">
        <f t="shared" si="6"/>
        <v>2849.9999999999995</v>
      </c>
    </row>
    <row r="363" spans="2:7">
      <c r="B363" s="677"/>
      <c r="C363" s="677"/>
      <c r="G363" s="218">
        <f t="shared" si="6"/>
        <v>2849.9999999999995</v>
      </c>
    </row>
    <row r="364" spans="2:7">
      <c r="B364" s="677"/>
      <c r="C364" s="677"/>
      <c r="G364" s="218">
        <f t="shared" si="6"/>
        <v>2849.9999999999995</v>
      </c>
    </row>
    <row r="365" spans="2:7">
      <c r="B365" s="677"/>
      <c r="C365" s="677"/>
      <c r="G365" s="218">
        <f t="shared" si="6"/>
        <v>2849.9999999999995</v>
      </c>
    </row>
    <row r="366" spans="2:7">
      <c r="B366" s="677"/>
      <c r="C366" s="677"/>
      <c r="G366" s="218">
        <f t="shared" si="6"/>
        <v>2849.9999999999995</v>
      </c>
    </row>
    <row r="367" spans="2:7">
      <c r="B367" s="677"/>
      <c r="C367" s="677"/>
      <c r="G367" s="218">
        <f t="shared" si="6"/>
        <v>2849.9999999999995</v>
      </c>
    </row>
    <row r="368" spans="2:7">
      <c r="B368" s="677"/>
      <c r="C368" s="677"/>
      <c r="G368" s="218">
        <f t="shared" si="6"/>
        <v>2849.9999999999995</v>
      </c>
    </row>
    <row r="369" spans="2:7">
      <c r="B369" s="677"/>
      <c r="C369" s="677"/>
      <c r="G369" s="218">
        <f t="shared" si="6"/>
        <v>2849.9999999999995</v>
      </c>
    </row>
    <row r="370" spans="2:7">
      <c r="B370" s="677"/>
      <c r="C370" s="677"/>
      <c r="G370" s="218">
        <f t="shared" si="6"/>
        <v>2849.9999999999995</v>
      </c>
    </row>
    <row r="371" spans="2:7">
      <c r="B371" s="677"/>
      <c r="C371" s="677"/>
      <c r="G371" s="218">
        <f t="shared" si="6"/>
        <v>2849.9999999999995</v>
      </c>
    </row>
    <row r="372" spans="2:7">
      <c r="B372" s="677"/>
      <c r="C372" s="677"/>
      <c r="G372" s="218">
        <f t="shared" si="6"/>
        <v>2849.9999999999995</v>
      </c>
    </row>
    <row r="373" spans="2:7">
      <c r="B373" s="677"/>
      <c r="C373" s="677"/>
      <c r="G373" s="218">
        <f t="shared" si="6"/>
        <v>2849.9999999999995</v>
      </c>
    </row>
    <row r="374" spans="2:7">
      <c r="B374" s="677"/>
      <c r="C374" s="677"/>
      <c r="G374" s="218">
        <f t="shared" si="6"/>
        <v>2849.9999999999995</v>
      </c>
    </row>
    <row r="375" spans="2:7">
      <c r="B375" s="677"/>
      <c r="C375" s="677"/>
      <c r="G375" s="218">
        <f t="shared" si="6"/>
        <v>2849.9999999999995</v>
      </c>
    </row>
    <row r="376" spans="2:7">
      <c r="B376" s="677"/>
      <c r="C376" s="677"/>
      <c r="G376" s="218">
        <f t="shared" ref="G376:G439" si="7">+G375+E376-F376</f>
        <v>2849.9999999999995</v>
      </c>
    </row>
    <row r="377" spans="2:7">
      <c r="B377" s="677"/>
      <c r="C377" s="677"/>
      <c r="G377" s="218">
        <f t="shared" si="7"/>
        <v>2849.9999999999995</v>
      </c>
    </row>
    <row r="378" spans="2:7">
      <c r="B378" s="677"/>
      <c r="C378" s="677"/>
      <c r="G378" s="218">
        <f t="shared" si="7"/>
        <v>2849.9999999999995</v>
      </c>
    </row>
    <row r="379" spans="2:7">
      <c r="B379" s="677"/>
      <c r="C379" s="677"/>
      <c r="G379" s="218">
        <f t="shared" si="7"/>
        <v>2849.9999999999995</v>
      </c>
    </row>
    <row r="380" spans="2:7">
      <c r="B380" s="677"/>
      <c r="C380" s="677"/>
      <c r="G380" s="218">
        <f t="shared" si="7"/>
        <v>2849.9999999999995</v>
      </c>
    </row>
    <row r="381" spans="2:7">
      <c r="B381" s="677"/>
      <c r="C381" s="677"/>
      <c r="G381" s="218">
        <f t="shared" si="7"/>
        <v>2849.9999999999995</v>
      </c>
    </row>
    <row r="382" spans="2:7">
      <c r="B382" s="677"/>
      <c r="C382" s="677"/>
      <c r="G382" s="218">
        <f t="shared" si="7"/>
        <v>2849.9999999999995</v>
      </c>
    </row>
    <row r="383" spans="2:7">
      <c r="B383" s="677"/>
      <c r="C383" s="677"/>
      <c r="G383" s="218">
        <f t="shared" si="7"/>
        <v>2849.9999999999995</v>
      </c>
    </row>
    <row r="384" spans="2:7">
      <c r="B384" s="677"/>
      <c r="C384" s="677"/>
      <c r="G384" s="218">
        <f t="shared" si="7"/>
        <v>2849.9999999999995</v>
      </c>
    </row>
    <row r="385" spans="2:7">
      <c r="B385" s="677"/>
      <c r="C385" s="677"/>
      <c r="G385" s="218">
        <f t="shared" si="7"/>
        <v>2849.9999999999995</v>
      </c>
    </row>
    <row r="386" spans="2:7">
      <c r="B386" s="677"/>
      <c r="C386" s="677"/>
      <c r="G386" s="218">
        <f t="shared" si="7"/>
        <v>2849.9999999999995</v>
      </c>
    </row>
    <row r="387" spans="2:7">
      <c r="B387" s="677"/>
      <c r="C387" s="677"/>
      <c r="G387" s="218">
        <f t="shared" si="7"/>
        <v>2849.9999999999995</v>
      </c>
    </row>
    <row r="388" spans="2:7">
      <c r="B388" s="677"/>
      <c r="C388" s="677"/>
      <c r="G388" s="218">
        <f t="shared" si="7"/>
        <v>2849.9999999999995</v>
      </c>
    </row>
    <row r="389" spans="2:7">
      <c r="B389" s="677"/>
      <c r="C389" s="677"/>
      <c r="G389" s="218">
        <f t="shared" si="7"/>
        <v>2849.9999999999995</v>
      </c>
    </row>
    <row r="390" spans="2:7">
      <c r="B390" s="677"/>
      <c r="C390" s="677"/>
      <c r="G390" s="218">
        <f t="shared" si="7"/>
        <v>2849.9999999999995</v>
      </c>
    </row>
    <row r="391" spans="2:7">
      <c r="B391" s="677"/>
      <c r="C391" s="677"/>
      <c r="G391" s="218">
        <f t="shared" si="7"/>
        <v>2849.9999999999995</v>
      </c>
    </row>
    <row r="392" spans="2:7">
      <c r="B392" s="677"/>
      <c r="C392" s="677"/>
      <c r="G392" s="218">
        <f t="shared" si="7"/>
        <v>2849.9999999999995</v>
      </c>
    </row>
    <row r="393" spans="2:7">
      <c r="B393" s="677"/>
      <c r="C393" s="677"/>
      <c r="G393" s="218">
        <f t="shared" si="7"/>
        <v>2849.9999999999995</v>
      </c>
    </row>
    <row r="394" spans="2:7">
      <c r="B394" s="677"/>
      <c r="C394" s="677"/>
      <c r="G394" s="218">
        <f t="shared" si="7"/>
        <v>2849.9999999999995</v>
      </c>
    </row>
    <row r="395" spans="2:7">
      <c r="B395" s="677"/>
      <c r="C395" s="677"/>
      <c r="G395" s="218">
        <f t="shared" si="7"/>
        <v>2849.9999999999995</v>
      </c>
    </row>
    <row r="396" spans="2:7">
      <c r="B396" s="677"/>
      <c r="C396" s="677"/>
      <c r="G396" s="218">
        <f t="shared" si="7"/>
        <v>2849.9999999999995</v>
      </c>
    </row>
    <row r="397" spans="2:7">
      <c r="B397" s="677"/>
      <c r="C397" s="677"/>
      <c r="G397" s="218">
        <f t="shared" si="7"/>
        <v>2849.9999999999995</v>
      </c>
    </row>
    <row r="398" spans="2:7">
      <c r="B398" s="677"/>
      <c r="C398" s="677"/>
      <c r="G398" s="218">
        <f t="shared" si="7"/>
        <v>2849.9999999999995</v>
      </c>
    </row>
    <row r="399" spans="2:7">
      <c r="B399" s="677"/>
      <c r="C399" s="677"/>
      <c r="G399" s="218">
        <f t="shared" si="7"/>
        <v>2849.9999999999995</v>
      </c>
    </row>
    <row r="400" spans="2:7">
      <c r="B400" s="677"/>
      <c r="C400" s="677"/>
      <c r="G400" s="218">
        <f t="shared" si="7"/>
        <v>2849.9999999999995</v>
      </c>
    </row>
    <row r="401" spans="2:7">
      <c r="B401" s="677"/>
      <c r="C401" s="677"/>
      <c r="G401" s="218">
        <f t="shared" si="7"/>
        <v>2849.9999999999995</v>
      </c>
    </row>
    <row r="402" spans="2:7">
      <c r="B402" s="677"/>
      <c r="C402" s="677"/>
      <c r="G402" s="218">
        <f t="shared" si="7"/>
        <v>2849.9999999999995</v>
      </c>
    </row>
    <row r="403" spans="2:7">
      <c r="B403" s="677"/>
      <c r="C403" s="677"/>
      <c r="G403" s="218">
        <f t="shared" si="7"/>
        <v>2849.9999999999995</v>
      </c>
    </row>
    <row r="404" spans="2:7">
      <c r="B404" s="677"/>
      <c r="C404" s="677"/>
      <c r="G404" s="218">
        <f t="shared" si="7"/>
        <v>2849.9999999999995</v>
      </c>
    </row>
    <row r="405" spans="2:7">
      <c r="B405" s="677"/>
      <c r="C405" s="677"/>
      <c r="G405" s="218">
        <f t="shared" si="7"/>
        <v>2849.9999999999995</v>
      </c>
    </row>
    <row r="406" spans="2:7">
      <c r="B406" s="677"/>
      <c r="C406" s="677"/>
      <c r="G406" s="218">
        <f t="shared" si="7"/>
        <v>2849.9999999999995</v>
      </c>
    </row>
    <row r="407" spans="2:7">
      <c r="B407" s="677"/>
      <c r="C407" s="677"/>
      <c r="G407" s="218">
        <f t="shared" si="7"/>
        <v>2849.9999999999995</v>
      </c>
    </row>
    <row r="408" spans="2:7">
      <c r="B408" s="677"/>
      <c r="C408" s="677"/>
      <c r="G408" s="218">
        <f t="shared" si="7"/>
        <v>2849.9999999999995</v>
      </c>
    </row>
    <row r="409" spans="2:7">
      <c r="B409" s="677"/>
      <c r="C409" s="677"/>
      <c r="G409" s="218">
        <f t="shared" si="7"/>
        <v>2849.9999999999995</v>
      </c>
    </row>
    <row r="410" spans="2:7">
      <c r="B410" s="677"/>
      <c r="C410" s="677"/>
      <c r="G410" s="218">
        <f t="shared" si="7"/>
        <v>2849.9999999999995</v>
      </c>
    </row>
    <row r="411" spans="2:7">
      <c r="B411" s="677"/>
      <c r="C411" s="677"/>
      <c r="G411" s="218">
        <f t="shared" si="7"/>
        <v>2849.9999999999995</v>
      </c>
    </row>
    <row r="412" spans="2:7">
      <c r="B412" s="677"/>
      <c r="C412" s="677"/>
      <c r="G412" s="218">
        <f t="shared" si="7"/>
        <v>2849.9999999999995</v>
      </c>
    </row>
    <row r="413" spans="2:7">
      <c r="B413" s="677"/>
      <c r="C413" s="677"/>
      <c r="G413" s="218">
        <f t="shared" si="7"/>
        <v>2849.9999999999995</v>
      </c>
    </row>
    <row r="414" spans="2:7">
      <c r="B414" s="677"/>
      <c r="C414" s="677"/>
      <c r="G414" s="218">
        <f t="shared" si="7"/>
        <v>2849.9999999999995</v>
      </c>
    </row>
    <row r="415" spans="2:7">
      <c r="B415" s="677"/>
      <c r="C415" s="677"/>
      <c r="G415" s="218">
        <f t="shared" si="7"/>
        <v>2849.9999999999995</v>
      </c>
    </row>
    <row r="416" spans="2:7">
      <c r="B416" s="677"/>
      <c r="C416" s="677"/>
      <c r="G416" s="218">
        <f t="shared" si="7"/>
        <v>2849.9999999999995</v>
      </c>
    </row>
    <row r="417" spans="2:7">
      <c r="B417" s="677"/>
      <c r="C417" s="677"/>
      <c r="G417" s="218">
        <f t="shared" si="7"/>
        <v>2849.9999999999995</v>
      </c>
    </row>
    <row r="418" spans="2:7">
      <c r="B418" s="677"/>
      <c r="C418" s="677"/>
      <c r="G418" s="218">
        <f t="shared" si="7"/>
        <v>2849.9999999999995</v>
      </c>
    </row>
    <row r="419" spans="2:7">
      <c r="B419" s="677"/>
      <c r="C419" s="677"/>
      <c r="G419" s="218">
        <f t="shared" si="7"/>
        <v>2849.9999999999995</v>
      </c>
    </row>
    <row r="420" spans="2:7">
      <c r="B420" s="677"/>
      <c r="C420" s="677"/>
      <c r="G420" s="218">
        <f t="shared" si="7"/>
        <v>2849.9999999999995</v>
      </c>
    </row>
    <row r="421" spans="2:7">
      <c r="B421" s="677"/>
      <c r="C421" s="677"/>
      <c r="G421" s="218">
        <f t="shared" si="7"/>
        <v>2849.9999999999995</v>
      </c>
    </row>
    <row r="422" spans="2:7">
      <c r="B422" s="677"/>
      <c r="C422" s="677"/>
      <c r="G422" s="218">
        <f t="shared" si="7"/>
        <v>2849.9999999999995</v>
      </c>
    </row>
    <row r="423" spans="2:7">
      <c r="B423" s="677"/>
      <c r="C423" s="677"/>
      <c r="G423" s="218">
        <f t="shared" si="7"/>
        <v>2849.9999999999995</v>
      </c>
    </row>
    <row r="424" spans="2:7">
      <c r="B424" s="677"/>
      <c r="C424" s="677"/>
      <c r="G424" s="218">
        <f t="shared" si="7"/>
        <v>2849.9999999999995</v>
      </c>
    </row>
    <row r="425" spans="2:7">
      <c r="B425" s="677"/>
      <c r="C425" s="677"/>
      <c r="G425" s="218">
        <f t="shared" si="7"/>
        <v>2849.9999999999995</v>
      </c>
    </row>
    <row r="426" spans="2:7">
      <c r="B426" s="677"/>
      <c r="C426" s="677"/>
      <c r="G426" s="218">
        <f t="shared" si="7"/>
        <v>2849.9999999999995</v>
      </c>
    </row>
    <row r="427" spans="2:7">
      <c r="B427" s="677"/>
      <c r="C427" s="677"/>
      <c r="G427" s="218">
        <f t="shared" si="7"/>
        <v>2849.9999999999995</v>
      </c>
    </row>
    <row r="428" spans="2:7">
      <c r="B428" s="677"/>
      <c r="C428" s="677"/>
      <c r="G428" s="218">
        <f t="shared" si="7"/>
        <v>2849.9999999999995</v>
      </c>
    </row>
    <row r="429" spans="2:7">
      <c r="B429" s="677"/>
      <c r="C429" s="677"/>
      <c r="G429" s="218">
        <f t="shared" si="7"/>
        <v>2849.9999999999995</v>
      </c>
    </row>
    <row r="430" spans="2:7">
      <c r="B430" s="677"/>
      <c r="C430" s="677"/>
      <c r="G430" s="218">
        <f t="shared" si="7"/>
        <v>2849.9999999999995</v>
      </c>
    </row>
    <row r="431" spans="2:7">
      <c r="B431" s="677"/>
      <c r="C431" s="677"/>
      <c r="G431" s="218">
        <f t="shared" si="7"/>
        <v>2849.9999999999995</v>
      </c>
    </row>
    <row r="432" spans="2:7">
      <c r="B432" s="677"/>
      <c r="C432" s="677"/>
      <c r="G432" s="218">
        <f t="shared" si="7"/>
        <v>2849.9999999999995</v>
      </c>
    </row>
    <row r="433" spans="2:7">
      <c r="B433" s="677"/>
      <c r="C433" s="677"/>
      <c r="G433" s="218">
        <f t="shared" si="7"/>
        <v>2849.9999999999995</v>
      </c>
    </row>
    <row r="434" spans="2:7">
      <c r="B434" s="677"/>
      <c r="C434" s="677"/>
      <c r="G434" s="218">
        <f t="shared" si="7"/>
        <v>2849.9999999999995</v>
      </c>
    </row>
    <row r="435" spans="2:7">
      <c r="B435" s="677"/>
      <c r="C435" s="677"/>
      <c r="G435" s="218">
        <f t="shared" si="7"/>
        <v>2849.9999999999995</v>
      </c>
    </row>
    <row r="436" spans="2:7">
      <c r="B436" s="677"/>
      <c r="C436" s="677"/>
      <c r="G436" s="218">
        <f t="shared" si="7"/>
        <v>2849.9999999999995</v>
      </c>
    </row>
    <row r="437" spans="2:7">
      <c r="B437" s="677"/>
      <c r="C437" s="677"/>
      <c r="G437" s="218">
        <f t="shared" si="7"/>
        <v>2849.9999999999995</v>
      </c>
    </row>
    <row r="438" spans="2:7">
      <c r="B438" s="677"/>
      <c r="C438" s="677"/>
      <c r="G438" s="218">
        <f t="shared" si="7"/>
        <v>2849.9999999999995</v>
      </c>
    </row>
    <row r="439" spans="2:7">
      <c r="B439" s="677"/>
      <c r="C439" s="677"/>
      <c r="G439" s="218">
        <f t="shared" si="7"/>
        <v>2849.9999999999995</v>
      </c>
    </row>
    <row r="440" spans="2:7">
      <c r="B440" s="677"/>
      <c r="C440" s="677"/>
      <c r="G440" s="218">
        <f t="shared" ref="G440:G503" si="8">+G439+E440-F440</f>
        <v>2849.9999999999995</v>
      </c>
    </row>
    <row r="441" spans="2:7">
      <c r="B441" s="677"/>
      <c r="C441" s="677"/>
      <c r="G441" s="218">
        <f t="shared" si="8"/>
        <v>2849.9999999999995</v>
      </c>
    </row>
    <row r="442" spans="2:7">
      <c r="B442" s="677"/>
      <c r="C442" s="677"/>
      <c r="G442" s="218">
        <f t="shared" si="8"/>
        <v>2849.9999999999995</v>
      </c>
    </row>
    <row r="443" spans="2:7">
      <c r="B443" s="677"/>
      <c r="C443" s="677"/>
      <c r="G443" s="218">
        <f t="shared" si="8"/>
        <v>2849.9999999999995</v>
      </c>
    </row>
    <row r="444" spans="2:7">
      <c r="B444" s="677"/>
      <c r="C444" s="677"/>
      <c r="G444" s="218">
        <f t="shared" si="8"/>
        <v>2849.9999999999995</v>
      </c>
    </row>
    <row r="445" spans="2:7">
      <c r="B445" s="677"/>
      <c r="C445" s="677"/>
      <c r="G445" s="218">
        <f t="shared" si="8"/>
        <v>2849.9999999999995</v>
      </c>
    </row>
    <row r="446" spans="2:7">
      <c r="B446" s="677"/>
      <c r="C446" s="677"/>
      <c r="G446" s="218">
        <f t="shared" si="8"/>
        <v>2849.9999999999995</v>
      </c>
    </row>
    <row r="447" spans="2:7">
      <c r="B447" s="677"/>
      <c r="C447" s="677"/>
      <c r="G447" s="218">
        <f t="shared" si="8"/>
        <v>2849.9999999999995</v>
      </c>
    </row>
    <row r="448" spans="2:7">
      <c r="B448" s="677"/>
      <c r="C448" s="677"/>
      <c r="G448" s="218">
        <f t="shared" si="8"/>
        <v>2849.9999999999995</v>
      </c>
    </row>
    <row r="449" spans="2:7">
      <c r="B449" s="677"/>
      <c r="C449" s="677"/>
      <c r="G449" s="218">
        <f t="shared" si="8"/>
        <v>2849.9999999999995</v>
      </c>
    </row>
    <row r="450" spans="2:7">
      <c r="B450" s="677"/>
      <c r="C450" s="677"/>
      <c r="G450" s="218">
        <f t="shared" si="8"/>
        <v>2849.9999999999995</v>
      </c>
    </row>
    <row r="451" spans="2:7">
      <c r="B451" s="677"/>
      <c r="C451" s="677"/>
      <c r="G451" s="218">
        <f t="shared" si="8"/>
        <v>2849.9999999999995</v>
      </c>
    </row>
    <row r="452" spans="2:7">
      <c r="B452" s="677"/>
      <c r="C452" s="677"/>
      <c r="G452" s="218">
        <f t="shared" si="8"/>
        <v>2849.9999999999995</v>
      </c>
    </row>
    <row r="453" spans="2:7">
      <c r="B453" s="677"/>
      <c r="C453" s="677"/>
      <c r="G453" s="218">
        <f t="shared" si="8"/>
        <v>2849.9999999999995</v>
      </c>
    </row>
    <row r="454" spans="2:7">
      <c r="B454" s="677"/>
      <c r="C454" s="677"/>
      <c r="G454" s="218">
        <f t="shared" si="8"/>
        <v>2849.9999999999995</v>
      </c>
    </row>
    <row r="455" spans="2:7">
      <c r="B455" s="677"/>
      <c r="C455" s="677"/>
      <c r="G455" s="218">
        <f t="shared" si="8"/>
        <v>2849.9999999999995</v>
      </c>
    </row>
    <row r="456" spans="2:7">
      <c r="B456" s="677"/>
      <c r="C456" s="677"/>
      <c r="G456" s="218">
        <f t="shared" si="8"/>
        <v>2849.9999999999995</v>
      </c>
    </row>
    <row r="457" spans="2:7">
      <c r="B457" s="677"/>
      <c r="C457" s="677"/>
      <c r="G457" s="218">
        <f t="shared" si="8"/>
        <v>2849.9999999999995</v>
      </c>
    </row>
    <row r="458" spans="2:7">
      <c r="B458" s="677"/>
      <c r="C458" s="677"/>
      <c r="G458" s="218">
        <f t="shared" si="8"/>
        <v>2849.9999999999995</v>
      </c>
    </row>
    <row r="459" spans="2:7">
      <c r="B459" s="677"/>
      <c r="C459" s="677"/>
      <c r="G459" s="218">
        <f t="shared" si="8"/>
        <v>2849.9999999999995</v>
      </c>
    </row>
    <row r="460" spans="2:7">
      <c r="B460" s="677"/>
      <c r="C460" s="677"/>
      <c r="G460" s="218">
        <f t="shared" si="8"/>
        <v>2849.9999999999995</v>
      </c>
    </row>
    <row r="461" spans="2:7">
      <c r="B461" s="677"/>
      <c r="C461" s="677"/>
      <c r="G461" s="218">
        <f t="shared" si="8"/>
        <v>2849.9999999999995</v>
      </c>
    </row>
    <row r="462" spans="2:7">
      <c r="B462" s="677"/>
      <c r="C462" s="677"/>
      <c r="G462" s="218">
        <f t="shared" si="8"/>
        <v>2849.9999999999995</v>
      </c>
    </row>
    <row r="463" spans="2:7">
      <c r="B463" s="677"/>
      <c r="C463" s="677"/>
      <c r="G463" s="218">
        <f t="shared" si="8"/>
        <v>2849.9999999999995</v>
      </c>
    </row>
    <row r="464" spans="2:7">
      <c r="B464" s="677"/>
      <c r="C464" s="677"/>
      <c r="G464" s="218">
        <f t="shared" si="8"/>
        <v>2849.9999999999995</v>
      </c>
    </row>
    <row r="465" spans="2:7">
      <c r="B465" s="677"/>
      <c r="C465" s="677"/>
      <c r="G465" s="218">
        <f t="shared" si="8"/>
        <v>2849.9999999999995</v>
      </c>
    </row>
    <row r="466" spans="2:7">
      <c r="B466" s="677"/>
      <c r="C466" s="677"/>
      <c r="G466" s="218">
        <f t="shared" si="8"/>
        <v>2849.9999999999995</v>
      </c>
    </row>
    <row r="467" spans="2:7">
      <c r="B467" s="677"/>
      <c r="C467" s="677"/>
      <c r="G467" s="218">
        <f t="shared" si="8"/>
        <v>2849.9999999999995</v>
      </c>
    </row>
    <row r="468" spans="2:7">
      <c r="B468" s="677"/>
      <c r="C468" s="677"/>
      <c r="G468" s="218">
        <f t="shared" si="8"/>
        <v>2849.9999999999995</v>
      </c>
    </row>
    <row r="469" spans="2:7">
      <c r="B469" s="677"/>
      <c r="C469" s="677"/>
      <c r="G469" s="218">
        <f t="shared" si="8"/>
        <v>2849.9999999999995</v>
      </c>
    </row>
    <row r="470" spans="2:7">
      <c r="B470" s="677"/>
      <c r="C470" s="677"/>
      <c r="G470" s="218">
        <f t="shared" si="8"/>
        <v>2849.9999999999995</v>
      </c>
    </row>
    <row r="471" spans="2:7">
      <c r="B471" s="677"/>
      <c r="C471" s="677"/>
      <c r="G471" s="218">
        <f t="shared" si="8"/>
        <v>2849.9999999999995</v>
      </c>
    </row>
    <row r="472" spans="2:7">
      <c r="B472" s="677"/>
      <c r="C472" s="677"/>
      <c r="G472" s="218">
        <f t="shared" si="8"/>
        <v>2849.9999999999995</v>
      </c>
    </row>
    <row r="473" spans="2:7">
      <c r="B473" s="677"/>
      <c r="C473" s="677"/>
      <c r="G473" s="218">
        <f t="shared" si="8"/>
        <v>2849.9999999999995</v>
      </c>
    </row>
    <row r="474" spans="2:7">
      <c r="B474" s="677"/>
      <c r="C474" s="677"/>
      <c r="G474" s="218">
        <f t="shared" si="8"/>
        <v>2849.9999999999995</v>
      </c>
    </row>
    <row r="475" spans="2:7">
      <c r="B475" s="677"/>
      <c r="C475" s="677"/>
      <c r="G475" s="218">
        <f t="shared" si="8"/>
        <v>2849.9999999999995</v>
      </c>
    </row>
    <row r="476" spans="2:7">
      <c r="B476" s="677"/>
      <c r="C476" s="677"/>
      <c r="G476" s="218">
        <f t="shared" si="8"/>
        <v>2849.9999999999995</v>
      </c>
    </row>
    <row r="477" spans="2:7">
      <c r="B477" s="677"/>
      <c r="C477" s="677"/>
      <c r="G477" s="218">
        <f t="shared" si="8"/>
        <v>2849.9999999999995</v>
      </c>
    </row>
    <row r="478" spans="2:7">
      <c r="B478" s="677"/>
      <c r="C478" s="677"/>
      <c r="G478" s="218">
        <f t="shared" si="8"/>
        <v>2849.9999999999995</v>
      </c>
    </row>
    <row r="479" spans="2:7">
      <c r="B479" s="677"/>
      <c r="C479" s="677"/>
      <c r="G479" s="218">
        <f t="shared" si="8"/>
        <v>2849.9999999999995</v>
      </c>
    </row>
    <row r="480" spans="2:7">
      <c r="B480" s="677"/>
      <c r="C480" s="677"/>
      <c r="G480" s="218">
        <f t="shared" si="8"/>
        <v>2849.9999999999995</v>
      </c>
    </row>
    <row r="481" spans="2:7">
      <c r="B481" s="677"/>
      <c r="C481" s="677"/>
      <c r="G481" s="218">
        <f t="shared" si="8"/>
        <v>2849.9999999999995</v>
      </c>
    </row>
    <row r="482" spans="2:7">
      <c r="B482" s="677"/>
      <c r="C482" s="677"/>
      <c r="G482" s="218">
        <f t="shared" si="8"/>
        <v>2849.9999999999995</v>
      </c>
    </row>
    <row r="483" spans="2:7">
      <c r="B483" s="677"/>
      <c r="C483" s="677"/>
      <c r="G483" s="218">
        <f t="shared" si="8"/>
        <v>2849.9999999999995</v>
      </c>
    </row>
    <row r="484" spans="2:7">
      <c r="B484" s="677"/>
      <c r="C484" s="677"/>
      <c r="G484" s="218">
        <f t="shared" si="8"/>
        <v>2849.9999999999995</v>
      </c>
    </row>
    <row r="485" spans="2:7">
      <c r="B485" s="677"/>
      <c r="C485" s="677"/>
      <c r="G485" s="218">
        <f t="shared" si="8"/>
        <v>2849.9999999999995</v>
      </c>
    </row>
    <row r="486" spans="2:7">
      <c r="B486" s="677"/>
      <c r="C486" s="677"/>
      <c r="G486" s="218">
        <f t="shared" si="8"/>
        <v>2849.9999999999995</v>
      </c>
    </row>
    <row r="487" spans="2:7">
      <c r="B487" s="677"/>
      <c r="C487" s="677"/>
      <c r="G487" s="218">
        <f t="shared" si="8"/>
        <v>2849.9999999999995</v>
      </c>
    </row>
    <row r="488" spans="2:7">
      <c r="B488" s="677"/>
      <c r="C488" s="677"/>
      <c r="G488" s="218">
        <f t="shared" si="8"/>
        <v>2849.9999999999995</v>
      </c>
    </row>
    <row r="489" spans="2:7">
      <c r="B489" s="677"/>
      <c r="C489" s="677"/>
      <c r="G489" s="218">
        <f t="shared" si="8"/>
        <v>2849.9999999999995</v>
      </c>
    </row>
    <row r="490" spans="2:7">
      <c r="B490" s="677"/>
      <c r="C490" s="677"/>
      <c r="G490" s="218">
        <f t="shared" si="8"/>
        <v>2849.9999999999995</v>
      </c>
    </row>
    <row r="491" spans="2:7">
      <c r="B491" s="677"/>
      <c r="C491" s="677"/>
      <c r="G491" s="218">
        <f t="shared" si="8"/>
        <v>2849.9999999999995</v>
      </c>
    </row>
    <row r="492" spans="2:7">
      <c r="B492" s="677"/>
      <c r="C492" s="677"/>
      <c r="G492" s="218">
        <f t="shared" si="8"/>
        <v>2849.9999999999995</v>
      </c>
    </row>
    <row r="493" spans="2:7">
      <c r="B493" s="677"/>
      <c r="C493" s="677"/>
      <c r="G493" s="218">
        <f t="shared" si="8"/>
        <v>2849.9999999999995</v>
      </c>
    </row>
    <row r="494" spans="2:7">
      <c r="B494" s="677"/>
      <c r="C494" s="677"/>
      <c r="G494" s="218">
        <f t="shared" si="8"/>
        <v>2849.9999999999995</v>
      </c>
    </row>
    <row r="495" spans="2:7">
      <c r="B495" s="677"/>
      <c r="C495" s="677"/>
      <c r="G495" s="218">
        <f t="shared" si="8"/>
        <v>2849.9999999999995</v>
      </c>
    </row>
    <row r="496" spans="2:7">
      <c r="B496" s="677"/>
      <c r="C496" s="677"/>
      <c r="G496" s="218">
        <f t="shared" si="8"/>
        <v>2849.9999999999995</v>
      </c>
    </row>
    <row r="497" spans="2:7">
      <c r="B497" s="677"/>
      <c r="C497" s="677"/>
      <c r="G497" s="218">
        <f t="shared" si="8"/>
        <v>2849.9999999999995</v>
      </c>
    </row>
    <row r="498" spans="2:7">
      <c r="B498" s="677"/>
      <c r="C498" s="677"/>
      <c r="G498" s="218">
        <f t="shared" si="8"/>
        <v>2849.9999999999995</v>
      </c>
    </row>
    <row r="499" spans="2:7">
      <c r="B499" s="677"/>
      <c r="C499" s="677"/>
      <c r="G499" s="218">
        <f t="shared" si="8"/>
        <v>2849.9999999999995</v>
      </c>
    </row>
    <row r="500" spans="2:7">
      <c r="B500" s="677"/>
      <c r="C500" s="677"/>
      <c r="G500" s="218">
        <f t="shared" si="8"/>
        <v>2849.9999999999995</v>
      </c>
    </row>
    <row r="501" spans="2:7">
      <c r="B501" s="677"/>
      <c r="C501" s="677"/>
      <c r="G501" s="218">
        <f t="shared" si="8"/>
        <v>2849.9999999999995</v>
      </c>
    </row>
    <row r="502" spans="2:7">
      <c r="B502" s="677"/>
      <c r="C502" s="677"/>
      <c r="G502" s="218">
        <f t="shared" si="8"/>
        <v>2849.9999999999995</v>
      </c>
    </row>
    <row r="503" spans="2:7">
      <c r="B503" s="677"/>
      <c r="C503" s="677"/>
      <c r="G503" s="218">
        <f t="shared" si="8"/>
        <v>2849.9999999999995</v>
      </c>
    </row>
    <row r="504" spans="2:7">
      <c r="B504" s="677"/>
      <c r="C504" s="677"/>
      <c r="G504" s="218">
        <f t="shared" ref="G504:G524" si="9">+G503+E504-F504</f>
        <v>2849.9999999999995</v>
      </c>
    </row>
    <row r="505" spans="2:7">
      <c r="B505" s="677"/>
      <c r="C505" s="677"/>
      <c r="G505" s="218">
        <f t="shared" si="9"/>
        <v>2849.9999999999995</v>
      </c>
    </row>
    <row r="506" spans="2:7">
      <c r="B506" s="677"/>
      <c r="C506" s="677"/>
      <c r="G506" s="218">
        <f t="shared" si="9"/>
        <v>2849.9999999999995</v>
      </c>
    </row>
    <row r="507" spans="2:7">
      <c r="B507" s="677"/>
      <c r="C507" s="677"/>
      <c r="G507" s="218">
        <f t="shared" si="9"/>
        <v>2849.9999999999995</v>
      </c>
    </row>
    <row r="508" spans="2:7">
      <c r="B508" s="677"/>
      <c r="C508" s="677"/>
      <c r="G508" s="218">
        <f t="shared" si="9"/>
        <v>2849.9999999999995</v>
      </c>
    </row>
    <row r="509" spans="2:7">
      <c r="B509" s="677"/>
      <c r="C509" s="677"/>
      <c r="G509" s="218">
        <f t="shared" si="9"/>
        <v>2849.9999999999995</v>
      </c>
    </row>
    <row r="510" spans="2:7">
      <c r="B510" s="677"/>
      <c r="C510" s="677"/>
      <c r="G510" s="218">
        <f t="shared" si="9"/>
        <v>2849.9999999999995</v>
      </c>
    </row>
    <row r="511" spans="2:7">
      <c r="B511" s="677"/>
      <c r="C511" s="677"/>
      <c r="G511" s="218">
        <f t="shared" si="9"/>
        <v>2849.9999999999995</v>
      </c>
    </row>
    <row r="512" spans="2:7">
      <c r="B512" s="677"/>
      <c r="C512" s="677"/>
      <c r="G512" s="218">
        <f t="shared" si="9"/>
        <v>2849.9999999999995</v>
      </c>
    </row>
    <row r="513" spans="2:7">
      <c r="B513" s="677"/>
      <c r="C513" s="677"/>
      <c r="G513" s="218">
        <f t="shared" si="9"/>
        <v>2849.9999999999995</v>
      </c>
    </row>
    <row r="514" spans="2:7">
      <c r="B514" s="677"/>
      <c r="C514" s="677"/>
      <c r="G514" s="218">
        <f t="shared" si="9"/>
        <v>2849.9999999999995</v>
      </c>
    </row>
    <row r="515" spans="2:7">
      <c r="B515" s="677"/>
      <c r="C515" s="677"/>
      <c r="G515" s="218">
        <f t="shared" si="9"/>
        <v>2849.9999999999995</v>
      </c>
    </row>
    <row r="516" spans="2:7">
      <c r="B516" s="677"/>
      <c r="C516" s="677"/>
      <c r="G516" s="218">
        <f t="shared" si="9"/>
        <v>2849.9999999999995</v>
      </c>
    </row>
    <row r="517" spans="2:7">
      <c r="B517" s="677"/>
      <c r="C517" s="677"/>
      <c r="G517" s="218">
        <f t="shared" si="9"/>
        <v>2849.9999999999995</v>
      </c>
    </row>
    <row r="518" spans="2:7">
      <c r="B518" s="677"/>
      <c r="C518" s="677"/>
      <c r="G518" s="218">
        <f t="shared" si="9"/>
        <v>2849.9999999999995</v>
      </c>
    </row>
    <row r="519" spans="2:7">
      <c r="B519" s="677"/>
      <c r="C519" s="677"/>
      <c r="G519" s="218">
        <f t="shared" si="9"/>
        <v>2849.9999999999995</v>
      </c>
    </row>
    <row r="520" spans="2:7">
      <c r="B520" s="677"/>
      <c r="C520" s="677"/>
      <c r="G520" s="218">
        <f t="shared" si="9"/>
        <v>2849.9999999999995</v>
      </c>
    </row>
    <row r="521" spans="2:7">
      <c r="B521" s="677"/>
      <c r="C521" s="677"/>
      <c r="G521" s="218">
        <f t="shared" si="9"/>
        <v>2849.9999999999995</v>
      </c>
    </row>
    <row r="522" spans="2:7">
      <c r="B522" s="677"/>
      <c r="C522" s="677"/>
      <c r="G522" s="218">
        <f t="shared" si="9"/>
        <v>2849.9999999999995</v>
      </c>
    </row>
    <row r="523" spans="2:7">
      <c r="B523" s="677"/>
      <c r="C523" s="677"/>
      <c r="G523" s="218">
        <f t="shared" si="9"/>
        <v>2849.9999999999995</v>
      </c>
    </row>
    <row r="524" spans="2:7">
      <c r="B524" s="677"/>
      <c r="C524" s="677"/>
      <c r="G524" s="218">
        <f t="shared" si="9"/>
        <v>2849.9999999999995</v>
      </c>
    </row>
    <row r="525" spans="2:7">
      <c r="B525" s="677"/>
      <c r="C525" s="677"/>
    </row>
    <row r="526" spans="2:7">
      <c r="B526" s="677"/>
      <c r="C526" s="677"/>
    </row>
    <row r="527" spans="2:7">
      <c r="B527" s="677"/>
      <c r="C527" s="677"/>
    </row>
    <row r="528" spans="2:7">
      <c r="B528" s="677"/>
      <c r="C528" s="677"/>
    </row>
    <row r="529" spans="2:3">
      <c r="B529" s="677"/>
      <c r="C529" s="677"/>
    </row>
    <row r="530" spans="2:3">
      <c r="B530" s="677"/>
      <c r="C530" s="677"/>
    </row>
    <row r="531" spans="2:3">
      <c r="B531" s="677"/>
      <c r="C531" s="677"/>
    </row>
    <row r="532" spans="2:3">
      <c r="B532" s="677"/>
      <c r="C532" s="677"/>
    </row>
    <row r="533" spans="2:3">
      <c r="B533" s="677"/>
      <c r="C533" s="677"/>
    </row>
  </sheetData>
  <autoFilter ref="A6:N181" xr:uid="{1A4251F6-AE98-4F57-BF76-5B7777664BD0}"/>
  <mergeCells count="6">
    <mergeCell ref="J225:L225"/>
    <mergeCell ref="B3:G3"/>
    <mergeCell ref="J127:L127"/>
    <mergeCell ref="J144:L144"/>
    <mergeCell ref="J159:L159"/>
    <mergeCell ref="J199:L19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29DD-D329-4595-9AD3-67443ECBA300}">
  <sheetPr>
    <tabColor rgb="FF00B0F0"/>
  </sheetPr>
  <dimension ref="A1:O519"/>
  <sheetViews>
    <sheetView topLeftCell="A153" workbookViewId="0">
      <selection activeCell="E170" sqref="E170"/>
    </sheetView>
  </sheetViews>
  <sheetFormatPr defaultColWidth="9.140625" defaultRowHeight="15"/>
  <cols>
    <col min="1" max="1" width="11.7109375" style="257" bestFit="1" customWidth="1"/>
    <col min="2" max="2" width="12.85546875" style="217" bestFit="1" customWidth="1"/>
    <col min="3" max="3" width="12.140625" style="317" bestFit="1" customWidth="1"/>
    <col min="4" max="4" width="22.42578125" style="382" customWidth="1"/>
    <col min="5" max="6" width="12.140625" style="256" customWidth="1"/>
    <col min="7" max="8" width="11.140625" customWidth="1"/>
    <col min="9" max="9" width="11.85546875" customWidth="1"/>
    <col min="10" max="10" width="9.85546875" bestFit="1" customWidth="1"/>
    <col min="11" max="11" width="12.5703125" customWidth="1"/>
    <col min="12" max="12" width="14" customWidth="1"/>
    <col min="13" max="13" width="16.5703125" customWidth="1"/>
    <col min="14" max="14" width="16.7109375" customWidth="1"/>
  </cols>
  <sheetData>
    <row r="1" spans="1:14">
      <c r="A1" s="740" t="s">
        <v>2804</v>
      </c>
      <c r="B1" s="740"/>
      <c r="C1" s="740"/>
      <c r="D1" s="740"/>
      <c r="E1" s="740"/>
      <c r="F1" s="740"/>
      <c r="G1" s="740"/>
      <c r="H1" s="676"/>
    </row>
    <row r="2" spans="1:14">
      <c r="A2" s="740"/>
      <c r="B2" s="740"/>
      <c r="C2" s="740"/>
      <c r="D2" s="740"/>
      <c r="E2" s="740"/>
      <c r="F2" s="740"/>
      <c r="G2" s="740"/>
      <c r="H2" s="294"/>
      <c r="I2" t="s">
        <v>597</v>
      </c>
      <c r="J2">
        <v>73137054</v>
      </c>
    </row>
    <row r="3" spans="1:14" ht="45.75">
      <c r="A3" s="242" t="s">
        <v>390</v>
      </c>
      <c r="B3" s="233" t="s">
        <v>391</v>
      </c>
      <c r="C3" s="233" t="s">
        <v>392</v>
      </c>
      <c r="D3" s="233" t="s">
        <v>393</v>
      </c>
      <c r="E3" s="286" t="s">
        <v>394</v>
      </c>
      <c r="F3" s="286" t="s">
        <v>395</v>
      </c>
      <c r="G3" s="302" t="s">
        <v>396</v>
      </c>
      <c r="H3" s="302"/>
      <c r="J3" t="s">
        <v>597</v>
      </c>
      <c r="K3">
        <v>73137054</v>
      </c>
    </row>
    <row r="4" spans="1:14">
      <c r="A4" s="242"/>
      <c r="B4" s="233"/>
      <c r="C4" s="233"/>
      <c r="D4" s="381"/>
      <c r="E4" s="286"/>
      <c r="F4" s="286"/>
      <c r="G4" s="302"/>
      <c r="H4" s="302"/>
    </row>
    <row r="5" spans="1:14">
      <c r="A5" s="277">
        <v>45412</v>
      </c>
      <c r="B5" s="680" t="s">
        <v>397</v>
      </c>
      <c r="C5" s="680" t="s">
        <v>420</v>
      </c>
      <c r="D5" s="382" t="s">
        <v>399</v>
      </c>
      <c r="E5" s="285">
        <v>500</v>
      </c>
      <c r="F5" s="285"/>
      <c r="G5" s="294">
        <f>G4+E5-F5</f>
        <v>500</v>
      </c>
      <c r="H5" s="294"/>
    </row>
    <row r="6" spans="1:14">
      <c r="A6" s="277"/>
      <c r="B6" s="680"/>
      <c r="C6" s="680"/>
      <c r="D6" s="382" t="s">
        <v>1115</v>
      </c>
      <c r="E6" s="291">
        <v>500</v>
      </c>
      <c r="F6" s="291"/>
      <c r="G6" s="294">
        <f t="shared" ref="G5:G73" si="0">G5+E6-F6</f>
        <v>1000</v>
      </c>
      <c r="H6" s="294"/>
    </row>
    <row r="7" spans="1:14" s="396" customFormat="1">
      <c r="A7" s="426">
        <v>45398</v>
      </c>
      <c r="B7" s="410" t="s">
        <v>2805</v>
      </c>
      <c r="C7" s="410" t="s">
        <v>420</v>
      </c>
      <c r="D7" s="457" t="s">
        <v>399</v>
      </c>
      <c r="E7" s="427"/>
      <c r="F7" s="400">
        <v>500</v>
      </c>
      <c r="G7" s="434">
        <f t="shared" si="0"/>
        <v>500</v>
      </c>
      <c r="H7" s="434"/>
    </row>
    <row r="8" spans="1:14" s="396" customFormat="1">
      <c r="A8" s="426">
        <v>45398</v>
      </c>
      <c r="B8" s="410" t="s">
        <v>2806</v>
      </c>
      <c r="C8" s="410" t="s">
        <v>420</v>
      </c>
      <c r="D8" s="457" t="s">
        <v>1115</v>
      </c>
      <c r="E8" s="427"/>
      <c r="F8" s="427">
        <v>500</v>
      </c>
      <c r="G8" s="434">
        <f t="shared" si="0"/>
        <v>0</v>
      </c>
      <c r="H8" s="434"/>
    </row>
    <row r="9" spans="1:14">
      <c r="A9" s="277">
        <v>45443</v>
      </c>
      <c r="B9" s="680" t="s">
        <v>397</v>
      </c>
      <c r="C9" s="680" t="s">
        <v>422</v>
      </c>
      <c r="D9" s="382" t="s">
        <v>19</v>
      </c>
      <c r="E9" s="285">
        <v>28.6</v>
      </c>
      <c r="G9" s="294">
        <f t="shared" si="0"/>
        <v>28.6</v>
      </c>
      <c r="H9" s="294"/>
    </row>
    <row r="10" spans="1:14">
      <c r="B10" s="677"/>
      <c r="D10" s="382" t="s">
        <v>401</v>
      </c>
      <c r="E10" s="256">
        <v>5</v>
      </c>
      <c r="G10" s="294">
        <f t="shared" si="0"/>
        <v>33.6</v>
      </c>
      <c r="H10" s="294"/>
    </row>
    <row r="11" spans="1:14">
      <c r="B11" s="677"/>
      <c r="D11" s="382" t="s">
        <v>1115</v>
      </c>
      <c r="E11" s="256">
        <v>500</v>
      </c>
      <c r="G11" s="294">
        <f t="shared" si="0"/>
        <v>533.6</v>
      </c>
      <c r="H11" s="294"/>
    </row>
    <row r="12" spans="1:14" s="396" customFormat="1">
      <c r="A12" s="426">
        <v>45432</v>
      </c>
      <c r="B12" s="681" t="s">
        <v>2807</v>
      </c>
      <c r="C12" s="410" t="s">
        <v>422</v>
      </c>
      <c r="D12" s="457" t="s">
        <v>1115</v>
      </c>
      <c r="E12" s="397"/>
      <c r="F12" s="397">
        <v>500</v>
      </c>
      <c r="G12" s="434">
        <f t="shared" si="0"/>
        <v>33.600000000000023</v>
      </c>
      <c r="H12" s="434"/>
    </row>
    <row r="13" spans="1:14">
      <c r="A13" s="257">
        <v>45464</v>
      </c>
      <c r="B13" s="677" t="s">
        <v>2808</v>
      </c>
      <c r="C13" s="317" t="s">
        <v>422</v>
      </c>
      <c r="D13" s="382" t="s">
        <v>19</v>
      </c>
      <c r="F13" s="256">
        <v>28.6</v>
      </c>
      <c r="G13" s="294">
        <f t="shared" si="0"/>
        <v>5.0000000000000213</v>
      </c>
      <c r="H13" s="294"/>
    </row>
    <row r="14" spans="1:14">
      <c r="A14" s="257">
        <v>45464</v>
      </c>
      <c r="B14" s="677" t="s">
        <v>2808</v>
      </c>
      <c r="C14" s="317" t="s">
        <v>422</v>
      </c>
      <c r="D14" s="382" t="s">
        <v>401</v>
      </c>
      <c r="F14" s="256">
        <v>5</v>
      </c>
      <c r="G14" s="294">
        <f t="shared" si="0"/>
        <v>2.1316282072803006E-14</v>
      </c>
      <c r="H14" s="294"/>
    </row>
    <row r="15" spans="1:14">
      <c r="A15" s="277">
        <v>45473</v>
      </c>
      <c r="B15" s="676" t="s">
        <v>397</v>
      </c>
      <c r="C15" s="680" t="s">
        <v>425</v>
      </c>
      <c r="D15" s="382" t="s">
        <v>19</v>
      </c>
      <c r="E15" s="285">
        <v>27.7</v>
      </c>
      <c r="G15" s="294">
        <f t="shared" si="0"/>
        <v>27.700000000000021</v>
      </c>
      <c r="H15" s="294"/>
    </row>
    <row r="16" spans="1:14">
      <c r="B16" s="677"/>
      <c r="D16" s="382" t="s">
        <v>401</v>
      </c>
      <c r="E16" s="256">
        <v>7</v>
      </c>
      <c r="G16" s="294">
        <f t="shared" si="0"/>
        <v>34.700000000000017</v>
      </c>
      <c r="H16" s="294"/>
      <c r="K16" s="285"/>
      <c r="M16" s="285"/>
      <c r="N16" s="256"/>
    </row>
    <row r="17" spans="1:14">
      <c r="B17" s="677"/>
      <c r="D17" s="382" t="s">
        <v>1115</v>
      </c>
      <c r="E17" s="256">
        <v>500</v>
      </c>
      <c r="G17" s="294">
        <f t="shared" si="0"/>
        <v>534.70000000000005</v>
      </c>
      <c r="H17" s="294"/>
      <c r="K17" s="256"/>
      <c r="M17" s="256"/>
      <c r="N17" s="256"/>
    </row>
    <row r="18" spans="1:14" s="460" customFormat="1">
      <c r="A18" s="472">
        <v>45464</v>
      </c>
      <c r="B18" s="459" t="s">
        <v>2809</v>
      </c>
      <c r="C18" s="479" t="s">
        <v>425</v>
      </c>
      <c r="D18" s="480" t="s">
        <v>1115</v>
      </c>
      <c r="E18" s="461"/>
      <c r="F18" s="461">
        <v>500</v>
      </c>
      <c r="G18" s="481">
        <f t="shared" si="0"/>
        <v>34.700000000000045</v>
      </c>
      <c r="H18" s="481"/>
      <c r="K18" s="461"/>
      <c r="M18" s="461"/>
      <c r="N18" s="461"/>
    </row>
    <row r="19" spans="1:14">
      <c r="A19" s="257">
        <v>45495</v>
      </c>
      <c r="B19" s="677" t="s">
        <v>2810</v>
      </c>
      <c r="C19" s="317" t="s">
        <v>425</v>
      </c>
      <c r="D19" s="382" t="s">
        <v>19</v>
      </c>
      <c r="F19" s="256">
        <v>27.7</v>
      </c>
      <c r="G19" s="294">
        <f t="shared" si="0"/>
        <v>7.0000000000000462</v>
      </c>
      <c r="H19" s="294"/>
      <c r="K19" s="256"/>
      <c r="L19" s="256"/>
      <c r="M19" s="256"/>
    </row>
    <row r="20" spans="1:14">
      <c r="A20" s="257">
        <v>45495</v>
      </c>
      <c r="B20" s="677" t="s">
        <v>2810</v>
      </c>
      <c r="C20" s="317" t="s">
        <v>425</v>
      </c>
      <c r="D20" s="382" t="s">
        <v>401</v>
      </c>
      <c r="F20" s="256">
        <v>7</v>
      </c>
      <c r="G20" s="294">
        <f t="shared" si="0"/>
        <v>4.6185277824406512E-14</v>
      </c>
      <c r="H20" s="294"/>
      <c r="M20" s="256"/>
    </row>
    <row r="21" spans="1:14">
      <c r="A21" s="277">
        <v>45504</v>
      </c>
      <c r="B21" s="676" t="s">
        <v>397</v>
      </c>
      <c r="C21" s="680" t="s">
        <v>427</v>
      </c>
      <c r="D21" s="382" t="s">
        <v>19</v>
      </c>
      <c r="E21" s="237">
        <v>27.2</v>
      </c>
      <c r="G21" s="294">
        <f t="shared" si="0"/>
        <v>27.200000000000045</v>
      </c>
      <c r="H21" s="294"/>
    </row>
    <row r="22" spans="1:14">
      <c r="B22" s="677"/>
      <c r="D22" s="382" t="s">
        <v>401</v>
      </c>
      <c r="E22" s="237">
        <v>7</v>
      </c>
      <c r="G22" s="294">
        <f t="shared" si="0"/>
        <v>34.200000000000045</v>
      </c>
      <c r="H22" s="294"/>
    </row>
    <row r="23" spans="1:14">
      <c r="B23" s="677"/>
      <c r="D23" s="382" t="s">
        <v>1115</v>
      </c>
      <c r="E23" s="256">
        <v>500</v>
      </c>
      <c r="G23" s="294">
        <f t="shared" si="0"/>
        <v>534.20000000000005</v>
      </c>
      <c r="H23" s="294"/>
    </row>
    <row r="24" spans="1:14" s="396" customFormat="1">
      <c r="A24" s="426">
        <v>45495</v>
      </c>
      <c r="B24" s="681" t="s">
        <v>2811</v>
      </c>
      <c r="C24" s="410" t="s">
        <v>427</v>
      </c>
      <c r="D24" s="457" t="s">
        <v>1115</v>
      </c>
      <c r="E24" s="397"/>
      <c r="F24" s="397">
        <v>500</v>
      </c>
      <c r="G24" s="434">
        <f t="shared" si="0"/>
        <v>34.200000000000045</v>
      </c>
      <c r="H24" s="434"/>
    </row>
    <row r="25" spans="1:14">
      <c r="A25" s="257">
        <v>45525</v>
      </c>
      <c r="B25" s="677" t="s">
        <v>2812</v>
      </c>
      <c r="C25" s="317" t="s">
        <v>427</v>
      </c>
      <c r="D25" s="382" t="s">
        <v>19</v>
      </c>
      <c r="F25" s="256">
        <v>27.2</v>
      </c>
      <c r="G25" s="294">
        <f t="shared" si="0"/>
        <v>7.0000000000000462</v>
      </c>
      <c r="H25" s="294"/>
    </row>
    <row r="26" spans="1:14">
      <c r="A26" s="257">
        <v>45525</v>
      </c>
      <c r="B26" s="677" t="s">
        <v>2812</v>
      </c>
      <c r="C26" s="317" t="s">
        <v>427</v>
      </c>
      <c r="D26" s="382" t="s">
        <v>401</v>
      </c>
      <c r="F26" s="256">
        <v>7</v>
      </c>
      <c r="G26" s="294">
        <f t="shared" si="0"/>
        <v>4.6185277824406512E-14</v>
      </c>
      <c r="H26" s="294"/>
    </row>
    <row r="27" spans="1:14">
      <c r="A27" s="243">
        <v>45535</v>
      </c>
      <c r="B27" s="676" t="s">
        <v>397</v>
      </c>
      <c r="C27" s="676" t="s">
        <v>429</v>
      </c>
      <c r="D27" t="s">
        <v>19</v>
      </c>
      <c r="E27" s="237">
        <v>27.3</v>
      </c>
      <c r="G27" s="294">
        <f t="shared" si="0"/>
        <v>27.300000000000047</v>
      </c>
      <c r="H27" s="294"/>
    </row>
    <row r="28" spans="1:14">
      <c r="A28" s="236"/>
      <c r="B28" s="677"/>
      <c r="C28" s="677"/>
      <c r="D28" t="s">
        <v>401</v>
      </c>
      <c r="E28" s="237">
        <v>7</v>
      </c>
      <c r="G28" s="294">
        <f t="shared" si="0"/>
        <v>34.300000000000047</v>
      </c>
      <c r="H28" s="294"/>
    </row>
    <row r="29" spans="1:14">
      <c r="A29" s="236"/>
      <c r="B29" s="677"/>
      <c r="C29" s="677"/>
      <c r="D29" t="s">
        <v>400</v>
      </c>
      <c r="E29" s="237">
        <v>500</v>
      </c>
      <c r="G29" s="294">
        <f t="shared" si="0"/>
        <v>534.30000000000007</v>
      </c>
      <c r="H29" s="294"/>
    </row>
    <row r="30" spans="1:14" s="396" customFormat="1">
      <c r="A30" s="426">
        <v>45525</v>
      </c>
      <c r="B30" s="681" t="s">
        <v>2813</v>
      </c>
      <c r="C30" s="410" t="s">
        <v>429</v>
      </c>
      <c r="D30" s="396" t="s">
        <v>400</v>
      </c>
      <c r="E30" s="397"/>
      <c r="F30" s="397">
        <v>500</v>
      </c>
      <c r="G30" s="434">
        <f t="shared" si="0"/>
        <v>34.300000000000068</v>
      </c>
      <c r="H30" s="434"/>
    </row>
    <row r="31" spans="1:14">
      <c r="A31" s="257">
        <v>45555</v>
      </c>
      <c r="B31" s="677" t="s">
        <v>2814</v>
      </c>
      <c r="C31" s="317" t="s">
        <v>429</v>
      </c>
      <c r="D31" t="s">
        <v>19</v>
      </c>
      <c r="F31" s="256">
        <v>27.3</v>
      </c>
      <c r="G31" s="294">
        <f t="shared" si="0"/>
        <v>7.0000000000000675</v>
      </c>
      <c r="H31" s="294"/>
      <c r="J31" s="240"/>
    </row>
    <row r="32" spans="1:14">
      <c r="A32" s="257">
        <v>45555</v>
      </c>
      <c r="B32" s="677" t="s">
        <v>2814</v>
      </c>
      <c r="C32" s="317" t="s">
        <v>429</v>
      </c>
      <c r="D32" t="s">
        <v>401</v>
      </c>
      <c r="F32" s="256">
        <v>7</v>
      </c>
      <c r="G32" s="294">
        <f t="shared" si="0"/>
        <v>6.7501559897209518E-14</v>
      </c>
      <c r="H32" s="294"/>
      <c r="I32" s="240"/>
      <c r="L32" s="237"/>
    </row>
    <row r="33" spans="1:12">
      <c r="A33" s="277">
        <v>45565</v>
      </c>
      <c r="B33" s="676" t="s">
        <v>397</v>
      </c>
      <c r="C33" s="680" t="s">
        <v>431</v>
      </c>
      <c r="D33" t="s">
        <v>19</v>
      </c>
      <c r="E33" s="237">
        <v>27.5</v>
      </c>
      <c r="G33" s="294">
        <f t="shared" si="0"/>
        <v>27.500000000000068</v>
      </c>
      <c r="H33" s="294"/>
      <c r="L33" s="237"/>
    </row>
    <row r="34" spans="1:12">
      <c r="B34" s="677"/>
      <c r="D34" t="s">
        <v>401</v>
      </c>
      <c r="E34" s="237">
        <v>5</v>
      </c>
      <c r="G34" s="294">
        <f t="shared" si="0"/>
        <v>32.500000000000071</v>
      </c>
      <c r="H34" s="294"/>
      <c r="L34" s="237"/>
    </row>
    <row r="35" spans="1:12">
      <c r="B35" s="677"/>
      <c r="D35" t="s">
        <v>400</v>
      </c>
      <c r="E35" s="237">
        <v>500</v>
      </c>
      <c r="G35" s="294">
        <f t="shared" si="0"/>
        <v>532.50000000000011</v>
      </c>
      <c r="H35" s="294"/>
      <c r="L35" s="237"/>
    </row>
    <row r="36" spans="1:12" s="396" customFormat="1">
      <c r="A36" s="426">
        <v>45555</v>
      </c>
      <c r="B36" s="681" t="s">
        <v>2815</v>
      </c>
      <c r="C36" s="410" t="s">
        <v>431</v>
      </c>
      <c r="D36" s="396" t="s">
        <v>400</v>
      </c>
      <c r="E36" s="397"/>
      <c r="F36" s="397">
        <v>500</v>
      </c>
      <c r="G36" s="434">
        <f t="shared" si="0"/>
        <v>32.500000000000114</v>
      </c>
      <c r="H36" s="434"/>
      <c r="L36" s="421"/>
    </row>
    <row r="37" spans="1:12">
      <c r="A37" s="257">
        <v>45587</v>
      </c>
      <c r="B37" s="677" t="s">
        <v>2816</v>
      </c>
      <c r="C37" s="317" t="s">
        <v>431</v>
      </c>
      <c r="D37" t="s">
        <v>19</v>
      </c>
      <c r="F37" s="256">
        <v>27.5</v>
      </c>
      <c r="G37" s="294">
        <f t="shared" si="0"/>
        <v>5.0000000000001137</v>
      </c>
      <c r="H37" s="294"/>
    </row>
    <row r="38" spans="1:12">
      <c r="A38" s="257">
        <v>45587</v>
      </c>
      <c r="B38" s="677" t="s">
        <v>2816</v>
      </c>
      <c r="C38" s="317" t="s">
        <v>431</v>
      </c>
      <c r="D38" t="s">
        <v>401</v>
      </c>
      <c r="F38" s="256">
        <v>5</v>
      </c>
      <c r="G38" s="294">
        <f t="shared" si="0"/>
        <v>1.1368683772161603E-13</v>
      </c>
      <c r="H38" s="294"/>
    </row>
    <row r="39" spans="1:12">
      <c r="A39" s="277">
        <v>45596</v>
      </c>
      <c r="B39" s="676" t="s">
        <v>397</v>
      </c>
      <c r="C39" s="680" t="s">
        <v>398</v>
      </c>
      <c r="D39" t="s">
        <v>19</v>
      </c>
      <c r="E39" s="237">
        <v>6.4</v>
      </c>
      <c r="G39" s="294">
        <f t="shared" si="0"/>
        <v>6.400000000000114</v>
      </c>
      <c r="H39" s="294"/>
    </row>
    <row r="40" spans="1:12">
      <c r="B40" s="677"/>
      <c r="D40" t="s">
        <v>401</v>
      </c>
      <c r="E40" s="237">
        <v>7</v>
      </c>
      <c r="G40" s="294">
        <f t="shared" si="0"/>
        <v>13.400000000000114</v>
      </c>
      <c r="H40" s="294"/>
    </row>
    <row r="41" spans="1:12">
      <c r="B41" s="677"/>
      <c r="D41" t="s">
        <v>400</v>
      </c>
      <c r="E41" s="237">
        <v>500</v>
      </c>
      <c r="G41" s="294">
        <f t="shared" si="0"/>
        <v>513.40000000000009</v>
      </c>
      <c r="H41" s="294"/>
    </row>
    <row r="42" spans="1:12" s="396" customFormat="1">
      <c r="A42" s="426">
        <v>45587</v>
      </c>
      <c r="B42" s="681" t="s">
        <v>2817</v>
      </c>
      <c r="C42" s="410" t="s">
        <v>398</v>
      </c>
      <c r="D42" s="396" t="s">
        <v>400</v>
      </c>
      <c r="E42" s="397"/>
      <c r="F42" s="397">
        <v>500</v>
      </c>
      <c r="G42" s="434">
        <f t="shared" si="0"/>
        <v>13.400000000000091</v>
      </c>
      <c r="H42" s="434"/>
    </row>
    <row r="43" spans="1:12">
      <c r="A43" s="257">
        <v>45639</v>
      </c>
      <c r="B43" s="677" t="s">
        <v>2818</v>
      </c>
      <c r="C43" s="317" t="s">
        <v>398</v>
      </c>
      <c r="D43" t="s">
        <v>19</v>
      </c>
      <c r="F43" s="256">
        <v>6.4</v>
      </c>
      <c r="G43" s="294">
        <f t="shared" si="0"/>
        <v>7.0000000000000906</v>
      </c>
      <c r="H43" s="294"/>
    </row>
    <row r="44" spans="1:12">
      <c r="A44" s="257">
        <v>45639</v>
      </c>
      <c r="B44" s="677" t="s">
        <v>2818</v>
      </c>
      <c r="C44" s="317" t="s">
        <v>398</v>
      </c>
      <c r="D44" t="s">
        <v>401</v>
      </c>
      <c r="F44" s="256">
        <v>7</v>
      </c>
      <c r="G44" s="294">
        <f t="shared" si="0"/>
        <v>9.0594198809412774E-14</v>
      </c>
      <c r="H44" s="294"/>
    </row>
    <row r="45" spans="1:12">
      <c r="A45" s="243">
        <v>45626</v>
      </c>
      <c r="B45" s="676" t="s">
        <v>397</v>
      </c>
      <c r="C45" s="676" t="s">
        <v>405</v>
      </c>
      <c r="D45" t="s">
        <v>19</v>
      </c>
      <c r="E45" s="237">
        <v>7.9</v>
      </c>
      <c r="G45" s="294">
        <f t="shared" si="0"/>
        <v>7.9000000000000909</v>
      </c>
      <c r="H45" s="294"/>
    </row>
    <row r="46" spans="1:12">
      <c r="A46" s="236"/>
      <c r="B46" s="677"/>
      <c r="C46" s="677"/>
      <c r="D46" t="s">
        <v>401</v>
      </c>
      <c r="E46" s="237">
        <v>7</v>
      </c>
      <c r="G46" s="294">
        <f t="shared" si="0"/>
        <v>14.900000000000091</v>
      </c>
      <c r="H46" s="294"/>
    </row>
    <row r="47" spans="1:12">
      <c r="A47" s="236"/>
      <c r="B47" s="677"/>
      <c r="C47" s="677"/>
      <c r="D47" t="s">
        <v>400</v>
      </c>
      <c r="E47" s="237">
        <v>500</v>
      </c>
      <c r="G47" s="294">
        <f t="shared" si="0"/>
        <v>514.90000000000009</v>
      </c>
      <c r="H47" s="294"/>
    </row>
    <row r="48" spans="1:12" s="396" customFormat="1">
      <c r="A48" s="426">
        <v>45639</v>
      </c>
      <c r="B48" s="681" t="s">
        <v>2819</v>
      </c>
      <c r="C48" s="410" t="s">
        <v>405</v>
      </c>
      <c r="D48" s="396" t="s">
        <v>400</v>
      </c>
      <c r="E48" s="397"/>
      <c r="F48" s="397">
        <v>500</v>
      </c>
      <c r="G48" s="434">
        <f t="shared" si="0"/>
        <v>14.900000000000091</v>
      </c>
      <c r="H48" s="434"/>
    </row>
    <row r="49" spans="1:15">
      <c r="A49" s="257">
        <v>45664</v>
      </c>
      <c r="B49" s="677" t="s">
        <v>2820</v>
      </c>
      <c r="C49" s="317" t="s">
        <v>405</v>
      </c>
      <c r="D49" t="s">
        <v>19</v>
      </c>
      <c r="F49" s="256">
        <v>7.9</v>
      </c>
      <c r="G49" s="294">
        <f t="shared" si="0"/>
        <v>7.0000000000000906</v>
      </c>
      <c r="H49" s="294"/>
    </row>
    <row r="50" spans="1:15">
      <c r="A50" s="257">
        <v>45664</v>
      </c>
      <c r="B50" s="677" t="s">
        <v>2820</v>
      </c>
      <c r="C50" s="317" t="s">
        <v>405</v>
      </c>
      <c r="D50" t="s">
        <v>401</v>
      </c>
      <c r="F50" s="256">
        <v>7</v>
      </c>
      <c r="G50" s="294">
        <f t="shared" si="0"/>
        <v>9.0594198809412774E-14</v>
      </c>
      <c r="H50" s="294"/>
    </row>
    <row r="51" spans="1:15">
      <c r="A51" s="243">
        <v>45657</v>
      </c>
      <c r="B51" s="676" t="s">
        <v>397</v>
      </c>
      <c r="C51" s="676" t="s">
        <v>409</v>
      </c>
      <c r="D51" t="s">
        <v>19</v>
      </c>
      <c r="E51" s="237">
        <v>3</v>
      </c>
      <c r="G51" s="294">
        <f t="shared" si="0"/>
        <v>3.0000000000000906</v>
      </c>
      <c r="H51" s="294"/>
    </row>
    <row r="52" spans="1:15">
      <c r="A52" s="236"/>
      <c r="B52" s="677"/>
      <c r="C52" s="677"/>
      <c r="D52" t="s">
        <v>401</v>
      </c>
      <c r="E52" s="237">
        <v>3</v>
      </c>
      <c r="G52" s="294">
        <f t="shared" si="0"/>
        <v>6.0000000000000906</v>
      </c>
      <c r="H52" s="294"/>
    </row>
    <row r="53" spans="1:15">
      <c r="A53" s="236"/>
      <c r="B53" s="677"/>
      <c r="C53" s="677"/>
      <c r="D53" t="s">
        <v>400</v>
      </c>
      <c r="E53" s="237">
        <v>500</v>
      </c>
      <c r="G53" s="294">
        <f t="shared" si="0"/>
        <v>506.00000000000011</v>
      </c>
      <c r="H53" s="294"/>
    </row>
    <row r="54" spans="1:15">
      <c r="B54" s="677"/>
      <c r="C54" s="317" t="s">
        <v>409</v>
      </c>
      <c r="D54" t="s">
        <v>400</v>
      </c>
      <c r="F54" s="256">
        <v>500</v>
      </c>
      <c r="G54" s="294">
        <f t="shared" si="0"/>
        <v>6.0000000000001137</v>
      </c>
      <c r="H54" s="294"/>
    </row>
    <row r="55" spans="1:15">
      <c r="A55" s="257">
        <v>45713</v>
      </c>
      <c r="B55" s="677" t="s">
        <v>2821</v>
      </c>
      <c r="C55" s="317" t="s">
        <v>409</v>
      </c>
      <c r="D55" t="s">
        <v>19</v>
      </c>
      <c r="F55" s="256">
        <v>3</v>
      </c>
      <c r="G55" s="294">
        <f t="shared" si="0"/>
        <v>3.0000000000001137</v>
      </c>
      <c r="H55" s="294"/>
    </row>
    <row r="56" spans="1:15">
      <c r="A56" s="257">
        <v>45713</v>
      </c>
      <c r="B56" s="677" t="s">
        <v>2821</v>
      </c>
      <c r="C56" s="317" t="s">
        <v>409</v>
      </c>
      <c r="D56" t="s">
        <v>401</v>
      </c>
      <c r="F56" s="256">
        <v>3</v>
      </c>
      <c r="G56" s="294">
        <f t="shared" si="0"/>
        <v>1.1368683772161603E-13</v>
      </c>
      <c r="H56" s="294"/>
    </row>
    <row r="57" spans="1:15">
      <c r="A57" s="243">
        <v>45688</v>
      </c>
      <c r="B57" s="676" t="s">
        <v>397</v>
      </c>
      <c r="C57" s="676" t="s">
        <v>444</v>
      </c>
      <c r="D57" t="s">
        <v>19</v>
      </c>
      <c r="E57" s="256">
        <v>1</v>
      </c>
      <c r="G57" s="294">
        <f t="shared" si="0"/>
        <v>1.0000000000001137</v>
      </c>
      <c r="H57" s="294"/>
    </row>
    <row r="58" spans="1:15">
      <c r="A58" s="236"/>
      <c r="B58" s="677"/>
      <c r="C58" s="677"/>
      <c r="D58" t="s">
        <v>401</v>
      </c>
      <c r="E58" s="256">
        <v>3</v>
      </c>
      <c r="G58" s="294">
        <f t="shared" si="0"/>
        <v>4.0000000000001137</v>
      </c>
      <c r="H58" s="294"/>
    </row>
    <row r="59" spans="1:15">
      <c r="A59" s="236"/>
      <c r="B59" s="677"/>
      <c r="C59" s="677"/>
      <c r="D59" t="s">
        <v>400</v>
      </c>
      <c r="E59" s="237">
        <v>500</v>
      </c>
      <c r="G59" s="294">
        <f t="shared" si="0"/>
        <v>504.00000000000011</v>
      </c>
      <c r="H59" s="294"/>
      <c r="O59">
        <f>500/30</f>
        <v>16.666666666666668</v>
      </c>
    </row>
    <row r="60" spans="1:15" s="404" customFormat="1">
      <c r="A60" s="424">
        <v>45713</v>
      </c>
      <c r="B60" s="684" t="s">
        <v>2822</v>
      </c>
      <c r="C60" s="413" t="s">
        <v>444</v>
      </c>
      <c r="D60" s="404" t="s">
        <v>400</v>
      </c>
      <c r="E60" s="407"/>
      <c r="F60" s="407">
        <v>500</v>
      </c>
      <c r="G60" s="432">
        <f t="shared" si="0"/>
        <v>4.0000000000001137</v>
      </c>
      <c r="H60" s="432">
        <v>500</v>
      </c>
      <c r="I60" s="404" t="s">
        <v>1275</v>
      </c>
    </row>
    <row r="61" spans="1:15">
      <c r="A61" s="257">
        <v>45713</v>
      </c>
      <c r="B61" s="677" t="s">
        <v>2821</v>
      </c>
      <c r="C61" s="317" t="s">
        <v>444</v>
      </c>
      <c r="D61" t="s">
        <v>19</v>
      </c>
      <c r="F61" s="256">
        <v>1</v>
      </c>
      <c r="G61" s="294">
        <f t="shared" si="0"/>
        <v>3.0000000000001137</v>
      </c>
      <c r="H61" s="294"/>
    </row>
    <row r="62" spans="1:15">
      <c r="A62" s="257">
        <v>45713</v>
      </c>
      <c r="B62" s="677" t="s">
        <v>2821</v>
      </c>
      <c r="C62" s="317" t="s">
        <v>444</v>
      </c>
      <c r="D62" t="s">
        <v>401</v>
      </c>
      <c r="F62" s="256">
        <v>3</v>
      </c>
      <c r="G62" s="294">
        <f t="shared" si="0"/>
        <v>1.1368683772161603E-13</v>
      </c>
      <c r="H62" s="294"/>
    </row>
    <row r="63" spans="1:15">
      <c r="A63" s="243">
        <v>45716</v>
      </c>
      <c r="B63" s="676" t="s">
        <v>397</v>
      </c>
      <c r="C63" s="676" t="s">
        <v>415</v>
      </c>
      <c r="D63" t="s">
        <v>19</v>
      </c>
      <c r="E63" s="256">
        <v>13.5</v>
      </c>
      <c r="G63" s="294">
        <f t="shared" si="0"/>
        <v>13.500000000000114</v>
      </c>
      <c r="H63" s="294"/>
      <c r="I63" t="s">
        <v>597</v>
      </c>
      <c r="J63">
        <v>73137054</v>
      </c>
      <c r="M63" s="256"/>
    </row>
    <row r="64" spans="1:15">
      <c r="A64" s="236"/>
      <c r="B64" s="677"/>
      <c r="C64" s="677"/>
      <c r="D64" t="s">
        <v>401</v>
      </c>
      <c r="E64" s="256">
        <v>3</v>
      </c>
      <c r="G64" s="294">
        <f t="shared" si="0"/>
        <v>16.500000000000114</v>
      </c>
      <c r="H64" s="294"/>
      <c r="K64" s="677"/>
      <c r="M64" s="256"/>
    </row>
    <row r="65" spans="1:15">
      <c r="A65" s="236"/>
      <c r="B65" s="677"/>
      <c r="C65" s="677"/>
      <c r="D65" t="s">
        <v>400</v>
      </c>
      <c r="E65" s="237">
        <v>500</v>
      </c>
      <c r="G65" s="294">
        <f t="shared" si="0"/>
        <v>516.50000000000011</v>
      </c>
      <c r="H65" s="294"/>
      <c r="N65" s="240"/>
    </row>
    <row r="66" spans="1:15" s="396" customFormat="1">
      <c r="A66" s="426">
        <v>45747</v>
      </c>
      <c r="B66" s="681" t="s">
        <v>2823</v>
      </c>
      <c r="C66" s="410" t="s">
        <v>415</v>
      </c>
      <c r="D66" s="396" t="s">
        <v>400</v>
      </c>
      <c r="E66" s="397"/>
      <c r="F66" s="397">
        <v>170</v>
      </c>
      <c r="G66" s="434">
        <f t="shared" si="0"/>
        <v>346.50000000000011</v>
      </c>
      <c r="H66" s="434"/>
    </row>
    <row r="67" spans="1:15" s="396" customFormat="1">
      <c r="A67" s="426">
        <v>45777</v>
      </c>
      <c r="B67" s="681" t="s">
        <v>2824</v>
      </c>
      <c r="C67" s="410" t="s">
        <v>415</v>
      </c>
      <c r="D67" s="396" t="s">
        <v>400</v>
      </c>
      <c r="E67" s="397"/>
      <c r="F67" s="397">
        <v>150</v>
      </c>
      <c r="G67" s="434">
        <f t="shared" si="0"/>
        <v>196.50000000000011</v>
      </c>
      <c r="H67" s="434"/>
      <c r="N67" s="416"/>
    </row>
    <row r="68" spans="1:15">
      <c r="A68" s="257">
        <v>45798</v>
      </c>
      <c r="B68" s="677" t="s">
        <v>2825</v>
      </c>
      <c r="C68" s="317" t="s">
        <v>415</v>
      </c>
      <c r="D68" t="s">
        <v>19</v>
      </c>
      <c r="F68" s="256">
        <v>13.5</v>
      </c>
      <c r="G68" s="294">
        <f t="shared" si="0"/>
        <v>183.00000000000011</v>
      </c>
      <c r="H68" s="294"/>
    </row>
    <row r="69" spans="1:15">
      <c r="A69" s="257">
        <v>45798</v>
      </c>
      <c r="B69" s="677" t="s">
        <v>2825</v>
      </c>
      <c r="C69" s="317" t="s">
        <v>415</v>
      </c>
      <c r="D69" t="s">
        <v>401</v>
      </c>
      <c r="F69" s="256">
        <v>3</v>
      </c>
      <c r="G69" s="294">
        <f t="shared" si="0"/>
        <v>180.00000000000011</v>
      </c>
      <c r="H69" s="294"/>
    </row>
    <row r="70" spans="1:15" s="396" customFormat="1">
      <c r="A70" s="426">
        <v>45808</v>
      </c>
      <c r="B70" s="681" t="s">
        <v>2826</v>
      </c>
      <c r="C70" s="410" t="s">
        <v>415</v>
      </c>
      <c r="D70" s="396" t="s">
        <v>400</v>
      </c>
      <c r="E70" s="397"/>
      <c r="F70" s="397">
        <v>180</v>
      </c>
      <c r="G70" s="434">
        <f t="shared" si="0"/>
        <v>0</v>
      </c>
      <c r="H70" s="434"/>
    </row>
    <row r="71" spans="1:15">
      <c r="A71" s="243">
        <v>45747</v>
      </c>
      <c r="B71" s="676" t="s">
        <v>397</v>
      </c>
      <c r="C71" s="676" t="s">
        <v>418</v>
      </c>
      <c r="D71" t="s">
        <v>19</v>
      </c>
      <c r="E71" s="256">
        <v>7</v>
      </c>
      <c r="G71" s="294">
        <f t="shared" si="0"/>
        <v>7</v>
      </c>
      <c r="H71" s="294"/>
      <c r="K71" s="677"/>
      <c r="M71" s="256"/>
    </row>
    <row r="72" spans="1:15">
      <c r="A72" s="236"/>
      <c r="B72" s="677"/>
      <c r="C72" s="677"/>
      <c r="D72" t="s">
        <v>401</v>
      </c>
      <c r="E72" s="256">
        <v>3</v>
      </c>
      <c r="G72" s="294">
        <f t="shared" si="0"/>
        <v>10</v>
      </c>
      <c r="H72" s="294"/>
      <c r="K72" s="676"/>
      <c r="N72" s="256"/>
    </row>
    <row r="73" spans="1:15">
      <c r="A73" s="236"/>
      <c r="B73" s="677"/>
      <c r="C73" s="677"/>
      <c r="D73" t="s">
        <v>400</v>
      </c>
      <c r="E73" s="237">
        <v>500</v>
      </c>
      <c r="G73" s="294">
        <f t="shared" si="0"/>
        <v>510</v>
      </c>
      <c r="H73" s="294"/>
      <c r="K73" s="677"/>
      <c r="N73" s="256"/>
    </row>
    <row r="74" spans="1:15">
      <c r="A74" s="257">
        <v>45798</v>
      </c>
      <c r="B74" s="677" t="s">
        <v>2825</v>
      </c>
      <c r="C74" s="677" t="s">
        <v>418</v>
      </c>
      <c r="D74" t="s">
        <v>19</v>
      </c>
      <c r="E74" s="237"/>
      <c r="F74" s="256">
        <v>7</v>
      </c>
      <c r="G74" s="294">
        <f t="shared" ref="G74:G165" si="1">G73+E74-F74</f>
        <v>503</v>
      </c>
      <c r="H74" s="294"/>
      <c r="M74" s="256"/>
    </row>
    <row r="75" spans="1:15">
      <c r="A75" s="257">
        <v>45798</v>
      </c>
      <c r="B75" s="677" t="s">
        <v>2825</v>
      </c>
      <c r="C75" s="677" t="s">
        <v>418</v>
      </c>
      <c r="D75" t="s">
        <v>401</v>
      </c>
      <c r="E75" s="237"/>
      <c r="F75" s="256">
        <v>3</v>
      </c>
      <c r="G75" s="294">
        <f t="shared" si="1"/>
        <v>500</v>
      </c>
      <c r="H75" s="294"/>
      <c r="K75" s="676"/>
      <c r="M75" s="256"/>
    </row>
    <row r="76" spans="1:15" s="396" customFormat="1">
      <c r="A76" s="426">
        <v>45808</v>
      </c>
      <c r="B76" s="681" t="s">
        <v>2826</v>
      </c>
      <c r="C76" s="681" t="s">
        <v>418</v>
      </c>
      <c r="D76" s="396" t="s">
        <v>400</v>
      </c>
      <c r="E76" s="416"/>
      <c r="F76" s="397">
        <v>20</v>
      </c>
      <c r="G76" s="434">
        <f t="shared" si="1"/>
        <v>480</v>
      </c>
      <c r="H76" s="434"/>
      <c r="N76" s="397"/>
    </row>
    <row r="77" spans="1:15" s="396" customFormat="1">
      <c r="A77" s="426">
        <v>45838</v>
      </c>
      <c r="B77" s="681" t="s">
        <v>2827</v>
      </c>
      <c r="C77" s="681" t="s">
        <v>418</v>
      </c>
      <c r="D77" s="396" t="s">
        <v>400</v>
      </c>
      <c r="E77" s="416"/>
      <c r="F77" s="397">
        <v>480</v>
      </c>
      <c r="G77" s="434">
        <f t="shared" si="1"/>
        <v>0</v>
      </c>
      <c r="H77" s="434"/>
      <c r="N77" s="397"/>
    </row>
    <row r="78" spans="1:15">
      <c r="A78" s="243">
        <v>45777</v>
      </c>
      <c r="B78" s="676" t="s">
        <v>397</v>
      </c>
      <c r="C78" s="676" t="s">
        <v>420</v>
      </c>
      <c r="D78" t="s">
        <v>19</v>
      </c>
      <c r="E78" s="256">
        <v>13.5</v>
      </c>
      <c r="G78" s="294">
        <f t="shared" si="1"/>
        <v>13.5</v>
      </c>
      <c r="H78" s="294"/>
      <c r="M78" s="256"/>
      <c r="N78" s="256"/>
      <c r="O78" s="256"/>
    </row>
    <row r="79" spans="1:15">
      <c r="A79" s="236"/>
      <c r="B79" s="677"/>
      <c r="C79" s="677"/>
      <c r="D79" t="s">
        <v>401</v>
      </c>
      <c r="E79" s="256">
        <v>3</v>
      </c>
      <c r="G79" s="294">
        <f t="shared" si="1"/>
        <v>16.5</v>
      </c>
      <c r="H79" s="294"/>
    </row>
    <row r="80" spans="1:15">
      <c r="A80" s="236"/>
      <c r="B80" s="677"/>
      <c r="C80" s="677"/>
      <c r="D80" t="s">
        <v>400</v>
      </c>
      <c r="E80" s="256">
        <v>500</v>
      </c>
      <c r="G80" s="294">
        <f t="shared" si="1"/>
        <v>516.5</v>
      </c>
      <c r="H80" s="294"/>
    </row>
    <row r="81" spans="1:15">
      <c r="A81" s="257">
        <v>45798</v>
      </c>
      <c r="B81" s="677" t="s">
        <v>2825</v>
      </c>
      <c r="C81" s="317" t="s">
        <v>420</v>
      </c>
      <c r="D81" t="s">
        <v>19</v>
      </c>
      <c r="F81" s="256">
        <v>3.5</v>
      </c>
      <c r="G81" s="294">
        <f t="shared" si="1"/>
        <v>513</v>
      </c>
      <c r="H81" s="294"/>
    </row>
    <row r="82" spans="1:15" s="396" customFormat="1">
      <c r="A82" s="426">
        <v>45838</v>
      </c>
      <c r="B82" s="681" t="s">
        <v>2827</v>
      </c>
      <c r="C82" s="410" t="s">
        <v>420</v>
      </c>
      <c r="D82" s="396" t="s">
        <v>400</v>
      </c>
      <c r="E82" s="397"/>
      <c r="F82" s="397">
        <v>20</v>
      </c>
      <c r="G82" s="434">
        <f t="shared" si="1"/>
        <v>493</v>
      </c>
      <c r="H82" s="434"/>
    </row>
    <row r="83" spans="1:15" s="396" customFormat="1">
      <c r="A83" s="426">
        <v>45840</v>
      </c>
      <c r="B83" s="681" t="s">
        <v>2828</v>
      </c>
      <c r="C83" s="410" t="s">
        <v>420</v>
      </c>
      <c r="D83" s="396" t="s">
        <v>400</v>
      </c>
      <c r="E83" s="397"/>
      <c r="F83" s="397">
        <v>250</v>
      </c>
      <c r="G83" s="434">
        <f t="shared" si="1"/>
        <v>243</v>
      </c>
      <c r="H83" s="434"/>
    </row>
    <row r="84" spans="1:15">
      <c r="A84" s="257">
        <v>45869</v>
      </c>
      <c r="B84" s="677" t="s">
        <v>2829</v>
      </c>
      <c r="C84" s="317" t="s">
        <v>420</v>
      </c>
      <c r="D84" t="s">
        <v>19</v>
      </c>
      <c r="F84" s="256">
        <v>10</v>
      </c>
      <c r="G84" s="294">
        <f t="shared" si="1"/>
        <v>233</v>
      </c>
      <c r="H84" s="294"/>
    </row>
    <row r="85" spans="1:15">
      <c r="A85" s="257">
        <v>45869</v>
      </c>
      <c r="B85" s="677" t="s">
        <v>2829</v>
      </c>
      <c r="C85" s="317" t="s">
        <v>420</v>
      </c>
      <c r="D85" t="s">
        <v>401</v>
      </c>
      <c r="F85" s="256">
        <v>3</v>
      </c>
      <c r="G85" s="294">
        <f t="shared" si="1"/>
        <v>230</v>
      </c>
      <c r="H85" s="294"/>
    </row>
    <row r="86" spans="1:15" s="396" customFormat="1">
      <c r="A86" s="426">
        <v>45869</v>
      </c>
      <c r="B86" s="681" t="s">
        <v>2830</v>
      </c>
      <c r="C86" s="410" t="s">
        <v>420</v>
      </c>
      <c r="D86" s="396" t="s">
        <v>400</v>
      </c>
      <c r="E86" s="397"/>
      <c r="F86" s="397">
        <v>230</v>
      </c>
      <c r="G86" s="434">
        <f t="shared" si="1"/>
        <v>0</v>
      </c>
      <c r="H86" s="434"/>
    </row>
    <row r="87" spans="1:15">
      <c r="A87" s="243">
        <v>45808</v>
      </c>
      <c r="B87" s="676" t="s">
        <v>397</v>
      </c>
      <c r="C87" s="676" t="s">
        <v>422</v>
      </c>
      <c r="D87" t="s">
        <v>19</v>
      </c>
      <c r="E87" s="256">
        <v>13</v>
      </c>
      <c r="G87" s="294">
        <f t="shared" si="1"/>
        <v>13</v>
      </c>
      <c r="H87" s="294"/>
    </row>
    <row r="88" spans="1:15">
      <c r="A88" s="236"/>
      <c r="B88" s="677"/>
      <c r="C88" s="677"/>
      <c r="D88" t="s">
        <v>401</v>
      </c>
      <c r="E88" s="256">
        <v>5</v>
      </c>
      <c r="G88" s="294">
        <f t="shared" si="1"/>
        <v>18</v>
      </c>
      <c r="H88" s="294"/>
    </row>
    <row r="89" spans="1:15">
      <c r="A89" s="236"/>
      <c r="B89" s="677"/>
      <c r="C89" s="677"/>
      <c r="D89" t="s">
        <v>400</v>
      </c>
      <c r="E89" s="256">
        <v>500</v>
      </c>
      <c r="G89" s="294">
        <f t="shared" si="1"/>
        <v>518</v>
      </c>
      <c r="H89" s="294"/>
      <c r="L89" s="692" t="s">
        <v>2831</v>
      </c>
      <c r="M89" s="692"/>
      <c r="N89" s="692"/>
    </row>
    <row r="90" spans="1:15">
      <c r="A90" s="236">
        <v>45869</v>
      </c>
      <c r="B90" s="677" t="s">
        <v>2829</v>
      </c>
      <c r="C90" s="677" t="s">
        <v>422</v>
      </c>
      <c r="D90" t="s">
        <v>19</v>
      </c>
      <c r="F90" s="256">
        <v>13</v>
      </c>
      <c r="G90" s="294">
        <f t="shared" si="1"/>
        <v>505</v>
      </c>
      <c r="H90" s="294"/>
      <c r="J90" s="275"/>
      <c r="K90">
        <v>2025</v>
      </c>
      <c r="L90" s="676" t="s">
        <v>422</v>
      </c>
      <c r="M90" t="s">
        <v>400</v>
      </c>
      <c r="N90" s="256">
        <v>190</v>
      </c>
      <c r="O90" s="256"/>
    </row>
    <row r="91" spans="1:15">
      <c r="A91" s="236">
        <v>45869</v>
      </c>
      <c r="B91" s="677" t="s">
        <v>2829</v>
      </c>
      <c r="C91" s="677" t="s">
        <v>422</v>
      </c>
      <c r="D91" t="s">
        <v>401</v>
      </c>
      <c r="F91" s="256">
        <v>5</v>
      </c>
      <c r="G91" s="294">
        <f t="shared" si="1"/>
        <v>500</v>
      </c>
      <c r="H91" s="294"/>
      <c r="L91" s="676" t="s">
        <v>425</v>
      </c>
      <c r="M91" t="s">
        <v>400</v>
      </c>
      <c r="N91" s="256">
        <v>500</v>
      </c>
      <c r="O91" s="256"/>
    </row>
    <row r="92" spans="1:15" s="396" customFormat="1">
      <c r="A92" s="426">
        <v>45869</v>
      </c>
      <c r="B92" s="681" t="s">
        <v>2832</v>
      </c>
      <c r="C92" s="681" t="s">
        <v>422</v>
      </c>
      <c r="D92" s="396" t="s">
        <v>400</v>
      </c>
      <c r="E92" s="397"/>
      <c r="F92" s="397">
        <v>100</v>
      </c>
      <c r="G92" s="434">
        <f t="shared" si="1"/>
        <v>400</v>
      </c>
      <c r="H92" s="434"/>
      <c r="N92" s="397">
        <f>SUM(N90:N91)</f>
        <v>690</v>
      </c>
    </row>
    <row r="93" spans="1:15" s="396" customFormat="1">
      <c r="A93" s="395">
        <v>45869</v>
      </c>
      <c r="B93" s="681" t="s">
        <v>2830</v>
      </c>
      <c r="C93" s="681" t="s">
        <v>422</v>
      </c>
      <c r="D93" s="396" t="s">
        <v>400</v>
      </c>
      <c r="E93" s="397"/>
      <c r="F93" s="397">
        <v>210</v>
      </c>
      <c r="G93" s="361">
        <f t="shared" si="1"/>
        <v>190</v>
      </c>
      <c r="H93" s="434"/>
    </row>
    <row r="94" spans="1:15">
      <c r="A94" s="236">
        <v>45900</v>
      </c>
      <c r="B94" s="677" t="s">
        <v>2833</v>
      </c>
      <c r="C94" s="677" t="s">
        <v>422</v>
      </c>
      <c r="D94" t="s">
        <v>400</v>
      </c>
      <c r="F94" s="256">
        <v>190</v>
      </c>
      <c r="G94" s="361">
        <f t="shared" si="1"/>
        <v>0</v>
      </c>
      <c r="H94" s="361"/>
    </row>
    <row r="95" spans="1:15">
      <c r="A95" s="243">
        <v>45869</v>
      </c>
      <c r="B95" s="676" t="s">
        <v>397</v>
      </c>
      <c r="C95" s="676" t="s">
        <v>425</v>
      </c>
      <c r="D95" t="s">
        <v>19</v>
      </c>
      <c r="E95" s="256">
        <v>8.5</v>
      </c>
      <c r="G95" s="361">
        <f t="shared" si="1"/>
        <v>8.5</v>
      </c>
      <c r="H95" s="294"/>
    </row>
    <row r="96" spans="1:15">
      <c r="A96" s="236"/>
      <c r="B96" s="677"/>
      <c r="C96" s="677"/>
      <c r="D96" t="s">
        <v>401</v>
      </c>
      <c r="E96" s="256">
        <v>4</v>
      </c>
      <c r="G96" s="361">
        <f t="shared" si="1"/>
        <v>12.5</v>
      </c>
      <c r="H96" s="294"/>
    </row>
    <row r="97" spans="1:15">
      <c r="A97" s="236"/>
      <c r="B97" s="677"/>
      <c r="C97" s="677"/>
      <c r="D97" t="s">
        <v>400</v>
      </c>
      <c r="E97" s="256">
        <v>500</v>
      </c>
      <c r="G97" s="361">
        <f t="shared" si="1"/>
        <v>512.5</v>
      </c>
      <c r="H97" s="294"/>
      <c r="L97" s="690" t="s">
        <v>2831</v>
      </c>
      <c r="M97" s="690"/>
      <c r="N97" s="690"/>
    </row>
    <row r="98" spans="1:15">
      <c r="A98" s="257">
        <v>45869</v>
      </c>
      <c r="B98" s="677" t="s">
        <v>2829</v>
      </c>
      <c r="C98" s="317" t="s">
        <v>425</v>
      </c>
      <c r="D98" t="s">
        <v>19</v>
      </c>
      <c r="F98" s="256">
        <v>8.5</v>
      </c>
      <c r="G98" s="361">
        <f t="shared" si="1"/>
        <v>504</v>
      </c>
      <c r="H98" s="294"/>
      <c r="K98" s="232">
        <v>2025</v>
      </c>
      <c r="L98" s="676" t="s">
        <v>427</v>
      </c>
      <c r="M98" s="287" t="s">
        <v>1115</v>
      </c>
      <c r="N98" s="256">
        <v>10</v>
      </c>
    </row>
    <row r="99" spans="1:15">
      <c r="A99" s="257">
        <v>45869</v>
      </c>
      <c r="B99" s="677" t="s">
        <v>2829</v>
      </c>
      <c r="C99" s="317" t="s">
        <v>425</v>
      </c>
      <c r="D99" t="s">
        <v>401</v>
      </c>
      <c r="F99" s="256">
        <v>4</v>
      </c>
      <c r="G99" s="361">
        <f t="shared" si="1"/>
        <v>500</v>
      </c>
      <c r="H99" s="294"/>
      <c r="L99" s="676" t="s">
        <v>429</v>
      </c>
      <c r="M99" s="287" t="s">
        <v>1115</v>
      </c>
      <c r="N99" s="256">
        <v>500</v>
      </c>
      <c r="O99" s="256"/>
    </row>
    <row r="100" spans="1:15">
      <c r="A100" s="236">
        <v>45900</v>
      </c>
      <c r="B100" s="677" t="s">
        <v>2833</v>
      </c>
      <c r="C100" s="317" t="s">
        <v>425</v>
      </c>
      <c r="D100" t="s">
        <v>400</v>
      </c>
      <c r="F100" s="256">
        <v>280</v>
      </c>
      <c r="G100" s="361">
        <f t="shared" si="1"/>
        <v>220</v>
      </c>
      <c r="H100" s="294"/>
      <c r="L100" s="676" t="s">
        <v>431</v>
      </c>
      <c r="M100" t="s">
        <v>400</v>
      </c>
      <c r="N100" s="256">
        <v>500</v>
      </c>
      <c r="O100" s="256"/>
    </row>
    <row r="101" spans="1:15">
      <c r="A101" s="236">
        <v>45930</v>
      </c>
      <c r="B101" s="677" t="s">
        <v>2834</v>
      </c>
      <c r="C101" s="317" t="s">
        <v>425</v>
      </c>
      <c r="D101" t="s">
        <v>400</v>
      </c>
      <c r="F101" s="256">
        <v>220</v>
      </c>
      <c r="G101" s="361">
        <f t="shared" si="1"/>
        <v>0</v>
      </c>
      <c r="H101" s="294"/>
      <c r="L101" s="680" t="s">
        <v>398</v>
      </c>
      <c r="M101" t="s">
        <v>19</v>
      </c>
      <c r="N101" s="256">
        <v>8.6</v>
      </c>
    </row>
    <row r="102" spans="1:15">
      <c r="A102" s="243">
        <v>45869</v>
      </c>
      <c r="B102" s="676" t="s">
        <v>397</v>
      </c>
      <c r="C102" s="676" t="s">
        <v>427</v>
      </c>
      <c r="D102" s="287" t="s">
        <v>19</v>
      </c>
      <c r="E102" s="256">
        <v>11.6</v>
      </c>
      <c r="G102" s="361">
        <f t="shared" si="1"/>
        <v>11.6</v>
      </c>
      <c r="H102" s="294"/>
      <c r="M102" t="s">
        <v>401</v>
      </c>
      <c r="N102" s="256">
        <v>6</v>
      </c>
    </row>
    <row r="103" spans="1:15">
      <c r="A103" s="236"/>
      <c r="B103" s="677"/>
      <c r="C103" s="677"/>
      <c r="D103" s="287" t="s">
        <v>401</v>
      </c>
      <c r="E103" s="256">
        <v>4</v>
      </c>
      <c r="G103" s="361">
        <f t="shared" si="1"/>
        <v>15.6</v>
      </c>
      <c r="H103" s="294"/>
      <c r="M103" t="s">
        <v>400</v>
      </c>
      <c r="N103" s="256">
        <v>500</v>
      </c>
      <c r="O103" s="256"/>
    </row>
    <row r="104" spans="1:15">
      <c r="A104" s="236"/>
      <c r="B104" s="677"/>
      <c r="C104" s="677"/>
      <c r="D104" s="287" t="s">
        <v>1115</v>
      </c>
      <c r="E104" s="256">
        <v>500</v>
      </c>
      <c r="G104" s="361">
        <f t="shared" si="1"/>
        <v>515.6</v>
      </c>
      <c r="H104" s="294"/>
      <c r="N104" s="299">
        <f>SUM(N98:N103)</f>
        <v>1524.6</v>
      </c>
    </row>
    <row r="105" spans="1:15">
      <c r="A105" s="257">
        <v>45896</v>
      </c>
      <c r="B105" s="677" t="s">
        <v>2835</v>
      </c>
      <c r="C105" s="317" t="s">
        <v>427</v>
      </c>
      <c r="D105" s="287" t="s">
        <v>19</v>
      </c>
      <c r="F105" s="256">
        <v>11.6</v>
      </c>
      <c r="G105" s="361">
        <f t="shared" si="1"/>
        <v>504</v>
      </c>
      <c r="H105" s="294"/>
      <c r="N105" s="256"/>
    </row>
    <row r="106" spans="1:15">
      <c r="A106" s="257">
        <v>45896</v>
      </c>
      <c r="B106" s="677" t="s">
        <v>2835</v>
      </c>
      <c r="C106" s="317" t="s">
        <v>427</v>
      </c>
      <c r="D106" s="287" t="s">
        <v>401</v>
      </c>
      <c r="F106" s="256">
        <v>4</v>
      </c>
      <c r="G106" s="361">
        <f t="shared" si="1"/>
        <v>500</v>
      </c>
      <c r="H106" s="294"/>
      <c r="N106" s="256"/>
    </row>
    <row r="107" spans="1:15">
      <c r="A107" s="236">
        <v>45930</v>
      </c>
      <c r="B107" s="677" t="s">
        <v>2834</v>
      </c>
      <c r="C107" s="317" t="s">
        <v>427</v>
      </c>
      <c r="D107" s="287" t="s">
        <v>1115</v>
      </c>
      <c r="F107" s="256">
        <v>40</v>
      </c>
      <c r="G107" s="361">
        <f t="shared" si="1"/>
        <v>460</v>
      </c>
      <c r="H107" s="294"/>
      <c r="K107" s="676"/>
    </row>
    <row r="108" spans="1:15">
      <c r="A108" s="236">
        <v>45939</v>
      </c>
      <c r="B108" s="677" t="s">
        <v>2836</v>
      </c>
      <c r="C108" s="317" t="s">
        <v>427</v>
      </c>
      <c r="D108" s="287" t="s">
        <v>1115</v>
      </c>
      <c r="F108" s="256">
        <v>100</v>
      </c>
      <c r="G108" s="361">
        <f t="shared" si="1"/>
        <v>360</v>
      </c>
      <c r="H108" s="294"/>
      <c r="K108" s="676"/>
    </row>
    <row r="109" spans="1:15">
      <c r="A109" s="236">
        <v>45946</v>
      </c>
      <c r="B109" s="677" t="s">
        <v>2837</v>
      </c>
      <c r="C109" s="317" t="s">
        <v>427</v>
      </c>
      <c r="D109" s="287" t="s">
        <v>1115</v>
      </c>
      <c r="F109" s="256">
        <v>70</v>
      </c>
      <c r="G109" s="361">
        <f t="shared" si="1"/>
        <v>290</v>
      </c>
      <c r="H109" s="294"/>
      <c r="K109" s="676"/>
    </row>
    <row r="110" spans="1:15">
      <c r="A110" s="236">
        <v>45953</v>
      </c>
      <c r="B110" s="677" t="s">
        <v>2838</v>
      </c>
      <c r="C110" s="317" t="s">
        <v>427</v>
      </c>
      <c r="D110" s="287" t="s">
        <v>1115</v>
      </c>
      <c r="F110" s="256">
        <v>100</v>
      </c>
      <c r="G110" s="361">
        <f t="shared" si="1"/>
        <v>190</v>
      </c>
      <c r="H110" s="294"/>
      <c r="K110" s="676"/>
    </row>
    <row r="111" spans="1:15">
      <c r="A111" s="236">
        <v>45961</v>
      </c>
      <c r="B111" s="677" t="s">
        <v>2839</v>
      </c>
      <c r="C111" s="317" t="s">
        <v>427</v>
      </c>
      <c r="D111" s="287" t="s">
        <v>1115</v>
      </c>
      <c r="F111" s="256">
        <v>30</v>
      </c>
      <c r="G111" s="361">
        <f t="shared" si="1"/>
        <v>160</v>
      </c>
      <c r="H111" s="294"/>
      <c r="K111" s="676"/>
    </row>
    <row r="112" spans="1:15">
      <c r="A112" s="236">
        <v>45973</v>
      </c>
      <c r="B112" s="677" t="s">
        <v>2840</v>
      </c>
      <c r="C112" s="317" t="s">
        <v>427</v>
      </c>
      <c r="D112" s="287" t="s">
        <v>1115</v>
      </c>
      <c r="F112" s="256">
        <v>100</v>
      </c>
      <c r="G112" s="361">
        <f t="shared" si="1"/>
        <v>60</v>
      </c>
      <c r="H112" s="294"/>
      <c r="K112" s="676"/>
    </row>
    <row r="113" spans="1:14">
      <c r="A113" s="236">
        <v>45980</v>
      </c>
      <c r="B113" s="677" t="s">
        <v>2841</v>
      </c>
      <c r="C113" s="317" t="s">
        <v>427</v>
      </c>
      <c r="D113" s="287" t="s">
        <v>400</v>
      </c>
      <c r="F113" s="256">
        <v>50</v>
      </c>
      <c r="G113" s="361">
        <f t="shared" si="1"/>
        <v>10</v>
      </c>
      <c r="H113" s="294"/>
      <c r="K113" s="676"/>
    </row>
    <row r="114" spans="1:14">
      <c r="A114" s="236">
        <v>45986</v>
      </c>
      <c r="B114" s="677" t="s">
        <v>2842</v>
      </c>
      <c r="C114" s="317" t="s">
        <v>427</v>
      </c>
      <c r="D114" s="287" t="s">
        <v>400</v>
      </c>
      <c r="F114" s="256">
        <v>10</v>
      </c>
      <c r="G114" s="361">
        <f t="shared" si="1"/>
        <v>0</v>
      </c>
      <c r="H114" s="294"/>
      <c r="K114" s="676"/>
    </row>
    <row r="115" spans="1:14">
      <c r="A115" s="243">
        <v>45900</v>
      </c>
      <c r="B115" s="676" t="s">
        <v>397</v>
      </c>
      <c r="C115" s="676" t="s">
        <v>429</v>
      </c>
      <c r="D115" s="287" t="s">
        <v>19</v>
      </c>
      <c r="E115" s="256">
        <v>12.6</v>
      </c>
      <c r="G115" s="361">
        <f t="shared" si="1"/>
        <v>12.6</v>
      </c>
      <c r="H115" s="294"/>
    </row>
    <row r="116" spans="1:14" ht="15" customHeight="1">
      <c r="A116" s="236"/>
      <c r="B116" s="677"/>
      <c r="C116" s="677"/>
      <c r="D116" s="287" t="s">
        <v>401</v>
      </c>
      <c r="E116" s="256">
        <v>6</v>
      </c>
      <c r="G116" s="361">
        <f t="shared" si="1"/>
        <v>18.600000000000001</v>
      </c>
      <c r="H116" s="294"/>
    </row>
    <row r="117" spans="1:14">
      <c r="A117" s="236"/>
      <c r="B117" s="677"/>
      <c r="C117" s="677"/>
      <c r="D117" s="287" t="s">
        <v>1115</v>
      </c>
      <c r="E117" s="256">
        <v>500</v>
      </c>
      <c r="G117" s="361">
        <f t="shared" si="1"/>
        <v>518.6</v>
      </c>
      <c r="H117" s="294"/>
    </row>
    <row r="118" spans="1:14">
      <c r="A118" s="236">
        <v>45939</v>
      </c>
      <c r="B118" s="677" t="s">
        <v>2843</v>
      </c>
      <c r="C118" s="677" t="s">
        <v>429</v>
      </c>
      <c r="D118" s="287" t="s">
        <v>19</v>
      </c>
      <c r="F118" s="256">
        <v>12.6</v>
      </c>
      <c r="G118" s="361">
        <f t="shared" si="1"/>
        <v>506</v>
      </c>
      <c r="H118" s="294"/>
    </row>
    <row r="119" spans="1:14">
      <c r="A119" s="236">
        <v>45939</v>
      </c>
      <c r="B119" s="677" t="s">
        <v>2843</v>
      </c>
      <c r="C119" s="677" t="s">
        <v>429</v>
      </c>
      <c r="D119" s="287" t="s">
        <v>401</v>
      </c>
      <c r="F119" s="256">
        <v>6</v>
      </c>
      <c r="G119" s="361">
        <f t="shared" si="1"/>
        <v>500</v>
      </c>
      <c r="H119" s="294"/>
    </row>
    <row r="120" spans="1:14">
      <c r="A120" s="236">
        <v>45986</v>
      </c>
      <c r="B120" s="677" t="s">
        <v>2842</v>
      </c>
      <c r="C120" s="677" t="s">
        <v>429</v>
      </c>
      <c r="D120" s="287" t="s">
        <v>400</v>
      </c>
      <c r="F120" s="256">
        <v>90</v>
      </c>
      <c r="G120" s="361">
        <f t="shared" si="1"/>
        <v>410</v>
      </c>
      <c r="H120" s="294"/>
    </row>
    <row r="121" spans="1:14">
      <c r="A121" s="236">
        <v>46001</v>
      </c>
      <c r="B121" s="677" t="s">
        <v>2844</v>
      </c>
      <c r="C121" s="677" t="s">
        <v>429</v>
      </c>
      <c r="D121" s="287" t="s">
        <v>400</v>
      </c>
      <c r="F121" s="256">
        <v>200</v>
      </c>
      <c r="G121" s="361">
        <f t="shared" si="1"/>
        <v>210</v>
      </c>
      <c r="H121" s="294"/>
    </row>
    <row r="122" spans="1:14">
      <c r="A122" s="236">
        <v>46008</v>
      </c>
      <c r="B122" s="677" t="s">
        <v>2845</v>
      </c>
      <c r="C122" s="677" t="s">
        <v>429</v>
      </c>
      <c r="D122" s="287" t="s">
        <v>1115</v>
      </c>
      <c r="F122" s="256">
        <v>30</v>
      </c>
      <c r="G122" s="361">
        <f t="shared" si="1"/>
        <v>180</v>
      </c>
      <c r="H122" s="294"/>
    </row>
    <row r="123" spans="1:14">
      <c r="A123" s="236">
        <v>46008</v>
      </c>
      <c r="B123" s="677" t="s">
        <v>2846</v>
      </c>
      <c r="C123" s="677" t="s">
        <v>429</v>
      </c>
      <c r="D123" s="287" t="s">
        <v>1115</v>
      </c>
      <c r="F123" s="256">
        <v>100</v>
      </c>
      <c r="G123" s="361">
        <f t="shared" si="1"/>
        <v>80</v>
      </c>
      <c r="H123" s="294"/>
    </row>
    <row r="124" spans="1:14">
      <c r="A124" s="236">
        <v>46010</v>
      </c>
      <c r="B124" s="677" t="s">
        <v>2847</v>
      </c>
      <c r="C124" s="677" t="s">
        <v>429</v>
      </c>
      <c r="D124" s="287" t="s">
        <v>1115</v>
      </c>
      <c r="F124" s="256">
        <v>50</v>
      </c>
      <c r="G124" s="361">
        <f t="shared" si="1"/>
        <v>30</v>
      </c>
      <c r="H124" s="294"/>
      <c r="L124" s="317"/>
      <c r="N124" s="256"/>
    </row>
    <row r="125" spans="1:14">
      <c r="A125" s="236">
        <v>46029</v>
      </c>
      <c r="B125" s="677" t="s">
        <v>2848</v>
      </c>
      <c r="C125" s="677" t="s">
        <v>429</v>
      </c>
      <c r="D125" s="287" t="s">
        <v>400</v>
      </c>
      <c r="F125" s="256">
        <v>30</v>
      </c>
      <c r="G125" s="361">
        <f t="shared" si="1"/>
        <v>0</v>
      </c>
      <c r="H125" s="294"/>
      <c r="L125" s="317"/>
      <c r="N125" s="256"/>
    </row>
    <row r="126" spans="1:14">
      <c r="A126" s="243">
        <v>45930</v>
      </c>
      <c r="B126" s="676" t="s">
        <v>397</v>
      </c>
      <c r="C126" s="676" t="s">
        <v>431</v>
      </c>
      <c r="D126" t="s">
        <v>19</v>
      </c>
      <c r="E126" s="256">
        <v>8.1999999999999993</v>
      </c>
      <c r="G126" s="361">
        <f t="shared" si="1"/>
        <v>8.1999999999999993</v>
      </c>
      <c r="H126" s="294"/>
      <c r="L126" s="676"/>
      <c r="N126" s="256"/>
    </row>
    <row r="127" spans="1:14">
      <c r="A127" s="236"/>
      <c r="B127" s="677"/>
      <c r="C127" s="677"/>
      <c r="D127" t="s">
        <v>401</v>
      </c>
      <c r="E127" s="256">
        <v>4</v>
      </c>
      <c r="G127" s="361">
        <f t="shared" si="1"/>
        <v>12.2</v>
      </c>
      <c r="H127" s="294"/>
      <c r="L127" s="676"/>
      <c r="N127" s="256"/>
    </row>
    <row r="128" spans="1:14">
      <c r="A128" s="236"/>
      <c r="B128" s="677"/>
      <c r="C128" s="677"/>
      <c r="D128" t="s">
        <v>400</v>
      </c>
      <c r="E128" s="256">
        <v>500</v>
      </c>
      <c r="G128" s="361">
        <f t="shared" si="1"/>
        <v>512.20000000000005</v>
      </c>
      <c r="H128" s="294"/>
    </row>
    <row r="129" spans="1:15">
      <c r="A129" s="236">
        <v>45973</v>
      </c>
      <c r="B129" s="677" t="s">
        <v>2849</v>
      </c>
      <c r="C129" s="677" t="s">
        <v>431</v>
      </c>
      <c r="D129" t="s">
        <v>19</v>
      </c>
      <c r="F129" s="256">
        <v>8.1999999999999993</v>
      </c>
      <c r="G129" s="361">
        <f t="shared" si="1"/>
        <v>504.00000000000006</v>
      </c>
      <c r="H129" s="294"/>
    </row>
    <row r="130" spans="1:15">
      <c r="A130" s="236">
        <v>45973</v>
      </c>
      <c r="B130" s="677" t="s">
        <v>2849</v>
      </c>
      <c r="C130" s="677" t="s">
        <v>431</v>
      </c>
      <c r="D130" t="s">
        <v>401</v>
      </c>
      <c r="F130" s="256">
        <v>4</v>
      </c>
      <c r="G130" s="361">
        <f t="shared" si="1"/>
        <v>500.00000000000006</v>
      </c>
      <c r="H130" s="294"/>
      <c r="L130" s="680"/>
      <c r="N130" s="256"/>
    </row>
    <row r="131" spans="1:15">
      <c r="A131" s="236">
        <v>46029</v>
      </c>
      <c r="B131" s="677" t="s">
        <v>2848</v>
      </c>
      <c r="C131" s="677" t="s">
        <v>431</v>
      </c>
      <c r="D131" t="s">
        <v>400</v>
      </c>
      <c r="F131" s="256">
        <v>470</v>
      </c>
      <c r="G131" s="361">
        <f t="shared" si="1"/>
        <v>30.000000000000057</v>
      </c>
      <c r="H131" s="294"/>
      <c r="L131" s="680"/>
      <c r="N131" s="256"/>
    </row>
    <row r="132" spans="1:15">
      <c r="A132" s="236">
        <v>46043</v>
      </c>
      <c r="B132" s="677" t="s">
        <v>2850</v>
      </c>
      <c r="C132" s="677" t="s">
        <v>431</v>
      </c>
      <c r="D132" t="s">
        <v>400</v>
      </c>
      <c r="F132" s="256">
        <v>30</v>
      </c>
      <c r="G132" s="361">
        <f>G131+E132-F132</f>
        <v>5.6843418860808015E-14</v>
      </c>
      <c r="H132" s="294"/>
      <c r="L132" s="680"/>
      <c r="N132" s="256"/>
    </row>
    <row r="133" spans="1:15">
      <c r="A133" s="277">
        <v>45961</v>
      </c>
      <c r="B133" s="676" t="s">
        <v>397</v>
      </c>
      <c r="C133" s="680" t="s">
        <v>398</v>
      </c>
      <c r="D133" t="s">
        <v>19</v>
      </c>
      <c r="E133" s="256">
        <v>8.6</v>
      </c>
      <c r="G133" s="361">
        <f>G132+E133-F133</f>
        <v>8.6000000000000565</v>
      </c>
      <c r="H133" s="294"/>
      <c r="L133" s="317"/>
      <c r="N133" s="256"/>
    </row>
    <row r="134" spans="1:15">
      <c r="B134" s="677"/>
      <c r="D134" t="s">
        <v>401</v>
      </c>
      <c r="E134" s="256">
        <v>6</v>
      </c>
      <c r="G134" s="361">
        <f>G133+E134-F134</f>
        <v>14.600000000000056</v>
      </c>
      <c r="H134" s="513">
        <f>SUM(H5:H133)</f>
        <v>500</v>
      </c>
      <c r="I134" s="511" t="s">
        <v>643</v>
      </c>
    </row>
    <row r="135" spans="1:15">
      <c r="B135" s="677"/>
      <c r="D135" t="s">
        <v>400</v>
      </c>
      <c r="E135" s="256">
        <v>500</v>
      </c>
      <c r="G135" s="361">
        <f t="shared" si="1"/>
        <v>514.6</v>
      </c>
    </row>
    <row r="136" spans="1:15">
      <c r="A136" s="257">
        <v>46029</v>
      </c>
      <c r="B136" s="677" t="s">
        <v>2851</v>
      </c>
      <c r="C136" s="317" t="s">
        <v>398</v>
      </c>
      <c r="D136" t="s">
        <v>19</v>
      </c>
      <c r="F136" s="256">
        <v>8.6</v>
      </c>
      <c r="G136" s="361">
        <f>G135+E136-F136</f>
        <v>506</v>
      </c>
    </row>
    <row r="137" spans="1:15">
      <c r="A137" s="257">
        <v>46029</v>
      </c>
      <c r="B137" s="677" t="s">
        <v>2851</v>
      </c>
      <c r="C137" s="317" t="s">
        <v>398</v>
      </c>
      <c r="D137" t="s">
        <v>401</v>
      </c>
      <c r="F137" s="256">
        <v>6</v>
      </c>
      <c r="G137" s="361">
        <f>G136+E137-F137</f>
        <v>500</v>
      </c>
      <c r="K137" s="232">
        <v>2025</v>
      </c>
      <c r="L137" s="676" t="s">
        <v>405</v>
      </c>
      <c r="M137" t="s">
        <v>400</v>
      </c>
      <c r="N137" s="256">
        <v>90</v>
      </c>
    </row>
    <row r="138" spans="1:15">
      <c r="A138" s="236">
        <v>46043</v>
      </c>
      <c r="B138" s="677" t="s">
        <v>2850</v>
      </c>
      <c r="C138" s="677" t="s">
        <v>398</v>
      </c>
      <c r="D138" t="s">
        <v>400</v>
      </c>
      <c r="F138" s="256">
        <v>170</v>
      </c>
      <c r="G138" s="361">
        <f>G137+E138-F138</f>
        <v>330</v>
      </c>
      <c r="K138" s="232"/>
      <c r="L138" s="676" t="s">
        <v>409</v>
      </c>
      <c r="M138" t="s">
        <v>400</v>
      </c>
      <c r="N138" s="256">
        <v>500</v>
      </c>
    </row>
    <row r="139" spans="1:15">
      <c r="A139" s="236">
        <v>46057</v>
      </c>
      <c r="B139" s="677" t="s">
        <v>2852</v>
      </c>
      <c r="C139" s="677" t="s">
        <v>398</v>
      </c>
      <c r="D139" t="s">
        <v>400</v>
      </c>
      <c r="F139" s="256">
        <v>330</v>
      </c>
      <c r="G139" s="361">
        <f t="shared" ref="G139:G143" si="2">G138+E139-F139</f>
        <v>0</v>
      </c>
      <c r="K139" s="232">
        <v>2026</v>
      </c>
      <c r="L139" s="676" t="s">
        <v>444</v>
      </c>
      <c r="M139" t="s">
        <v>19</v>
      </c>
      <c r="N139" s="256">
        <v>9</v>
      </c>
    </row>
    <row r="140" spans="1:15">
      <c r="A140" s="243">
        <v>45991</v>
      </c>
      <c r="B140" s="676" t="s">
        <v>397</v>
      </c>
      <c r="C140" s="676" t="s">
        <v>405</v>
      </c>
      <c r="D140" t="s">
        <v>19</v>
      </c>
      <c r="E140" s="256">
        <v>5</v>
      </c>
      <c r="G140" s="361">
        <f t="shared" si="2"/>
        <v>5</v>
      </c>
      <c r="L140" s="677"/>
      <c r="M140" t="s">
        <v>401</v>
      </c>
      <c r="N140" s="256">
        <v>3</v>
      </c>
      <c r="O140" s="256"/>
    </row>
    <row r="141" spans="1:15">
      <c r="A141" s="236"/>
      <c r="B141" s="677"/>
      <c r="C141" s="677"/>
      <c r="D141" t="s">
        <v>401</v>
      </c>
      <c r="E141" s="256">
        <v>5</v>
      </c>
      <c r="G141" s="361">
        <f t="shared" si="2"/>
        <v>10</v>
      </c>
      <c r="L141" s="677"/>
      <c r="M141" t="s">
        <v>400</v>
      </c>
      <c r="N141" s="256">
        <v>500</v>
      </c>
    </row>
    <row r="142" spans="1:15">
      <c r="A142" s="236"/>
      <c r="B142" s="677"/>
      <c r="C142" s="677"/>
      <c r="D142" t="s">
        <v>400</v>
      </c>
      <c r="E142" s="256">
        <v>500</v>
      </c>
      <c r="G142" s="361">
        <f t="shared" si="2"/>
        <v>510</v>
      </c>
      <c r="L142" s="677"/>
      <c r="N142" s="256"/>
    </row>
    <row r="143" spans="1:15">
      <c r="A143" s="257">
        <v>46029</v>
      </c>
      <c r="B143" s="677" t="s">
        <v>2851</v>
      </c>
      <c r="C143" s="677" t="s">
        <v>405</v>
      </c>
      <c r="D143" t="s">
        <v>19</v>
      </c>
      <c r="F143" s="256">
        <v>5</v>
      </c>
      <c r="G143" s="361">
        <f t="shared" si="2"/>
        <v>505</v>
      </c>
      <c r="M143" s="627" t="s">
        <v>640</v>
      </c>
      <c r="N143" s="628">
        <v>28.3</v>
      </c>
    </row>
    <row r="144" spans="1:15">
      <c r="A144" s="257">
        <v>46029</v>
      </c>
      <c r="B144" s="677" t="s">
        <v>2851</v>
      </c>
      <c r="C144" s="677" t="s">
        <v>405</v>
      </c>
      <c r="D144" t="s">
        <v>401</v>
      </c>
      <c r="F144" s="256">
        <v>5</v>
      </c>
      <c r="G144" s="361">
        <f>G143+E144-F144</f>
        <v>500</v>
      </c>
      <c r="I144" s="557" t="s">
        <v>597</v>
      </c>
      <c r="J144" s="558">
        <v>73137054</v>
      </c>
      <c r="L144" s="676" t="s">
        <v>415</v>
      </c>
      <c r="M144" t="s">
        <v>400</v>
      </c>
      <c r="N144" s="256">
        <v>500</v>
      </c>
    </row>
    <row r="145" spans="1:14">
      <c r="A145" s="236">
        <v>46057</v>
      </c>
      <c r="B145" s="677" t="s">
        <v>2852</v>
      </c>
      <c r="C145" s="677" t="s">
        <v>405</v>
      </c>
      <c r="D145" t="s">
        <v>1115</v>
      </c>
      <c r="F145" s="256">
        <v>70</v>
      </c>
      <c r="G145" s="361">
        <f t="shared" ref="G145:G161" si="3">G144+E145-F145</f>
        <v>430</v>
      </c>
      <c r="N145" s="299">
        <f>SUM(N137:N144)</f>
        <v>1630.3</v>
      </c>
    </row>
    <row r="146" spans="1:14">
      <c r="A146" s="236">
        <v>46065</v>
      </c>
      <c r="B146" s="677" t="s">
        <v>2853</v>
      </c>
      <c r="C146" s="677" t="s">
        <v>405</v>
      </c>
      <c r="D146" t="s">
        <v>400</v>
      </c>
      <c r="F146" s="256">
        <v>30</v>
      </c>
      <c r="G146" s="361">
        <f>G145+E146-F146</f>
        <v>400</v>
      </c>
    </row>
    <row r="147" spans="1:14">
      <c r="A147" s="236">
        <v>46065</v>
      </c>
      <c r="B147" s="677" t="s">
        <v>2854</v>
      </c>
      <c r="C147" s="677" t="s">
        <v>405</v>
      </c>
      <c r="D147" t="s">
        <v>400</v>
      </c>
      <c r="F147" s="256">
        <v>170</v>
      </c>
      <c r="G147" s="361">
        <f>G146+E147-F147</f>
        <v>230</v>
      </c>
      <c r="N147" s="256"/>
    </row>
    <row r="148" spans="1:14">
      <c r="A148" s="236">
        <v>46071</v>
      </c>
      <c r="B148" s="677" t="s">
        <v>2855</v>
      </c>
      <c r="C148" s="677" t="s">
        <v>405</v>
      </c>
      <c r="D148" t="s">
        <v>400</v>
      </c>
      <c r="F148" s="256">
        <v>140</v>
      </c>
      <c r="G148" s="361">
        <f t="shared" ref="G148:G153" si="4">G147+E148-F148</f>
        <v>90</v>
      </c>
      <c r="N148" s="256"/>
    </row>
    <row r="149" spans="1:14">
      <c r="A149" s="236">
        <v>46099</v>
      </c>
      <c r="B149" s="677" t="s">
        <v>2856</v>
      </c>
      <c r="C149" s="677" t="s">
        <v>405</v>
      </c>
      <c r="D149" t="s">
        <v>2857</v>
      </c>
      <c r="F149" s="256">
        <v>90</v>
      </c>
      <c r="G149" s="361">
        <f t="shared" si="4"/>
        <v>0</v>
      </c>
      <c r="N149" s="256"/>
    </row>
    <row r="150" spans="1:14" ht="30.75" customHeight="1">
      <c r="A150" s="243">
        <v>46022</v>
      </c>
      <c r="B150" s="676" t="s">
        <v>397</v>
      </c>
      <c r="C150" s="676" t="s">
        <v>409</v>
      </c>
      <c r="D150" t="s">
        <v>19</v>
      </c>
      <c r="E150" s="256">
        <v>11.2</v>
      </c>
      <c r="G150" s="361">
        <f t="shared" si="4"/>
        <v>11.2</v>
      </c>
      <c r="K150" s="734" t="s">
        <v>2831</v>
      </c>
      <c r="L150" s="734"/>
      <c r="M150" s="734"/>
    </row>
    <row r="151" spans="1:14">
      <c r="A151" s="236"/>
      <c r="B151" s="677"/>
      <c r="C151" s="677"/>
      <c r="D151" t="s">
        <v>401</v>
      </c>
      <c r="E151" s="256">
        <v>5</v>
      </c>
      <c r="G151" s="361">
        <f t="shared" si="4"/>
        <v>16.2</v>
      </c>
      <c r="J151" s="676">
        <v>2025</v>
      </c>
      <c r="K151" s="676" t="s">
        <v>409</v>
      </c>
      <c r="L151" t="s">
        <v>400</v>
      </c>
      <c r="M151" s="256">
        <v>390</v>
      </c>
    </row>
    <row r="152" spans="1:14">
      <c r="A152" s="236"/>
      <c r="B152" s="677"/>
      <c r="C152" s="677"/>
      <c r="D152" t="s">
        <v>400</v>
      </c>
      <c r="E152" s="256">
        <v>500</v>
      </c>
      <c r="G152" s="361">
        <f t="shared" si="4"/>
        <v>516.20000000000005</v>
      </c>
      <c r="J152" s="676">
        <v>2026</v>
      </c>
      <c r="K152" s="676" t="s">
        <v>444</v>
      </c>
      <c r="L152" t="s">
        <v>19</v>
      </c>
      <c r="M152" s="256">
        <v>9</v>
      </c>
    </row>
    <row r="153" spans="1:14">
      <c r="A153" s="236">
        <v>46057</v>
      </c>
      <c r="B153" s="677" t="s">
        <v>2858</v>
      </c>
      <c r="C153" s="677" t="s">
        <v>409</v>
      </c>
      <c r="D153" t="s">
        <v>19</v>
      </c>
      <c r="F153" s="256">
        <v>0.2</v>
      </c>
      <c r="G153" s="361">
        <f t="shared" si="4"/>
        <v>516</v>
      </c>
      <c r="K153" s="677"/>
      <c r="L153" t="s">
        <v>401</v>
      </c>
      <c r="M153" s="256">
        <v>3</v>
      </c>
    </row>
    <row r="154" spans="1:14">
      <c r="A154" s="236">
        <v>46057</v>
      </c>
      <c r="B154" s="677" t="s">
        <v>2859</v>
      </c>
      <c r="C154" s="677" t="s">
        <v>409</v>
      </c>
      <c r="D154" t="s">
        <v>19</v>
      </c>
      <c r="F154" s="256">
        <v>11</v>
      </c>
      <c r="G154" s="361">
        <f t="shared" si="3"/>
        <v>505</v>
      </c>
      <c r="K154" s="677"/>
      <c r="L154" t="s">
        <v>400</v>
      </c>
      <c r="M154" s="256">
        <v>500</v>
      </c>
    </row>
    <row r="155" spans="1:14">
      <c r="A155" s="236">
        <v>46057</v>
      </c>
      <c r="B155" s="677" t="s">
        <v>2859</v>
      </c>
      <c r="C155" s="677" t="s">
        <v>409</v>
      </c>
      <c r="D155" t="s">
        <v>401</v>
      </c>
      <c r="F155" s="256">
        <v>5</v>
      </c>
      <c r="G155" s="361">
        <f t="shared" si="3"/>
        <v>500</v>
      </c>
      <c r="K155" s="317"/>
      <c r="L155" s="627" t="s">
        <v>640</v>
      </c>
      <c r="M155" s="628">
        <v>28.3</v>
      </c>
    </row>
    <row r="156" spans="1:14">
      <c r="A156" s="236">
        <v>46099</v>
      </c>
      <c r="B156" s="677" t="s">
        <v>2856</v>
      </c>
      <c r="C156" s="677" t="s">
        <v>409</v>
      </c>
      <c r="D156" t="s">
        <v>400</v>
      </c>
      <c r="F156" s="256">
        <v>110</v>
      </c>
      <c r="G156" s="361">
        <f t="shared" si="3"/>
        <v>390</v>
      </c>
      <c r="K156" s="676" t="s">
        <v>415</v>
      </c>
      <c r="L156" t="s">
        <v>19</v>
      </c>
      <c r="M156" s="256">
        <v>5.3</v>
      </c>
    </row>
    <row r="157" spans="1:14">
      <c r="A157" s="243">
        <v>46053</v>
      </c>
      <c r="B157" s="676" t="s">
        <v>397</v>
      </c>
      <c r="C157" s="676" t="s">
        <v>444</v>
      </c>
      <c r="D157" t="s">
        <v>19</v>
      </c>
      <c r="E157" s="256">
        <v>9</v>
      </c>
      <c r="G157" s="361">
        <f t="shared" si="3"/>
        <v>399</v>
      </c>
      <c r="K157" s="677"/>
      <c r="L157" t="s">
        <v>401</v>
      </c>
      <c r="M157" s="256">
        <v>6</v>
      </c>
    </row>
    <row r="158" spans="1:14">
      <c r="A158" s="236"/>
      <c r="B158" s="677"/>
      <c r="C158" s="677"/>
      <c r="D158" t="s">
        <v>401</v>
      </c>
      <c r="E158" s="256">
        <v>3</v>
      </c>
      <c r="G158" s="361">
        <f t="shared" si="3"/>
        <v>402</v>
      </c>
      <c r="K158" s="677"/>
      <c r="L158" t="s">
        <v>400</v>
      </c>
      <c r="M158" s="256">
        <v>500</v>
      </c>
    </row>
    <row r="159" spans="1:14">
      <c r="A159" s="236"/>
      <c r="B159" s="677"/>
      <c r="C159" s="677"/>
      <c r="D159" t="s">
        <v>400</v>
      </c>
      <c r="E159" s="256">
        <v>500</v>
      </c>
      <c r="G159" s="361">
        <f t="shared" si="3"/>
        <v>902</v>
      </c>
      <c r="K159" s="676" t="s">
        <v>418</v>
      </c>
      <c r="L159" t="s">
        <v>1115</v>
      </c>
      <c r="M159" s="256">
        <v>500</v>
      </c>
    </row>
    <row r="160" spans="1:14">
      <c r="B160" s="677"/>
      <c r="D160" s="627" t="s">
        <v>640</v>
      </c>
      <c r="E160" s="628">
        <v>28.3</v>
      </c>
      <c r="G160" s="361">
        <f t="shared" si="3"/>
        <v>930.3</v>
      </c>
      <c r="M160" s="299">
        <f>SUM(M151:M159)</f>
        <v>1941.6</v>
      </c>
    </row>
    <row r="161" spans="1:7">
      <c r="A161" s="243">
        <v>46081</v>
      </c>
      <c r="B161" s="676" t="s">
        <v>397</v>
      </c>
      <c r="C161" s="676" t="s">
        <v>415</v>
      </c>
      <c r="D161" t="s">
        <v>19</v>
      </c>
      <c r="E161" s="256">
        <v>5.3</v>
      </c>
      <c r="G161" s="361">
        <f t="shared" si="3"/>
        <v>935.59999999999991</v>
      </c>
    </row>
    <row r="162" spans="1:7">
      <c r="A162" s="236"/>
      <c r="B162" s="677"/>
      <c r="C162" s="677"/>
      <c r="D162" t="s">
        <v>401</v>
      </c>
      <c r="E162" s="256">
        <v>6</v>
      </c>
      <c r="G162" s="361">
        <f t="shared" si="1"/>
        <v>941.59999999999991</v>
      </c>
    </row>
    <row r="163" spans="1:7">
      <c r="A163" s="236"/>
      <c r="B163" s="677"/>
      <c r="C163" s="677"/>
      <c r="D163" t="s">
        <v>400</v>
      </c>
      <c r="E163" s="256">
        <v>500</v>
      </c>
      <c r="G163" s="361">
        <f t="shared" si="1"/>
        <v>1441.6</v>
      </c>
    </row>
    <row r="164" spans="1:7">
      <c r="A164" s="243">
        <v>46112</v>
      </c>
      <c r="B164" s="676" t="s">
        <v>1454</v>
      </c>
      <c r="C164" s="676" t="s">
        <v>418</v>
      </c>
      <c r="D164" t="s">
        <v>19</v>
      </c>
      <c r="E164" s="256">
        <v>5</v>
      </c>
      <c r="G164" s="361">
        <f t="shared" si="1"/>
        <v>1446.6</v>
      </c>
    </row>
    <row r="165" spans="1:7">
      <c r="A165" s="236"/>
      <c r="B165" s="677"/>
      <c r="C165" s="677"/>
      <c r="D165" t="s">
        <v>401</v>
      </c>
      <c r="E165" s="256">
        <v>6</v>
      </c>
      <c r="G165" s="361">
        <f t="shared" si="1"/>
        <v>1452.6</v>
      </c>
    </row>
    <row r="166" spans="1:7">
      <c r="A166" s="236"/>
      <c r="B166" s="677"/>
      <c r="C166" s="677"/>
      <c r="D166" t="s">
        <v>1115</v>
      </c>
      <c r="E166" s="256">
        <v>500</v>
      </c>
      <c r="G166" s="361">
        <f t="shared" ref="G166:G229" si="5">G165+E166-F166</f>
        <v>1952.6</v>
      </c>
    </row>
    <row r="167" spans="1:7">
      <c r="A167" s="243">
        <v>46142</v>
      </c>
      <c r="B167" s="676" t="s">
        <v>397</v>
      </c>
      <c r="C167" s="676" t="s">
        <v>473</v>
      </c>
      <c r="D167" t="s">
        <v>19</v>
      </c>
      <c r="G167" s="361">
        <f t="shared" si="5"/>
        <v>1952.6</v>
      </c>
    </row>
    <row r="168" spans="1:7">
      <c r="A168" s="236"/>
      <c r="B168" s="677"/>
      <c r="C168" s="677"/>
      <c r="D168" t="s">
        <v>401</v>
      </c>
      <c r="G168" s="361">
        <f t="shared" si="5"/>
        <v>1952.6</v>
      </c>
    </row>
    <row r="169" spans="1:7">
      <c r="A169" s="236"/>
      <c r="B169" s="677"/>
      <c r="C169" s="677"/>
      <c r="D169" t="s">
        <v>400</v>
      </c>
      <c r="E169" s="256">
        <v>500</v>
      </c>
      <c r="G169" s="361">
        <f t="shared" si="5"/>
        <v>2452.6</v>
      </c>
    </row>
    <row r="170" spans="1:7">
      <c r="B170" s="677"/>
      <c r="G170" s="361">
        <f t="shared" si="5"/>
        <v>2452.6</v>
      </c>
    </row>
    <row r="171" spans="1:7">
      <c r="B171" s="677"/>
      <c r="G171" s="361">
        <f t="shared" si="5"/>
        <v>2452.6</v>
      </c>
    </row>
    <row r="172" spans="1:7">
      <c r="B172" s="677"/>
      <c r="G172" s="361">
        <f t="shared" si="5"/>
        <v>2452.6</v>
      </c>
    </row>
    <row r="173" spans="1:7">
      <c r="B173" s="677"/>
      <c r="G173" s="361">
        <f t="shared" si="5"/>
        <v>2452.6</v>
      </c>
    </row>
    <row r="174" spans="1:7">
      <c r="B174" s="677"/>
      <c r="G174" s="361">
        <f t="shared" si="5"/>
        <v>2452.6</v>
      </c>
    </row>
    <row r="175" spans="1:7">
      <c r="B175" s="677"/>
      <c r="G175" s="361">
        <f t="shared" si="5"/>
        <v>2452.6</v>
      </c>
    </row>
    <row r="176" spans="1:7">
      <c r="B176" s="677"/>
      <c r="G176" s="361">
        <f t="shared" si="5"/>
        <v>2452.6</v>
      </c>
    </row>
    <row r="177" spans="2:7">
      <c r="B177" s="677"/>
      <c r="G177" s="361">
        <f t="shared" si="5"/>
        <v>2452.6</v>
      </c>
    </row>
    <row r="178" spans="2:7">
      <c r="B178" s="677"/>
      <c r="G178" s="361">
        <f t="shared" si="5"/>
        <v>2452.6</v>
      </c>
    </row>
    <row r="179" spans="2:7">
      <c r="B179" s="677"/>
      <c r="G179" s="361">
        <f t="shared" si="5"/>
        <v>2452.6</v>
      </c>
    </row>
    <row r="180" spans="2:7">
      <c r="B180" s="677"/>
      <c r="G180" s="361">
        <f t="shared" si="5"/>
        <v>2452.6</v>
      </c>
    </row>
    <row r="181" spans="2:7">
      <c r="B181" s="677"/>
      <c r="G181" s="361">
        <f t="shared" si="5"/>
        <v>2452.6</v>
      </c>
    </row>
    <row r="182" spans="2:7">
      <c r="B182" s="677"/>
      <c r="G182" s="361">
        <f t="shared" si="5"/>
        <v>2452.6</v>
      </c>
    </row>
    <row r="183" spans="2:7">
      <c r="B183" s="677"/>
      <c r="G183" s="361">
        <f t="shared" si="5"/>
        <v>2452.6</v>
      </c>
    </row>
    <row r="184" spans="2:7">
      <c r="B184" s="677"/>
      <c r="G184" s="361">
        <f t="shared" si="5"/>
        <v>2452.6</v>
      </c>
    </row>
    <row r="185" spans="2:7">
      <c r="B185" s="677"/>
      <c r="G185" s="361">
        <f t="shared" si="5"/>
        <v>2452.6</v>
      </c>
    </row>
    <row r="186" spans="2:7">
      <c r="B186" s="677"/>
      <c r="G186" s="361">
        <f t="shared" si="5"/>
        <v>2452.6</v>
      </c>
    </row>
    <row r="187" spans="2:7">
      <c r="B187" s="677"/>
      <c r="G187" s="361">
        <f t="shared" si="5"/>
        <v>2452.6</v>
      </c>
    </row>
    <row r="188" spans="2:7">
      <c r="B188" s="677"/>
      <c r="G188" s="361">
        <f t="shared" si="5"/>
        <v>2452.6</v>
      </c>
    </row>
    <row r="189" spans="2:7">
      <c r="B189" s="677"/>
      <c r="G189" s="361">
        <f t="shared" si="5"/>
        <v>2452.6</v>
      </c>
    </row>
    <row r="190" spans="2:7">
      <c r="B190" s="677"/>
      <c r="G190" s="361">
        <f t="shared" si="5"/>
        <v>2452.6</v>
      </c>
    </row>
    <row r="191" spans="2:7">
      <c r="B191" s="677"/>
      <c r="G191" s="361">
        <f t="shared" si="5"/>
        <v>2452.6</v>
      </c>
    </row>
    <row r="192" spans="2:7">
      <c r="B192" s="677"/>
      <c r="G192" s="361">
        <f t="shared" si="5"/>
        <v>2452.6</v>
      </c>
    </row>
    <row r="193" spans="2:7">
      <c r="B193" s="677"/>
      <c r="G193" s="361">
        <f t="shared" si="5"/>
        <v>2452.6</v>
      </c>
    </row>
    <row r="194" spans="2:7">
      <c r="B194" s="677"/>
      <c r="G194" s="361">
        <f t="shared" si="5"/>
        <v>2452.6</v>
      </c>
    </row>
    <row r="195" spans="2:7">
      <c r="B195" s="677"/>
      <c r="G195" s="361">
        <f t="shared" si="5"/>
        <v>2452.6</v>
      </c>
    </row>
    <row r="196" spans="2:7">
      <c r="B196" s="677"/>
      <c r="G196" s="361">
        <f t="shared" si="5"/>
        <v>2452.6</v>
      </c>
    </row>
    <row r="197" spans="2:7">
      <c r="B197" s="677"/>
      <c r="G197" s="361">
        <f t="shared" si="5"/>
        <v>2452.6</v>
      </c>
    </row>
    <row r="198" spans="2:7">
      <c r="B198" s="677"/>
      <c r="G198" s="361">
        <f t="shared" si="5"/>
        <v>2452.6</v>
      </c>
    </row>
    <row r="199" spans="2:7">
      <c r="B199" s="677"/>
      <c r="G199" s="361">
        <f t="shared" si="5"/>
        <v>2452.6</v>
      </c>
    </row>
    <row r="200" spans="2:7">
      <c r="B200" s="677"/>
      <c r="G200" s="361">
        <f t="shared" si="5"/>
        <v>2452.6</v>
      </c>
    </row>
    <row r="201" spans="2:7">
      <c r="B201" s="677"/>
      <c r="G201" s="361">
        <f t="shared" si="5"/>
        <v>2452.6</v>
      </c>
    </row>
    <row r="202" spans="2:7">
      <c r="B202" s="677"/>
      <c r="G202" s="361">
        <f t="shared" si="5"/>
        <v>2452.6</v>
      </c>
    </row>
    <row r="203" spans="2:7">
      <c r="B203" s="677"/>
      <c r="G203" s="361">
        <f t="shared" si="5"/>
        <v>2452.6</v>
      </c>
    </row>
    <row r="204" spans="2:7">
      <c r="B204" s="677"/>
      <c r="G204" s="361">
        <f t="shared" si="5"/>
        <v>2452.6</v>
      </c>
    </row>
    <row r="205" spans="2:7">
      <c r="B205" s="677"/>
      <c r="G205" s="361">
        <f t="shared" si="5"/>
        <v>2452.6</v>
      </c>
    </row>
    <row r="206" spans="2:7">
      <c r="B206" s="677"/>
      <c r="G206" s="361">
        <f t="shared" si="5"/>
        <v>2452.6</v>
      </c>
    </row>
    <row r="207" spans="2:7">
      <c r="B207" s="677"/>
      <c r="G207" s="361">
        <f t="shared" si="5"/>
        <v>2452.6</v>
      </c>
    </row>
    <row r="208" spans="2:7">
      <c r="B208" s="677"/>
      <c r="G208" s="361">
        <f t="shared" si="5"/>
        <v>2452.6</v>
      </c>
    </row>
    <row r="209" spans="2:7">
      <c r="B209" s="677"/>
      <c r="G209" s="361">
        <f t="shared" si="5"/>
        <v>2452.6</v>
      </c>
    </row>
    <row r="210" spans="2:7">
      <c r="B210" s="677"/>
      <c r="G210" s="361">
        <f t="shared" si="5"/>
        <v>2452.6</v>
      </c>
    </row>
    <row r="211" spans="2:7">
      <c r="B211" s="677"/>
      <c r="G211" s="361">
        <f t="shared" si="5"/>
        <v>2452.6</v>
      </c>
    </row>
    <row r="212" spans="2:7">
      <c r="B212" s="677"/>
      <c r="G212" s="361">
        <f t="shared" si="5"/>
        <v>2452.6</v>
      </c>
    </row>
    <row r="213" spans="2:7">
      <c r="B213" s="677"/>
      <c r="G213" s="361">
        <f t="shared" si="5"/>
        <v>2452.6</v>
      </c>
    </row>
    <row r="214" spans="2:7">
      <c r="B214" s="677"/>
      <c r="G214" s="361">
        <f t="shared" si="5"/>
        <v>2452.6</v>
      </c>
    </row>
    <row r="215" spans="2:7">
      <c r="B215" s="677"/>
      <c r="G215" s="361">
        <f t="shared" si="5"/>
        <v>2452.6</v>
      </c>
    </row>
    <row r="216" spans="2:7">
      <c r="B216" s="677"/>
      <c r="G216" s="361">
        <f t="shared" si="5"/>
        <v>2452.6</v>
      </c>
    </row>
    <row r="217" spans="2:7">
      <c r="B217" s="677"/>
      <c r="G217" s="361">
        <f t="shared" si="5"/>
        <v>2452.6</v>
      </c>
    </row>
    <row r="218" spans="2:7">
      <c r="B218" s="677"/>
      <c r="G218" s="361">
        <f t="shared" si="5"/>
        <v>2452.6</v>
      </c>
    </row>
    <row r="219" spans="2:7">
      <c r="B219" s="677"/>
      <c r="G219" s="361">
        <f t="shared" si="5"/>
        <v>2452.6</v>
      </c>
    </row>
    <row r="220" spans="2:7">
      <c r="B220" s="677"/>
      <c r="G220" s="361">
        <f t="shared" si="5"/>
        <v>2452.6</v>
      </c>
    </row>
    <row r="221" spans="2:7">
      <c r="B221" s="677"/>
      <c r="G221" s="361">
        <f t="shared" si="5"/>
        <v>2452.6</v>
      </c>
    </row>
    <row r="222" spans="2:7">
      <c r="B222" s="677"/>
      <c r="G222" s="361">
        <f t="shared" si="5"/>
        <v>2452.6</v>
      </c>
    </row>
    <row r="223" spans="2:7">
      <c r="B223" s="677"/>
      <c r="G223" s="361">
        <f t="shared" si="5"/>
        <v>2452.6</v>
      </c>
    </row>
    <row r="224" spans="2:7">
      <c r="B224" s="677"/>
      <c r="G224" s="361">
        <f t="shared" si="5"/>
        <v>2452.6</v>
      </c>
    </row>
    <row r="225" spans="2:7">
      <c r="B225" s="677"/>
      <c r="G225" s="361">
        <f t="shared" si="5"/>
        <v>2452.6</v>
      </c>
    </row>
    <row r="226" spans="2:7">
      <c r="B226" s="677"/>
      <c r="G226" s="361">
        <f t="shared" si="5"/>
        <v>2452.6</v>
      </c>
    </row>
    <row r="227" spans="2:7">
      <c r="B227" s="677"/>
      <c r="G227" s="361">
        <f t="shared" si="5"/>
        <v>2452.6</v>
      </c>
    </row>
    <row r="228" spans="2:7">
      <c r="B228" s="677"/>
      <c r="G228" s="361">
        <f t="shared" si="5"/>
        <v>2452.6</v>
      </c>
    </row>
    <row r="229" spans="2:7">
      <c r="B229" s="677"/>
      <c r="G229" s="361">
        <f t="shared" si="5"/>
        <v>2452.6</v>
      </c>
    </row>
    <row r="230" spans="2:7">
      <c r="B230" s="677"/>
      <c r="G230" s="361">
        <f t="shared" ref="G230:G293" si="6">G229+E230-F230</f>
        <v>2452.6</v>
      </c>
    </row>
    <row r="231" spans="2:7">
      <c r="B231" s="677"/>
      <c r="G231" s="361">
        <f t="shared" si="6"/>
        <v>2452.6</v>
      </c>
    </row>
    <row r="232" spans="2:7">
      <c r="B232" s="677"/>
      <c r="G232" s="361">
        <f t="shared" si="6"/>
        <v>2452.6</v>
      </c>
    </row>
    <row r="233" spans="2:7">
      <c r="B233" s="677"/>
      <c r="G233" s="361">
        <f t="shared" si="6"/>
        <v>2452.6</v>
      </c>
    </row>
    <row r="234" spans="2:7">
      <c r="B234" s="677"/>
      <c r="G234" s="361">
        <f t="shared" si="6"/>
        <v>2452.6</v>
      </c>
    </row>
    <row r="235" spans="2:7">
      <c r="B235" s="677"/>
      <c r="G235" s="361">
        <f t="shared" si="6"/>
        <v>2452.6</v>
      </c>
    </row>
    <row r="236" spans="2:7">
      <c r="B236" s="677"/>
      <c r="G236" s="361">
        <f t="shared" si="6"/>
        <v>2452.6</v>
      </c>
    </row>
    <row r="237" spans="2:7">
      <c r="B237" s="677"/>
      <c r="G237" s="361">
        <f t="shared" si="6"/>
        <v>2452.6</v>
      </c>
    </row>
    <row r="238" spans="2:7">
      <c r="B238" s="677"/>
      <c r="G238" s="361">
        <f t="shared" si="6"/>
        <v>2452.6</v>
      </c>
    </row>
    <row r="239" spans="2:7">
      <c r="B239" s="677"/>
      <c r="G239" s="361">
        <f t="shared" si="6"/>
        <v>2452.6</v>
      </c>
    </row>
    <row r="240" spans="2:7">
      <c r="B240" s="677"/>
      <c r="G240" s="361">
        <f t="shared" si="6"/>
        <v>2452.6</v>
      </c>
    </row>
    <row r="241" spans="2:7">
      <c r="B241" s="677"/>
      <c r="G241" s="361">
        <f t="shared" si="6"/>
        <v>2452.6</v>
      </c>
    </row>
    <row r="242" spans="2:7">
      <c r="B242" s="677"/>
      <c r="G242" s="361">
        <f t="shared" si="6"/>
        <v>2452.6</v>
      </c>
    </row>
    <row r="243" spans="2:7">
      <c r="B243" s="677"/>
      <c r="G243" s="361">
        <f t="shared" si="6"/>
        <v>2452.6</v>
      </c>
    </row>
    <row r="244" spans="2:7">
      <c r="B244" s="677"/>
      <c r="G244" s="361">
        <f t="shared" si="6"/>
        <v>2452.6</v>
      </c>
    </row>
    <row r="245" spans="2:7">
      <c r="B245" s="677"/>
      <c r="G245" s="361">
        <f t="shared" si="6"/>
        <v>2452.6</v>
      </c>
    </row>
    <row r="246" spans="2:7">
      <c r="B246" s="677"/>
      <c r="G246" s="361">
        <f t="shared" si="6"/>
        <v>2452.6</v>
      </c>
    </row>
    <row r="247" spans="2:7">
      <c r="B247" s="677"/>
      <c r="G247" s="361">
        <f t="shared" si="6"/>
        <v>2452.6</v>
      </c>
    </row>
    <row r="248" spans="2:7">
      <c r="B248" s="677"/>
      <c r="G248" s="361">
        <f t="shared" si="6"/>
        <v>2452.6</v>
      </c>
    </row>
    <row r="249" spans="2:7">
      <c r="B249" s="677"/>
      <c r="G249" s="361">
        <f t="shared" si="6"/>
        <v>2452.6</v>
      </c>
    </row>
    <row r="250" spans="2:7">
      <c r="B250" s="677"/>
      <c r="G250" s="361">
        <f t="shared" si="6"/>
        <v>2452.6</v>
      </c>
    </row>
    <row r="251" spans="2:7">
      <c r="B251" s="677"/>
      <c r="G251" s="361">
        <f t="shared" si="6"/>
        <v>2452.6</v>
      </c>
    </row>
    <row r="252" spans="2:7">
      <c r="B252" s="677"/>
      <c r="G252" s="361">
        <f t="shared" si="6"/>
        <v>2452.6</v>
      </c>
    </row>
    <row r="253" spans="2:7">
      <c r="B253" s="677"/>
      <c r="G253" s="361">
        <f t="shared" si="6"/>
        <v>2452.6</v>
      </c>
    </row>
    <row r="254" spans="2:7">
      <c r="B254" s="677"/>
      <c r="G254" s="361">
        <f t="shared" si="6"/>
        <v>2452.6</v>
      </c>
    </row>
    <row r="255" spans="2:7">
      <c r="B255" s="677"/>
      <c r="G255" s="361">
        <f t="shared" si="6"/>
        <v>2452.6</v>
      </c>
    </row>
    <row r="256" spans="2:7">
      <c r="B256" s="677"/>
      <c r="G256" s="361">
        <f t="shared" si="6"/>
        <v>2452.6</v>
      </c>
    </row>
    <row r="257" spans="2:7">
      <c r="B257" s="677"/>
      <c r="G257" s="361">
        <f t="shared" si="6"/>
        <v>2452.6</v>
      </c>
    </row>
    <row r="258" spans="2:7">
      <c r="B258" s="677"/>
      <c r="G258" s="361">
        <f t="shared" si="6"/>
        <v>2452.6</v>
      </c>
    </row>
    <row r="259" spans="2:7">
      <c r="B259" s="677"/>
      <c r="G259" s="361">
        <f t="shared" si="6"/>
        <v>2452.6</v>
      </c>
    </row>
    <row r="260" spans="2:7">
      <c r="B260" s="677"/>
      <c r="G260" s="361">
        <f t="shared" si="6"/>
        <v>2452.6</v>
      </c>
    </row>
    <row r="261" spans="2:7">
      <c r="B261" s="677"/>
      <c r="G261" s="361">
        <f t="shared" si="6"/>
        <v>2452.6</v>
      </c>
    </row>
    <row r="262" spans="2:7">
      <c r="B262" s="677"/>
      <c r="G262" s="361">
        <f t="shared" si="6"/>
        <v>2452.6</v>
      </c>
    </row>
    <row r="263" spans="2:7">
      <c r="B263" s="677"/>
      <c r="G263" s="361">
        <f t="shared" si="6"/>
        <v>2452.6</v>
      </c>
    </row>
    <row r="264" spans="2:7">
      <c r="B264" s="677"/>
      <c r="G264" s="361">
        <f t="shared" si="6"/>
        <v>2452.6</v>
      </c>
    </row>
    <row r="265" spans="2:7">
      <c r="B265" s="677"/>
      <c r="G265" s="361">
        <f t="shared" si="6"/>
        <v>2452.6</v>
      </c>
    </row>
    <row r="266" spans="2:7">
      <c r="B266" s="677"/>
      <c r="G266" s="361">
        <f t="shared" si="6"/>
        <v>2452.6</v>
      </c>
    </row>
    <row r="267" spans="2:7">
      <c r="B267" s="677"/>
      <c r="G267" s="361">
        <f t="shared" si="6"/>
        <v>2452.6</v>
      </c>
    </row>
    <row r="268" spans="2:7">
      <c r="B268" s="677"/>
      <c r="G268" s="361">
        <f t="shared" si="6"/>
        <v>2452.6</v>
      </c>
    </row>
    <row r="269" spans="2:7">
      <c r="B269" s="677"/>
      <c r="G269" s="361">
        <f t="shared" si="6"/>
        <v>2452.6</v>
      </c>
    </row>
    <row r="270" spans="2:7">
      <c r="B270" s="677"/>
      <c r="G270" s="361">
        <f t="shared" si="6"/>
        <v>2452.6</v>
      </c>
    </row>
    <row r="271" spans="2:7">
      <c r="B271" s="677"/>
      <c r="G271" s="361">
        <f t="shared" si="6"/>
        <v>2452.6</v>
      </c>
    </row>
    <row r="272" spans="2:7">
      <c r="B272" s="677"/>
      <c r="G272" s="361">
        <f t="shared" si="6"/>
        <v>2452.6</v>
      </c>
    </row>
    <row r="273" spans="2:7">
      <c r="B273" s="677"/>
      <c r="G273" s="361">
        <f t="shared" si="6"/>
        <v>2452.6</v>
      </c>
    </row>
    <row r="274" spans="2:7">
      <c r="B274" s="677"/>
      <c r="G274" s="361">
        <f t="shared" si="6"/>
        <v>2452.6</v>
      </c>
    </row>
    <row r="275" spans="2:7">
      <c r="B275" s="677"/>
      <c r="G275" s="361">
        <f t="shared" si="6"/>
        <v>2452.6</v>
      </c>
    </row>
    <row r="276" spans="2:7">
      <c r="B276" s="677"/>
      <c r="G276" s="361">
        <f t="shared" si="6"/>
        <v>2452.6</v>
      </c>
    </row>
    <row r="277" spans="2:7">
      <c r="B277" s="677"/>
      <c r="G277" s="361">
        <f t="shared" si="6"/>
        <v>2452.6</v>
      </c>
    </row>
    <row r="278" spans="2:7">
      <c r="B278" s="677"/>
      <c r="G278" s="361">
        <f t="shared" si="6"/>
        <v>2452.6</v>
      </c>
    </row>
    <row r="279" spans="2:7">
      <c r="B279" s="677"/>
      <c r="G279" s="361">
        <f t="shared" si="6"/>
        <v>2452.6</v>
      </c>
    </row>
    <row r="280" spans="2:7">
      <c r="B280" s="677"/>
      <c r="G280" s="361">
        <f t="shared" si="6"/>
        <v>2452.6</v>
      </c>
    </row>
    <row r="281" spans="2:7">
      <c r="B281" s="677"/>
      <c r="G281" s="361">
        <f t="shared" si="6"/>
        <v>2452.6</v>
      </c>
    </row>
    <row r="282" spans="2:7">
      <c r="B282" s="677"/>
      <c r="G282" s="361">
        <f t="shared" si="6"/>
        <v>2452.6</v>
      </c>
    </row>
    <row r="283" spans="2:7">
      <c r="B283" s="677"/>
      <c r="G283" s="361">
        <f t="shared" si="6"/>
        <v>2452.6</v>
      </c>
    </row>
    <row r="284" spans="2:7">
      <c r="B284" s="677"/>
      <c r="G284" s="361">
        <f t="shared" si="6"/>
        <v>2452.6</v>
      </c>
    </row>
    <row r="285" spans="2:7">
      <c r="B285" s="677"/>
      <c r="G285" s="361">
        <f t="shared" si="6"/>
        <v>2452.6</v>
      </c>
    </row>
    <row r="286" spans="2:7">
      <c r="B286" s="677"/>
      <c r="G286" s="361">
        <f t="shared" si="6"/>
        <v>2452.6</v>
      </c>
    </row>
    <row r="287" spans="2:7">
      <c r="B287" s="677"/>
      <c r="G287" s="361">
        <f t="shared" si="6"/>
        <v>2452.6</v>
      </c>
    </row>
    <row r="288" spans="2:7">
      <c r="B288" s="677"/>
      <c r="G288" s="361">
        <f t="shared" si="6"/>
        <v>2452.6</v>
      </c>
    </row>
    <row r="289" spans="2:7">
      <c r="B289" s="677"/>
      <c r="G289" s="361">
        <f t="shared" si="6"/>
        <v>2452.6</v>
      </c>
    </row>
    <row r="290" spans="2:7">
      <c r="B290" s="677"/>
      <c r="G290" s="361">
        <f t="shared" si="6"/>
        <v>2452.6</v>
      </c>
    </row>
    <row r="291" spans="2:7">
      <c r="B291" s="677"/>
      <c r="G291" s="361">
        <f t="shared" si="6"/>
        <v>2452.6</v>
      </c>
    </row>
    <row r="292" spans="2:7">
      <c r="B292" s="677"/>
      <c r="G292" s="361">
        <f t="shared" si="6"/>
        <v>2452.6</v>
      </c>
    </row>
    <row r="293" spans="2:7">
      <c r="B293" s="677"/>
      <c r="G293" s="361">
        <f t="shared" si="6"/>
        <v>2452.6</v>
      </c>
    </row>
    <row r="294" spans="2:7">
      <c r="B294" s="677"/>
      <c r="G294" s="361">
        <f t="shared" ref="G294:G357" si="7">G293+E294-F294</f>
        <v>2452.6</v>
      </c>
    </row>
    <row r="295" spans="2:7">
      <c r="B295" s="677"/>
      <c r="G295" s="361">
        <f t="shared" si="7"/>
        <v>2452.6</v>
      </c>
    </row>
    <row r="296" spans="2:7">
      <c r="B296" s="677"/>
      <c r="G296" s="361">
        <f t="shared" si="7"/>
        <v>2452.6</v>
      </c>
    </row>
    <row r="297" spans="2:7">
      <c r="B297" s="677"/>
      <c r="G297" s="361">
        <f t="shared" si="7"/>
        <v>2452.6</v>
      </c>
    </row>
    <row r="298" spans="2:7">
      <c r="B298" s="677"/>
      <c r="G298" s="361">
        <f t="shared" si="7"/>
        <v>2452.6</v>
      </c>
    </row>
    <row r="299" spans="2:7">
      <c r="B299" s="677"/>
      <c r="G299" s="361">
        <f t="shared" si="7"/>
        <v>2452.6</v>
      </c>
    </row>
    <row r="300" spans="2:7">
      <c r="B300" s="677"/>
      <c r="G300" s="361">
        <f t="shared" si="7"/>
        <v>2452.6</v>
      </c>
    </row>
    <row r="301" spans="2:7">
      <c r="B301" s="677"/>
      <c r="G301" s="361">
        <f t="shared" si="7"/>
        <v>2452.6</v>
      </c>
    </row>
    <row r="302" spans="2:7">
      <c r="B302" s="677"/>
      <c r="G302" s="361">
        <f t="shared" si="7"/>
        <v>2452.6</v>
      </c>
    </row>
    <row r="303" spans="2:7">
      <c r="B303" s="677"/>
      <c r="G303" s="361">
        <f t="shared" si="7"/>
        <v>2452.6</v>
      </c>
    </row>
    <row r="304" spans="2:7">
      <c r="B304" s="677"/>
      <c r="G304" s="361">
        <f t="shared" si="7"/>
        <v>2452.6</v>
      </c>
    </row>
    <row r="305" spans="2:7">
      <c r="B305" s="677"/>
      <c r="G305" s="361">
        <f t="shared" si="7"/>
        <v>2452.6</v>
      </c>
    </row>
    <row r="306" spans="2:7">
      <c r="B306" s="677"/>
      <c r="G306" s="361">
        <f t="shared" si="7"/>
        <v>2452.6</v>
      </c>
    </row>
    <row r="307" spans="2:7">
      <c r="B307" s="677"/>
      <c r="G307" s="361">
        <f t="shared" si="7"/>
        <v>2452.6</v>
      </c>
    </row>
    <row r="308" spans="2:7">
      <c r="B308" s="677"/>
      <c r="G308" s="361">
        <f t="shared" si="7"/>
        <v>2452.6</v>
      </c>
    </row>
    <row r="309" spans="2:7">
      <c r="B309" s="677"/>
      <c r="G309" s="361">
        <f t="shared" si="7"/>
        <v>2452.6</v>
      </c>
    </row>
    <row r="310" spans="2:7">
      <c r="B310" s="677"/>
      <c r="G310" s="361">
        <f t="shared" si="7"/>
        <v>2452.6</v>
      </c>
    </row>
    <row r="311" spans="2:7">
      <c r="B311" s="677"/>
      <c r="G311" s="361">
        <f t="shared" si="7"/>
        <v>2452.6</v>
      </c>
    </row>
    <row r="312" spans="2:7">
      <c r="B312" s="677"/>
      <c r="G312" s="361">
        <f t="shared" si="7"/>
        <v>2452.6</v>
      </c>
    </row>
    <row r="313" spans="2:7">
      <c r="B313" s="677"/>
      <c r="G313" s="361">
        <f t="shared" si="7"/>
        <v>2452.6</v>
      </c>
    </row>
    <row r="314" spans="2:7">
      <c r="B314" s="677"/>
      <c r="G314" s="361">
        <f t="shared" si="7"/>
        <v>2452.6</v>
      </c>
    </row>
    <row r="315" spans="2:7">
      <c r="B315" s="677"/>
      <c r="G315" s="361">
        <f t="shared" si="7"/>
        <v>2452.6</v>
      </c>
    </row>
    <row r="316" spans="2:7">
      <c r="B316" s="677"/>
      <c r="G316" s="361">
        <f t="shared" si="7"/>
        <v>2452.6</v>
      </c>
    </row>
    <row r="317" spans="2:7">
      <c r="B317" s="677"/>
      <c r="G317" s="361">
        <f t="shared" si="7"/>
        <v>2452.6</v>
      </c>
    </row>
    <row r="318" spans="2:7">
      <c r="B318" s="677"/>
      <c r="G318" s="361">
        <f t="shared" si="7"/>
        <v>2452.6</v>
      </c>
    </row>
    <row r="319" spans="2:7">
      <c r="B319" s="677"/>
      <c r="G319" s="361">
        <f t="shared" si="7"/>
        <v>2452.6</v>
      </c>
    </row>
    <row r="320" spans="2:7">
      <c r="B320" s="677"/>
      <c r="G320" s="361">
        <f t="shared" si="7"/>
        <v>2452.6</v>
      </c>
    </row>
    <row r="321" spans="2:7">
      <c r="B321" s="677"/>
      <c r="G321" s="361">
        <f t="shared" si="7"/>
        <v>2452.6</v>
      </c>
    </row>
    <row r="322" spans="2:7">
      <c r="B322" s="677"/>
      <c r="G322" s="361">
        <f t="shared" si="7"/>
        <v>2452.6</v>
      </c>
    </row>
    <row r="323" spans="2:7">
      <c r="B323" s="677"/>
      <c r="G323" s="361">
        <f t="shared" si="7"/>
        <v>2452.6</v>
      </c>
    </row>
    <row r="324" spans="2:7">
      <c r="B324" s="677"/>
      <c r="G324" s="361">
        <f t="shared" si="7"/>
        <v>2452.6</v>
      </c>
    </row>
    <row r="325" spans="2:7">
      <c r="B325" s="677"/>
      <c r="G325" s="361">
        <f t="shared" si="7"/>
        <v>2452.6</v>
      </c>
    </row>
    <row r="326" spans="2:7">
      <c r="B326" s="677"/>
      <c r="G326" s="361">
        <f t="shared" si="7"/>
        <v>2452.6</v>
      </c>
    </row>
    <row r="327" spans="2:7">
      <c r="B327" s="677"/>
      <c r="G327" s="361">
        <f t="shared" si="7"/>
        <v>2452.6</v>
      </c>
    </row>
    <row r="328" spans="2:7">
      <c r="B328" s="677"/>
      <c r="G328" s="361">
        <f t="shared" si="7"/>
        <v>2452.6</v>
      </c>
    </row>
    <row r="329" spans="2:7">
      <c r="B329" s="677"/>
      <c r="G329" s="361">
        <f t="shared" si="7"/>
        <v>2452.6</v>
      </c>
    </row>
    <row r="330" spans="2:7">
      <c r="B330" s="677"/>
      <c r="G330" s="361">
        <f t="shared" si="7"/>
        <v>2452.6</v>
      </c>
    </row>
    <row r="331" spans="2:7">
      <c r="B331" s="677"/>
      <c r="G331" s="361">
        <f t="shared" si="7"/>
        <v>2452.6</v>
      </c>
    </row>
    <row r="332" spans="2:7">
      <c r="B332" s="677"/>
      <c r="G332" s="361">
        <f t="shared" si="7"/>
        <v>2452.6</v>
      </c>
    </row>
    <row r="333" spans="2:7">
      <c r="B333" s="677"/>
      <c r="G333" s="361">
        <f t="shared" si="7"/>
        <v>2452.6</v>
      </c>
    </row>
    <row r="334" spans="2:7">
      <c r="B334" s="677"/>
      <c r="G334" s="361">
        <f t="shared" si="7"/>
        <v>2452.6</v>
      </c>
    </row>
    <row r="335" spans="2:7">
      <c r="B335" s="677"/>
      <c r="G335" s="361">
        <f t="shared" si="7"/>
        <v>2452.6</v>
      </c>
    </row>
    <row r="336" spans="2:7">
      <c r="B336" s="677"/>
      <c r="G336" s="361">
        <f t="shared" si="7"/>
        <v>2452.6</v>
      </c>
    </row>
    <row r="337" spans="2:7">
      <c r="B337" s="677"/>
      <c r="G337" s="361">
        <f t="shared" si="7"/>
        <v>2452.6</v>
      </c>
    </row>
    <row r="338" spans="2:7">
      <c r="B338" s="677"/>
      <c r="G338" s="361">
        <f t="shared" si="7"/>
        <v>2452.6</v>
      </c>
    </row>
    <row r="339" spans="2:7">
      <c r="B339" s="677"/>
      <c r="G339" s="361">
        <f t="shared" si="7"/>
        <v>2452.6</v>
      </c>
    </row>
    <row r="340" spans="2:7">
      <c r="B340" s="677"/>
      <c r="G340" s="361">
        <f t="shared" si="7"/>
        <v>2452.6</v>
      </c>
    </row>
    <row r="341" spans="2:7">
      <c r="B341" s="677"/>
      <c r="G341" s="361">
        <f t="shared" si="7"/>
        <v>2452.6</v>
      </c>
    </row>
    <row r="342" spans="2:7">
      <c r="B342" s="677"/>
      <c r="G342" s="361">
        <f t="shared" si="7"/>
        <v>2452.6</v>
      </c>
    </row>
    <row r="343" spans="2:7">
      <c r="B343" s="677"/>
      <c r="G343" s="361">
        <f t="shared" si="7"/>
        <v>2452.6</v>
      </c>
    </row>
    <row r="344" spans="2:7">
      <c r="B344" s="677"/>
      <c r="G344" s="361">
        <f t="shared" si="7"/>
        <v>2452.6</v>
      </c>
    </row>
    <row r="345" spans="2:7">
      <c r="B345" s="677"/>
      <c r="G345" s="361">
        <f t="shared" si="7"/>
        <v>2452.6</v>
      </c>
    </row>
    <row r="346" spans="2:7">
      <c r="B346" s="677"/>
      <c r="G346" s="361">
        <f t="shared" si="7"/>
        <v>2452.6</v>
      </c>
    </row>
    <row r="347" spans="2:7">
      <c r="B347" s="677"/>
      <c r="G347" s="361">
        <f t="shared" si="7"/>
        <v>2452.6</v>
      </c>
    </row>
    <row r="348" spans="2:7">
      <c r="B348" s="677"/>
      <c r="G348" s="361">
        <f t="shared" si="7"/>
        <v>2452.6</v>
      </c>
    </row>
    <row r="349" spans="2:7">
      <c r="B349" s="677"/>
      <c r="G349" s="361">
        <f t="shared" si="7"/>
        <v>2452.6</v>
      </c>
    </row>
    <row r="350" spans="2:7">
      <c r="B350" s="677"/>
      <c r="G350" s="361">
        <f t="shared" si="7"/>
        <v>2452.6</v>
      </c>
    </row>
    <row r="351" spans="2:7">
      <c r="B351" s="677"/>
      <c r="G351" s="361">
        <f t="shared" si="7"/>
        <v>2452.6</v>
      </c>
    </row>
    <row r="352" spans="2:7">
      <c r="B352" s="677"/>
      <c r="G352" s="361">
        <f t="shared" si="7"/>
        <v>2452.6</v>
      </c>
    </row>
    <row r="353" spans="2:7">
      <c r="B353" s="677"/>
      <c r="G353" s="361">
        <f t="shared" si="7"/>
        <v>2452.6</v>
      </c>
    </row>
    <row r="354" spans="2:7">
      <c r="B354" s="677"/>
      <c r="G354" s="361">
        <f t="shared" si="7"/>
        <v>2452.6</v>
      </c>
    </row>
    <row r="355" spans="2:7">
      <c r="B355" s="677"/>
      <c r="G355" s="361">
        <f t="shared" si="7"/>
        <v>2452.6</v>
      </c>
    </row>
    <row r="356" spans="2:7">
      <c r="B356" s="677"/>
      <c r="G356" s="361">
        <f t="shared" si="7"/>
        <v>2452.6</v>
      </c>
    </row>
    <row r="357" spans="2:7">
      <c r="B357" s="677"/>
      <c r="G357" s="361">
        <f t="shared" si="7"/>
        <v>2452.6</v>
      </c>
    </row>
    <row r="358" spans="2:7">
      <c r="B358" s="677"/>
      <c r="G358" s="361">
        <f t="shared" ref="G358:G421" si="8">G357+E358-F358</f>
        <v>2452.6</v>
      </c>
    </row>
    <row r="359" spans="2:7">
      <c r="B359" s="677"/>
      <c r="G359" s="361">
        <f t="shared" si="8"/>
        <v>2452.6</v>
      </c>
    </row>
    <row r="360" spans="2:7">
      <c r="B360" s="677"/>
      <c r="G360" s="361">
        <f t="shared" si="8"/>
        <v>2452.6</v>
      </c>
    </row>
    <row r="361" spans="2:7">
      <c r="B361" s="677"/>
      <c r="G361" s="361">
        <f t="shared" si="8"/>
        <v>2452.6</v>
      </c>
    </row>
    <row r="362" spans="2:7">
      <c r="B362" s="677"/>
      <c r="G362" s="361">
        <f t="shared" si="8"/>
        <v>2452.6</v>
      </c>
    </row>
    <row r="363" spans="2:7">
      <c r="B363" s="677"/>
      <c r="G363" s="361">
        <f t="shared" si="8"/>
        <v>2452.6</v>
      </c>
    </row>
    <row r="364" spans="2:7">
      <c r="B364" s="677"/>
      <c r="G364" s="361">
        <f t="shared" si="8"/>
        <v>2452.6</v>
      </c>
    </row>
    <row r="365" spans="2:7">
      <c r="B365" s="677"/>
      <c r="G365" s="361">
        <f t="shared" si="8"/>
        <v>2452.6</v>
      </c>
    </row>
    <row r="366" spans="2:7">
      <c r="B366" s="677"/>
      <c r="G366" s="361">
        <f t="shared" si="8"/>
        <v>2452.6</v>
      </c>
    </row>
    <row r="367" spans="2:7">
      <c r="B367" s="677"/>
      <c r="G367" s="361">
        <f t="shared" si="8"/>
        <v>2452.6</v>
      </c>
    </row>
    <row r="368" spans="2:7">
      <c r="B368" s="677"/>
      <c r="G368" s="361">
        <f t="shared" si="8"/>
        <v>2452.6</v>
      </c>
    </row>
    <row r="369" spans="2:7">
      <c r="B369" s="677"/>
      <c r="G369" s="361">
        <f t="shared" si="8"/>
        <v>2452.6</v>
      </c>
    </row>
    <row r="370" spans="2:7">
      <c r="B370" s="677"/>
      <c r="G370" s="361">
        <f t="shared" si="8"/>
        <v>2452.6</v>
      </c>
    </row>
    <row r="371" spans="2:7">
      <c r="B371" s="677"/>
      <c r="G371" s="361">
        <f t="shared" si="8"/>
        <v>2452.6</v>
      </c>
    </row>
    <row r="372" spans="2:7">
      <c r="B372" s="677"/>
      <c r="G372" s="361">
        <f t="shared" si="8"/>
        <v>2452.6</v>
      </c>
    </row>
    <row r="373" spans="2:7">
      <c r="B373" s="677"/>
      <c r="G373" s="361">
        <f t="shared" si="8"/>
        <v>2452.6</v>
      </c>
    </row>
    <row r="374" spans="2:7">
      <c r="B374" s="677"/>
      <c r="G374" s="361">
        <f t="shared" si="8"/>
        <v>2452.6</v>
      </c>
    </row>
    <row r="375" spans="2:7">
      <c r="B375" s="677"/>
      <c r="G375" s="361">
        <f t="shared" si="8"/>
        <v>2452.6</v>
      </c>
    </row>
    <row r="376" spans="2:7">
      <c r="B376" s="677"/>
      <c r="G376" s="361">
        <f t="shared" si="8"/>
        <v>2452.6</v>
      </c>
    </row>
    <row r="377" spans="2:7">
      <c r="B377" s="677"/>
      <c r="G377" s="361">
        <f t="shared" si="8"/>
        <v>2452.6</v>
      </c>
    </row>
    <row r="378" spans="2:7">
      <c r="B378" s="677"/>
      <c r="G378" s="361">
        <f t="shared" si="8"/>
        <v>2452.6</v>
      </c>
    </row>
    <row r="379" spans="2:7">
      <c r="B379" s="677"/>
      <c r="G379" s="361">
        <f t="shared" si="8"/>
        <v>2452.6</v>
      </c>
    </row>
    <row r="380" spans="2:7">
      <c r="B380" s="677"/>
      <c r="G380" s="361">
        <f t="shared" si="8"/>
        <v>2452.6</v>
      </c>
    </row>
    <row r="381" spans="2:7">
      <c r="B381" s="677"/>
      <c r="G381" s="361">
        <f t="shared" si="8"/>
        <v>2452.6</v>
      </c>
    </row>
    <row r="382" spans="2:7">
      <c r="B382" s="677"/>
      <c r="G382" s="361">
        <f t="shared" si="8"/>
        <v>2452.6</v>
      </c>
    </row>
    <row r="383" spans="2:7">
      <c r="B383" s="677"/>
      <c r="G383" s="361">
        <f t="shared" si="8"/>
        <v>2452.6</v>
      </c>
    </row>
    <row r="384" spans="2:7">
      <c r="B384" s="677"/>
      <c r="G384" s="361">
        <f t="shared" si="8"/>
        <v>2452.6</v>
      </c>
    </row>
    <row r="385" spans="2:7">
      <c r="B385" s="677"/>
      <c r="G385" s="361">
        <f t="shared" si="8"/>
        <v>2452.6</v>
      </c>
    </row>
    <row r="386" spans="2:7">
      <c r="B386" s="677"/>
      <c r="G386" s="361">
        <f t="shared" si="8"/>
        <v>2452.6</v>
      </c>
    </row>
    <row r="387" spans="2:7">
      <c r="B387" s="677"/>
      <c r="G387" s="361">
        <f t="shared" si="8"/>
        <v>2452.6</v>
      </c>
    </row>
    <row r="388" spans="2:7">
      <c r="B388" s="677"/>
      <c r="G388" s="361">
        <f t="shared" si="8"/>
        <v>2452.6</v>
      </c>
    </row>
    <row r="389" spans="2:7">
      <c r="B389" s="677"/>
      <c r="G389" s="361">
        <f t="shared" si="8"/>
        <v>2452.6</v>
      </c>
    </row>
    <row r="390" spans="2:7">
      <c r="B390" s="677"/>
      <c r="G390" s="361">
        <f t="shared" si="8"/>
        <v>2452.6</v>
      </c>
    </row>
    <row r="391" spans="2:7">
      <c r="B391" s="677"/>
      <c r="G391" s="361">
        <f t="shared" si="8"/>
        <v>2452.6</v>
      </c>
    </row>
    <row r="392" spans="2:7">
      <c r="B392" s="677"/>
      <c r="G392" s="361">
        <f t="shared" si="8"/>
        <v>2452.6</v>
      </c>
    </row>
    <row r="393" spans="2:7">
      <c r="B393" s="677"/>
      <c r="G393" s="361">
        <f t="shared" si="8"/>
        <v>2452.6</v>
      </c>
    </row>
    <row r="394" spans="2:7">
      <c r="B394" s="677"/>
      <c r="G394" s="361">
        <f t="shared" si="8"/>
        <v>2452.6</v>
      </c>
    </row>
    <row r="395" spans="2:7">
      <c r="B395" s="677"/>
      <c r="G395" s="361">
        <f t="shared" si="8"/>
        <v>2452.6</v>
      </c>
    </row>
    <row r="396" spans="2:7">
      <c r="B396" s="677"/>
      <c r="G396" s="361">
        <f t="shared" si="8"/>
        <v>2452.6</v>
      </c>
    </row>
    <row r="397" spans="2:7">
      <c r="B397" s="677"/>
      <c r="G397" s="361">
        <f t="shared" si="8"/>
        <v>2452.6</v>
      </c>
    </row>
    <row r="398" spans="2:7">
      <c r="B398" s="677"/>
      <c r="G398" s="361">
        <f t="shared" si="8"/>
        <v>2452.6</v>
      </c>
    </row>
    <row r="399" spans="2:7">
      <c r="B399" s="677"/>
      <c r="G399" s="361">
        <f t="shared" si="8"/>
        <v>2452.6</v>
      </c>
    </row>
    <row r="400" spans="2:7">
      <c r="B400" s="677"/>
      <c r="G400" s="361">
        <f t="shared" si="8"/>
        <v>2452.6</v>
      </c>
    </row>
    <row r="401" spans="2:7">
      <c r="B401" s="677"/>
      <c r="G401" s="361">
        <f t="shared" si="8"/>
        <v>2452.6</v>
      </c>
    </row>
    <row r="402" spans="2:7">
      <c r="B402" s="677"/>
      <c r="G402" s="361">
        <f t="shared" si="8"/>
        <v>2452.6</v>
      </c>
    </row>
    <row r="403" spans="2:7">
      <c r="B403" s="677"/>
      <c r="G403" s="361">
        <f t="shared" si="8"/>
        <v>2452.6</v>
      </c>
    </row>
    <row r="404" spans="2:7">
      <c r="B404" s="677"/>
      <c r="G404" s="361">
        <f t="shared" si="8"/>
        <v>2452.6</v>
      </c>
    </row>
    <row r="405" spans="2:7">
      <c r="B405" s="677"/>
      <c r="G405" s="361">
        <f t="shared" si="8"/>
        <v>2452.6</v>
      </c>
    </row>
    <row r="406" spans="2:7">
      <c r="B406" s="677"/>
      <c r="G406" s="361">
        <f t="shared" si="8"/>
        <v>2452.6</v>
      </c>
    </row>
    <row r="407" spans="2:7">
      <c r="B407" s="677"/>
      <c r="G407" s="361">
        <f t="shared" si="8"/>
        <v>2452.6</v>
      </c>
    </row>
    <row r="408" spans="2:7">
      <c r="B408" s="677"/>
      <c r="G408" s="361">
        <f t="shared" si="8"/>
        <v>2452.6</v>
      </c>
    </row>
    <row r="409" spans="2:7">
      <c r="B409" s="677"/>
      <c r="G409" s="361">
        <f t="shared" si="8"/>
        <v>2452.6</v>
      </c>
    </row>
    <row r="410" spans="2:7">
      <c r="B410" s="677"/>
      <c r="G410" s="361">
        <f t="shared" si="8"/>
        <v>2452.6</v>
      </c>
    </row>
    <row r="411" spans="2:7">
      <c r="B411" s="677"/>
      <c r="G411" s="361">
        <f t="shared" si="8"/>
        <v>2452.6</v>
      </c>
    </row>
    <row r="412" spans="2:7">
      <c r="B412" s="677"/>
      <c r="G412" s="361">
        <f t="shared" si="8"/>
        <v>2452.6</v>
      </c>
    </row>
    <row r="413" spans="2:7">
      <c r="B413" s="677"/>
      <c r="G413" s="361">
        <f t="shared" si="8"/>
        <v>2452.6</v>
      </c>
    </row>
    <row r="414" spans="2:7">
      <c r="B414" s="677"/>
      <c r="G414" s="361">
        <f t="shared" si="8"/>
        <v>2452.6</v>
      </c>
    </row>
    <row r="415" spans="2:7">
      <c r="B415" s="677"/>
      <c r="G415" s="361">
        <f t="shared" si="8"/>
        <v>2452.6</v>
      </c>
    </row>
    <row r="416" spans="2:7">
      <c r="B416" s="677"/>
      <c r="G416" s="361">
        <f t="shared" si="8"/>
        <v>2452.6</v>
      </c>
    </row>
    <row r="417" spans="2:7">
      <c r="B417" s="677"/>
      <c r="G417" s="361">
        <f t="shared" si="8"/>
        <v>2452.6</v>
      </c>
    </row>
    <row r="418" spans="2:7">
      <c r="B418" s="677"/>
      <c r="G418" s="361">
        <f t="shared" si="8"/>
        <v>2452.6</v>
      </c>
    </row>
    <row r="419" spans="2:7">
      <c r="B419" s="677"/>
      <c r="G419" s="361">
        <f t="shared" si="8"/>
        <v>2452.6</v>
      </c>
    </row>
    <row r="420" spans="2:7">
      <c r="B420" s="677"/>
      <c r="G420" s="361">
        <f t="shared" si="8"/>
        <v>2452.6</v>
      </c>
    </row>
    <row r="421" spans="2:7">
      <c r="B421" s="677"/>
      <c r="G421" s="361">
        <f t="shared" si="8"/>
        <v>2452.6</v>
      </c>
    </row>
    <row r="422" spans="2:7">
      <c r="B422" s="677"/>
      <c r="G422" s="361">
        <f t="shared" ref="G422:G485" si="9">G421+E422-F422</f>
        <v>2452.6</v>
      </c>
    </row>
    <row r="423" spans="2:7">
      <c r="B423" s="677"/>
      <c r="G423" s="361">
        <f t="shared" si="9"/>
        <v>2452.6</v>
      </c>
    </row>
    <row r="424" spans="2:7">
      <c r="B424" s="677"/>
      <c r="G424" s="361">
        <f t="shared" si="9"/>
        <v>2452.6</v>
      </c>
    </row>
    <row r="425" spans="2:7">
      <c r="B425" s="677"/>
      <c r="G425" s="361">
        <f t="shared" si="9"/>
        <v>2452.6</v>
      </c>
    </row>
    <row r="426" spans="2:7">
      <c r="B426" s="677"/>
      <c r="G426" s="361">
        <f t="shared" si="9"/>
        <v>2452.6</v>
      </c>
    </row>
    <row r="427" spans="2:7">
      <c r="B427" s="677"/>
      <c r="G427" s="361">
        <f t="shared" si="9"/>
        <v>2452.6</v>
      </c>
    </row>
    <row r="428" spans="2:7">
      <c r="B428" s="677"/>
      <c r="G428" s="361">
        <f t="shared" si="9"/>
        <v>2452.6</v>
      </c>
    </row>
    <row r="429" spans="2:7">
      <c r="B429" s="677"/>
      <c r="G429" s="361">
        <f t="shared" si="9"/>
        <v>2452.6</v>
      </c>
    </row>
    <row r="430" spans="2:7">
      <c r="B430" s="677"/>
      <c r="G430" s="361">
        <f t="shared" si="9"/>
        <v>2452.6</v>
      </c>
    </row>
    <row r="431" spans="2:7">
      <c r="B431" s="677"/>
      <c r="G431" s="361">
        <f t="shared" si="9"/>
        <v>2452.6</v>
      </c>
    </row>
    <row r="432" spans="2:7">
      <c r="B432" s="677"/>
      <c r="G432" s="361">
        <f t="shared" si="9"/>
        <v>2452.6</v>
      </c>
    </row>
    <row r="433" spans="2:7">
      <c r="B433" s="677"/>
      <c r="G433" s="361">
        <f t="shared" si="9"/>
        <v>2452.6</v>
      </c>
    </row>
    <row r="434" spans="2:7">
      <c r="B434" s="677"/>
      <c r="G434" s="361">
        <f t="shared" si="9"/>
        <v>2452.6</v>
      </c>
    </row>
    <row r="435" spans="2:7">
      <c r="B435" s="677"/>
      <c r="G435" s="361">
        <f t="shared" si="9"/>
        <v>2452.6</v>
      </c>
    </row>
    <row r="436" spans="2:7">
      <c r="B436" s="677"/>
      <c r="G436" s="361">
        <f t="shared" si="9"/>
        <v>2452.6</v>
      </c>
    </row>
    <row r="437" spans="2:7">
      <c r="B437" s="677"/>
      <c r="G437" s="361">
        <f t="shared" si="9"/>
        <v>2452.6</v>
      </c>
    </row>
    <row r="438" spans="2:7">
      <c r="B438" s="677"/>
      <c r="G438" s="361">
        <f t="shared" si="9"/>
        <v>2452.6</v>
      </c>
    </row>
    <row r="439" spans="2:7">
      <c r="B439" s="677"/>
      <c r="G439" s="361">
        <f t="shared" si="9"/>
        <v>2452.6</v>
      </c>
    </row>
    <row r="440" spans="2:7">
      <c r="B440" s="677"/>
      <c r="G440" s="361">
        <f t="shared" si="9"/>
        <v>2452.6</v>
      </c>
    </row>
    <row r="441" spans="2:7">
      <c r="B441" s="677"/>
      <c r="G441" s="361">
        <f t="shared" si="9"/>
        <v>2452.6</v>
      </c>
    </row>
    <row r="442" spans="2:7">
      <c r="B442" s="677"/>
      <c r="G442" s="361">
        <f t="shared" si="9"/>
        <v>2452.6</v>
      </c>
    </row>
    <row r="443" spans="2:7">
      <c r="B443" s="677"/>
      <c r="G443" s="361">
        <f t="shared" si="9"/>
        <v>2452.6</v>
      </c>
    </row>
    <row r="444" spans="2:7">
      <c r="B444" s="677"/>
      <c r="G444" s="361">
        <f t="shared" si="9"/>
        <v>2452.6</v>
      </c>
    </row>
    <row r="445" spans="2:7">
      <c r="B445" s="677"/>
      <c r="G445" s="361">
        <f t="shared" si="9"/>
        <v>2452.6</v>
      </c>
    </row>
    <row r="446" spans="2:7">
      <c r="B446" s="677"/>
      <c r="G446" s="361">
        <f t="shared" si="9"/>
        <v>2452.6</v>
      </c>
    </row>
    <row r="447" spans="2:7">
      <c r="B447" s="677"/>
      <c r="G447" s="361">
        <f t="shared" si="9"/>
        <v>2452.6</v>
      </c>
    </row>
    <row r="448" spans="2:7">
      <c r="B448" s="677"/>
      <c r="G448" s="361">
        <f t="shared" si="9"/>
        <v>2452.6</v>
      </c>
    </row>
    <row r="449" spans="2:7">
      <c r="B449" s="677"/>
      <c r="G449" s="361">
        <f t="shared" si="9"/>
        <v>2452.6</v>
      </c>
    </row>
    <row r="450" spans="2:7">
      <c r="B450" s="677"/>
      <c r="G450" s="361">
        <f t="shared" si="9"/>
        <v>2452.6</v>
      </c>
    </row>
    <row r="451" spans="2:7">
      <c r="B451" s="677"/>
      <c r="G451" s="361">
        <f t="shared" si="9"/>
        <v>2452.6</v>
      </c>
    </row>
    <row r="452" spans="2:7">
      <c r="B452" s="677"/>
      <c r="G452" s="361">
        <f t="shared" si="9"/>
        <v>2452.6</v>
      </c>
    </row>
    <row r="453" spans="2:7">
      <c r="B453" s="677"/>
      <c r="G453" s="361">
        <f t="shared" si="9"/>
        <v>2452.6</v>
      </c>
    </row>
    <row r="454" spans="2:7">
      <c r="B454" s="677"/>
      <c r="G454" s="361">
        <f t="shared" si="9"/>
        <v>2452.6</v>
      </c>
    </row>
    <row r="455" spans="2:7">
      <c r="B455" s="677"/>
      <c r="G455" s="361">
        <f t="shared" si="9"/>
        <v>2452.6</v>
      </c>
    </row>
    <row r="456" spans="2:7">
      <c r="B456" s="677"/>
      <c r="G456" s="361">
        <f t="shared" si="9"/>
        <v>2452.6</v>
      </c>
    </row>
    <row r="457" spans="2:7">
      <c r="B457" s="677"/>
      <c r="G457" s="361">
        <f t="shared" si="9"/>
        <v>2452.6</v>
      </c>
    </row>
    <row r="458" spans="2:7">
      <c r="B458" s="677"/>
      <c r="G458" s="361">
        <f t="shared" si="9"/>
        <v>2452.6</v>
      </c>
    </row>
    <row r="459" spans="2:7">
      <c r="B459" s="677"/>
      <c r="G459" s="361">
        <f t="shared" si="9"/>
        <v>2452.6</v>
      </c>
    </row>
    <row r="460" spans="2:7">
      <c r="B460" s="677"/>
      <c r="G460" s="361">
        <f t="shared" si="9"/>
        <v>2452.6</v>
      </c>
    </row>
    <row r="461" spans="2:7">
      <c r="B461" s="677"/>
      <c r="G461" s="361">
        <f t="shared" si="9"/>
        <v>2452.6</v>
      </c>
    </row>
    <row r="462" spans="2:7">
      <c r="B462" s="677"/>
      <c r="G462" s="361">
        <f t="shared" si="9"/>
        <v>2452.6</v>
      </c>
    </row>
    <row r="463" spans="2:7">
      <c r="B463" s="677"/>
      <c r="G463" s="361">
        <f t="shared" si="9"/>
        <v>2452.6</v>
      </c>
    </row>
    <row r="464" spans="2:7">
      <c r="B464" s="677"/>
      <c r="G464" s="361">
        <f t="shared" si="9"/>
        <v>2452.6</v>
      </c>
    </row>
    <row r="465" spans="2:7">
      <c r="B465" s="677"/>
      <c r="G465" s="361">
        <f t="shared" si="9"/>
        <v>2452.6</v>
      </c>
    </row>
    <row r="466" spans="2:7">
      <c r="B466" s="677"/>
      <c r="G466" s="361">
        <f t="shared" si="9"/>
        <v>2452.6</v>
      </c>
    </row>
    <row r="467" spans="2:7">
      <c r="B467" s="677"/>
      <c r="G467" s="361">
        <f t="shared" si="9"/>
        <v>2452.6</v>
      </c>
    </row>
    <row r="468" spans="2:7">
      <c r="B468" s="677"/>
      <c r="G468" s="361">
        <f t="shared" si="9"/>
        <v>2452.6</v>
      </c>
    </row>
    <row r="469" spans="2:7">
      <c r="B469" s="677"/>
      <c r="G469" s="361">
        <f t="shared" si="9"/>
        <v>2452.6</v>
      </c>
    </row>
    <row r="470" spans="2:7">
      <c r="B470" s="677"/>
      <c r="G470" s="361">
        <f t="shared" si="9"/>
        <v>2452.6</v>
      </c>
    </row>
    <row r="471" spans="2:7">
      <c r="B471" s="677"/>
      <c r="G471" s="361">
        <f t="shared" si="9"/>
        <v>2452.6</v>
      </c>
    </row>
    <row r="472" spans="2:7">
      <c r="B472" s="677"/>
      <c r="G472" s="361">
        <f t="shared" si="9"/>
        <v>2452.6</v>
      </c>
    </row>
    <row r="473" spans="2:7">
      <c r="B473" s="677"/>
      <c r="G473" s="361">
        <f t="shared" si="9"/>
        <v>2452.6</v>
      </c>
    </row>
    <row r="474" spans="2:7">
      <c r="B474" s="677"/>
      <c r="G474" s="361">
        <f t="shared" si="9"/>
        <v>2452.6</v>
      </c>
    </row>
    <row r="475" spans="2:7">
      <c r="B475" s="677"/>
      <c r="G475" s="361">
        <f t="shared" si="9"/>
        <v>2452.6</v>
      </c>
    </row>
    <row r="476" spans="2:7">
      <c r="B476" s="677"/>
      <c r="G476" s="361">
        <f t="shared" si="9"/>
        <v>2452.6</v>
      </c>
    </row>
    <row r="477" spans="2:7">
      <c r="B477" s="677"/>
      <c r="G477" s="361">
        <f t="shared" si="9"/>
        <v>2452.6</v>
      </c>
    </row>
    <row r="478" spans="2:7">
      <c r="B478" s="677"/>
      <c r="G478" s="361">
        <f t="shared" si="9"/>
        <v>2452.6</v>
      </c>
    </row>
    <row r="479" spans="2:7">
      <c r="B479" s="677"/>
      <c r="G479" s="361">
        <f t="shared" si="9"/>
        <v>2452.6</v>
      </c>
    </row>
    <row r="480" spans="2:7">
      <c r="B480" s="677"/>
      <c r="G480" s="361">
        <f t="shared" si="9"/>
        <v>2452.6</v>
      </c>
    </row>
    <row r="481" spans="2:7">
      <c r="B481" s="677"/>
      <c r="G481" s="361">
        <f t="shared" si="9"/>
        <v>2452.6</v>
      </c>
    </row>
    <row r="482" spans="2:7">
      <c r="B482" s="677"/>
      <c r="G482" s="361">
        <f t="shared" si="9"/>
        <v>2452.6</v>
      </c>
    </row>
    <row r="483" spans="2:7">
      <c r="B483" s="677"/>
      <c r="G483" s="361">
        <f t="shared" si="9"/>
        <v>2452.6</v>
      </c>
    </row>
    <row r="484" spans="2:7">
      <c r="B484" s="677"/>
      <c r="G484" s="361">
        <f t="shared" si="9"/>
        <v>2452.6</v>
      </c>
    </row>
    <row r="485" spans="2:7">
      <c r="B485" s="677"/>
      <c r="G485" s="361">
        <f t="shared" si="9"/>
        <v>2452.6</v>
      </c>
    </row>
    <row r="486" spans="2:7">
      <c r="B486" s="677"/>
      <c r="G486" s="361">
        <f t="shared" ref="G486:G517" si="10">G485+E486-F486</f>
        <v>2452.6</v>
      </c>
    </row>
    <row r="487" spans="2:7">
      <c r="B487" s="677"/>
      <c r="G487" s="361">
        <f t="shared" si="10"/>
        <v>2452.6</v>
      </c>
    </row>
    <row r="488" spans="2:7">
      <c r="B488" s="677"/>
      <c r="G488" s="361">
        <f t="shared" si="10"/>
        <v>2452.6</v>
      </c>
    </row>
    <row r="489" spans="2:7">
      <c r="B489" s="677"/>
      <c r="G489" s="361">
        <f t="shared" si="10"/>
        <v>2452.6</v>
      </c>
    </row>
    <row r="490" spans="2:7">
      <c r="B490" s="677"/>
      <c r="G490" s="361">
        <f t="shared" si="10"/>
        <v>2452.6</v>
      </c>
    </row>
    <row r="491" spans="2:7">
      <c r="B491" s="677"/>
      <c r="G491" s="361">
        <f t="shared" si="10"/>
        <v>2452.6</v>
      </c>
    </row>
    <row r="492" spans="2:7">
      <c r="B492" s="677"/>
      <c r="G492" s="361">
        <f t="shared" si="10"/>
        <v>2452.6</v>
      </c>
    </row>
    <row r="493" spans="2:7">
      <c r="B493" s="677"/>
      <c r="G493" s="361">
        <f t="shared" si="10"/>
        <v>2452.6</v>
      </c>
    </row>
    <row r="494" spans="2:7">
      <c r="B494" s="677"/>
      <c r="G494" s="361">
        <f t="shared" si="10"/>
        <v>2452.6</v>
      </c>
    </row>
    <row r="495" spans="2:7">
      <c r="B495" s="677"/>
      <c r="G495" s="361">
        <f t="shared" si="10"/>
        <v>2452.6</v>
      </c>
    </row>
    <row r="496" spans="2:7">
      <c r="B496" s="677"/>
      <c r="G496" s="361">
        <f t="shared" si="10"/>
        <v>2452.6</v>
      </c>
    </row>
    <row r="497" spans="2:7">
      <c r="B497" s="677"/>
      <c r="G497" s="361">
        <f t="shared" si="10"/>
        <v>2452.6</v>
      </c>
    </row>
    <row r="498" spans="2:7">
      <c r="B498" s="677"/>
      <c r="G498" s="361">
        <f t="shared" si="10"/>
        <v>2452.6</v>
      </c>
    </row>
    <row r="499" spans="2:7">
      <c r="B499" s="677"/>
      <c r="G499" s="361">
        <f t="shared" si="10"/>
        <v>2452.6</v>
      </c>
    </row>
    <row r="500" spans="2:7">
      <c r="B500" s="677"/>
      <c r="G500" s="361">
        <f t="shared" si="10"/>
        <v>2452.6</v>
      </c>
    </row>
    <row r="501" spans="2:7">
      <c r="B501" s="677"/>
      <c r="G501" s="361">
        <f t="shared" si="10"/>
        <v>2452.6</v>
      </c>
    </row>
    <row r="502" spans="2:7">
      <c r="B502" s="677"/>
      <c r="G502" s="361">
        <f t="shared" si="10"/>
        <v>2452.6</v>
      </c>
    </row>
    <row r="503" spans="2:7">
      <c r="B503" s="677"/>
      <c r="G503" s="361">
        <f t="shared" si="10"/>
        <v>2452.6</v>
      </c>
    </row>
    <row r="504" spans="2:7">
      <c r="B504" s="677"/>
      <c r="G504" s="361">
        <f t="shared" si="10"/>
        <v>2452.6</v>
      </c>
    </row>
    <row r="505" spans="2:7">
      <c r="B505" s="677"/>
      <c r="G505" s="361">
        <f t="shared" si="10"/>
        <v>2452.6</v>
      </c>
    </row>
    <row r="506" spans="2:7">
      <c r="B506" s="677"/>
      <c r="G506" s="361">
        <f t="shared" si="10"/>
        <v>2452.6</v>
      </c>
    </row>
    <row r="507" spans="2:7">
      <c r="B507" s="677"/>
      <c r="G507" s="361">
        <f t="shared" si="10"/>
        <v>2452.6</v>
      </c>
    </row>
    <row r="508" spans="2:7">
      <c r="B508" s="677"/>
      <c r="G508" s="361">
        <f t="shared" si="10"/>
        <v>2452.6</v>
      </c>
    </row>
    <row r="509" spans="2:7">
      <c r="B509" s="677"/>
      <c r="G509" s="361">
        <f t="shared" si="10"/>
        <v>2452.6</v>
      </c>
    </row>
    <row r="510" spans="2:7">
      <c r="B510" s="677"/>
      <c r="G510" s="361">
        <f t="shared" si="10"/>
        <v>2452.6</v>
      </c>
    </row>
    <row r="511" spans="2:7">
      <c r="B511" s="677"/>
      <c r="G511" s="361">
        <f t="shared" si="10"/>
        <v>2452.6</v>
      </c>
    </row>
    <row r="512" spans="2:7">
      <c r="B512" s="677"/>
      <c r="G512" s="361">
        <f t="shared" si="10"/>
        <v>2452.6</v>
      </c>
    </row>
    <row r="513" spans="2:7">
      <c r="B513" s="677"/>
      <c r="G513" s="361">
        <f t="shared" si="10"/>
        <v>2452.6</v>
      </c>
    </row>
    <row r="514" spans="2:7">
      <c r="B514" s="677"/>
      <c r="G514" s="361">
        <f t="shared" si="10"/>
        <v>2452.6</v>
      </c>
    </row>
    <row r="515" spans="2:7">
      <c r="B515" s="677"/>
      <c r="G515" s="361">
        <f t="shared" si="10"/>
        <v>2452.6</v>
      </c>
    </row>
    <row r="516" spans="2:7">
      <c r="B516" s="677"/>
      <c r="G516" s="361">
        <f t="shared" si="10"/>
        <v>2452.6</v>
      </c>
    </row>
    <row r="517" spans="2:7">
      <c r="B517" s="677"/>
      <c r="G517" s="361">
        <f t="shared" si="10"/>
        <v>2452.6</v>
      </c>
    </row>
    <row r="518" spans="2:7">
      <c r="B518" s="677"/>
    </row>
    <row r="519" spans="2:7">
      <c r="B519" s="677"/>
    </row>
  </sheetData>
  <autoFilter ref="A4:O134" xr:uid="{E0A029DD-D329-4595-9AD3-67443ECBA300}"/>
  <mergeCells count="4">
    <mergeCell ref="K150:M150"/>
    <mergeCell ref="L89:N89"/>
    <mergeCell ref="L97:N97"/>
    <mergeCell ref="A1:G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8876-E160-4A1F-8DE1-6CF21F1C9EBB}">
  <sheetPr>
    <tabColor rgb="FF00B0F0"/>
  </sheetPr>
  <dimension ref="A1:S510"/>
  <sheetViews>
    <sheetView topLeftCell="A103" workbookViewId="0">
      <selection activeCell="E119" sqref="E119"/>
    </sheetView>
  </sheetViews>
  <sheetFormatPr defaultColWidth="9.140625" defaultRowHeight="15"/>
  <cols>
    <col min="1" max="1" width="12.7109375" style="236" customWidth="1"/>
    <col min="2" max="2" width="13.85546875" style="217" customWidth="1"/>
    <col min="3" max="3" width="11.85546875" style="217" bestFit="1" customWidth="1"/>
    <col min="4" max="4" width="23.5703125" customWidth="1"/>
    <col min="5" max="5" width="11.85546875" style="256" customWidth="1"/>
    <col min="6" max="6" width="11.7109375" style="256" customWidth="1"/>
    <col min="7" max="7" width="9.42578125" bestFit="1" customWidth="1"/>
    <col min="8" max="8" width="11.85546875" customWidth="1"/>
    <col min="9" max="9" width="11.140625" bestFit="1" customWidth="1"/>
    <col min="10" max="10" width="17.85546875" bestFit="1" customWidth="1"/>
    <col min="11" max="11" width="17.85546875" customWidth="1"/>
    <col min="12" max="12" width="14.28515625" customWidth="1"/>
    <col min="13" max="13" width="9.85546875" customWidth="1"/>
  </cols>
  <sheetData>
    <row r="1" spans="1:10" ht="43.15" customHeight="1">
      <c r="A1" s="749" t="s">
        <v>2860</v>
      </c>
      <c r="B1" s="749"/>
      <c r="C1" s="749"/>
      <c r="D1" s="749"/>
      <c r="E1" s="749"/>
      <c r="F1" s="749"/>
      <c r="G1" s="749"/>
      <c r="H1" s="680"/>
      <c r="I1" s="236">
        <v>45612</v>
      </c>
      <c r="J1" t="s">
        <v>2861</v>
      </c>
    </row>
    <row r="2" spans="1:10">
      <c r="A2" s="257"/>
      <c r="B2" s="677"/>
      <c r="C2" s="677"/>
      <c r="D2" s="287"/>
      <c r="E2" s="285"/>
      <c r="F2" s="285"/>
      <c r="G2" s="295"/>
      <c r="H2" s="295"/>
    </row>
    <row r="3" spans="1:10" ht="45.75">
      <c r="A3" s="257" t="s">
        <v>390</v>
      </c>
      <c r="B3" s="233" t="s">
        <v>391</v>
      </c>
      <c r="C3" s="233" t="s">
        <v>392</v>
      </c>
      <c r="D3" s="288" t="s">
        <v>393</v>
      </c>
      <c r="E3" s="286" t="s">
        <v>394</v>
      </c>
      <c r="F3" s="286" t="s">
        <v>395</v>
      </c>
      <c r="G3" s="235" t="s">
        <v>396</v>
      </c>
      <c r="H3" s="235"/>
    </row>
    <row r="4" spans="1:10">
      <c r="A4" s="257"/>
      <c r="B4" s="233"/>
      <c r="C4" s="233"/>
      <c r="D4" s="288"/>
      <c r="E4" s="286"/>
      <c r="F4" s="286"/>
      <c r="G4" s="235"/>
      <c r="H4" s="235"/>
    </row>
    <row r="5" spans="1:10">
      <c r="A5" s="277">
        <v>45626</v>
      </c>
      <c r="B5" s="676" t="s">
        <v>397</v>
      </c>
      <c r="C5" s="676" t="s">
        <v>405</v>
      </c>
      <c r="D5" s="287" t="s">
        <v>399</v>
      </c>
      <c r="E5" s="285">
        <v>1000</v>
      </c>
      <c r="F5" s="285"/>
      <c r="G5" s="294">
        <f>G4+E5-F5</f>
        <v>1000</v>
      </c>
      <c r="H5" s="294"/>
    </row>
    <row r="6" spans="1:10">
      <c r="A6" s="257"/>
      <c r="B6" s="676"/>
      <c r="C6" s="676"/>
      <c r="D6" s="287" t="s">
        <v>1115</v>
      </c>
      <c r="E6" s="291">
        <v>1000</v>
      </c>
      <c r="F6" s="291"/>
      <c r="G6" s="294">
        <f t="shared" ref="G6:G81" si="0">G5+E6-F6</f>
        <v>2000</v>
      </c>
      <c r="H6" s="294"/>
    </row>
    <row r="7" spans="1:10" s="396" customFormat="1">
      <c r="A7" s="426">
        <v>45604</v>
      </c>
      <c r="B7" s="681" t="s">
        <v>2862</v>
      </c>
      <c r="C7" s="681" t="s">
        <v>405</v>
      </c>
      <c r="D7" s="433" t="s">
        <v>1115</v>
      </c>
      <c r="E7" s="427"/>
      <c r="F7" s="427">
        <v>1000</v>
      </c>
      <c r="G7" s="434">
        <f t="shared" si="0"/>
        <v>1000</v>
      </c>
      <c r="H7" s="434"/>
    </row>
    <row r="8" spans="1:10" s="404" customFormat="1">
      <c r="A8" s="424">
        <v>45675</v>
      </c>
      <c r="B8" s="684" t="s">
        <v>2863</v>
      </c>
      <c r="C8" s="684" t="s">
        <v>405</v>
      </c>
      <c r="D8" s="431" t="s">
        <v>399</v>
      </c>
      <c r="E8" s="425"/>
      <c r="F8" s="425">
        <v>1000</v>
      </c>
      <c r="G8" s="432">
        <f t="shared" si="0"/>
        <v>0</v>
      </c>
      <c r="H8" s="432">
        <v>1000</v>
      </c>
      <c r="I8" s="404" t="s">
        <v>621</v>
      </c>
    </row>
    <row r="9" spans="1:10" ht="16.5" customHeight="1">
      <c r="A9" s="277">
        <v>45657</v>
      </c>
      <c r="B9" s="676" t="s">
        <v>397</v>
      </c>
      <c r="C9" s="678" t="s">
        <v>409</v>
      </c>
      <c r="D9" s="287" t="s">
        <v>19</v>
      </c>
      <c r="E9" s="291">
        <v>19.2</v>
      </c>
      <c r="F9" s="291"/>
      <c r="G9" s="294">
        <f t="shared" si="0"/>
        <v>19.2</v>
      </c>
      <c r="H9" s="294"/>
    </row>
    <row r="10" spans="1:10">
      <c r="A10" s="257"/>
      <c r="B10" s="676"/>
      <c r="C10" s="676"/>
      <c r="D10" s="287" t="s">
        <v>401</v>
      </c>
      <c r="E10" s="291">
        <v>3</v>
      </c>
      <c r="F10" s="291"/>
      <c r="G10" s="294">
        <f t="shared" si="0"/>
        <v>22.2</v>
      </c>
      <c r="H10" s="294"/>
    </row>
    <row r="11" spans="1:10">
      <c r="A11" s="257"/>
      <c r="B11" s="677"/>
      <c r="C11" s="677"/>
      <c r="D11" s="287" t="s">
        <v>1115</v>
      </c>
      <c r="E11" s="291">
        <v>1000</v>
      </c>
      <c r="F11" s="285"/>
      <c r="G11" s="294">
        <f t="shared" si="0"/>
        <v>1022.2</v>
      </c>
      <c r="H11" s="294"/>
    </row>
    <row r="12" spans="1:10" s="396" customFormat="1">
      <c r="A12" s="426">
        <v>46007</v>
      </c>
      <c r="B12" s="681" t="s">
        <v>2864</v>
      </c>
      <c r="C12" s="681" t="s">
        <v>409</v>
      </c>
      <c r="D12" s="433" t="s">
        <v>1115</v>
      </c>
      <c r="E12" s="427"/>
      <c r="F12" s="427">
        <v>1000</v>
      </c>
      <c r="G12" s="434">
        <f t="shared" si="0"/>
        <v>22.200000000000045</v>
      </c>
      <c r="H12" s="434"/>
    </row>
    <row r="13" spans="1:10">
      <c r="A13" s="257">
        <v>45705</v>
      </c>
      <c r="B13" s="677" t="s">
        <v>2865</v>
      </c>
      <c r="C13" s="677" t="s">
        <v>409</v>
      </c>
      <c r="D13" s="287" t="s">
        <v>19</v>
      </c>
      <c r="E13" s="291"/>
      <c r="F13" s="291">
        <v>19.2</v>
      </c>
      <c r="G13" s="294">
        <f t="shared" si="0"/>
        <v>3.0000000000000462</v>
      </c>
      <c r="H13" s="294"/>
    </row>
    <row r="14" spans="1:10">
      <c r="A14" s="257">
        <v>45705</v>
      </c>
      <c r="B14" s="677" t="s">
        <v>2865</v>
      </c>
      <c r="C14" s="677" t="s">
        <v>409</v>
      </c>
      <c r="D14" s="287" t="s">
        <v>401</v>
      </c>
      <c r="E14" s="291"/>
      <c r="F14" s="291">
        <v>3</v>
      </c>
      <c r="G14" s="294">
        <f t="shared" si="0"/>
        <v>4.6185277824406512E-14</v>
      </c>
      <c r="H14" s="294"/>
    </row>
    <row r="15" spans="1:10">
      <c r="A15" s="277">
        <v>45688</v>
      </c>
      <c r="B15" s="676" t="s">
        <v>397</v>
      </c>
      <c r="C15" s="676" t="s">
        <v>444</v>
      </c>
      <c r="D15" s="287" t="s">
        <v>19</v>
      </c>
      <c r="E15" s="291">
        <v>23.7</v>
      </c>
      <c r="F15" s="291"/>
      <c r="G15" s="294">
        <f t="shared" si="0"/>
        <v>23.700000000000045</v>
      </c>
      <c r="H15" s="294"/>
    </row>
    <row r="16" spans="1:10">
      <c r="A16" s="257"/>
      <c r="B16" s="677"/>
      <c r="C16" s="677"/>
      <c r="D16" s="287" t="s">
        <v>401</v>
      </c>
      <c r="E16" s="291">
        <v>3</v>
      </c>
      <c r="F16" s="291"/>
      <c r="G16" s="294">
        <f t="shared" si="0"/>
        <v>26.700000000000045</v>
      </c>
      <c r="H16" s="294"/>
    </row>
    <row r="17" spans="1:15">
      <c r="A17" s="277"/>
      <c r="B17" s="676"/>
      <c r="C17" s="676"/>
      <c r="D17" s="287" t="s">
        <v>1115</v>
      </c>
      <c r="E17" s="291">
        <v>1000</v>
      </c>
      <c r="F17" s="291"/>
      <c r="G17" s="294">
        <f t="shared" si="0"/>
        <v>1026.7</v>
      </c>
      <c r="H17" s="294"/>
    </row>
    <row r="18" spans="1:15" s="396" customFormat="1">
      <c r="A18" s="426">
        <v>45673</v>
      </c>
      <c r="B18" s="681" t="s">
        <v>2866</v>
      </c>
      <c r="C18" s="681" t="s">
        <v>444</v>
      </c>
      <c r="D18" s="433" t="s">
        <v>1115</v>
      </c>
      <c r="E18" s="427"/>
      <c r="F18" s="427">
        <v>1000</v>
      </c>
      <c r="G18" s="434">
        <f t="shared" si="0"/>
        <v>26.700000000000045</v>
      </c>
      <c r="H18" s="434"/>
      <c r="J18" s="682"/>
      <c r="K18" s="682"/>
      <c r="L18" s="433"/>
      <c r="M18" s="427"/>
    </row>
    <row r="19" spans="1:15">
      <c r="A19" s="257">
        <v>45770</v>
      </c>
      <c r="B19" s="677" t="s">
        <v>2867</v>
      </c>
      <c r="C19" s="677" t="s">
        <v>444</v>
      </c>
      <c r="D19" s="287" t="s">
        <v>19</v>
      </c>
      <c r="E19" s="291"/>
      <c r="F19" s="291">
        <v>23.7</v>
      </c>
      <c r="G19" s="294">
        <f t="shared" si="0"/>
        <v>3.0000000000000462</v>
      </c>
      <c r="H19" s="294"/>
      <c r="J19" s="676"/>
      <c r="K19" s="676"/>
      <c r="L19" s="287"/>
      <c r="M19" s="291"/>
    </row>
    <row r="20" spans="1:15">
      <c r="A20" s="257">
        <v>45770</v>
      </c>
      <c r="B20" s="677" t="s">
        <v>2867</v>
      </c>
      <c r="C20" s="677" t="s">
        <v>444</v>
      </c>
      <c r="D20" s="287" t="s">
        <v>401</v>
      </c>
      <c r="E20" s="291"/>
      <c r="F20" s="291">
        <v>3</v>
      </c>
      <c r="G20" s="294">
        <f t="shared" si="0"/>
        <v>4.6185277824406512E-14</v>
      </c>
      <c r="H20" s="294"/>
      <c r="J20" s="676"/>
      <c r="K20" s="676"/>
      <c r="L20" s="287"/>
      <c r="M20" s="291"/>
    </row>
    <row r="21" spans="1:15">
      <c r="A21" s="277">
        <v>45716</v>
      </c>
      <c r="B21" s="676" t="s">
        <v>397</v>
      </c>
      <c r="C21" s="676" t="s">
        <v>415</v>
      </c>
      <c r="D21" s="287" t="s">
        <v>19</v>
      </c>
      <c r="E21" s="291">
        <v>17.7</v>
      </c>
      <c r="F21" s="291"/>
      <c r="G21" s="294">
        <f t="shared" si="0"/>
        <v>17.700000000000045</v>
      </c>
      <c r="H21" s="294"/>
      <c r="J21" s="677"/>
      <c r="K21" s="677"/>
      <c r="L21" s="287"/>
      <c r="M21" s="291"/>
    </row>
    <row r="22" spans="1:15">
      <c r="A22" s="277"/>
      <c r="B22" s="676"/>
      <c r="C22" s="676"/>
      <c r="D22" s="287" t="s">
        <v>401</v>
      </c>
      <c r="E22" s="291">
        <v>3</v>
      </c>
      <c r="F22" s="291"/>
      <c r="G22" s="294">
        <f t="shared" si="0"/>
        <v>20.700000000000045</v>
      </c>
      <c r="H22" s="294"/>
      <c r="J22" s="676"/>
      <c r="K22" s="676"/>
      <c r="L22" s="287"/>
      <c r="M22" s="291"/>
    </row>
    <row r="23" spans="1:15">
      <c r="A23" s="277"/>
      <c r="B23" s="676"/>
      <c r="C23" s="676"/>
      <c r="D23" s="287" t="s">
        <v>1115</v>
      </c>
      <c r="E23" s="291">
        <v>1000</v>
      </c>
      <c r="F23" s="291"/>
      <c r="G23" s="294">
        <f t="shared" si="0"/>
        <v>1020.7</v>
      </c>
      <c r="H23" s="294"/>
      <c r="J23" s="676"/>
      <c r="K23" s="676"/>
      <c r="L23" s="287"/>
      <c r="M23" s="291"/>
    </row>
    <row r="24" spans="1:15" s="396" customFormat="1">
      <c r="A24" s="426">
        <v>45688</v>
      </c>
      <c r="B24" s="681" t="s">
        <v>2868</v>
      </c>
      <c r="C24" s="681" t="s">
        <v>444</v>
      </c>
      <c r="D24" s="433" t="s">
        <v>1115</v>
      </c>
      <c r="E24" s="397"/>
      <c r="F24" s="397">
        <v>115</v>
      </c>
      <c r="G24" s="434">
        <f t="shared" si="0"/>
        <v>905.7</v>
      </c>
      <c r="H24" s="434"/>
      <c r="I24" s="397"/>
      <c r="J24" s="682"/>
      <c r="K24" s="682"/>
      <c r="L24" s="433"/>
      <c r="M24" s="427"/>
    </row>
    <row r="25" spans="1:15" s="396" customFormat="1">
      <c r="A25" s="426">
        <v>45705</v>
      </c>
      <c r="B25" s="681" t="s">
        <v>2869</v>
      </c>
      <c r="C25" s="681" t="s">
        <v>444</v>
      </c>
      <c r="D25" s="433" t="s">
        <v>1115</v>
      </c>
      <c r="E25" s="397"/>
      <c r="F25" s="397">
        <v>885</v>
      </c>
      <c r="G25" s="434">
        <f t="shared" si="0"/>
        <v>20.700000000000045</v>
      </c>
      <c r="H25" s="434"/>
      <c r="M25" s="397"/>
      <c r="N25" s="397"/>
    </row>
    <row r="26" spans="1:15">
      <c r="A26" s="257">
        <v>45770</v>
      </c>
      <c r="B26" s="677" t="s">
        <v>2867</v>
      </c>
      <c r="C26" s="677" t="s">
        <v>444</v>
      </c>
      <c r="D26" s="287" t="s">
        <v>19</v>
      </c>
      <c r="F26" s="291">
        <v>17.7</v>
      </c>
      <c r="G26" s="294">
        <f t="shared" si="0"/>
        <v>3.0000000000000462</v>
      </c>
      <c r="H26" s="294"/>
      <c r="L26">
        <v>16</v>
      </c>
      <c r="M26" s="256" t="s">
        <v>405</v>
      </c>
      <c r="N26" s="256"/>
    </row>
    <row r="27" spans="1:15">
      <c r="A27" s="257">
        <v>45770</v>
      </c>
      <c r="B27" s="677" t="s">
        <v>2867</v>
      </c>
      <c r="C27" s="677" t="s">
        <v>444</v>
      </c>
      <c r="D27" s="287" t="s">
        <v>401</v>
      </c>
      <c r="F27" s="291">
        <v>3</v>
      </c>
      <c r="G27" s="294">
        <f t="shared" si="0"/>
        <v>4.6185277824406512E-14</v>
      </c>
      <c r="H27" s="294"/>
      <c r="L27">
        <v>16</v>
      </c>
      <c r="M27" s="256" t="s">
        <v>2870</v>
      </c>
      <c r="N27" s="256">
        <v>1</v>
      </c>
    </row>
    <row r="28" spans="1:15">
      <c r="A28" s="277">
        <v>45747</v>
      </c>
      <c r="B28" s="676" t="s">
        <v>397</v>
      </c>
      <c r="C28" s="676" t="s">
        <v>418</v>
      </c>
      <c r="D28" s="287" t="s">
        <v>19</v>
      </c>
      <c r="E28" s="256">
        <v>35.4</v>
      </c>
      <c r="G28" s="294">
        <f t="shared" si="0"/>
        <v>35.400000000000048</v>
      </c>
      <c r="H28" s="294"/>
      <c r="L28">
        <v>16</v>
      </c>
      <c r="M28" t="s">
        <v>2871</v>
      </c>
      <c r="N28">
        <v>1</v>
      </c>
    </row>
    <row r="29" spans="1:15">
      <c r="B29" s="677"/>
      <c r="C29" s="677"/>
      <c r="D29" s="287" t="s">
        <v>401</v>
      </c>
      <c r="E29" s="256">
        <v>3</v>
      </c>
      <c r="G29" s="294">
        <f t="shared" si="0"/>
        <v>38.400000000000048</v>
      </c>
      <c r="H29" s="294"/>
      <c r="I29" s="240"/>
      <c r="L29">
        <v>16</v>
      </c>
      <c r="M29" s="676" t="s">
        <v>2872</v>
      </c>
      <c r="N29" s="287">
        <v>1</v>
      </c>
      <c r="O29" s="256"/>
    </row>
    <row r="30" spans="1:15">
      <c r="B30" s="677"/>
      <c r="C30" s="677"/>
      <c r="D30" s="287" t="s">
        <v>1115</v>
      </c>
      <c r="E30" s="256">
        <v>1000</v>
      </c>
      <c r="G30" s="294">
        <f t="shared" si="0"/>
        <v>1038.4000000000001</v>
      </c>
      <c r="H30" s="294"/>
      <c r="L30">
        <v>16</v>
      </c>
      <c r="M30" s="677" t="s">
        <v>2873</v>
      </c>
      <c r="N30" s="287">
        <v>1</v>
      </c>
      <c r="O30" s="256"/>
    </row>
    <row r="31" spans="1:15" s="396" customFormat="1">
      <c r="A31" s="395">
        <v>45716</v>
      </c>
      <c r="B31" s="681" t="s">
        <v>2874</v>
      </c>
      <c r="C31" s="681" t="s">
        <v>418</v>
      </c>
      <c r="D31" s="433" t="s">
        <v>1115</v>
      </c>
      <c r="E31" s="397"/>
      <c r="F31" s="397">
        <v>240</v>
      </c>
      <c r="G31" s="434">
        <f t="shared" si="0"/>
        <v>798.40000000000009</v>
      </c>
      <c r="H31" s="434"/>
      <c r="L31" s="396">
        <v>16</v>
      </c>
      <c r="M31" s="396" t="s">
        <v>2875</v>
      </c>
      <c r="N31" s="396">
        <v>1</v>
      </c>
      <c r="O31" s="397"/>
    </row>
    <row r="32" spans="1:15" s="404" customFormat="1">
      <c r="A32" s="403">
        <v>45745</v>
      </c>
      <c r="B32" s="684" t="s">
        <v>2876</v>
      </c>
      <c r="C32" s="684" t="s">
        <v>418</v>
      </c>
      <c r="D32" s="431" t="s">
        <v>1115</v>
      </c>
      <c r="E32" s="407"/>
      <c r="F32" s="407">
        <v>760</v>
      </c>
      <c r="G32" s="432">
        <f t="shared" si="0"/>
        <v>38.400000000000091</v>
      </c>
      <c r="H32" s="432">
        <v>760</v>
      </c>
      <c r="I32" s="404" t="s">
        <v>1275</v>
      </c>
      <c r="J32" s="407"/>
      <c r="K32" s="407"/>
      <c r="L32" s="404">
        <v>16</v>
      </c>
      <c r="M32" s="404" t="s">
        <v>422</v>
      </c>
      <c r="N32" s="404">
        <v>1</v>
      </c>
    </row>
    <row r="33" spans="1:15">
      <c r="A33" s="236">
        <v>45797</v>
      </c>
      <c r="B33" s="677" t="s">
        <v>2877</v>
      </c>
      <c r="C33" s="677" t="s">
        <v>418</v>
      </c>
      <c r="D33" s="287" t="s">
        <v>19</v>
      </c>
      <c r="F33" s="256">
        <v>35.4</v>
      </c>
      <c r="G33" s="294">
        <f t="shared" si="0"/>
        <v>3.0000000000000924</v>
      </c>
      <c r="H33" s="294"/>
      <c r="J33" s="256"/>
      <c r="K33" s="256"/>
      <c r="L33">
        <v>16</v>
      </c>
      <c r="M33" t="s">
        <v>425</v>
      </c>
      <c r="N33">
        <v>1</v>
      </c>
    </row>
    <row r="34" spans="1:15">
      <c r="A34" s="236">
        <v>45797</v>
      </c>
      <c r="B34" s="677" t="s">
        <v>2877</v>
      </c>
      <c r="C34" s="677" t="s">
        <v>418</v>
      </c>
      <c r="D34" s="287" t="s">
        <v>401</v>
      </c>
      <c r="F34" s="256">
        <v>3</v>
      </c>
      <c r="G34" s="294">
        <f t="shared" si="0"/>
        <v>9.2370555648813024E-14</v>
      </c>
      <c r="H34" s="294"/>
      <c r="J34" s="256"/>
      <c r="K34" s="256"/>
      <c r="L34">
        <v>16</v>
      </c>
      <c r="M34" t="s">
        <v>427</v>
      </c>
      <c r="N34">
        <v>1</v>
      </c>
    </row>
    <row r="35" spans="1:15">
      <c r="A35" s="243">
        <v>45777</v>
      </c>
      <c r="B35" s="676" t="s">
        <v>397</v>
      </c>
      <c r="C35" s="676" t="s">
        <v>420</v>
      </c>
      <c r="D35" s="287" t="s">
        <v>19</v>
      </c>
      <c r="E35" s="256">
        <v>23</v>
      </c>
      <c r="G35" s="294">
        <f t="shared" si="0"/>
        <v>23.000000000000092</v>
      </c>
      <c r="H35" s="294"/>
      <c r="J35" s="256"/>
      <c r="K35" s="256"/>
    </row>
    <row r="36" spans="1:15">
      <c r="B36" s="677"/>
      <c r="C36" s="677"/>
      <c r="D36" s="287" t="s">
        <v>401</v>
      </c>
      <c r="E36" s="256">
        <v>3</v>
      </c>
      <c r="G36" s="294">
        <f t="shared" si="0"/>
        <v>26.000000000000092</v>
      </c>
      <c r="H36" s="294"/>
    </row>
    <row r="37" spans="1:15">
      <c r="B37" s="677"/>
      <c r="C37" s="677"/>
      <c r="D37" s="287" t="s">
        <v>1115</v>
      </c>
      <c r="E37" s="256">
        <v>1000</v>
      </c>
      <c r="G37" s="294">
        <f t="shared" si="0"/>
        <v>1026</v>
      </c>
      <c r="H37" s="294"/>
      <c r="M37" s="676"/>
      <c r="N37" s="287"/>
      <c r="O37" s="256"/>
    </row>
    <row r="38" spans="1:15" s="396" customFormat="1">
      <c r="A38" s="395">
        <v>45747</v>
      </c>
      <c r="B38" s="681" t="s">
        <v>2878</v>
      </c>
      <c r="C38" s="681" t="s">
        <v>420</v>
      </c>
      <c r="D38" s="433" t="s">
        <v>1115</v>
      </c>
      <c r="E38" s="397"/>
      <c r="F38" s="397">
        <v>260</v>
      </c>
      <c r="G38" s="434">
        <f t="shared" si="0"/>
        <v>766</v>
      </c>
      <c r="H38" s="434"/>
      <c r="M38" s="681"/>
      <c r="N38" s="433"/>
      <c r="O38" s="397"/>
    </row>
    <row r="39" spans="1:15" s="396" customFormat="1">
      <c r="A39" s="395">
        <v>45770</v>
      </c>
      <c r="B39" s="681" t="s">
        <v>2879</v>
      </c>
      <c r="C39" s="681" t="s">
        <v>420</v>
      </c>
      <c r="D39" s="433" t="s">
        <v>1115</v>
      </c>
      <c r="E39" s="397"/>
      <c r="F39" s="397">
        <v>740</v>
      </c>
      <c r="G39" s="434">
        <f t="shared" si="0"/>
        <v>26</v>
      </c>
      <c r="H39" s="434"/>
      <c r="J39" s="397"/>
      <c r="K39" s="397"/>
      <c r="O39" s="397"/>
    </row>
    <row r="40" spans="1:15">
      <c r="A40" s="236">
        <v>45825</v>
      </c>
      <c r="B40" s="677" t="s">
        <v>2880</v>
      </c>
      <c r="C40" s="677" t="s">
        <v>420</v>
      </c>
      <c r="D40" s="287" t="s">
        <v>19</v>
      </c>
      <c r="F40" s="256">
        <v>23</v>
      </c>
      <c r="G40" s="294">
        <f t="shared" si="0"/>
        <v>3</v>
      </c>
      <c r="H40" s="294"/>
      <c r="J40" s="256"/>
      <c r="K40" s="256"/>
    </row>
    <row r="41" spans="1:15">
      <c r="A41" s="236">
        <v>45825</v>
      </c>
      <c r="B41" s="677" t="s">
        <v>2880</v>
      </c>
      <c r="C41" s="677" t="s">
        <v>420</v>
      </c>
      <c r="D41" s="287" t="s">
        <v>401</v>
      </c>
      <c r="F41" s="256">
        <v>3</v>
      </c>
      <c r="G41" s="294">
        <f t="shared" si="0"/>
        <v>0</v>
      </c>
      <c r="H41" s="294"/>
      <c r="J41" s="256"/>
      <c r="K41" s="256"/>
    </row>
    <row r="42" spans="1:15">
      <c r="A42" s="243">
        <v>45808</v>
      </c>
      <c r="B42" s="676" t="s">
        <v>397</v>
      </c>
      <c r="C42" s="676" t="s">
        <v>422</v>
      </c>
      <c r="D42" s="287" t="s">
        <v>19</v>
      </c>
      <c r="E42" s="256">
        <v>23</v>
      </c>
      <c r="G42" s="294">
        <f t="shared" si="0"/>
        <v>23</v>
      </c>
      <c r="H42" s="294"/>
      <c r="M42">
        <f>1000</f>
        <v>1000</v>
      </c>
    </row>
    <row r="43" spans="1:15">
      <c r="B43" s="677"/>
      <c r="C43" s="677"/>
      <c r="D43" s="287" t="s">
        <v>401</v>
      </c>
      <c r="E43" s="256">
        <v>5</v>
      </c>
      <c r="G43" s="294">
        <f t="shared" si="0"/>
        <v>28</v>
      </c>
      <c r="H43" s="294"/>
      <c r="M43">
        <f>M42/30</f>
        <v>33.333333333333336</v>
      </c>
    </row>
    <row r="44" spans="1:15">
      <c r="B44" s="677"/>
      <c r="C44" s="677"/>
      <c r="D44" s="287" t="s">
        <v>1115</v>
      </c>
      <c r="E44" s="256">
        <v>1000</v>
      </c>
      <c r="G44" s="294">
        <f t="shared" si="0"/>
        <v>1028</v>
      </c>
      <c r="H44" s="294"/>
      <c r="M44">
        <f>M43*7</f>
        <v>233.33333333333334</v>
      </c>
    </row>
    <row r="45" spans="1:15" s="396" customFormat="1">
      <c r="A45" s="395">
        <v>45777</v>
      </c>
      <c r="B45" s="681" t="s">
        <v>2881</v>
      </c>
      <c r="C45" s="681" t="s">
        <v>422</v>
      </c>
      <c r="D45" s="433" t="s">
        <v>1115</v>
      </c>
      <c r="E45" s="397"/>
      <c r="F45" s="397">
        <v>220</v>
      </c>
      <c r="G45" s="434">
        <f t="shared" si="0"/>
        <v>808</v>
      </c>
      <c r="H45" s="434"/>
    </row>
    <row r="46" spans="1:15" s="404" customFormat="1">
      <c r="A46" s="403">
        <v>45801</v>
      </c>
      <c r="B46" s="684" t="s">
        <v>2882</v>
      </c>
      <c r="C46" s="684" t="s">
        <v>422</v>
      </c>
      <c r="D46" s="431" t="s">
        <v>1115</v>
      </c>
      <c r="E46" s="407"/>
      <c r="F46" s="407">
        <v>780</v>
      </c>
      <c r="G46" s="432">
        <f t="shared" si="0"/>
        <v>28</v>
      </c>
      <c r="H46" s="432">
        <v>780</v>
      </c>
      <c r="I46" s="404" t="s">
        <v>1275</v>
      </c>
      <c r="L46" s="407"/>
    </row>
    <row r="47" spans="1:15">
      <c r="A47" s="236">
        <v>45897</v>
      </c>
      <c r="B47" s="677" t="s">
        <v>2883</v>
      </c>
      <c r="C47" s="677" t="s">
        <v>422</v>
      </c>
      <c r="D47" s="287" t="s">
        <v>19</v>
      </c>
      <c r="F47" s="256">
        <v>23</v>
      </c>
      <c r="G47" s="294">
        <f t="shared" si="0"/>
        <v>5</v>
      </c>
      <c r="H47" s="294"/>
      <c r="L47" s="256"/>
    </row>
    <row r="48" spans="1:15">
      <c r="A48" s="236">
        <v>45897</v>
      </c>
      <c r="B48" s="677" t="s">
        <v>2883</v>
      </c>
      <c r="C48" s="677" t="s">
        <v>422</v>
      </c>
      <c r="D48" s="287" t="s">
        <v>401</v>
      </c>
      <c r="F48" s="256">
        <v>5</v>
      </c>
      <c r="G48" s="294">
        <f t="shared" si="0"/>
        <v>0</v>
      </c>
      <c r="H48" s="294"/>
      <c r="L48" s="256"/>
    </row>
    <row r="49" spans="1:19">
      <c r="A49" s="243">
        <v>45838</v>
      </c>
      <c r="B49" s="676" t="s">
        <v>397</v>
      </c>
      <c r="C49" s="676" t="s">
        <v>425</v>
      </c>
      <c r="D49" s="287" t="s">
        <v>19</v>
      </c>
      <c r="E49" s="256">
        <v>17</v>
      </c>
      <c r="G49" s="294">
        <f t="shared" si="0"/>
        <v>17</v>
      </c>
      <c r="H49" s="294"/>
      <c r="L49" s="676" t="s">
        <v>422</v>
      </c>
      <c r="M49" s="287" t="s">
        <v>19</v>
      </c>
      <c r="N49" s="256">
        <v>23</v>
      </c>
    </row>
    <row r="50" spans="1:19">
      <c r="B50" s="677"/>
      <c r="C50" s="677"/>
      <c r="D50" s="287" t="s">
        <v>401</v>
      </c>
      <c r="E50" s="256">
        <v>4</v>
      </c>
      <c r="G50" s="294">
        <f t="shared" si="0"/>
        <v>21</v>
      </c>
      <c r="H50" s="294"/>
      <c r="L50" s="677"/>
      <c r="M50" s="287" t="s">
        <v>401</v>
      </c>
      <c r="N50" s="256">
        <v>5</v>
      </c>
    </row>
    <row r="51" spans="1:19">
      <c r="B51" s="677"/>
      <c r="C51" s="677"/>
      <c r="D51" s="287" t="s">
        <v>1115</v>
      </c>
      <c r="E51" s="256">
        <v>1000</v>
      </c>
      <c r="G51" s="294">
        <f t="shared" si="0"/>
        <v>1021</v>
      </c>
      <c r="H51" s="294"/>
      <c r="J51" s="676"/>
      <c r="K51" s="676"/>
      <c r="L51" s="676" t="s">
        <v>425</v>
      </c>
      <c r="M51" s="287" t="s">
        <v>19</v>
      </c>
      <c r="N51" s="256">
        <v>17</v>
      </c>
    </row>
    <row r="52" spans="1:19" s="396" customFormat="1">
      <c r="A52" s="395">
        <v>45808</v>
      </c>
      <c r="B52" s="681" t="s">
        <v>2884</v>
      </c>
      <c r="C52" s="681" t="s">
        <v>425</v>
      </c>
      <c r="D52" s="433" t="s">
        <v>1115</v>
      </c>
      <c r="E52" s="397"/>
      <c r="F52" s="397">
        <v>240</v>
      </c>
      <c r="G52" s="434">
        <f t="shared" si="0"/>
        <v>781</v>
      </c>
      <c r="H52" s="434"/>
      <c r="J52" s="681"/>
      <c r="K52" s="681"/>
      <c r="L52" s="681"/>
      <c r="M52" s="433" t="s">
        <v>401</v>
      </c>
      <c r="N52" s="397">
        <v>4</v>
      </c>
    </row>
    <row r="53" spans="1:19" s="396" customFormat="1">
      <c r="A53" s="395">
        <v>45832</v>
      </c>
      <c r="B53" s="681" t="s">
        <v>2885</v>
      </c>
      <c r="C53" s="681" t="s">
        <v>425</v>
      </c>
      <c r="D53" s="433" t="s">
        <v>1115</v>
      </c>
      <c r="E53" s="397"/>
      <c r="F53" s="397">
        <v>760</v>
      </c>
      <c r="G53" s="434">
        <f t="shared" si="0"/>
        <v>21</v>
      </c>
      <c r="H53" s="434"/>
      <c r="L53" s="682" t="s">
        <v>427</v>
      </c>
      <c r="M53" s="433" t="s">
        <v>19</v>
      </c>
      <c r="N53" s="397">
        <v>17</v>
      </c>
    </row>
    <row r="54" spans="1:19">
      <c r="A54" s="236">
        <v>45897</v>
      </c>
      <c r="B54" s="677" t="s">
        <v>2883</v>
      </c>
      <c r="C54" s="677" t="s">
        <v>425</v>
      </c>
      <c r="D54" s="287" t="s">
        <v>19</v>
      </c>
      <c r="F54" s="256">
        <v>17</v>
      </c>
      <c r="G54" s="294">
        <f t="shared" si="0"/>
        <v>4</v>
      </c>
      <c r="H54" s="294"/>
      <c r="L54" s="676"/>
      <c r="M54" s="287"/>
      <c r="N54" s="256"/>
    </row>
    <row r="55" spans="1:19">
      <c r="A55" s="236">
        <v>45897</v>
      </c>
      <c r="B55" s="677" t="s">
        <v>2883</v>
      </c>
      <c r="C55" s="677" t="s">
        <v>425</v>
      </c>
      <c r="D55" s="287" t="s">
        <v>401</v>
      </c>
      <c r="F55" s="256">
        <v>4</v>
      </c>
      <c r="G55" s="294">
        <f t="shared" si="0"/>
        <v>0</v>
      </c>
      <c r="H55" s="294"/>
      <c r="L55" s="676"/>
      <c r="M55" s="287"/>
      <c r="N55" s="256"/>
    </row>
    <row r="56" spans="1:19">
      <c r="A56" s="243">
        <v>45869</v>
      </c>
      <c r="B56" s="676" t="s">
        <v>397</v>
      </c>
      <c r="C56" s="676" t="s">
        <v>427</v>
      </c>
      <c r="D56" s="287" t="s">
        <v>19</v>
      </c>
      <c r="E56" s="256">
        <v>17</v>
      </c>
      <c r="G56" s="294">
        <f t="shared" si="0"/>
        <v>17</v>
      </c>
      <c r="H56" s="294"/>
      <c r="L56" s="677"/>
      <c r="M56" s="287" t="s">
        <v>401</v>
      </c>
      <c r="N56" s="256">
        <v>4</v>
      </c>
    </row>
    <row r="57" spans="1:19">
      <c r="B57" s="677"/>
      <c r="C57" s="677"/>
      <c r="D57" s="287" t="s">
        <v>401</v>
      </c>
      <c r="E57" s="256">
        <v>4</v>
      </c>
      <c r="G57" s="294">
        <f t="shared" si="0"/>
        <v>21</v>
      </c>
      <c r="H57" s="294"/>
      <c r="L57" s="676"/>
      <c r="M57" s="287"/>
      <c r="N57" s="256">
        <f>SUM(N49:N56)</f>
        <v>70</v>
      </c>
    </row>
    <row r="58" spans="1:19">
      <c r="B58" s="677"/>
      <c r="C58" s="677"/>
      <c r="D58" s="287" t="s">
        <v>1115</v>
      </c>
      <c r="E58" s="256">
        <v>1000</v>
      </c>
      <c r="G58" s="294">
        <f t="shared" si="0"/>
        <v>1021</v>
      </c>
      <c r="H58" s="294"/>
      <c r="L58" s="677"/>
      <c r="M58" s="287"/>
      <c r="N58" s="256"/>
    </row>
    <row r="59" spans="1:19" s="396" customFormat="1">
      <c r="A59" s="395">
        <v>45838</v>
      </c>
      <c r="B59" s="681" t="s">
        <v>2886</v>
      </c>
      <c r="C59" s="681" t="s">
        <v>427</v>
      </c>
      <c r="D59" s="433" t="s">
        <v>1115</v>
      </c>
      <c r="E59" s="397"/>
      <c r="F59" s="397">
        <v>180</v>
      </c>
      <c r="G59" s="294">
        <f t="shared" si="0"/>
        <v>841</v>
      </c>
      <c r="H59" s="434"/>
      <c r="I59" s="397"/>
      <c r="L59" s="681"/>
      <c r="M59" s="433"/>
      <c r="N59" s="397"/>
    </row>
    <row r="60" spans="1:19" s="396" customFormat="1">
      <c r="A60" s="395">
        <v>45862</v>
      </c>
      <c r="B60" s="681" t="s">
        <v>2887</v>
      </c>
      <c r="C60" s="681" t="s">
        <v>427</v>
      </c>
      <c r="D60" s="433" t="s">
        <v>1115</v>
      </c>
      <c r="E60" s="397"/>
      <c r="F60" s="397">
        <v>820</v>
      </c>
      <c r="G60" s="294">
        <f t="shared" si="0"/>
        <v>21</v>
      </c>
      <c r="H60" s="434"/>
      <c r="N60" s="397"/>
    </row>
    <row r="61" spans="1:19">
      <c r="A61" s="236">
        <v>45946</v>
      </c>
      <c r="B61" s="677" t="s">
        <v>2888</v>
      </c>
      <c r="C61" s="677" t="s">
        <v>427</v>
      </c>
      <c r="D61" s="287" t="s">
        <v>19</v>
      </c>
      <c r="F61" s="256">
        <v>17</v>
      </c>
      <c r="G61" s="294">
        <f t="shared" si="0"/>
        <v>4</v>
      </c>
      <c r="H61" s="361"/>
      <c r="N61" s="256"/>
    </row>
    <row r="62" spans="1:19">
      <c r="A62" s="236">
        <v>45946</v>
      </c>
      <c r="B62" s="677" t="s">
        <v>2888</v>
      </c>
      <c r="C62" s="677" t="s">
        <v>427</v>
      </c>
      <c r="D62" s="287" t="s">
        <v>401</v>
      </c>
      <c r="F62" s="256">
        <v>4</v>
      </c>
      <c r="G62" s="294">
        <f t="shared" si="0"/>
        <v>0</v>
      </c>
      <c r="H62" s="361"/>
      <c r="N62" s="256"/>
    </row>
    <row r="63" spans="1:19">
      <c r="A63" s="243">
        <v>45900</v>
      </c>
      <c r="B63" s="676" t="s">
        <v>397</v>
      </c>
      <c r="C63" s="676" t="s">
        <v>429</v>
      </c>
      <c r="D63" s="287" t="s">
        <v>19</v>
      </c>
      <c r="E63" s="256">
        <v>17</v>
      </c>
      <c r="G63" s="294">
        <f t="shared" si="0"/>
        <v>17</v>
      </c>
      <c r="H63" s="294"/>
    </row>
    <row r="64" spans="1:19">
      <c r="B64" s="677"/>
      <c r="C64" s="677"/>
      <c r="D64" s="287" t="s">
        <v>401</v>
      </c>
      <c r="E64" s="256">
        <v>6</v>
      </c>
      <c r="G64" s="294">
        <f t="shared" si="0"/>
        <v>23</v>
      </c>
      <c r="H64" s="294"/>
      <c r="S64">
        <v>700</v>
      </c>
    </row>
    <row r="65" spans="1:19">
      <c r="B65" s="677"/>
      <c r="C65" s="677"/>
      <c r="D65" s="287" t="s">
        <v>1115</v>
      </c>
      <c r="E65" s="256">
        <v>1000</v>
      </c>
      <c r="G65" s="294">
        <f t="shared" si="0"/>
        <v>1023</v>
      </c>
      <c r="H65" s="294"/>
      <c r="S65">
        <v>50</v>
      </c>
    </row>
    <row r="66" spans="1:19">
      <c r="B66" s="677"/>
      <c r="C66" s="677"/>
      <c r="D66" s="476" t="s">
        <v>535</v>
      </c>
      <c r="E66" s="478">
        <v>15</v>
      </c>
      <c r="G66" s="294">
        <f>G65+E66-F66</f>
        <v>1038</v>
      </c>
      <c r="H66" s="294"/>
    </row>
    <row r="67" spans="1:19" s="396" customFormat="1">
      <c r="A67" s="395">
        <v>45869</v>
      </c>
      <c r="B67" s="681" t="s">
        <v>2889</v>
      </c>
      <c r="C67" s="681" t="s">
        <v>429</v>
      </c>
      <c r="D67" s="433" t="s">
        <v>1115</v>
      </c>
      <c r="E67" s="397"/>
      <c r="F67" s="397">
        <v>130</v>
      </c>
      <c r="G67" s="294">
        <f>G66+E67-F67</f>
        <v>908</v>
      </c>
      <c r="H67" s="434"/>
    </row>
    <row r="68" spans="1:19" s="404" customFormat="1">
      <c r="A68" s="403">
        <v>45902</v>
      </c>
      <c r="B68" s="684" t="s">
        <v>2890</v>
      </c>
      <c r="C68" s="684" t="s">
        <v>429</v>
      </c>
      <c r="D68" s="431" t="s">
        <v>1115</v>
      </c>
      <c r="E68" s="407"/>
      <c r="F68" s="407">
        <v>870</v>
      </c>
      <c r="G68" s="294">
        <f>G67+E68-F68</f>
        <v>38</v>
      </c>
      <c r="H68" s="432">
        <v>870</v>
      </c>
      <c r="I68" s="404" t="s">
        <v>621</v>
      </c>
      <c r="L68" s="407"/>
    </row>
    <row r="69" spans="1:19">
      <c r="A69" s="236">
        <v>45946</v>
      </c>
      <c r="B69" s="677" t="s">
        <v>2888</v>
      </c>
      <c r="C69" s="677" t="s">
        <v>429</v>
      </c>
      <c r="D69" s="287" t="s">
        <v>19</v>
      </c>
      <c r="F69" s="256">
        <v>17</v>
      </c>
      <c r="G69" s="294">
        <f t="shared" si="0"/>
        <v>21</v>
      </c>
      <c r="H69" s="361"/>
      <c r="L69" s="256"/>
    </row>
    <row r="70" spans="1:19">
      <c r="A70" s="236">
        <v>45946</v>
      </c>
      <c r="B70" s="677" t="s">
        <v>2888</v>
      </c>
      <c r="C70" s="677" t="s">
        <v>429</v>
      </c>
      <c r="D70" s="287" t="s">
        <v>401</v>
      </c>
      <c r="F70" s="256">
        <v>6</v>
      </c>
      <c r="G70" s="294">
        <f t="shared" si="0"/>
        <v>15</v>
      </c>
      <c r="H70" s="361"/>
      <c r="L70" s="256"/>
    </row>
    <row r="71" spans="1:19">
      <c r="A71" s="236">
        <v>46022</v>
      </c>
      <c r="B71" s="677" t="s">
        <v>2891</v>
      </c>
      <c r="C71" s="677" t="s">
        <v>429</v>
      </c>
      <c r="D71" s="287" t="s">
        <v>535</v>
      </c>
      <c r="F71" s="256">
        <v>15</v>
      </c>
      <c r="G71" s="294">
        <f t="shared" si="0"/>
        <v>0</v>
      </c>
      <c r="H71" s="361"/>
      <c r="L71" s="256"/>
    </row>
    <row r="72" spans="1:19">
      <c r="A72" s="243">
        <v>45930</v>
      </c>
      <c r="B72" s="676" t="s">
        <v>397</v>
      </c>
      <c r="C72" s="676" t="s">
        <v>431</v>
      </c>
      <c r="D72" t="s">
        <v>19</v>
      </c>
      <c r="E72" s="256">
        <v>16.3</v>
      </c>
      <c r="G72" s="294">
        <f t="shared" si="0"/>
        <v>16.3</v>
      </c>
      <c r="H72" s="294"/>
      <c r="L72" s="256">
        <f>E65-F67</f>
        <v>870</v>
      </c>
    </row>
    <row r="73" spans="1:19">
      <c r="B73" s="677"/>
      <c r="C73" s="677"/>
      <c r="D73" t="s">
        <v>401</v>
      </c>
      <c r="E73" s="256">
        <v>4</v>
      </c>
      <c r="G73" s="294">
        <f t="shared" si="0"/>
        <v>20.3</v>
      </c>
      <c r="H73" s="294"/>
    </row>
    <row r="74" spans="1:19">
      <c r="B74" s="677"/>
      <c r="C74" s="677"/>
      <c r="D74" t="s">
        <v>400</v>
      </c>
      <c r="E74" s="256">
        <v>1000</v>
      </c>
      <c r="G74" s="294">
        <f t="shared" si="0"/>
        <v>1020.3</v>
      </c>
      <c r="H74" s="294"/>
      <c r="L74" s="690" t="s">
        <v>2892</v>
      </c>
      <c r="M74" s="690"/>
      <c r="N74" s="690"/>
    </row>
    <row r="75" spans="1:19">
      <c r="A75" s="236">
        <v>45930</v>
      </c>
      <c r="B75" s="677" t="s">
        <v>2893</v>
      </c>
      <c r="C75" s="677" t="s">
        <v>431</v>
      </c>
      <c r="D75" t="s">
        <v>400</v>
      </c>
      <c r="F75" s="256">
        <v>130</v>
      </c>
      <c r="G75" s="294">
        <f t="shared" si="0"/>
        <v>890.3</v>
      </c>
      <c r="H75" s="294"/>
      <c r="K75" s="232">
        <v>2025</v>
      </c>
      <c r="L75" s="676" t="s">
        <v>429</v>
      </c>
      <c r="M75" s="476" t="s">
        <v>535</v>
      </c>
      <c r="N75" s="478">
        <v>15</v>
      </c>
    </row>
    <row r="76" spans="1:19">
      <c r="A76" s="236">
        <v>45946</v>
      </c>
      <c r="B76" s="677" t="s">
        <v>2894</v>
      </c>
      <c r="C76" s="677" t="s">
        <v>431</v>
      </c>
      <c r="D76" t="s">
        <v>400</v>
      </c>
      <c r="F76" s="256">
        <v>870</v>
      </c>
      <c r="G76" s="294">
        <f t="shared" si="0"/>
        <v>20.299999999999955</v>
      </c>
      <c r="H76" s="294"/>
      <c r="L76" s="676" t="s">
        <v>398</v>
      </c>
      <c r="M76" t="s">
        <v>19</v>
      </c>
      <c r="N76" s="256">
        <v>16.100000000000001</v>
      </c>
    </row>
    <row r="77" spans="1:19">
      <c r="A77" s="236">
        <v>45966</v>
      </c>
      <c r="B77" s="677" t="s">
        <v>2895</v>
      </c>
      <c r="C77" s="677" t="s">
        <v>431</v>
      </c>
      <c r="D77" t="s">
        <v>19</v>
      </c>
      <c r="F77" s="256">
        <v>16.3</v>
      </c>
      <c r="G77" s="294">
        <f t="shared" si="0"/>
        <v>3.9999999999999538</v>
      </c>
      <c r="H77" s="294"/>
      <c r="L77" s="677"/>
      <c r="M77" t="s">
        <v>401</v>
      </c>
      <c r="N77" s="256">
        <v>6</v>
      </c>
    </row>
    <row r="78" spans="1:19">
      <c r="A78" s="236">
        <v>45966</v>
      </c>
      <c r="B78" s="677" t="s">
        <v>2895</v>
      </c>
      <c r="C78" s="677" t="s">
        <v>431</v>
      </c>
      <c r="D78" t="s">
        <v>401</v>
      </c>
      <c r="F78" s="256">
        <v>4</v>
      </c>
      <c r="G78" s="294">
        <f t="shared" si="0"/>
        <v>-4.6185277824406512E-14</v>
      </c>
      <c r="H78" s="294"/>
      <c r="L78" s="676" t="s">
        <v>405</v>
      </c>
      <c r="M78" t="s">
        <v>19</v>
      </c>
      <c r="N78" s="256">
        <v>15.2</v>
      </c>
    </row>
    <row r="79" spans="1:19">
      <c r="A79" s="243">
        <v>45961</v>
      </c>
      <c r="B79" s="676" t="s">
        <v>397</v>
      </c>
      <c r="C79" s="676" t="s">
        <v>398</v>
      </c>
      <c r="D79" t="s">
        <v>19</v>
      </c>
      <c r="E79" s="256">
        <v>16.100000000000001</v>
      </c>
      <c r="G79" s="294">
        <f t="shared" si="0"/>
        <v>16.099999999999955</v>
      </c>
      <c r="H79" s="294"/>
      <c r="L79" s="676"/>
      <c r="M79" t="s">
        <v>401</v>
      </c>
      <c r="N79" s="256">
        <v>5</v>
      </c>
    </row>
    <row r="80" spans="1:19">
      <c r="B80" s="677"/>
      <c r="C80" s="677"/>
      <c r="D80" t="s">
        <v>401</v>
      </c>
      <c r="E80" s="256">
        <v>6</v>
      </c>
      <c r="G80" s="294">
        <f t="shared" si="0"/>
        <v>22.099999999999955</v>
      </c>
      <c r="H80" s="294"/>
      <c r="L80" s="677"/>
      <c r="M80" t="s">
        <v>400</v>
      </c>
      <c r="N80" s="256">
        <v>660</v>
      </c>
      <c r="O80" s="256"/>
    </row>
    <row r="81" spans="1:14">
      <c r="B81" s="677"/>
      <c r="C81" s="677"/>
      <c r="D81" t="s">
        <v>400</v>
      </c>
      <c r="E81" s="256">
        <v>1000</v>
      </c>
      <c r="G81" s="294">
        <f t="shared" si="0"/>
        <v>1022.0999999999999</v>
      </c>
      <c r="H81" s="294"/>
      <c r="L81" s="676"/>
      <c r="N81" s="299">
        <f>SUM(N75:N80)</f>
        <v>717.3</v>
      </c>
    </row>
    <row r="82" spans="1:14">
      <c r="A82" s="236">
        <v>45961</v>
      </c>
      <c r="B82" s="677" t="s">
        <v>2896</v>
      </c>
      <c r="C82" s="677" t="s">
        <v>398</v>
      </c>
      <c r="D82" t="s">
        <v>400</v>
      </c>
      <c r="F82" s="256">
        <v>60</v>
      </c>
      <c r="G82" s="294">
        <f t="shared" ref="G82:G148" si="1">G81+E82-F82</f>
        <v>962.09999999999991</v>
      </c>
      <c r="H82" s="294"/>
      <c r="I82" s="557" t="s">
        <v>597</v>
      </c>
      <c r="J82" s="558">
        <v>71390650</v>
      </c>
      <c r="K82" s="559"/>
      <c r="N82" s="256"/>
    </row>
    <row r="83" spans="1:14">
      <c r="A83" s="236">
        <v>45978</v>
      </c>
      <c r="B83" s="677" t="s">
        <v>2897</v>
      </c>
      <c r="C83" s="677" t="s">
        <v>398</v>
      </c>
      <c r="D83" t="s">
        <v>400</v>
      </c>
      <c r="F83" s="256">
        <v>940</v>
      </c>
      <c r="G83" s="294">
        <f t="shared" si="1"/>
        <v>22.099999999999909</v>
      </c>
      <c r="H83" s="294"/>
    </row>
    <row r="84" spans="1:14">
      <c r="A84" s="236">
        <v>46022</v>
      </c>
      <c r="B84" s="677" t="s">
        <v>2898</v>
      </c>
      <c r="C84" s="677" t="s">
        <v>398</v>
      </c>
      <c r="D84" t="s">
        <v>19</v>
      </c>
      <c r="F84" s="256">
        <v>16.100000000000001</v>
      </c>
      <c r="G84" s="294">
        <f t="shared" si="1"/>
        <v>5.9999999999999076</v>
      </c>
      <c r="H84" s="294"/>
    </row>
    <row r="85" spans="1:14">
      <c r="A85" s="236">
        <v>46022</v>
      </c>
      <c r="B85" s="677" t="s">
        <v>2898</v>
      </c>
      <c r="C85" s="677" t="s">
        <v>398</v>
      </c>
      <c r="D85" t="s">
        <v>401</v>
      </c>
      <c r="F85" s="256">
        <v>6</v>
      </c>
      <c r="G85" s="294">
        <f t="shared" si="1"/>
        <v>-9.2370555648813024E-14</v>
      </c>
      <c r="H85" s="294"/>
    </row>
    <row r="86" spans="1:14">
      <c r="A86" s="243">
        <v>45960</v>
      </c>
      <c r="B86" s="676" t="s">
        <v>397</v>
      </c>
      <c r="C86" s="676" t="s">
        <v>405</v>
      </c>
      <c r="D86" t="s">
        <v>19</v>
      </c>
      <c r="E86" s="256">
        <v>15.2</v>
      </c>
      <c r="G86" s="294">
        <f t="shared" si="1"/>
        <v>15.199999999999907</v>
      </c>
      <c r="H86" s="294"/>
    </row>
    <row r="87" spans="1:14">
      <c r="B87" s="677"/>
      <c r="C87" s="677"/>
      <c r="D87" t="s">
        <v>401</v>
      </c>
      <c r="E87" s="256">
        <v>5</v>
      </c>
      <c r="G87" s="294">
        <f t="shared" si="1"/>
        <v>20.199999999999907</v>
      </c>
      <c r="H87" s="513">
        <f>SUM(H5:H86)</f>
        <v>3410</v>
      </c>
      <c r="I87" s="511" t="s">
        <v>643</v>
      </c>
    </row>
    <row r="88" spans="1:14">
      <c r="B88" s="677"/>
      <c r="C88" s="677"/>
      <c r="D88" t="s">
        <v>400</v>
      </c>
      <c r="E88" s="256">
        <v>1000</v>
      </c>
      <c r="G88" s="294">
        <f t="shared" si="1"/>
        <v>1020.1999999999999</v>
      </c>
    </row>
    <row r="89" spans="1:14">
      <c r="A89" s="236">
        <v>45991</v>
      </c>
      <c r="B89" s="677" t="s">
        <v>2899</v>
      </c>
      <c r="C89" s="677" t="s">
        <v>405</v>
      </c>
      <c r="D89" t="s">
        <v>400</v>
      </c>
      <c r="F89" s="256">
        <v>340</v>
      </c>
      <c r="G89" s="294">
        <f t="shared" si="1"/>
        <v>680.19999999999993</v>
      </c>
    </row>
    <row r="90" spans="1:14">
      <c r="A90" s="236">
        <v>46018</v>
      </c>
      <c r="B90" s="677" t="s">
        <v>2900</v>
      </c>
      <c r="C90" s="677" t="s">
        <v>405</v>
      </c>
      <c r="D90" t="s">
        <v>400</v>
      </c>
      <c r="F90" s="256">
        <v>660</v>
      </c>
      <c r="G90" s="294">
        <f t="shared" si="1"/>
        <v>20.199999999999932</v>
      </c>
    </row>
    <row r="91" spans="1:14">
      <c r="A91" s="236">
        <v>46022</v>
      </c>
      <c r="B91" s="677" t="s">
        <v>2898</v>
      </c>
      <c r="C91" s="677" t="s">
        <v>405</v>
      </c>
      <c r="D91" t="s">
        <v>19</v>
      </c>
      <c r="F91" s="256">
        <v>15.2</v>
      </c>
      <c r="G91" s="294">
        <f t="shared" si="1"/>
        <v>4.9999999999999325</v>
      </c>
    </row>
    <row r="92" spans="1:14">
      <c r="A92" s="236">
        <v>46022</v>
      </c>
      <c r="B92" s="677" t="s">
        <v>2898</v>
      </c>
      <c r="C92" s="677" t="s">
        <v>405</v>
      </c>
      <c r="D92" t="s">
        <v>401</v>
      </c>
      <c r="F92" s="256">
        <v>5</v>
      </c>
      <c r="G92" s="294">
        <f t="shared" si="1"/>
        <v>-6.7501559897209518E-14</v>
      </c>
    </row>
    <row r="93" spans="1:14">
      <c r="A93" s="243">
        <v>46022</v>
      </c>
      <c r="B93" s="676" t="s">
        <v>397</v>
      </c>
      <c r="C93" s="676" t="s">
        <v>409</v>
      </c>
      <c r="D93" t="s">
        <v>19</v>
      </c>
      <c r="E93" s="256">
        <v>15.5</v>
      </c>
      <c r="G93" s="294">
        <f t="shared" si="1"/>
        <v>15.499999999999932</v>
      </c>
    </row>
    <row r="94" spans="1:14">
      <c r="B94" s="677"/>
      <c r="C94" s="677"/>
      <c r="D94" t="s">
        <v>401</v>
      </c>
      <c r="E94" s="256">
        <v>5</v>
      </c>
      <c r="G94" s="294">
        <f t="shared" si="1"/>
        <v>20.499999999999932</v>
      </c>
      <c r="J94" s="232">
        <v>2026</v>
      </c>
      <c r="K94" s="676" t="s">
        <v>444</v>
      </c>
      <c r="L94" t="s">
        <v>19</v>
      </c>
      <c r="M94" s="256">
        <v>15</v>
      </c>
    </row>
    <row r="95" spans="1:14">
      <c r="B95" s="677"/>
      <c r="C95" s="677"/>
      <c r="D95" t="s">
        <v>400</v>
      </c>
      <c r="E95" s="256">
        <v>1000</v>
      </c>
      <c r="G95" s="294">
        <f t="shared" si="1"/>
        <v>1020.4999999999999</v>
      </c>
      <c r="J95" s="232"/>
      <c r="K95" s="677"/>
      <c r="L95" t="s">
        <v>401</v>
      </c>
      <c r="M95" s="256">
        <v>3</v>
      </c>
    </row>
    <row r="96" spans="1:14">
      <c r="A96" s="236">
        <v>46027</v>
      </c>
      <c r="B96" s="677" t="s">
        <v>2901</v>
      </c>
      <c r="C96" s="677" t="s">
        <v>409</v>
      </c>
      <c r="D96" t="s">
        <v>400</v>
      </c>
      <c r="F96" s="256">
        <v>1000</v>
      </c>
      <c r="G96" s="294">
        <f t="shared" si="1"/>
        <v>20.499999999999886</v>
      </c>
      <c r="J96" s="232"/>
      <c r="M96" s="299">
        <f>SUM(M94:M95)</f>
        <v>18</v>
      </c>
    </row>
    <row r="97" spans="1:15">
      <c r="A97" s="236">
        <v>46058</v>
      </c>
      <c r="B97" s="677" t="s">
        <v>2902</v>
      </c>
      <c r="C97" s="677" t="s">
        <v>409</v>
      </c>
      <c r="D97" t="s">
        <v>19</v>
      </c>
      <c r="F97" s="256">
        <v>15.5</v>
      </c>
      <c r="G97" s="294">
        <f t="shared" si="1"/>
        <v>4.9999999999998863</v>
      </c>
    </row>
    <row r="98" spans="1:15">
      <c r="A98" s="236">
        <v>46058</v>
      </c>
      <c r="B98" s="677" t="s">
        <v>2902</v>
      </c>
      <c r="C98" s="677" t="s">
        <v>409</v>
      </c>
      <c r="D98" t="s">
        <v>401</v>
      </c>
      <c r="F98" s="256">
        <v>5</v>
      </c>
      <c r="G98" s="294">
        <f t="shared" si="1"/>
        <v>-1.1368683772161603E-13</v>
      </c>
    </row>
    <row r="99" spans="1:15">
      <c r="A99" s="243">
        <v>46053</v>
      </c>
      <c r="B99" s="676" t="s">
        <v>397</v>
      </c>
      <c r="C99" s="676" t="s">
        <v>444</v>
      </c>
      <c r="D99" t="s">
        <v>19</v>
      </c>
      <c r="E99" s="256">
        <v>15</v>
      </c>
      <c r="G99" s="294">
        <f t="shared" si="1"/>
        <v>14.999999999999886</v>
      </c>
    </row>
    <row r="100" spans="1:15">
      <c r="B100" s="677"/>
      <c r="C100" s="677"/>
      <c r="D100" t="s">
        <v>401</v>
      </c>
      <c r="E100" s="256">
        <v>3</v>
      </c>
      <c r="G100" s="294">
        <f t="shared" si="1"/>
        <v>17.999999999999886</v>
      </c>
    </row>
    <row r="101" spans="1:15">
      <c r="B101" s="677"/>
      <c r="C101" s="677"/>
      <c r="D101" t="s">
        <v>400</v>
      </c>
      <c r="E101" s="256">
        <v>1000</v>
      </c>
      <c r="G101" s="294">
        <f t="shared" si="1"/>
        <v>1017.9999999999999</v>
      </c>
    </row>
    <row r="102" spans="1:15">
      <c r="A102" s="236">
        <v>45900</v>
      </c>
      <c r="B102" s="677" t="s">
        <v>2903</v>
      </c>
      <c r="C102" s="677" t="s">
        <v>444</v>
      </c>
      <c r="D102" t="s">
        <v>400</v>
      </c>
      <c r="F102" s="256">
        <v>150</v>
      </c>
      <c r="G102" s="294">
        <f>G101+E102-F102</f>
        <v>867.99999999999989</v>
      </c>
      <c r="J102" s="690" t="s">
        <v>2892</v>
      </c>
      <c r="K102" s="690"/>
      <c r="L102" s="690"/>
    </row>
    <row r="103" spans="1:15">
      <c r="A103" s="236">
        <v>46059</v>
      </c>
      <c r="B103" s="677" t="s">
        <v>2904</v>
      </c>
      <c r="C103" s="677" t="s">
        <v>444</v>
      </c>
      <c r="D103" t="s">
        <v>400</v>
      </c>
      <c r="F103" s="256">
        <v>850</v>
      </c>
      <c r="G103" s="294">
        <f t="shared" si="1"/>
        <v>17.999999999999886</v>
      </c>
      <c r="I103" s="243">
        <v>46022</v>
      </c>
      <c r="J103" s="676" t="s">
        <v>397</v>
      </c>
      <c r="K103" s="676" t="s">
        <v>409</v>
      </c>
      <c r="L103" t="s">
        <v>19</v>
      </c>
      <c r="M103" s="256">
        <v>15.5</v>
      </c>
      <c r="N103" s="256"/>
      <c r="O103" s="294">
        <f>O102+M103-N103</f>
        <v>15.5</v>
      </c>
    </row>
    <row r="104" spans="1:15">
      <c r="A104" s="236">
        <v>46098</v>
      </c>
      <c r="B104" s="677" t="s">
        <v>2905</v>
      </c>
      <c r="C104" s="677" t="s">
        <v>444</v>
      </c>
      <c r="D104" t="s">
        <v>19</v>
      </c>
      <c r="F104" s="256">
        <v>15</v>
      </c>
      <c r="G104" s="294">
        <f t="shared" si="1"/>
        <v>2.9999999999998863</v>
      </c>
      <c r="I104" s="236"/>
      <c r="J104" s="677"/>
      <c r="K104" s="677"/>
      <c r="L104" t="s">
        <v>401</v>
      </c>
      <c r="M104" s="256">
        <v>5</v>
      </c>
      <c r="N104" s="256"/>
      <c r="O104" s="294">
        <f>O103+M104-N104</f>
        <v>20.5</v>
      </c>
    </row>
    <row r="105" spans="1:15">
      <c r="A105" s="236">
        <v>46098</v>
      </c>
      <c r="B105" s="677" t="s">
        <v>2905</v>
      </c>
      <c r="C105" s="677" t="s">
        <v>444</v>
      </c>
      <c r="D105" t="s">
        <v>401</v>
      </c>
      <c r="F105" s="256">
        <v>3</v>
      </c>
      <c r="G105" s="294">
        <f t="shared" si="1"/>
        <v>-1.1368683772161603E-13</v>
      </c>
      <c r="I105" s="236"/>
      <c r="J105" s="677"/>
      <c r="K105" s="677"/>
      <c r="L105" t="s">
        <v>400</v>
      </c>
      <c r="M105" s="256">
        <v>1000</v>
      </c>
      <c r="N105" s="256"/>
      <c r="O105" s="294">
        <f>O104+M105-N105</f>
        <v>1020.5</v>
      </c>
    </row>
    <row r="106" spans="1:15">
      <c r="A106" s="243">
        <v>46081</v>
      </c>
      <c r="B106" s="676" t="s">
        <v>397</v>
      </c>
      <c r="C106" s="676" t="s">
        <v>415</v>
      </c>
      <c r="D106" t="s">
        <v>19</v>
      </c>
      <c r="E106" s="256">
        <v>14.8</v>
      </c>
      <c r="G106" s="294">
        <f t="shared" si="1"/>
        <v>14.799999999999887</v>
      </c>
      <c r="I106" s="236">
        <v>46027</v>
      </c>
      <c r="J106" s="677" t="s">
        <v>2901</v>
      </c>
      <c r="K106" s="677" t="s">
        <v>409</v>
      </c>
      <c r="L106" t="s">
        <v>400</v>
      </c>
      <c r="M106" s="256"/>
      <c r="N106" s="256">
        <v>1000</v>
      </c>
      <c r="O106" s="294">
        <f>O105+M106-N106</f>
        <v>20.5</v>
      </c>
    </row>
    <row r="107" spans="1:15">
      <c r="B107" s="677"/>
      <c r="C107" s="677"/>
      <c r="D107" t="s">
        <v>401</v>
      </c>
      <c r="E107" s="256">
        <v>6</v>
      </c>
      <c r="G107" s="294">
        <f t="shared" si="1"/>
        <v>20.799999999999887</v>
      </c>
      <c r="I107" s="236">
        <v>46058</v>
      </c>
      <c r="J107" s="677" t="s">
        <v>2902</v>
      </c>
      <c r="K107" s="677" t="s">
        <v>409</v>
      </c>
      <c r="L107" t="s">
        <v>19</v>
      </c>
      <c r="M107" s="256"/>
      <c r="N107" s="256">
        <v>15.5</v>
      </c>
      <c r="O107" s="294">
        <f>O106+M107-N107</f>
        <v>5</v>
      </c>
    </row>
    <row r="108" spans="1:15">
      <c r="B108" s="677"/>
      <c r="C108" s="677"/>
      <c r="D108" t="s">
        <v>400</v>
      </c>
      <c r="E108" s="256">
        <v>1000</v>
      </c>
      <c r="G108" s="294">
        <f t="shared" si="1"/>
        <v>1020.7999999999998</v>
      </c>
      <c r="I108" s="236">
        <v>46058</v>
      </c>
      <c r="J108" s="677" t="s">
        <v>2902</v>
      </c>
      <c r="K108" s="677" t="s">
        <v>409</v>
      </c>
      <c r="L108" t="s">
        <v>401</v>
      </c>
      <c r="M108" s="256"/>
      <c r="N108" s="256">
        <v>5</v>
      </c>
      <c r="O108" s="294">
        <f>O107+M108-N108</f>
        <v>0</v>
      </c>
    </row>
    <row r="109" spans="1:15">
      <c r="A109" s="236">
        <v>46080</v>
      </c>
      <c r="B109" s="569" t="s">
        <v>2906</v>
      </c>
      <c r="C109" s="677" t="s">
        <v>415</v>
      </c>
      <c r="D109" t="s">
        <v>400</v>
      </c>
      <c r="F109" s="256">
        <v>1000</v>
      </c>
      <c r="G109" s="294">
        <f t="shared" si="1"/>
        <v>20.799999999999841</v>
      </c>
      <c r="I109" s="243">
        <v>46053</v>
      </c>
      <c r="J109" s="676" t="s">
        <v>397</v>
      </c>
      <c r="K109" s="676" t="s">
        <v>444</v>
      </c>
      <c r="L109" t="s">
        <v>19</v>
      </c>
      <c r="M109" s="256">
        <v>15</v>
      </c>
      <c r="N109" s="256"/>
      <c r="O109" s="294">
        <f>O108+M109-N109</f>
        <v>15</v>
      </c>
    </row>
    <row r="110" spans="1:15">
      <c r="A110" s="236">
        <v>46104</v>
      </c>
      <c r="B110" s="677" t="s">
        <v>2907</v>
      </c>
      <c r="C110" s="677" t="s">
        <v>415</v>
      </c>
      <c r="D110" t="s">
        <v>19</v>
      </c>
      <c r="F110" s="256">
        <v>14.8</v>
      </c>
      <c r="G110" s="294">
        <f t="shared" si="1"/>
        <v>5.9999999999998401</v>
      </c>
      <c r="I110" s="236"/>
      <c r="J110" s="677"/>
      <c r="K110" s="677"/>
      <c r="L110" t="s">
        <v>401</v>
      </c>
      <c r="M110" s="256">
        <v>3</v>
      </c>
      <c r="N110" s="256"/>
      <c r="O110" s="294">
        <f>O109+M110-N110</f>
        <v>18</v>
      </c>
    </row>
    <row r="111" spans="1:15">
      <c r="A111" s="236">
        <v>46104</v>
      </c>
      <c r="B111" s="677" t="s">
        <v>2907</v>
      </c>
      <c r="C111" s="677" t="s">
        <v>415</v>
      </c>
      <c r="D111" t="s">
        <v>401</v>
      </c>
      <c r="F111" s="256">
        <v>6</v>
      </c>
      <c r="G111" s="294">
        <f t="shared" si="1"/>
        <v>-1.5987211554602254E-13</v>
      </c>
      <c r="I111" s="236"/>
      <c r="J111" s="677"/>
      <c r="K111" s="677"/>
      <c r="L111" t="s">
        <v>400</v>
      </c>
      <c r="M111" s="256">
        <v>1000</v>
      </c>
      <c r="N111" s="256"/>
      <c r="O111" s="294">
        <f>O110+M111-N111</f>
        <v>1018</v>
      </c>
    </row>
    <row r="112" spans="1:15">
      <c r="A112" s="243">
        <v>46112</v>
      </c>
      <c r="B112" s="676" t="s">
        <v>1454</v>
      </c>
      <c r="C112" s="676" t="s">
        <v>418</v>
      </c>
      <c r="D112" t="s">
        <v>19</v>
      </c>
      <c r="E112" s="256">
        <v>15.9</v>
      </c>
      <c r="G112" s="294">
        <f t="shared" si="1"/>
        <v>15.89999999999984</v>
      </c>
      <c r="I112" s="236">
        <v>45900</v>
      </c>
      <c r="J112" s="677" t="s">
        <v>2903</v>
      </c>
      <c r="K112" s="677" t="s">
        <v>444</v>
      </c>
      <c r="L112" t="s">
        <v>400</v>
      </c>
      <c r="M112" s="256"/>
      <c r="N112" s="256">
        <v>150</v>
      </c>
      <c r="O112" s="294">
        <f>O111+M112-N112</f>
        <v>868</v>
      </c>
    </row>
    <row r="113" spans="1:15">
      <c r="B113" s="677"/>
      <c r="C113" s="677"/>
      <c r="D113" t="s">
        <v>401</v>
      </c>
      <c r="E113" s="256">
        <v>6</v>
      </c>
      <c r="G113" s="294">
        <f t="shared" si="1"/>
        <v>21.899999999999842</v>
      </c>
      <c r="I113" s="236">
        <v>46059</v>
      </c>
      <c r="J113" s="677" t="s">
        <v>2904</v>
      </c>
      <c r="K113" s="677" t="s">
        <v>444</v>
      </c>
      <c r="L113" t="s">
        <v>400</v>
      </c>
      <c r="M113" s="256"/>
      <c r="N113" s="256">
        <v>850</v>
      </c>
      <c r="O113" s="294">
        <f>O112+M113-N113</f>
        <v>18</v>
      </c>
    </row>
    <row r="114" spans="1:15">
      <c r="B114" s="677"/>
      <c r="C114" s="677"/>
      <c r="D114" t="s">
        <v>1115</v>
      </c>
      <c r="E114" s="256">
        <v>1000</v>
      </c>
      <c r="G114" s="294">
        <f t="shared" si="1"/>
        <v>1021.8999999999999</v>
      </c>
      <c r="I114" s="236">
        <v>46098</v>
      </c>
      <c r="J114" s="677" t="s">
        <v>2905</v>
      </c>
      <c r="K114" s="677" t="s">
        <v>444</v>
      </c>
      <c r="L114" t="s">
        <v>19</v>
      </c>
      <c r="M114" s="256"/>
      <c r="N114" s="256">
        <v>15</v>
      </c>
      <c r="O114" s="294">
        <f>O113+M114-N114</f>
        <v>3</v>
      </c>
    </row>
    <row r="115" spans="1:15">
      <c r="A115" s="236">
        <v>46113</v>
      </c>
      <c r="B115" s="677" t="s">
        <v>2908</v>
      </c>
      <c r="C115" s="677" t="s">
        <v>418</v>
      </c>
      <c r="D115" t="s">
        <v>400</v>
      </c>
      <c r="F115" s="256">
        <v>1000</v>
      </c>
      <c r="G115" s="294">
        <f t="shared" si="1"/>
        <v>21.899999999999864</v>
      </c>
      <c r="I115" s="236">
        <v>46098</v>
      </c>
      <c r="J115" s="677" t="s">
        <v>2905</v>
      </c>
      <c r="K115" s="677" t="s">
        <v>444</v>
      </c>
      <c r="L115" t="s">
        <v>401</v>
      </c>
      <c r="M115" s="256"/>
      <c r="N115" s="256">
        <v>3</v>
      </c>
      <c r="O115" s="294">
        <f>O114+M115-N115</f>
        <v>0</v>
      </c>
    </row>
    <row r="116" spans="1:15">
      <c r="A116" s="243">
        <v>46142</v>
      </c>
      <c r="B116" s="676" t="s">
        <v>397</v>
      </c>
      <c r="C116" s="676" t="s">
        <v>473</v>
      </c>
      <c r="D116" t="s">
        <v>19</v>
      </c>
      <c r="G116" s="294">
        <f t="shared" si="1"/>
        <v>21.899999999999864</v>
      </c>
      <c r="I116" s="243">
        <v>46081</v>
      </c>
      <c r="J116" s="676" t="s">
        <v>397</v>
      </c>
      <c r="K116" s="676" t="s">
        <v>415</v>
      </c>
      <c r="L116" t="s">
        <v>19</v>
      </c>
      <c r="M116" s="256">
        <v>14.8</v>
      </c>
      <c r="N116" s="256"/>
      <c r="O116" s="294">
        <f>O115+M116-N116</f>
        <v>14.8</v>
      </c>
    </row>
    <row r="117" spans="1:15">
      <c r="B117" s="677"/>
      <c r="C117" s="677"/>
      <c r="D117" t="s">
        <v>401</v>
      </c>
      <c r="G117" s="294">
        <f t="shared" si="1"/>
        <v>21.899999999999864</v>
      </c>
      <c r="I117" s="236"/>
      <c r="J117" s="677"/>
      <c r="K117" s="677"/>
      <c r="L117" t="s">
        <v>401</v>
      </c>
      <c r="M117" s="256">
        <v>6</v>
      </c>
      <c r="N117" s="256"/>
      <c r="O117" s="294">
        <f>O116+M117-N117</f>
        <v>20.8</v>
      </c>
    </row>
    <row r="118" spans="1:15">
      <c r="B118" s="677"/>
      <c r="C118" s="677"/>
      <c r="D118" t="s">
        <v>400</v>
      </c>
      <c r="E118" s="256">
        <v>1000</v>
      </c>
      <c r="G118" s="294">
        <f t="shared" si="1"/>
        <v>1021.8999999999999</v>
      </c>
      <c r="I118" s="236"/>
      <c r="J118" s="677"/>
      <c r="K118" s="677"/>
      <c r="L118" t="s">
        <v>400</v>
      </c>
      <c r="M118" s="256">
        <v>1000</v>
      </c>
      <c r="N118" s="256"/>
      <c r="O118" s="294">
        <f>O117+M118-N118</f>
        <v>1020.8</v>
      </c>
    </row>
    <row r="119" spans="1:15">
      <c r="B119" s="677"/>
      <c r="C119" s="677"/>
      <c r="G119" s="294">
        <f t="shared" si="1"/>
        <v>1021.8999999999999</v>
      </c>
      <c r="I119" s="236">
        <v>46080</v>
      </c>
      <c r="J119" s="664" t="s">
        <v>2906</v>
      </c>
      <c r="K119" s="677" t="s">
        <v>415</v>
      </c>
      <c r="L119" t="s">
        <v>400</v>
      </c>
      <c r="M119" s="256"/>
      <c r="N119" s="256">
        <v>1000</v>
      </c>
      <c r="O119" s="294">
        <f>O118+M119-N119</f>
        <v>20.799999999999955</v>
      </c>
    </row>
    <row r="120" spans="1:15">
      <c r="B120" s="677"/>
      <c r="C120" s="677"/>
      <c r="G120" s="294">
        <f t="shared" si="1"/>
        <v>1021.8999999999999</v>
      </c>
      <c r="I120" s="236">
        <v>46104</v>
      </c>
      <c r="J120" s="677" t="s">
        <v>2907</v>
      </c>
      <c r="K120" s="677" t="s">
        <v>415</v>
      </c>
      <c r="L120" t="s">
        <v>19</v>
      </c>
      <c r="M120" s="256"/>
      <c r="N120" s="256">
        <v>14.8</v>
      </c>
      <c r="O120" s="294">
        <f>O119+M120-N120</f>
        <v>5.9999999999999538</v>
      </c>
    </row>
    <row r="121" spans="1:15">
      <c r="B121" s="677"/>
      <c r="C121" s="677"/>
      <c r="G121" s="294">
        <f t="shared" si="1"/>
        <v>1021.8999999999999</v>
      </c>
      <c r="I121" s="236">
        <v>46104</v>
      </c>
      <c r="J121" s="677" t="s">
        <v>2907</v>
      </c>
      <c r="K121" s="677" t="s">
        <v>415</v>
      </c>
      <c r="L121" t="s">
        <v>401</v>
      </c>
      <c r="M121" s="256"/>
      <c r="N121" s="256">
        <v>6</v>
      </c>
      <c r="O121" s="294">
        <f>O120+M121-N121</f>
        <v>-4.6185277824406512E-14</v>
      </c>
    </row>
    <row r="122" spans="1:15">
      <c r="B122" s="677"/>
      <c r="C122" s="677"/>
      <c r="G122" s="294">
        <f t="shared" si="1"/>
        <v>1021.8999999999999</v>
      </c>
      <c r="I122" s="243">
        <v>46112</v>
      </c>
      <c r="J122" s="676" t="s">
        <v>1454</v>
      </c>
      <c r="K122" s="676" t="s">
        <v>418</v>
      </c>
      <c r="L122" t="s">
        <v>19</v>
      </c>
      <c r="M122" s="256"/>
      <c r="N122" s="256"/>
      <c r="O122" s="294">
        <f>O121+M122-N122</f>
        <v>-4.6185277824406512E-14</v>
      </c>
    </row>
    <row r="123" spans="1:15">
      <c r="B123" s="677"/>
      <c r="C123" s="677"/>
      <c r="G123" s="294">
        <f t="shared" si="1"/>
        <v>1021.8999999999999</v>
      </c>
      <c r="I123" s="236"/>
      <c r="J123" s="677"/>
      <c r="K123" s="677"/>
      <c r="L123" t="s">
        <v>401</v>
      </c>
      <c r="M123" s="256"/>
      <c r="N123" s="256"/>
      <c r="O123" s="294">
        <f>O122+M123-N123</f>
        <v>-4.6185277824406512E-14</v>
      </c>
    </row>
    <row r="124" spans="1:15">
      <c r="B124" s="677"/>
      <c r="C124" s="677"/>
      <c r="G124" s="294">
        <f t="shared" si="1"/>
        <v>1021.8999999999999</v>
      </c>
      <c r="I124" s="236"/>
      <c r="J124" s="677"/>
      <c r="K124" s="677"/>
      <c r="L124" t="s">
        <v>1115</v>
      </c>
      <c r="M124" s="256">
        <v>1000</v>
      </c>
      <c r="N124" s="256"/>
      <c r="O124" s="294">
        <f>O123+M124-N124</f>
        <v>1000</v>
      </c>
    </row>
    <row r="125" spans="1:15">
      <c r="B125" s="677"/>
      <c r="C125" s="677"/>
      <c r="G125" s="294">
        <f t="shared" si="1"/>
        <v>1021.8999999999999</v>
      </c>
      <c r="I125" s="236"/>
      <c r="J125" s="677"/>
      <c r="K125" s="677"/>
      <c r="M125" s="256"/>
      <c r="N125" s="256"/>
      <c r="O125" s="294">
        <f>O124+M125-N125</f>
        <v>1000</v>
      </c>
    </row>
    <row r="126" spans="1:15">
      <c r="B126" s="677"/>
      <c r="C126" s="677"/>
      <c r="G126" s="294">
        <f t="shared" si="1"/>
        <v>1021.8999999999999</v>
      </c>
      <c r="I126" s="236"/>
      <c r="J126" s="677"/>
      <c r="K126" s="677"/>
      <c r="M126" s="256"/>
      <c r="N126" s="256"/>
      <c r="O126" s="665">
        <f>O125+M126-N126</f>
        <v>1000</v>
      </c>
    </row>
    <row r="127" spans="1:15">
      <c r="B127" s="677"/>
      <c r="C127" s="677"/>
      <c r="G127" s="294">
        <f t="shared" si="1"/>
        <v>1021.8999999999999</v>
      </c>
    </row>
    <row r="128" spans="1:15">
      <c r="B128" s="677"/>
      <c r="C128" s="677"/>
      <c r="G128" s="294">
        <f t="shared" si="1"/>
        <v>1021.8999999999999</v>
      </c>
    </row>
    <row r="129" spans="2:7">
      <c r="B129" s="677"/>
      <c r="C129" s="677"/>
      <c r="G129" s="294">
        <f t="shared" si="1"/>
        <v>1021.8999999999999</v>
      </c>
    </row>
    <row r="130" spans="2:7">
      <c r="B130" s="677"/>
      <c r="C130" s="677"/>
      <c r="G130" s="294">
        <f t="shared" si="1"/>
        <v>1021.8999999999999</v>
      </c>
    </row>
    <row r="131" spans="2:7">
      <c r="B131" s="677"/>
      <c r="C131" s="677"/>
      <c r="G131" s="294">
        <f t="shared" si="1"/>
        <v>1021.8999999999999</v>
      </c>
    </row>
    <row r="132" spans="2:7">
      <c r="B132" s="677"/>
      <c r="C132" s="677"/>
      <c r="G132" s="294">
        <f t="shared" si="1"/>
        <v>1021.8999999999999</v>
      </c>
    </row>
    <row r="133" spans="2:7">
      <c r="B133" s="677"/>
      <c r="C133" s="677"/>
      <c r="G133" s="294">
        <f t="shared" si="1"/>
        <v>1021.8999999999999</v>
      </c>
    </row>
    <row r="134" spans="2:7">
      <c r="B134" s="677"/>
      <c r="C134" s="677"/>
      <c r="G134" s="294">
        <f t="shared" si="1"/>
        <v>1021.8999999999999</v>
      </c>
    </row>
    <row r="135" spans="2:7">
      <c r="B135" s="677"/>
      <c r="C135" s="677"/>
      <c r="G135" s="294">
        <f t="shared" si="1"/>
        <v>1021.8999999999999</v>
      </c>
    </row>
    <row r="136" spans="2:7">
      <c r="B136" s="677"/>
      <c r="C136" s="677"/>
      <c r="G136" s="294">
        <f t="shared" si="1"/>
        <v>1021.8999999999999</v>
      </c>
    </row>
    <row r="137" spans="2:7">
      <c r="B137" s="677"/>
      <c r="C137" s="677"/>
      <c r="G137" s="294">
        <f t="shared" si="1"/>
        <v>1021.8999999999999</v>
      </c>
    </row>
    <row r="138" spans="2:7">
      <c r="B138" s="677"/>
      <c r="C138" s="677"/>
      <c r="G138" s="294">
        <f t="shared" si="1"/>
        <v>1021.8999999999999</v>
      </c>
    </row>
    <row r="139" spans="2:7">
      <c r="B139" s="677"/>
      <c r="C139" s="677"/>
      <c r="G139" s="294">
        <f t="shared" si="1"/>
        <v>1021.8999999999999</v>
      </c>
    </row>
    <row r="140" spans="2:7">
      <c r="B140" s="677"/>
      <c r="C140" s="677"/>
      <c r="G140" s="294">
        <f t="shared" si="1"/>
        <v>1021.8999999999999</v>
      </c>
    </row>
    <row r="141" spans="2:7">
      <c r="B141" s="677"/>
      <c r="C141" s="677"/>
      <c r="G141" s="294">
        <f t="shared" si="1"/>
        <v>1021.8999999999999</v>
      </c>
    </row>
    <row r="142" spans="2:7">
      <c r="B142" s="677"/>
      <c r="C142" s="677"/>
      <c r="G142" s="294">
        <f t="shared" si="1"/>
        <v>1021.8999999999999</v>
      </c>
    </row>
    <row r="143" spans="2:7">
      <c r="B143" s="677"/>
      <c r="C143" s="677"/>
      <c r="G143" s="294">
        <f t="shared" si="1"/>
        <v>1021.8999999999999</v>
      </c>
    </row>
    <row r="144" spans="2:7">
      <c r="B144" s="677"/>
      <c r="C144" s="677"/>
      <c r="G144" s="294">
        <f t="shared" si="1"/>
        <v>1021.8999999999999</v>
      </c>
    </row>
    <row r="145" spans="2:7">
      <c r="B145" s="677"/>
      <c r="C145" s="677"/>
      <c r="G145" s="294">
        <f t="shared" si="1"/>
        <v>1021.8999999999999</v>
      </c>
    </row>
    <row r="146" spans="2:7">
      <c r="B146" s="677"/>
      <c r="C146" s="677"/>
      <c r="G146" s="294">
        <f t="shared" si="1"/>
        <v>1021.8999999999999</v>
      </c>
    </row>
    <row r="147" spans="2:7">
      <c r="B147" s="677"/>
      <c r="C147" s="677"/>
      <c r="G147" s="294">
        <f t="shared" si="1"/>
        <v>1021.8999999999999</v>
      </c>
    </row>
    <row r="148" spans="2:7">
      <c r="B148" s="677"/>
      <c r="C148" s="677"/>
      <c r="G148" s="294">
        <f t="shared" si="1"/>
        <v>1021.8999999999999</v>
      </c>
    </row>
    <row r="149" spans="2:7">
      <c r="B149" s="677"/>
      <c r="C149" s="677"/>
      <c r="G149" s="294">
        <f t="shared" ref="G149:G212" si="2">G148+E149-F149</f>
        <v>1021.8999999999999</v>
      </c>
    </row>
    <row r="150" spans="2:7">
      <c r="B150" s="677"/>
      <c r="C150" s="677"/>
      <c r="G150" s="294">
        <f t="shared" si="2"/>
        <v>1021.8999999999999</v>
      </c>
    </row>
    <row r="151" spans="2:7">
      <c r="B151" s="677"/>
      <c r="C151" s="677"/>
      <c r="G151" s="294">
        <f t="shared" si="2"/>
        <v>1021.8999999999999</v>
      </c>
    </row>
    <row r="152" spans="2:7">
      <c r="B152" s="677"/>
      <c r="C152" s="677"/>
      <c r="G152" s="294">
        <f t="shared" si="2"/>
        <v>1021.8999999999999</v>
      </c>
    </row>
    <row r="153" spans="2:7">
      <c r="B153" s="677"/>
      <c r="C153" s="677"/>
      <c r="G153" s="294">
        <f t="shared" si="2"/>
        <v>1021.8999999999999</v>
      </c>
    </row>
    <row r="154" spans="2:7">
      <c r="B154" s="677"/>
      <c r="C154" s="677"/>
      <c r="G154" s="294">
        <f t="shared" si="2"/>
        <v>1021.8999999999999</v>
      </c>
    </row>
    <row r="155" spans="2:7">
      <c r="B155" s="677"/>
      <c r="C155" s="677"/>
      <c r="G155" s="294">
        <f t="shared" si="2"/>
        <v>1021.8999999999999</v>
      </c>
    </row>
    <row r="156" spans="2:7">
      <c r="B156" s="677"/>
      <c r="C156" s="677"/>
      <c r="G156" s="294">
        <f t="shared" si="2"/>
        <v>1021.8999999999999</v>
      </c>
    </row>
    <row r="157" spans="2:7">
      <c r="B157" s="677"/>
      <c r="C157" s="677"/>
      <c r="G157" s="294">
        <f t="shared" si="2"/>
        <v>1021.8999999999999</v>
      </c>
    </row>
    <row r="158" spans="2:7">
      <c r="B158" s="677"/>
      <c r="C158" s="677"/>
      <c r="G158" s="294">
        <f t="shared" si="2"/>
        <v>1021.8999999999999</v>
      </c>
    </row>
    <row r="159" spans="2:7">
      <c r="B159" s="677"/>
      <c r="C159" s="677"/>
      <c r="G159" s="294">
        <f t="shared" si="2"/>
        <v>1021.8999999999999</v>
      </c>
    </row>
    <row r="160" spans="2:7">
      <c r="B160" s="677"/>
      <c r="C160" s="677"/>
      <c r="G160" s="294">
        <f t="shared" si="2"/>
        <v>1021.8999999999999</v>
      </c>
    </row>
    <row r="161" spans="2:7">
      <c r="B161" s="677"/>
      <c r="C161" s="677"/>
      <c r="G161" s="294">
        <f t="shared" si="2"/>
        <v>1021.8999999999999</v>
      </c>
    </row>
    <row r="162" spans="2:7">
      <c r="B162" s="677"/>
      <c r="C162" s="677"/>
      <c r="G162" s="294">
        <f t="shared" si="2"/>
        <v>1021.8999999999999</v>
      </c>
    </row>
    <row r="163" spans="2:7">
      <c r="B163" s="677"/>
      <c r="C163" s="677"/>
      <c r="G163" s="294">
        <f t="shared" si="2"/>
        <v>1021.8999999999999</v>
      </c>
    </row>
    <row r="164" spans="2:7">
      <c r="B164" s="677"/>
      <c r="C164" s="677"/>
      <c r="G164" s="294">
        <f t="shared" si="2"/>
        <v>1021.8999999999999</v>
      </c>
    </row>
    <row r="165" spans="2:7">
      <c r="B165" s="677"/>
      <c r="C165" s="677"/>
      <c r="G165" s="294">
        <f t="shared" si="2"/>
        <v>1021.8999999999999</v>
      </c>
    </row>
    <row r="166" spans="2:7">
      <c r="B166" s="677"/>
      <c r="C166" s="677"/>
      <c r="G166" s="294">
        <f t="shared" si="2"/>
        <v>1021.8999999999999</v>
      </c>
    </row>
    <row r="167" spans="2:7">
      <c r="B167" s="677"/>
      <c r="C167" s="677"/>
      <c r="G167" s="294">
        <f t="shared" si="2"/>
        <v>1021.8999999999999</v>
      </c>
    </row>
    <row r="168" spans="2:7">
      <c r="B168" s="677"/>
      <c r="C168" s="677"/>
      <c r="G168" s="294">
        <f t="shared" si="2"/>
        <v>1021.8999999999999</v>
      </c>
    </row>
    <row r="169" spans="2:7">
      <c r="B169" s="677"/>
      <c r="C169" s="677"/>
      <c r="G169" s="294">
        <f t="shared" si="2"/>
        <v>1021.8999999999999</v>
      </c>
    </row>
    <row r="170" spans="2:7">
      <c r="B170" s="677"/>
      <c r="C170" s="677"/>
      <c r="G170" s="294">
        <f t="shared" si="2"/>
        <v>1021.8999999999999</v>
      </c>
    </row>
    <row r="171" spans="2:7">
      <c r="B171" s="677"/>
      <c r="C171" s="677"/>
      <c r="G171" s="294">
        <f t="shared" si="2"/>
        <v>1021.8999999999999</v>
      </c>
    </row>
    <row r="172" spans="2:7">
      <c r="B172" s="677"/>
      <c r="C172" s="677"/>
      <c r="G172" s="294">
        <f t="shared" si="2"/>
        <v>1021.8999999999999</v>
      </c>
    </row>
    <row r="173" spans="2:7">
      <c r="B173" s="677"/>
      <c r="C173" s="677"/>
      <c r="G173" s="294">
        <f t="shared" si="2"/>
        <v>1021.8999999999999</v>
      </c>
    </row>
    <row r="174" spans="2:7">
      <c r="B174" s="677"/>
      <c r="C174" s="677"/>
      <c r="G174" s="294">
        <f t="shared" si="2"/>
        <v>1021.8999999999999</v>
      </c>
    </row>
    <row r="175" spans="2:7">
      <c r="B175" s="677"/>
      <c r="C175" s="677"/>
      <c r="G175" s="294">
        <f t="shared" si="2"/>
        <v>1021.8999999999999</v>
      </c>
    </row>
    <row r="176" spans="2:7">
      <c r="B176" s="677"/>
      <c r="C176" s="677"/>
      <c r="G176" s="294">
        <f t="shared" si="2"/>
        <v>1021.8999999999999</v>
      </c>
    </row>
    <row r="177" spans="2:7">
      <c r="B177" s="677"/>
      <c r="C177" s="677"/>
      <c r="G177" s="294">
        <f t="shared" si="2"/>
        <v>1021.8999999999999</v>
      </c>
    </row>
    <row r="178" spans="2:7">
      <c r="B178" s="677"/>
      <c r="C178" s="677"/>
      <c r="G178" s="294">
        <f t="shared" si="2"/>
        <v>1021.8999999999999</v>
      </c>
    </row>
    <row r="179" spans="2:7">
      <c r="B179" s="677"/>
      <c r="C179" s="677"/>
      <c r="G179" s="294">
        <f t="shared" si="2"/>
        <v>1021.8999999999999</v>
      </c>
    </row>
    <row r="180" spans="2:7">
      <c r="B180" s="677"/>
      <c r="C180" s="677"/>
      <c r="G180" s="294">
        <f t="shared" si="2"/>
        <v>1021.8999999999999</v>
      </c>
    </row>
    <row r="181" spans="2:7">
      <c r="B181" s="677"/>
      <c r="C181" s="677"/>
      <c r="G181" s="294">
        <f t="shared" si="2"/>
        <v>1021.8999999999999</v>
      </c>
    </row>
    <row r="182" spans="2:7">
      <c r="B182" s="677"/>
      <c r="C182" s="677"/>
      <c r="G182" s="294">
        <f t="shared" si="2"/>
        <v>1021.8999999999999</v>
      </c>
    </row>
    <row r="183" spans="2:7">
      <c r="B183" s="677"/>
      <c r="C183" s="677"/>
      <c r="G183" s="294">
        <f t="shared" si="2"/>
        <v>1021.8999999999999</v>
      </c>
    </row>
    <row r="184" spans="2:7">
      <c r="B184" s="677"/>
      <c r="C184" s="677"/>
      <c r="G184" s="294">
        <f t="shared" si="2"/>
        <v>1021.8999999999999</v>
      </c>
    </row>
    <row r="185" spans="2:7">
      <c r="B185" s="677"/>
      <c r="C185" s="677"/>
      <c r="G185" s="294">
        <f t="shared" si="2"/>
        <v>1021.8999999999999</v>
      </c>
    </row>
    <row r="186" spans="2:7">
      <c r="B186" s="677"/>
      <c r="C186" s="677"/>
      <c r="G186" s="294">
        <f t="shared" si="2"/>
        <v>1021.8999999999999</v>
      </c>
    </row>
    <row r="187" spans="2:7">
      <c r="B187" s="677"/>
      <c r="C187" s="677"/>
      <c r="G187" s="294">
        <f t="shared" si="2"/>
        <v>1021.8999999999999</v>
      </c>
    </row>
    <row r="188" spans="2:7">
      <c r="B188" s="677"/>
      <c r="C188" s="677"/>
      <c r="G188" s="294">
        <f t="shared" si="2"/>
        <v>1021.8999999999999</v>
      </c>
    </row>
    <row r="189" spans="2:7">
      <c r="B189" s="677"/>
      <c r="C189" s="677"/>
      <c r="G189" s="294">
        <f t="shared" si="2"/>
        <v>1021.8999999999999</v>
      </c>
    </row>
    <row r="190" spans="2:7">
      <c r="B190" s="677"/>
      <c r="C190" s="677"/>
      <c r="G190" s="294">
        <f t="shared" si="2"/>
        <v>1021.8999999999999</v>
      </c>
    </row>
    <row r="191" spans="2:7">
      <c r="B191" s="677"/>
      <c r="C191" s="677"/>
      <c r="G191" s="294">
        <f t="shared" si="2"/>
        <v>1021.8999999999999</v>
      </c>
    </row>
    <row r="192" spans="2:7">
      <c r="B192" s="677"/>
      <c r="C192" s="677"/>
      <c r="G192" s="294">
        <f t="shared" si="2"/>
        <v>1021.8999999999999</v>
      </c>
    </row>
    <row r="193" spans="2:7">
      <c r="B193" s="677"/>
      <c r="C193" s="677"/>
      <c r="G193" s="294">
        <f t="shared" si="2"/>
        <v>1021.8999999999999</v>
      </c>
    </row>
    <row r="194" spans="2:7">
      <c r="B194" s="677"/>
      <c r="C194" s="677"/>
      <c r="G194" s="294">
        <f t="shared" si="2"/>
        <v>1021.8999999999999</v>
      </c>
    </row>
    <row r="195" spans="2:7">
      <c r="B195" s="677"/>
      <c r="C195" s="677"/>
      <c r="G195" s="294">
        <f t="shared" si="2"/>
        <v>1021.8999999999999</v>
      </c>
    </row>
    <row r="196" spans="2:7">
      <c r="B196" s="677"/>
      <c r="C196" s="677"/>
      <c r="G196" s="294">
        <f t="shared" si="2"/>
        <v>1021.8999999999999</v>
      </c>
    </row>
    <row r="197" spans="2:7">
      <c r="B197" s="677"/>
      <c r="C197" s="677"/>
      <c r="G197" s="294">
        <f t="shared" si="2"/>
        <v>1021.8999999999999</v>
      </c>
    </row>
    <row r="198" spans="2:7">
      <c r="B198" s="677"/>
      <c r="C198" s="677"/>
      <c r="G198" s="294">
        <f t="shared" si="2"/>
        <v>1021.8999999999999</v>
      </c>
    </row>
    <row r="199" spans="2:7">
      <c r="B199" s="677"/>
      <c r="C199" s="677"/>
      <c r="G199" s="294">
        <f t="shared" si="2"/>
        <v>1021.8999999999999</v>
      </c>
    </row>
    <row r="200" spans="2:7">
      <c r="B200" s="677"/>
      <c r="C200" s="677"/>
      <c r="G200" s="294">
        <f t="shared" si="2"/>
        <v>1021.8999999999999</v>
      </c>
    </row>
    <row r="201" spans="2:7">
      <c r="B201" s="677"/>
      <c r="C201" s="677"/>
      <c r="G201" s="294">
        <f t="shared" si="2"/>
        <v>1021.8999999999999</v>
      </c>
    </row>
    <row r="202" spans="2:7">
      <c r="B202" s="677"/>
      <c r="C202" s="677"/>
      <c r="G202" s="294">
        <f t="shared" si="2"/>
        <v>1021.8999999999999</v>
      </c>
    </row>
    <row r="203" spans="2:7">
      <c r="B203" s="677"/>
      <c r="C203" s="677"/>
      <c r="G203" s="294">
        <f t="shared" si="2"/>
        <v>1021.8999999999999</v>
      </c>
    </row>
    <row r="204" spans="2:7">
      <c r="B204" s="677"/>
      <c r="C204" s="677"/>
      <c r="G204" s="294">
        <f t="shared" si="2"/>
        <v>1021.8999999999999</v>
      </c>
    </row>
    <row r="205" spans="2:7">
      <c r="B205" s="677"/>
      <c r="C205" s="677"/>
      <c r="G205" s="294">
        <f t="shared" si="2"/>
        <v>1021.8999999999999</v>
      </c>
    </row>
    <row r="206" spans="2:7">
      <c r="B206" s="677"/>
      <c r="C206" s="677"/>
      <c r="G206" s="294">
        <f t="shared" si="2"/>
        <v>1021.8999999999999</v>
      </c>
    </row>
    <row r="207" spans="2:7">
      <c r="B207" s="677"/>
      <c r="C207" s="677"/>
      <c r="G207" s="294">
        <f t="shared" si="2"/>
        <v>1021.8999999999999</v>
      </c>
    </row>
    <row r="208" spans="2:7">
      <c r="B208" s="677"/>
      <c r="C208" s="677"/>
      <c r="G208" s="294">
        <f t="shared" si="2"/>
        <v>1021.8999999999999</v>
      </c>
    </row>
    <row r="209" spans="2:7">
      <c r="B209" s="677"/>
      <c r="C209" s="677"/>
      <c r="G209" s="294">
        <f t="shared" si="2"/>
        <v>1021.8999999999999</v>
      </c>
    </row>
    <row r="210" spans="2:7">
      <c r="B210" s="677"/>
      <c r="C210" s="677"/>
      <c r="G210" s="294">
        <f t="shared" si="2"/>
        <v>1021.8999999999999</v>
      </c>
    </row>
    <row r="211" spans="2:7">
      <c r="B211" s="677"/>
      <c r="C211" s="677"/>
      <c r="G211" s="294">
        <f t="shared" si="2"/>
        <v>1021.8999999999999</v>
      </c>
    </row>
    <row r="212" spans="2:7">
      <c r="B212" s="677"/>
      <c r="C212" s="677"/>
      <c r="G212" s="294">
        <f t="shared" si="2"/>
        <v>1021.8999999999999</v>
      </c>
    </row>
    <row r="213" spans="2:7">
      <c r="B213" s="677"/>
      <c r="C213" s="677"/>
      <c r="G213" s="294">
        <f t="shared" ref="G213:G276" si="3">G212+E213-F213</f>
        <v>1021.8999999999999</v>
      </c>
    </row>
    <row r="214" spans="2:7">
      <c r="B214" s="677"/>
      <c r="C214" s="677"/>
      <c r="G214" s="294">
        <f t="shared" si="3"/>
        <v>1021.8999999999999</v>
      </c>
    </row>
    <row r="215" spans="2:7">
      <c r="B215" s="677"/>
      <c r="C215" s="677"/>
      <c r="G215" s="294">
        <f t="shared" si="3"/>
        <v>1021.8999999999999</v>
      </c>
    </row>
    <row r="216" spans="2:7">
      <c r="B216" s="677"/>
      <c r="C216" s="677"/>
      <c r="G216" s="294">
        <f t="shared" si="3"/>
        <v>1021.8999999999999</v>
      </c>
    </row>
    <row r="217" spans="2:7">
      <c r="B217" s="677"/>
      <c r="C217" s="677"/>
      <c r="G217" s="294">
        <f t="shared" si="3"/>
        <v>1021.8999999999999</v>
      </c>
    </row>
    <row r="218" spans="2:7">
      <c r="B218" s="677"/>
      <c r="C218" s="677"/>
      <c r="G218" s="294">
        <f t="shared" si="3"/>
        <v>1021.8999999999999</v>
      </c>
    </row>
    <row r="219" spans="2:7">
      <c r="B219" s="677"/>
      <c r="C219" s="677"/>
      <c r="G219" s="294">
        <f t="shared" si="3"/>
        <v>1021.8999999999999</v>
      </c>
    </row>
    <row r="220" spans="2:7">
      <c r="B220" s="677"/>
      <c r="C220" s="677"/>
      <c r="G220" s="294">
        <f t="shared" si="3"/>
        <v>1021.8999999999999</v>
      </c>
    </row>
    <row r="221" spans="2:7">
      <c r="B221" s="677"/>
      <c r="C221" s="677"/>
      <c r="G221" s="294">
        <f t="shared" si="3"/>
        <v>1021.8999999999999</v>
      </c>
    </row>
    <row r="222" spans="2:7">
      <c r="B222" s="677"/>
      <c r="C222" s="677"/>
      <c r="G222" s="294">
        <f t="shared" si="3"/>
        <v>1021.8999999999999</v>
      </c>
    </row>
    <row r="223" spans="2:7">
      <c r="B223" s="677"/>
      <c r="C223" s="677"/>
      <c r="G223" s="294">
        <f t="shared" si="3"/>
        <v>1021.8999999999999</v>
      </c>
    </row>
    <row r="224" spans="2:7">
      <c r="B224" s="677"/>
      <c r="C224" s="677"/>
      <c r="G224" s="294">
        <f t="shared" si="3"/>
        <v>1021.8999999999999</v>
      </c>
    </row>
    <row r="225" spans="2:7">
      <c r="B225" s="677"/>
      <c r="C225" s="677"/>
      <c r="G225" s="294">
        <f t="shared" si="3"/>
        <v>1021.8999999999999</v>
      </c>
    </row>
    <row r="226" spans="2:7">
      <c r="B226" s="677"/>
      <c r="C226" s="677"/>
      <c r="G226" s="294">
        <f t="shared" si="3"/>
        <v>1021.8999999999999</v>
      </c>
    </row>
    <row r="227" spans="2:7">
      <c r="B227" s="677"/>
      <c r="C227" s="677"/>
      <c r="G227" s="294">
        <f t="shared" si="3"/>
        <v>1021.8999999999999</v>
      </c>
    </row>
    <row r="228" spans="2:7">
      <c r="B228" s="677"/>
      <c r="C228" s="677"/>
      <c r="G228" s="294">
        <f t="shared" si="3"/>
        <v>1021.8999999999999</v>
      </c>
    </row>
    <row r="229" spans="2:7">
      <c r="B229" s="677"/>
      <c r="C229" s="677"/>
      <c r="G229" s="294">
        <f t="shared" si="3"/>
        <v>1021.8999999999999</v>
      </c>
    </row>
    <row r="230" spans="2:7">
      <c r="B230" s="677"/>
      <c r="C230" s="677"/>
      <c r="G230" s="294">
        <f t="shared" si="3"/>
        <v>1021.8999999999999</v>
      </c>
    </row>
    <row r="231" spans="2:7">
      <c r="B231" s="677"/>
      <c r="C231" s="677"/>
      <c r="G231" s="294">
        <f t="shared" si="3"/>
        <v>1021.8999999999999</v>
      </c>
    </row>
    <row r="232" spans="2:7">
      <c r="B232" s="677"/>
      <c r="C232" s="677"/>
      <c r="G232" s="294">
        <f t="shared" si="3"/>
        <v>1021.8999999999999</v>
      </c>
    </row>
    <row r="233" spans="2:7">
      <c r="B233" s="677"/>
      <c r="C233" s="677"/>
      <c r="G233" s="294">
        <f t="shared" si="3"/>
        <v>1021.8999999999999</v>
      </c>
    </row>
    <row r="234" spans="2:7">
      <c r="B234" s="677"/>
      <c r="C234" s="677"/>
      <c r="G234" s="294">
        <f t="shared" si="3"/>
        <v>1021.8999999999999</v>
      </c>
    </row>
    <row r="235" spans="2:7">
      <c r="B235" s="677"/>
      <c r="C235" s="677"/>
      <c r="G235" s="294">
        <f t="shared" si="3"/>
        <v>1021.8999999999999</v>
      </c>
    </row>
    <row r="236" spans="2:7">
      <c r="B236" s="677"/>
      <c r="C236" s="677"/>
      <c r="G236" s="294">
        <f t="shared" si="3"/>
        <v>1021.8999999999999</v>
      </c>
    </row>
    <row r="237" spans="2:7">
      <c r="B237" s="677"/>
      <c r="C237" s="677"/>
      <c r="G237" s="294">
        <f t="shared" si="3"/>
        <v>1021.8999999999999</v>
      </c>
    </row>
    <row r="238" spans="2:7">
      <c r="B238" s="677"/>
      <c r="C238" s="677"/>
      <c r="G238" s="294">
        <f t="shared" si="3"/>
        <v>1021.8999999999999</v>
      </c>
    </row>
    <row r="239" spans="2:7">
      <c r="B239" s="677"/>
      <c r="C239" s="677"/>
      <c r="G239" s="294">
        <f t="shared" si="3"/>
        <v>1021.8999999999999</v>
      </c>
    </row>
    <row r="240" spans="2:7">
      <c r="B240" s="677"/>
      <c r="C240" s="677"/>
      <c r="G240" s="294">
        <f t="shared" si="3"/>
        <v>1021.8999999999999</v>
      </c>
    </row>
    <row r="241" spans="2:7">
      <c r="B241" s="677"/>
      <c r="C241" s="677"/>
      <c r="G241" s="294">
        <f t="shared" si="3"/>
        <v>1021.8999999999999</v>
      </c>
    </row>
    <row r="242" spans="2:7">
      <c r="B242" s="677"/>
      <c r="C242" s="677"/>
      <c r="G242" s="294">
        <f t="shared" si="3"/>
        <v>1021.8999999999999</v>
      </c>
    </row>
    <row r="243" spans="2:7">
      <c r="B243" s="677"/>
      <c r="C243" s="677"/>
      <c r="G243" s="294">
        <f t="shared" si="3"/>
        <v>1021.8999999999999</v>
      </c>
    </row>
    <row r="244" spans="2:7">
      <c r="B244" s="677"/>
      <c r="C244" s="677"/>
      <c r="G244" s="294">
        <f t="shared" si="3"/>
        <v>1021.8999999999999</v>
      </c>
    </row>
    <row r="245" spans="2:7">
      <c r="B245" s="677"/>
      <c r="C245" s="677"/>
      <c r="G245" s="294">
        <f t="shared" si="3"/>
        <v>1021.8999999999999</v>
      </c>
    </row>
    <row r="246" spans="2:7">
      <c r="B246" s="677"/>
      <c r="C246" s="677"/>
      <c r="G246" s="294">
        <f t="shared" si="3"/>
        <v>1021.8999999999999</v>
      </c>
    </row>
    <row r="247" spans="2:7">
      <c r="B247" s="677"/>
      <c r="C247" s="677"/>
      <c r="G247" s="294">
        <f t="shared" si="3"/>
        <v>1021.8999999999999</v>
      </c>
    </row>
    <row r="248" spans="2:7">
      <c r="B248" s="677"/>
      <c r="C248" s="677"/>
      <c r="G248" s="294">
        <f t="shared" si="3"/>
        <v>1021.8999999999999</v>
      </c>
    </row>
    <row r="249" spans="2:7">
      <c r="B249" s="677"/>
      <c r="C249" s="677"/>
      <c r="G249" s="294">
        <f t="shared" si="3"/>
        <v>1021.8999999999999</v>
      </c>
    </row>
    <row r="250" spans="2:7">
      <c r="B250" s="677"/>
      <c r="C250" s="677"/>
      <c r="G250" s="294">
        <f t="shared" si="3"/>
        <v>1021.8999999999999</v>
      </c>
    </row>
    <row r="251" spans="2:7">
      <c r="B251" s="677"/>
      <c r="C251" s="677"/>
      <c r="G251" s="294">
        <f t="shared" si="3"/>
        <v>1021.8999999999999</v>
      </c>
    </row>
    <row r="252" spans="2:7">
      <c r="B252" s="677"/>
      <c r="C252" s="677"/>
      <c r="G252" s="294">
        <f t="shared" si="3"/>
        <v>1021.8999999999999</v>
      </c>
    </row>
    <row r="253" spans="2:7">
      <c r="B253" s="677"/>
      <c r="C253" s="677"/>
      <c r="G253" s="294">
        <f t="shared" si="3"/>
        <v>1021.8999999999999</v>
      </c>
    </row>
    <row r="254" spans="2:7">
      <c r="B254" s="677"/>
      <c r="C254" s="677"/>
      <c r="G254" s="294">
        <f t="shared" si="3"/>
        <v>1021.8999999999999</v>
      </c>
    </row>
    <row r="255" spans="2:7">
      <c r="B255" s="677"/>
      <c r="C255" s="677"/>
      <c r="G255" s="294">
        <f t="shared" si="3"/>
        <v>1021.8999999999999</v>
      </c>
    </row>
    <row r="256" spans="2:7">
      <c r="B256" s="677"/>
      <c r="C256" s="677"/>
      <c r="G256" s="294">
        <f t="shared" si="3"/>
        <v>1021.8999999999999</v>
      </c>
    </row>
    <row r="257" spans="2:7">
      <c r="B257" s="677"/>
      <c r="C257" s="677"/>
      <c r="G257" s="294">
        <f t="shared" si="3"/>
        <v>1021.8999999999999</v>
      </c>
    </row>
    <row r="258" spans="2:7">
      <c r="B258" s="677"/>
      <c r="C258" s="677"/>
      <c r="G258" s="294">
        <f t="shared" si="3"/>
        <v>1021.8999999999999</v>
      </c>
    </row>
    <row r="259" spans="2:7">
      <c r="B259" s="677"/>
      <c r="C259" s="677"/>
      <c r="G259" s="294">
        <f t="shared" si="3"/>
        <v>1021.8999999999999</v>
      </c>
    </row>
    <row r="260" spans="2:7">
      <c r="B260" s="677"/>
      <c r="C260" s="677"/>
      <c r="G260" s="294">
        <f t="shared" si="3"/>
        <v>1021.8999999999999</v>
      </c>
    </row>
    <row r="261" spans="2:7">
      <c r="B261" s="677"/>
      <c r="C261" s="677"/>
      <c r="G261" s="294">
        <f t="shared" si="3"/>
        <v>1021.8999999999999</v>
      </c>
    </row>
    <row r="262" spans="2:7">
      <c r="B262" s="677"/>
      <c r="C262" s="677"/>
      <c r="G262" s="294">
        <f t="shared" si="3"/>
        <v>1021.8999999999999</v>
      </c>
    </row>
    <row r="263" spans="2:7">
      <c r="B263" s="677"/>
      <c r="C263" s="677"/>
      <c r="G263" s="294">
        <f t="shared" si="3"/>
        <v>1021.8999999999999</v>
      </c>
    </row>
    <row r="264" spans="2:7">
      <c r="B264" s="677"/>
      <c r="C264" s="677"/>
      <c r="G264" s="294">
        <f t="shared" si="3"/>
        <v>1021.8999999999999</v>
      </c>
    </row>
    <row r="265" spans="2:7">
      <c r="B265" s="677"/>
      <c r="C265" s="677"/>
      <c r="G265" s="294">
        <f t="shared" si="3"/>
        <v>1021.8999999999999</v>
      </c>
    </row>
    <row r="266" spans="2:7">
      <c r="B266" s="677"/>
      <c r="C266" s="677"/>
      <c r="G266" s="294">
        <f t="shared" si="3"/>
        <v>1021.8999999999999</v>
      </c>
    </row>
    <row r="267" spans="2:7">
      <c r="B267" s="677"/>
      <c r="C267" s="677"/>
      <c r="G267" s="294">
        <f t="shared" si="3"/>
        <v>1021.8999999999999</v>
      </c>
    </row>
    <row r="268" spans="2:7">
      <c r="B268" s="677"/>
      <c r="C268" s="677"/>
      <c r="G268" s="294">
        <f t="shared" si="3"/>
        <v>1021.8999999999999</v>
      </c>
    </row>
    <row r="269" spans="2:7">
      <c r="B269" s="677"/>
      <c r="C269" s="677"/>
      <c r="G269" s="294">
        <f t="shared" si="3"/>
        <v>1021.8999999999999</v>
      </c>
    </row>
    <row r="270" spans="2:7">
      <c r="B270" s="677"/>
      <c r="C270" s="677"/>
      <c r="G270" s="294">
        <f t="shared" si="3"/>
        <v>1021.8999999999999</v>
      </c>
    </row>
    <row r="271" spans="2:7">
      <c r="B271" s="677"/>
      <c r="C271" s="677"/>
      <c r="G271" s="294">
        <f t="shared" si="3"/>
        <v>1021.8999999999999</v>
      </c>
    </row>
    <row r="272" spans="2:7">
      <c r="B272" s="677"/>
      <c r="C272" s="677"/>
      <c r="G272" s="294">
        <f t="shared" si="3"/>
        <v>1021.8999999999999</v>
      </c>
    </row>
    <row r="273" spans="2:7">
      <c r="B273" s="677"/>
      <c r="C273" s="677"/>
      <c r="G273" s="294">
        <f t="shared" si="3"/>
        <v>1021.8999999999999</v>
      </c>
    </row>
    <row r="274" spans="2:7">
      <c r="B274" s="677"/>
      <c r="C274" s="677"/>
      <c r="G274" s="294">
        <f t="shared" si="3"/>
        <v>1021.8999999999999</v>
      </c>
    </row>
    <row r="275" spans="2:7">
      <c r="B275" s="677"/>
      <c r="C275" s="677"/>
      <c r="G275" s="294">
        <f t="shared" si="3"/>
        <v>1021.8999999999999</v>
      </c>
    </row>
    <row r="276" spans="2:7">
      <c r="B276" s="677"/>
      <c r="C276" s="677"/>
      <c r="G276" s="294">
        <f t="shared" si="3"/>
        <v>1021.8999999999999</v>
      </c>
    </row>
    <row r="277" spans="2:7">
      <c r="B277" s="677"/>
      <c r="C277" s="677"/>
      <c r="G277" s="294">
        <f t="shared" ref="G277:G340" si="4">G276+E277-F277</f>
        <v>1021.8999999999999</v>
      </c>
    </row>
    <row r="278" spans="2:7">
      <c r="B278" s="677"/>
      <c r="C278" s="677"/>
      <c r="G278" s="294">
        <f t="shared" si="4"/>
        <v>1021.8999999999999</v>
      </c>
    </row>
    <row r="279" spans="2:7">
      <c r="B279" s="677"/>
      <c r="C279" s="677"/>
      <c r="G279" s="294">
        <f t="shared" si="4"/>
        <v>1021.8999999999999</v>
      </c>
    </row>
    <row r="280" spans="2:7">
      <c r="B280" s="677"/>
      <c r="C280" s="677"/>
      <c r="G280" s="294">
        <f t="shared" si="4"/>
        <v>1021.8999999999999</v>
      </c>
    </row>
    <row r="281" spans="2:7">
      <c r="B281" s="677"/>
      <c r="C281" s="677"/>
      <c r="G281" s="294">
        <f t="shared" si="4"/>
        <v>1021.8999999999999</v>
      </c>
    </row>
    <row r="282" spans="2:7">
      <c r="B282" s="677"/>
      <c r="C282" s="677"/>
      <c r="G282" s="294">
        <f t="shared" si="4"/>
        <v>1021.8999999999999</v>
      </c>
    </row>
    <row r="283" spans="2:7">
      <c r="B283" s="677"/>
      <c r="C283" s="677"/>
      <c r="G283" s="294">
        <f t="shared" si="4"/>
        <v>1021.8999999999999</v>
      </c>
    </row>
    <row r="284" spans="2:7">
      <c r="B284" s="677"/>
      <c r="C284" s="677"/>
      <c r="G284" s="294">
        <f t="shared" si="4"/>
        <v>1021.8999999999999</v>
      </c>
    </row>
    <row r="285" spans="2:7">
      <c r="B285" s="677"/>
      <c r="C285" s="677"/>
      <c r="G285" s="294">
        <f t="shared" si="4"/>
        <v>1021.8999999999999</v>
      </c>
    </row>
    <row r="286" spans="2:7">
      <c r="B286" s="677"/>
      <c r="C286" s="677"/>
      <c r="G286" s="294">
        <f t="shared" si="4"/>
        <v>1021.8999999999999</v>
      </c>
    </row>
    <row r="287" spans="2:7">
      <c r="B287" s="677"/>
      <c r="C287" s="677"/>
      <c r="G287" s="294">
        <f t="shared" si="4"/>
        <v>1021.8999999999999</v>
      </c>
    </row>
    <row r="288" spans="2:7">
      <c r="B288" s="677"/>
      <c r="C288" s="677"/>
      <c r="G288" s="294">
        <f t="shared" si="4"/>
        <v>1021.8999999999999</v>
      </c>
    </row>
    <row r="289" spans="2:7">
      <c r="B289" s="677"/>
      <c r="C289" s="677"/>
      <c r="G289" s="294">
        <f t="shared" si="4"/>
        <v>1021.8999999999999</v>
      </c>
    </row>
    <row r="290" spans="2:7">
      <c r="B290" s="677"/>
      <c r="C290" s="677"/>
      <c r="G290" s="294">
        <f t="shared" si="4"/>
        <v>1021.8999999999999</v>
      </c>
    </row>
    <row r="291" spans="2:7">
      <c r="B291" s="677"/>
      <c r="C291" s="677"/>
      <c r="G291" s="294">
        <f t="shared" si="4"/>
        <v>1021.8999999999999</v>
      </c>
    </row>
    <row r="292" spans="2:7">
      <c r="B292" s="677"/>
      <c r="C292" s="677"/>
      <c r="G292" s="294">
        <f t="shared" si="4"/>
        <v>1021.8999999999999</v>
      </c>
    </row>
    <row r="293" spans="2:7">
      <c r="B293" s="677"/>
      <c r="C293" s="677"/>
      <c r="G293" s="294">
        <f t="shared" si="4"/>
        <v>1021.8999999999999</v>
      </c>
    </row>
    <row r="294" spans="2:7">
      <c r="B294" s="677"/>
      <c r="C294" s="677"/>
      <c r="G294" s="294">
        <f t="shared" si="4"/>
        <v>1021.8999999999999</v>
      </c>
    </row>
    <row r="295" spans="2:7">
      <c r="B295" s="677"/>
      <c r="C295" s="677"/>
      <c r="G295" s="294">
        <f t="shared" si="4"/>
        <v>1021.8999999999999</v>
      </c>
    </row>
    <row r="296" spans="2:7">
      <c r="B296" s="677"/>
      <c r="C296" s="677"/>
      <c r="G296" s="294">
        <f t="shared" si="4"/>
        <v>1021.8999999999999</v>
      </c>
    </row>
    <row r="297" spans="2:7">
      <c r="B297" s="677"/>
      <c r="C297" s="677"/>
      <c r="G297" s="294">
        <f t="shared" si="4"/>
        <v>1021.8999999999999</v>
      </c>
    </row>
    <row r="298" spans="2:7">
      <c r="B298" s="677"/>
      <c r="C298" s="677"/>
      <c r="G298" s="294">
        <f t="shared" si="4"/>
        <v>1021.8999999999999</v>
      </c>
    </row>
    <row r="299" spans="2:7">
      <c r="B299" s="677"/>
      <c r="C299" s="677"/>
      <c r="G299" s="294">
        <f t="shared" si="4"/>
        <v>1021.8999999999999</v>
      </c>
    </row>
    <row r="300" spans="2:7">
      <c r="B300" s="677"/>
      <c r="C300" s="677"/>
      <c r="G300" s="294">
        <f t="shared" si="4"/>
        <v>1021.8999999999999</v>
      </c>
    </row>
    <row r="301" spans="2:7">
      <c r="B301" s="677"/>
      <c r="C301" s="677"/>
      <c r="G301" s="294">
        <f t="shared" si="4"/>
        <v>1021.8999999999999</v>
      </c>
    </row>
    <row r="302" spans="2:7">
      <c r="B302" s="677"/>
      <c r="C302" s="677"/>
      <c r="G302" s="294">
        <f t="shared" si="4"/>
        <v>1021.8999999999999</v>
      </c>
    </row>
    <row r="303" spans="2:7">
      <c r="B303" s="677"/>
      <c r="C303" s="677"/>
      <c r="G303" s="294">
        <f t="shared" si="4"/>
        <v>1021.8999999999999</v>
      </c>
    </row>
    <row r="304" spans="2:7">
      <c r="B304" s="677"/>
      <c r="C304" s="677"/>
      <c r="G304" s="294">
        <f t="shared" si="4"/>
        <v>1021.8999999999999</v>
      </c>
    </row>
    <row r="305" spans="2:7">
      <c r="B305" s="677"/>
      <c r="C305" s="677"/>
      <c r="G305" s="294">
        <f t="shared" si="4"/>
        <v>1021.8999999999999</v>
      </c>
    </row>
    <row r="306" spans="2:7">
      <c r="B306" s="677"/>
      <c r="C306" s="677"/>
      <c r="G306" s="294">
        <f t="shared" si="4"/>
        <v>1021.8999999999999</v>
      </c>
    </row>
    <row r="307" spans="2:7">
      <c r="B307" s="677"/>
      <c r="C307" s="677"/>
      <c r="G307" s="294">
        <f t="shared" si="4"/>
        <v>1021.8999999999999</v>
      </c>
    </row>
    <row r="308" spans="2:7">
      <c r="B308" s="677"/>
      <c r="C308" s="677"/>
      <c r="G308" s="294">
        <f t="shared" si="4"/>
        <v>1021.8999999999999</v>
      </c>
    </row>
    <row r="309" spans="2:7">
      <c r="B309" s="677"/>
      <c r="C309" s="677"/>
      <c r="G309" s="294">
        <f t="shared" si="4"/>
        <v>1021.8999999999999</v>
      </c>
    </row>
    <row r="310" spans="2:7">
      <c r="B310" s="677"/>
      <c r="C310" s="677"/>
      <c r="G310" s="294">
        <f t="shared" si="4"/>
        <v>1021.8999999999999</v>
      </c>
    </row>
    <row r="311" spans="2:7">
      <c r="B311" s="677"/>
      <c r="C311" s="677"/>
      <c r="G311" s="294">
        <f t="shared" si="4"/>
        <v>1021.8999999999999</v>
      </c>
    </row>
    <row r="312" spans="2:7">
      <c r="B312" s="677"/>
      <c r="C312" s="677"/>
      <c r="G312" s="294">
        <f t="shared" si="4"/>
        <v>1021.8999999999999</v>
      </c>
    </row>
    <row r="313" spans="2:7">
      <c r="B313" s="677"/>
      <c r="C313" s="677"/>
      <c r="G313" s="294">
        <f t="shared" si="4"/>
        <v>1021.8999999999999</v>
      </c>
    </row>
    <row r="314" spans="2:7">
      <c r="B314" s="677"/>
      <c r="C314" s="677"/>
      <c r="G314" s="294">
        <f t="shared" si="4"/>
        <v>1021.8999999999999</v>
      </c>
    </row>
    <row r="315" spans="2:7">
      <c r="B315" s="677"/>
      <c r="C315" s="677"/>
      <c r="G315" s="294">
        <f t="shared" si="4"/>
        <v>1021.8999999999999</v>
      </c>
    </row>
    <row r="316" spans="2:7">
      <c r="B316" s="677"/>
      <c r="C316" s="677"/>
      <c r="G316" s="294">
        <f t="shared" si="4"/>
        <v>1021.8999999999999</v>
      </c>
    </row>
    <row r="317" spans="2:7">
      <c r="B317" s="677"/>
      <c r="C317" s="677"/>
      <c r="G317" s="294">
        <f t="shared" si="4"/>
        <v>1021.8999999999999</v>
      </c>
    </row>
    <row r="318" spans="2:7">
      <c r="B318" s="677"/>
      <c r="C318" s="677"/>
      <c r="G318" s="294">
        <f t="shared" si="4"/>
        <v>1021.8999999999999</v>
      </c>
    </row>
    <row r="319" spans="2:7">
      <c r="B319" s="677"/>
      <c r="C319" s="677"/>
      <c r="G319" s="294">
        <f t="shared" si="4"/>
        <v>1021.8999999999999</v>
      </c>
    </row>
    <row r="320" spans="2:7">
      <c r="B320" s="677"/>
      <c r="C320" s="677"/>
      <c r="G320" s="294">
        <f t="shared" si="4"/>
        <v>1021.8999999999999</v>
      </c>
    </row>
    <row r="321" spans="2:7">
      <c r="B321" s="677"/>
      <c r="C321" s="677"/>
      <c r="G321" s="294">
        <f t="shared" si="4"/>
        <v>1021.8999999999999</v>
      </c>
    </row>
    <row r="322" spans="2:7">
      <c r="B322" s="677"/>
      <c r="C322" s="677"/>
      <c r="G322" s="294">
        <f t="shared" si="4"/>
        <v>1021.8999999999999</v>
      </c>
    </row>
    <row r="323" spans="2:7">
      <c r="B323" s="677"/>
      <c r="C323" s="677"/>
      <c r="G323" s="294">
        <f t="shared" si="4"/>
        <v>1021.8999999999999</v>
      </c>
    </row>
    <row r="324" spans="2:7">
      <c r="B324" s="677"/>
      <c r="C324" s="677"/>
      <c r="G324" s="294">
        <f t="shared" si="4"/>
        <v>1021.8999999999999</v>
      </c>
    </row>
    <row r="325" spans="2:7">
      <c r="B325" s="677"/>
      <c r="C325" s="677"/>
      <c r="G325" s="294">
        <f t="shared" si="4"/>
        <v>1021.8999999999999</v>
      </c>
    </row>
    <row r="326" spans="2:7">
      <c r="B326" s="677"/>
      <c r="C326" s="677"/>
      <c r="G326" s="294">
        <f t="shared" si="4"/>
        <v>1021.8999999999999</v>
      </c>
    </row>
    <row r="327" spans="2:7">
      <c r="B327" s="677"/>
      <c r="C327" s="677"/>
      <c r="G327" s="294">
        <f t="shared" si="4"/>
        <v>1021.8999999999999</v>
      </c>
    </row>
    <row r="328" spans="2:7">
      <c r="B328" s="677"/>
      <c r="C328" s="677"/>
      <c r="G328" s="294">
        <f t="shared" si="4"/>
        <v>1021.8999999999999</v>
      </c>
    </row>
    <row r="329" spans="2:7">
      <c r="B329" s="677"/>
      <c r="C329" s="677"/>
      <c r="G329" s="294">
        <f t="shared" si="4"/>
        <v>1021.8999999999999</v>
      </c>
    </row>
    <row r="330" spans="2:7">
      <c r="B330" s="677"/>
      <c r="C330" s="677"/>
      <c r="G330" s="294">
        <f t="shared" si="4"/>
        <v>1021.8999999999999</v>
      </c>
    </row>
    <row r="331" spans="2:7">
      <c r="B331" s="677"/>
      <c r="C331" s="677"/>
      <c r="G331" s="294">
        <f t="shared" si="4"/>
        <v>1021.8999999999999</v>
      </c>
    </row>
    <row r="332" spans="2:7">
      <c r="B332" s="677"/>
      <c r="C332" s="677"/>
      <c r="G332" s="294">
        <f t="shared" si="4"/>
        <v>1021.8999999999999</v>
      </c>
    </row>
    <row r="333" spans="2:7">
      <c r="B333" s="677"/>
      <c r="C333" s="677"/>
      <c r="G333" s="294">
        <f t="shared" si="4"/>
        <v>1021.8999999999999</v>
      </c>
    </row>
    <row r="334" spans="2:7">
      <c r="B334" s="677"/>
      <c r="C334" s="677"/>
      <c r="G334" s="294">
        <f t="shared" si="4"/>
        <v>1021.8999999999999</v>
      </c>
    </row>
    <row r="335" spans="2:7">
      <c r="B335" s="677"/>
      <c r="C335" s="677"/>
      <c r="G335" s="294">
        <f t="shared" si="4"/>
        <v>1021.8999999999999</v>
      </c>
    </row>
    <row r="336" spans="2:7">
      <c r="B336" s="677"/>
      <c r="C336" s="677"/>
      <c r="G336" s="294">
        <f t="shared" si="4"/>
        <v>1021.8999999999999</v>
      </c>
    </row>
    <row r="337" spans="2:7">
      <c r="B337" s="677"/>
      <c r="C337" s="677"/>
      <c r="G337" s="294">
        <f t="shared" si="4"/>
        <v>1021.8999999999999</v>
      </c>
    </row>
    <row r="338" spans="2:7">
      <c r="B338" s="677"/>
      <c r="C338" s="677"/>
      <c r="G338" s="294">
        <f t="shared" si="4"/>
        <v>1021.8999999999999</v>
      </c>
    </row>
    <row r="339" spans="2:7">
      <c r="B339" s="677"/>
      <c r="C339" s="677"/>
      <c r="G339" s="294">
        <f t="shared" si="4"/>
        <v>1021.8999999999999</v>
      </c>
    </row>
    <row r="340" spans="2:7">
      <c r="B340" s="677"/>
      <c r="C340" s="677"/>
      <c r="G340" s="294">
        <f t="shared" si="4"/>
        <v>1021.8999999999999</v>
      </c>
    </row>
    <row r="341" spans="2:7">
      <c r="B341" s="677"/>
      <c r="C341" s="677"/>
      <c r="G341" s="294">
        <f t="shared" ref="G341:G404" si="5">G340+E341-F341</f>
        <v>1021.8999999999999</v>
      </c>
    </row>
    <row r="342" spans="2:7">
      <c r="B342" s="677"/>
      <c r="C342" s="677"/>
      <c r="G342" s="294">
        <f t="shared" si="5"/>
        <v>1021.8999999999999</v>
      </c>
    </row>
    <row r="343" spans="2:7">
      <c r="B343" s="677"/>
      <c r="C343" s="677"/>
      <c r="G343" s="294">
        <f t="shared" si="5"/>
        <v>1021.8999999999999</v>
      </c>
    </row>
    <row r="344" spans="2:7">
      <c r="B344" s="677"/>
      <c r="C344" s="677"/>
      <c r="G344" s="294">
        <f t="shared" si="5"/>
        <v>1021.8999999999999</v>
      </c>
    </row>
    <row r="345" spans="2:7">
      <c r="B345" s="677"/>
      <c r="C345" s="677"/>
      <c r="G345" s="294">
        <f t="shared" si="5"/>
        <v>1021.8999999999999</v>
      </c>
    </row>
    <row r="346" spans="2:7">
      <c r="B346" s="677"/>
      <c r="C346" s="677"/>
      <c r="G346" s="294">
        <f t="shared" si="5"/>
        <v>1021.8999999999999</v>
      </c>
    </row>
    <row r="347" spans="2:7">
      <c r="B347" s="677"/>
      <c r="C347" s="677"/>
      <c r="G347" s="294">
        <f t="shared" si="5"/>
        <v>1021.8999999999999</v>
      </c>
    </row>
    <row r="348" spans="2:7">
      <c r="B348" s="677"/>
      <c r="C348" s="677"/>
      <c r="G348" s="294">
        <f t="shared" si="5"/>
        <v>1021.8999999999999</v>
      </c>
    </row>
    <row r="349" spans="2:7">
      <c r="B349" s="677"/>
      <c r="C349" s="677"/>
      <c r="G349" s="294">
        <f t="shared" si="5"/>
        <v>1021.8999999999999</v>
      </c>
    </row>
    <row r="350" spans="2:7">
      <c r="B350" s="677"/>
      <c r="C350" s="677"/>
      <c r="G350" s="294">
        <f t="shared" si="5"/>
        <v>1021.8999999999999</v>
      </c>
    </row>
    <row r="351" spans="2:7">
      <c r="B351" s="677"/>
      <c r="C351" s="677"/>
      <c r="G351" s="294">
        <f t="shared" si="5"/>
        <v>1021.8999999999999</v>
      </c>
    </row>
    <row r="352" spans="2:7">
      <c r="B352" s="677"/>
      <c r="C352" s="677"/>
      <c r="G352" s="294">
        <f t="shared" si="5"/>
        <v>1021.8999999999999</v>
      </c>
    </row>
    <row r="353" spans="2:7">
      <c r="B353" s="677"/>
      <c r="C353" s="677"/>
      <c r="G353" s="294">
        <f t="shared" si="5"/>
        <v>1021.8999999999999</v>
      </c>
    </row>
    <row r="354" spans="2:7">
      <c r="B354" s="677"/>
      <c r="C354" s="677"/>
      <c r="G354" s="294">
        <f t="shared" si="5"/>
        <v>1021.8999999999999</v>
      </c>
    </row>
    <row r="355" spans="2:7">
      <c r="B355" s="677"/>
      <c r="C355" s="677"/>
      <c r="G355" s="294">
        <f t="shared" si="5"/>
        <v>1021.8999999999999</v>
      </c>
    </row>
    <row r="356" spans="2:7">
      <c r="B356" s="677"/>
      <c r="C356" s="677"/>
      <c r="G356" s="294">
        <f t="shared" si="5"/>
        <v>1021.8999999999999</v>
      </c>
    </row>
    <row r="357" spans="2:7">
      <c r="B357" s="677"/>
      <c r="C357" s="677"/>
      <c r="G357" s="294">
        <f t="shared" si="5"/>
        <v>1021.8999999999999</v>
      </c>
    </row>
    <row r="358" spans="2:7">
      <c r="B358" s="677"/>
      <c r="C358" s="677"/>
      <c r="G358" s="294">
        <f t="shared" si="5"/>
        <v>1021.8999999999999</v>
      </c>
    </row>
    <row r="359" spans="2:7">
      <c r="B359" s="677"/>
      <c r="C359" s="677"/>
      <c r="G359" s="294">
        <f t="shared" si="5"/>
        <v>1021.8999999999999</v>
      </c>
    </row>
    <row r="360" spans="2:7">
      <c r="B360" s="677"/>
      <c r="C360" s="677"/>
      <c r="G360" s="294">
        <f t="shared" si="5"/>
        <v>1021.8999999999999</v>
      </c>
    </row>
    <row r="361" spans="2:7">
      <c r="B361" s="677"/>
      <c r="C361" s="677"/>
      <c r="G361" s="294">
        <f t="shared" si="5"/>
        <v>1021.8999999999999</v>
      </c>
    </row>
    <row r="362" spans="2:7">
      <c r="B362" s="677"/>
      <c r="C362" s="677"/>
      <c r="G362" s="294">
        <f t="shared" si="5"/>
        <v>1021.8999999999999</v>
      </c>
    </row>
    <row r="363" spans="2:7">
      <c r="B363" s="677"/>
      <c r="C363" s="677"/>
      <c r="G363" s="294">
        <f t="shared" si="5"/>
        <v>1021.8999999999999</v>
      </c>
    </row>
    <row r="364" spans="2:7">
      <c r="B364" s="677"/>
      <c r="C364" s="677"/>
      <c r="G364" s="294">
        <f t="shared" si="5"/>
        <v>1021.8999999999999</v>
      </c>
    </row>
    <row r="365" spans="2:7">
      <c r="B365" s="677"/>
      <c r="C365" s="677"/>
      <c r="G365" s="294">
        <f t="shared" si="5"/>
        <v>1021.8999999999999</v>
      </c>
    </row>
    <row r="366" spans="2:7">
      <c r="B366" s="677"/>
      <c r="C366" s="677"/>
      <c r="G366" s="294">
        <f t="shared" si="5"/>
        <v>1021.8999999999999</v>
      </c>
    </row>
    <row r="367" spans="2:7">
      <c r="B367" s="677"/>
      <c r="C367" s="677"/>
      <c r="G367" s="294">
        <f t="shared" si="5"/>
        <v>1021.8999999999999</v>
      </c>
    </row>
    <row r="368" spans="2:7">
      <c r="B368" s="677"/>
      <c r="C368" s="677"/>
      <c r="G368" s="294">
        <f t="shared" si="5"/>
        <v>1021.8999999999999</v>
      </c>
    </row>
    <row r="369" spans="2:7">
      <c r="B369" s="677"/>
      <c r="C369" s="677"/>
      <c r="G369" s="294">
        <f t="shared" si="5"/>
        <v>1021.8999999999999</v>
      </c>
    </row>
    <row r="370" spans="2:7">
      <c r="B370" s="677"/>
      <c r="C370" s="677"/>
      <c r="G370" s="294">
        <f t="shared" si="5"/>
        <v>1021.8999999999999</v>
      </c>
    </row>
    <row r="371" spans="2:7">
      <c r="B371" s="677"/>
      <c r="C371" s="677"/>
      <c r="G371" s="294">
        <f t="shared" si="5"/>
        <v>1021.8999999999999</v>
      </c>
    </row>
    <row r="372" spans="2:7">
      <c r="B372" s="677"/>
      <c r="C372" s="677"/>
      <c r="G372" s="294">
        <f t="shared" si="5"/>
        <v>1021.8999999999999</v>
      </c>
    </row>
    <row r="373" spans="2:7">
      <c r="B373" s="677"/>
      <c r="C373" s="677"/>
      <c r="G373" s="294">
        <f t="shared" si="5"/>
        <v>1021.8999999999999</v>
      </c>
    </row>
    <row r="374" spans="2:7">
      <c r="B374" s="677"/>
      <c r="C374" s="677"/>
      <c r="G374" s="294">
        <f t="shared" si="5"/>
        <v>1021.8999999999999</v>
      </c>
    </row>
    <row r="375" spans="2:7">
      <c r="B375" s="677"/>
      <c r="C375" s="677"/>
      <c r="G375" s="294">
        <f t="shared" si="5"/>
        <v>1021.8999999999999</v>
      </c>
    </row>
    <row r="376" spans="2:7">
      <c r="B376" s="677"/>
      <c r="C376" s="677"/>
      <c r="G376" s="294">
        <f t="shared" si="5"/>
        <v>1021.8999999999999</v>
      </c>
    </row>
    <row r="377" spans="2:7">
      <c r="B377" s="677"/>
      <c r="C377" s="677"/>
      <c r="G377" s="294">
        <f t="shared" si="5"/>
        <v>1021.8999999999999</v>
      </c>
    </row>
    <row r="378" spans="2:7">
      <c r="B378" s="677"/>
      <c r="C378" s="677"/>
      <c r="G378" s="294">
        <f t="shared" si="5"/>
        <v>1021.8999999999999</v>
      </c>
    </row>
    <row r="379" spans="2:7">
      <c r="B379" s="677"/>
      <c r="C379" s="677"/>
      <c r="G379" s="294">
        <f t="shared" si="5"/>
        <v>1021.8999999999999</v>
      </c>
    </row>
    <row r="380" spans="2:7">
      <c r="B380" s="677"/>
      <c r="C380" s="677"/>
      <c r="G380" s="294">
        <f t="shared" si="5"/>
        <v>1021.8999999999999</v>
      </c>
    </row>
    <row r="381" spans="2:7">
      <c r="B381" s="677"/>
      <c r="C381" s="677"/>
      <c r="G381" s="294">
        <f t="shared" si="5"/>
        <v>1021.8999999999999</v>
      </c>
    </row>
    <row r="382" spans="2:7">
      <c r="B382" s="677"/>
      <c r="C382" s="677"/>
      <c r="G382" s="294">
        <f t="shared" si="5"/>
        <v>1021.8999999999999</v>
      </c>
    </row>
    <row r="383" spans="2:7">
      <c r="B383" s="677"/>
      <c r="C383" s="677"/>
      <c r="G383" s="294">
        <f t="shared" si="5"/>
        <v>1021.8999999999999</v>
      </c>
    </row>
    <row r="384" spans="2:7">
      <c r="B384" s="677"/>
      <c r="C384" s="677"/>
      <c r="G384" s="294">
        <f t="shared" si="5"/>
        <v>1021.8999999999999</v>
      </c>
    </row>
    <row r="385" spans="2:7">
      <c r="B385" s="677"/>
      <c r="C385" s="677"/>
      <c r="G385" s="294">
        <f t="shared" si="5"/>
        <v>1021.8999999999999</v>
      </c>
    </row>
    <row r="386" spans="2:7">
      <c r="B386" s="677"/>
      <c r="C386" s="677"/>
      <c r="G386" s="294">
        <f t="shared" si="5"/>
        <v>1021.8999999999999</v>
      </c>
    </row>
    <row r="387" spans="2:7">
      <c r="B387" s="677"/>
      <c r="C387" s="677"/>
      <c r="G387" s="294">
        <f t="shared" si="5"/>
        <v>1021.8999999999999</v>
      </c>
    </row>
    <row r="388" spans="2:7">
      <c r="B388" s="677"/>
      <c r="C388" s="677"/>
      <c r="G388" s="294">
        <f t="shared" si="5"/>
        <v>1021.8999999999999</v>
      </c>
    </row>
    <row r="389" spans="2:7">
      <c r="B389" s="677"/>
      <c r="C389" s="677"/>
      <c r="G389" s="294">
        <f t="shared" si="5"/>
        <v>1021.8999999999999</v>
      </c>
    </row>
    <row r="390" spans="2:7">
      <c r="B390" s="677"/>
      <c r="C390" s="677"/>
      <c r="G390" s="294">
        <f t="shared" si="5"/>
        <v>1021.8999999999999</v>
      </c>
    </row>
    <row r="391" spans="2:7">
      <c r="B391" s="677"/>
      <c r="C391" s="677"/>
      <c r="G391" s="294">
        <f t="shared" si="5"/>
        <v>1021.8999999999999</v>
      </c>
    </row>
    <row r="392" spans="2:7">
      <c r="B392" s="677"/>
      <c r="C392" s="677"/>
      <c r="G392" s="294">
        <f t="shared" si="5"/>
        <v>1021.8999999999999</v>
      </c>
    </row>
    <row r="393" spans="2:7">
      <c r="B393" s="677"/>
      <c r="C393" s="677"/>
      <c r="G393" s="294">
        <f t="shared" si="5"/>
        <v>1021.8999999999999</v>
      </c>
    </row>
    <row r="394" spans="2:7">
      <c r="B394" s="677"/>
      <c r="C394" s="677"/>
      <c r="G394" s="294">
        <f t="shared" si="5"/>
        <v>1021.8999999999999</v>
      </c>
    </row>
    <row r="395" spans="2:7">
      <c r="B395" s="677"/>
      <c r="C395" s="677"/>
      <c r="G395" s="294">
        <f t="shared" si="5"/>
        <v>1021.8999999999999</v>
      </c>
    </row>
    <row r="396" spans="2:7">
      <c r="B396" s="677"/>
      <c r="C396" s="677"/>
      <c r="G396" s="294">
        <f t="shared" si="5"/>
        <v>1021.8999999999999</v>
      </c>
    </row>
    <row r="397" spans="2:7">
      <c r="B397" s="677"/>
      <c r="C397" s="677"/>
      <c r="G397" s="294">
        <f t="shared" si="5"/>
        <v>1021.8999999999999</v>
      </c>
    </row>
    <row r="398" spans="2:7">
      <c r="B398" s="677"/>
      <c r="C398" s="677"/>
      <c r="G398" s="294">
        <f t="shared" si="5"/>
        <v>1021.8999999999999</v>
      </c>
    </row>
    <row r="399" spans="2:7">
      <c r="B399" s="677"/>
      <c r="C399" s="677"/>
      <c r="G399" s="294">
        <f t="shared" si="5"/>
        <v>1021.8999999999999</v>
      </c>
    </row>
    <row r="400" spans="2:7">
      <c r="B400" s="677"/>
      <c r="C400" s="677"/>
      <c r="G400" s="294">
        <f t="shared" si="5"/>
        <v>1021.8999999999999</v>
      </c>
    </row>
    <row r="401" spans="2:7">
      <c r="B401" s="677"/>
      <c r="C401" s="677"/>
      <c r="G401" s="294">
        <f t="shared" si="5"/>
        <v>1021.8999999999999</v>
      </c>
    </row>
    <row r="402" spans="2:7">
      <c r="B402" s="677"/>
      <c r="C402" s="677"/>
      <c r="G402" s="294">
        <f t="shared" si="5"/>
        <v>1021.8999999999999</v>
      </c>
    </row>
    <row r="403" spans="2:7">
      <c r="B403" s="677"/>
      <c r="C403" s="677"/>
      <c r="G403" s="294">
        <f t="shared" si="5"/>
        <v>1021.8999999999999</v>
      </c>
    </row>
    <row r="404" spans="2:7">
      <c r="B404" s="677"/>
      <c r="C404" s="677"/>
      <c r="G404" s="294">
        <f t="shared" si="5"/>
        <v>1021.8999999999999</v>
      </c>
    </row>
    <row r="405" spans="2:7">
      <c r="B405" s="677"/>
      <c r="C405" s="677"/>
      <c r="G405" s="294">
        <f t="shared" ref="G405:G468" si="6">G404+E405-F405</f>
        <v>1021.8999999999999</v>
      </c>
    </row>
    <row r="406" spans="2:7">
      <c r="B406" s="677"/>
      <c r="C406" s="677"/>
      <c r="G406" s="294">
        <f t="shared" si="6"/>
        <v>1021.8999999999999</v>
      </c>
    </row>
    <row r="407" spans="2:7">
      <c r="B407" s="677"/>
      <c r="C407" s="677"/>
      <c r="G407" s="294">
        <f t="shared" si="6"/>
        <v>1021.8999999999999</v>
      </c>
    </row>
    <row r="408" spans="2:7">
      <c r="B408" s="677"/>
      <c r="C408" s="677"/>
      <c r="G408" s="294">
        <f t="shared" si="6"/>
        <v>1021.8999999999999</v>
      </c>
    </row>
    <row r="409" spans="2:7">
      <c r="B409" s="677"/>
      <c r="C409" s="677"/>
      <c r="G409" s="294">
        <f t="shared" si="6"/>
        <v>1021.8999999999999</v>
      </c>
    </row>
    <row r="410" spans="2:7">
      <c r="B410" s="677"/>
      <c r="C410" s="677"/>
      <c r="G410" s="294">
        <f t="shared" si="6"/>
        <v>1021.8999999999999</v>
      </c>
    </row>
    <row r="411" spans="2:7">
      <c r="B411" s="677"/>
      <c r="C411" s="677"/>
      <c r="G411" s="294">
        <f t="shared" si="6"/>
        <v>1021.8999999999999</v>
      </c>
    </row>
    <row r="412" spans="2:7">
      <c r="B412" s="677"/>
      <c r="C412" s="677"/>
      <c r="G412" s="294">
        <f t="shared" si="6"/>
        <v>1021.8999999999999</v>
      </c>
    </row>
    <row r="413" spans="2:7">
      <c r="B413" s="677"/>
      <c r="C413" s="677"/>
      <c r="G413" s="294">
        <f t="shared" si="6"/>
        <v>1021.8999999999999</v>
      </c>
    </row>
    <row r="414" spans="2:7">
      <c r="B414" s="677"/>
      <c r="C414" s="677"/>
      <c r="G414" s="294">
        <f t="shared" si="6"/>
        <v>1021.8999999999999</v>
      </c>
    </row>
    <row r="415" spans="2:7">
      <c r="B415" s="677"/>
      <c r="C415" s="677"/>
      <c r="G415" s="294">
        <f t="shared" si="6"/>
        <v>1021.8999999999999</v>
      </c>
    </row>
    <row r="416" spans="2:7">
      <c r="B416" s="677"/>
      <c r="C416" s="677"/>
      <c r="G416" s="294">
        <f t="shared" si="6"/>
        <v>1021.8999999999999</v>
      </c>
    </row>
    <row r="417" spans="2:7">
      <c r="B417" s="677"/>
      <c r="C417" s="677"/>
      <c r="G417" s="294">
        <f t="shared" si="6"/>
        <v>1021.8999999999999</v>
      </c>
    </row>
    <row r="418" spans="2:7">
      <c r="B418" s="677"/>
      <c r="C418" s="677"/>
      <c r="G418" s="294">
        <f t="shared" si="6"/>
        <v>1021.8999999999999</v>
      </c>
    </row>
    <row r="419" spans="2:7">
      <c r="B419" s="677"/>
      <c r="C419" s="677"/>
      <c r="G419" s="294">
        <f t="shared" si="6"/>
        <v>1021.8999999999999</v>
      </c>
    </row>
    <row r="420" spans="2:7">
      <c r="B420" s="677"/>
      <c r="C420" s="677"/>
      <c r="G420" s="294">
        <f t="shared" si="6"/>
        <v>1021.8999999999999</v>
      </c>
    </row>
    <row r="421" spans="2:7">
      <c r="B421" s="677"/>
      <c r="C421" s="677"/>
      <c r="G421" s="294">
        <f t="shared" si="6"/>
        <v>1021.8999999999999</v>
      </c>
    </row>
    <row r="422" spans="2:7">
      <c r="B422" s="677"/>
      <c r="C422" s="677"/>
      <c r="G422" s="294">
        <f t="shared" si="6"/>
        <v>1021.8999999999999</v>
      </c>
    </row>
    <row r="423" spans="2:7">
      <c r="B423" s="677"/>
      <c r="C423" s="677"/>
      <c r="G423" s="294">
        <f t="shared" si="6"/>
        <v>1021.8999999999999</v>
      </c>
    </row>
    <row r="424" spans="2:7">
      <c r="B424" s="677"/>
      <c r="C424" s="677"/>
      <c r="G424" s="294">
        <f t="shared" si="6"/>
        <v>1021.8999999999999</v>
      </c>
    </row>
    <row r="425" spans="2:7">
      <c r="B425" s="677"/>
      <c r="C425" s="677"/>
      <c r="G425" s="294">
        <f t="shared" si="6"/>
        <v>1021.8999999999999</v>
      </c>
    </row>
    <row r="426" spans="2:7">
      <c r="B426" s="677"/>
      <c r="C426" s="677"/>
      <c r="G426" s="294">
        <f t="shared" si="6"/>
        <v>1021.8999999999999</v>
      </c>
    </row>
    <row r="427" spans="2:7">
      <c r="B427" s="677"/>
      <c r="C427" s="677"/>
      <c r="G427" s="294">
        <f t="shared" si="6"/>
        <v>1021.8999999999999</v>
      </c>
    </row>
    <row r="428" spans="2:7">
      <c r="B428" s="677"/>
      <c r="C428" s="677"/>
      <c r="G428" s="294">
        <f t="shared" si="6"/>
        <v>1021.8999999999999</v>
      </c>
    </row>
    <row r="429" spans="2:7">
      <c r="B429" s="677"/>
      <c r="C429" s="677"/>
      <c r="G429" s="294">
        <f t="shared" si="6"/>
        <v>1021.8999999999999</v>
      </c>
    </row>
    <row r="430" spans="2:7">
      <c r="B430" s="677"/>
      <c r="C430" s="677"/>
      <c r="G430" s="294">
        <f t="shared" si="6"/>
        <v>1021.8999999999999</v>
      </c>
    </row>
    <row r="431" spans="2:7">
      <c r="B431" s="677"/>
      <c r="C431" s="677"/>
      <c r="G431" s="294">
        <f t="shared" si="6"/>
        <v>1021.8999999999999</v>
      </c>
    </row>
    <row r="432" spans="2:7">
      <c r="B432" s="677"/>
      <c r="C432" s="677"/>
      <c r="G432" s="294">
        <f t="shared" si="6"/>
        <v>1021.8999999999999</v>
      </c>
    </row>
    <row r="433" spans="2:7">
      <c r="B433" s="677"/>
      <c r="C433" s="677"/>
      <c r="G433" s="294">
        <f t="shared" si="6"/>
        <v>1021.8999999999999</v>
      </c>
    </row>
    <row r="434" spans="2:7">
      <c r="B434" s="677"/>
      <c r="C434" s="677"/>
      <c r="G434" s="294">
        <f t="shared" si="6"/>
        <v>1021.8999999999999</v>
      </c>
    </row>
    <row r="435" spans="2:7">
      <c r="B435" s="677"/>
      <c r="C435" s="677"/>
      <c r="G435" s="294">
        <f t="shared" si="6"/>
        <v>1021.8999999999999</v>
      </c>
    </row>
    <row r="436" spans="2:7">
      <c r="B436" s="677"/>
      <c r="C436" s="677"/>
      <c r="G436" s="294">
        <f t="shared" si="6"/>
        <v>1021.8999999999999</v>
      </c>
    </row>
    <row r="437" spans="2:7">
      <c r="B437" s="677"/>
      <c r="C437" s="677"/>
      <c r="G437" s="294">
        <f t="shared" si="6"/>
        <v>1021.8999999999999</v>
      </c>
    </row>
    <row r="438" spans="2:7">
      <c r="B438" s="677"/>
      <c r="C438" s="677"/>
      <c r="G438" s="294">
        <f t="shared" si="6"/>
        <v>1021.8999999999999</v>
      </c>
    </row>
    <row r="439" spans="2:7">
      <c r="B439" s="677"/>
      <c r="C439" s="677"/>
      <c r="G439" s="294">
        <f t="shared" si="6"/>
        <v>1021.8999999999999</v>
      </c>
    </row>
    <row r="440" spans="2:7">
      <c r="B440" s="677"/>
      <c r="C440" s="677"/>
      <c r="G440" s="294">
        <f t="shared" si="6"/>
        <v>1021.8999999999999</v>
      </c>
    </row>
    <row r="441" spans="2:7">
      <c r="B441" s="677"/>
      <c r="C441" s="677"/>
      <c r="G441" s="294">
        <f t="shared" si="6"/>
        <v>1021.8999999999999</v>
      </c>
    </row>
    <row r="442" spans="2:7">
      <c r="B442" s="677"/>
      <c r="C442" s="677"/>
      <c r="G442" s="294">
        <f t="shared" si="6"/>
        <v>1021.8999999999999</v>
      </c>
    </row>
    <row r="443" spans="2:7">
      <c r="B443" s="677"/>
      <c r="C443" s="677"/>
      <c r="G443" s="294">
        <f t="shared" si="6"/>
        <v>1021.8999999999999</v>
      </c>
    </row>
    <row r="444" spans="2:7">
      <c r="B444" s="677"/>
      <c r="C444" s="677"/>
      <c r="G444" s="294">
        <f t="shared" si="6"/>
        <v>1021.8999999999999</v>
      </c>
    </row>
    <row r="445" spans="2:7">
      <c r="B445" s="677"/>
      <c r="C445" s="677"/>
      <c r="G445" s="294">
        <f t="shared" si="6"/>
        <v>1021.8999999999999</v>
      </c>
    </row>
    <row r="446" spans="2:7">
      <c r="B446" s="677"/>
      <c r="C446" s="677"/>
      <c r="G446" s="294">
        <f t="shared" si="6"/>
        <v>1021.8999999999999</v>
      </c>
    </row>
    <row r="447" spans="2:7">
      <c r="B447" s="677"/>
      <c r="C447" s="677"/>
      <c r="G447" s="294">
        <f t="shared" si="6"/>
        <v>1021.8999999999999</v>
      </c>
    </row>
    <row r="448" spans="2:7">
      <c r="B448" s="677"/>
      <c r="C448" s="677"/>
      <c r="G448" s="294">
        <f t="shared" si="6"/>
        <v>1021.8999999999999</v>
      </c>
    </row>
    <row r="449" spans="2:7">
      <c r="B449" s="677"/>
      <c r="C449" s="677"/>
      <c r="G449" s="294">
        <f t="shared" si="6"/>
        <v>1021.8999999999999</v>
      </c>
    </row>
    <row r="450" spans="2:7">
      <c r="B450" s="677"/>
      <c r="C450" s="677"/>
      <c r="G450" s="294">
        <f t="shared" si="6"/>
        <v>1021.8999999999999</v>
      </c>
    </row>
    <row r="451" spans="2:7">
      <c r="B451" s="677"/>
      <c r="C451" s="677"/>
      <c r="G451" s="294">
        <f t="shared" si="6"/>
        <v>1021.8999999999999</v>
      </c>
    </row>
    <row r="452" spans="2:7">
      <c r="B452" s="677"/>
      <c r="C452" s="677"/>
      <c r="G452" s="294">
        <f t="shared" si="6"/>
        <v>1021.8999999999999</v>
      </c>
    </row>
    <row r="453" spans="2:7">
      <c r="B453" s="677"/>
      <c r="C453" s="677"/>
      <c r="G453" s="294">
        <f t="shared" si="6"/>
        <v>1021.8999999999999</v>
      </c>
    </row>
    <row r="454" spans="2:7">
      <c r="B454" s="677"/>
      <c r="C454" s="677"/>
      <c r="G454" s="294">
        <f t="shared" si="6"/>
        <v>1021.8999999999999</v>
      </c>
    </row>
    <row r="455" spans="2:7">
      <c r="B455" s="677"/>
      <c r="C455" s="677"/>
      <c r="G455" s="294">
        <f t="shared" si="6"/>
        <v>1021.8999999999999</v>
      </c>
    </row>
    <row r="456" spans="2:7">
      <c r="B456" s="677"/>
      <c r="C456" s="677"/>
      <c r="G456" s="294">
        <f t="shared" si="6"/>
        <v>1021.8999999999999</v>
      </c>
    </row>
    <row r="457" spans="2:7">
      <c r="B457" s="677"/>
      <c r="C457" s="677"/>
      <c r="G457" s="294">
        <f t="shared" si="6"/>
        <v>1021.8999999999999</v>
      </c>
    </row>
    <row r="458" spans="2:7">
      <c r="B458" s="677"/>
      <c r="C458" s="677"/>
      <c r="G458" s="294">
        <f t="shared" si="6"/>
        <v>1021.8999999999999</v>
      </c>
    </row>
    <row r="459" spans="2:7">
      <c r="B459" s="677"/>
      <c r="C459" s="677"/>
      <c r="G459" s="294">
        <f t="shared" si="6"/>
        <v>1021.8999999999999</v>
      </c>
    </row>
    <row r="460" spans="2:7">
      <c r="B460" s="677"/>
      <c r="C460" s="677"/>
      <c r="G460" s="294">
        <f t="shared" si="6"/>
        <v>1021.8999999999999</v>
      </c>
    </row>
    <row r="461" spans="2:7">
      <c r="B461" s="677"/>
      <c r="C461" s="677"/>
      <c r="G461" s="294">
        <f t="shared" si="6"/>
        <v>1021.8999999999999</v>
      </c>
    </row>
    <row r="462" spans="2:7">
      <c r="B462" s="677"/>
      <c r="C462" s="677"/>
      <c r="G462" s="294">
        <f t="shared" si="6"/>
        <v>1021.8999999999999</v>
      </c>
    </row>
    <row r="463" spans="2:7">
      <c r="B463" s="677"/>
      <c r="C463" s="677"/>
      <c r="G463" s="294">
        <f t="shared" si="6"/>
        <v>1021.8999999999999</v>
      </c>
    </row>
    <row r="464" spans="2:7">
      <c r="B464" s="677"/>
      <c r="C464" s="677"/>
      <c r="G464" s="294">
        <f t="shared" si="6"/>
        <v>1021.8999999999999</v>
      </c>
    </row>
    <row r="465" spans="2:7">
      <c r="B465" s="677"/>
      <c r="C465" s="677"/>
      <c r="G465" s="294">
        <f t="shared" si="6"/>
        <v>1021.8999999999999</v>
      </c>
    </row>
    <row r="466" spans="2:7">
      <c r="B466" s="677"/>
      <c r="C466" s="677"/>
      <c r="G466" s="294">
        <f t="shared" si="6"/>
        <v>1021.8999999999999</v>
      </c>
    </row>
    <row r="467" spans="2:7">
      <c r="B467" s="677"/>
      <c r="C467" s="677"/>
      <c r="G467" s="294">
        <f t="shared" si="6"/>
        <v>1021.8999999999999</v>
      </c>
    </row>
    <row r="468" spans="2:7">
      <c r="B468" s="677"/>
      <c r="C468" s="677"/>
      <c r="G468" s="294">
        <f t="shared" si="6"/>
        <v>1021.8999999999999</v>
      </c>
    </row>
    <row r="469" spans="2:7">
      <c r="B469" s="677"/>
      <c r="C469" s="677"/>
      <c r="G469" s="294">
        <f t="shared" ref="G469:G509" si="7">G468+E469-F469</f>
        <v>1021.8999999999999</v>
      </c>
    </row>
    <row r="470" spans="2:7">
      <c r="B470" s="677"/>
      <c r="C470" s="677"/>
      <c r="G470" s="294">
        <f t="shared" si="7"/>
        <v>1021.8999999999999</v>
      </c>
    </row>
    <row r="471" spans="2:7">
      <c r="B471" s="677"/>
      <c r="C471" s="677"/>
      <c r="G471" s="294">
        <f t="shared" si="7"/>
        <v>1021.8999999999999</v>
      </c>
    </row>
    <row r="472" spans="2:7">
      <c r="B472" s="677"/>
      <c r="C472" s="677"/>
      <c r="G472" s="294">
        <f t="shared" si="7"/>
        <v>1021.8999999999999</v>
      </c>
    </row>
    <row r="473" spans="2:7">
      <c r="B473" s="677"/>
      <c r="C473" s="677"/>
      <c r="G473" s="294">
        <f t="shared" si="7"/>
        <v>1021.8999999999999</v>
      </c>
    </row>
    <row r="474" spans="2:7">
      <c r="B474" s="677"/>
      <c r="C474" s="677"/>
      <c r="G474" s="294">
        <f t="shared" si="7"/>
        <v>1021.8999999999999</v>
      </c>
    </row>
    <row r="475" spans="2:7">
      <c r="B475" s="677"/>
      <c r="C475" s="677"/>
      <c r="G475" s="294">
        <f t="shared" si="7"/>
        <v>1021.8999999999999</v>
      </c>
    </row>
    <row r="476" spans="2:7">
      <c r="B476" s="677"/>
      <c r="C476" s="677"/>
      <c r="G476" s="294">
        <f t="shared" si="7"/>
        <v>1021.8999999999999</v>
      </c>
    </row>
    <row r="477" spans="2:7">
      <c r="B477" s="677"/>
      <c r="C477" s="677"/>
      <c r="G477" s="294">
        <f t="shared" si="7"/>
        <v>1021.8999999999999</v>
      </c>
    </row>
    <row r="478" spans="2:7">
      <c r="B478" s="677"/>
      <c r="C478" s="677"/>
      <c r="G478" s="294">
        <f t="shared" si="7"/>
        <v>1021.8999999999999</v>
      </c>
    </row>
    <row r="479" spans="2:7">
      <c r="B479" s="677"/>
      <c r="C479" s="677"/>
      <c r="G479" s="294">
        <f t="shared" si="7"/>
        <v>1021.8999999999999</v>
      </c>
    </row>
    <row r="480" spans="2:7">
      <c r="B480" s="677"/>
      <c r="C480" s="677"/>
      <c r="G480" s="294">
        <f t="shared" si="7"/>
        <v>1021.8999999999999</v>
      </c>
    </row>
    <row r="481" spans="2:7">
      <c r="B481" s="677"/>
      <c r="C481" s="677"/>
      <c r="G481" s="294">
        <f t="shared" si="7"/>
        <v>1021.8999999999999</v>
      </c>
    </row>
    <row r="482" spans="2:7">
      <c r="B482" s="677"/>
      <c r="C482" s="677"/>
      <c r="G482" s="294">
        <f t="shared" si="7"/>
        <v>1021.8999999999999</v>
      </c>
    </row>
    <row r="483" spans="2:7">
      <c r="B483" s="677"/>
      <c r="C483" s="677"/>
      <c r="G483" s="294">
        <f t="shared" si="7"/>
        <v>1021.8999999999999</v>
      </c>
    </row>
    <row r="484" spans="2:7">
      <c r="B484" s="677"/>
      <c r="C484" s="677"/>
      <c r="G484" s="294">
        <f t="shared" si="7"/>
        <v>1021.8999999999999</v>
      </c>
    </row>
    <row r="485" spans="2:7">
      <c r="B485" s="677"/>
      <c r="C485" s="677"/>
      <c r="G485" s="294">
        <f t="shared" si="7"/>
        <v>1021.8999999999999</v>
      </c>
    </row>
    <row r="486" spans="2:7">
      <c r="B486" s="677"/>
      <c r="C486" s="677"/>
      <c r="G486" s="294">
        <f t="shared" si="7"/>
        <v>1021.8999999999999</v>
      </c>
    </row>
    <row r="487" spans="2:7">
      <c r="B487" s="677"/>
      <c r="C487" s="677"/>
      <c r="G487" s="294">
        <f t="shared" si="7"/>
        <v>1021.8999999999999</v>
      </c>
    </row>
    <row r="488" spans="2:7">
      <c r="B488" s="677"/>
      <c r="C488" s="677"/>
      <c r="G488" s="294">
        <f t="shared" si="7"/>
        <v>1021.8999999999999</v>
      </c>
    </row>
    <row r="489" spans="2:7">
      <c r="B489" s="677"/>
      <c r="C489" s="677"/>
      <c r="G489" s="294">
        <f t="shared" si="7"/>
        <v>1021.8999999999999</v>
      </c>
    </row>
    <row r="490" spans="2:7">
      <c r="B490" s="677"/>
      <c r="C490" s="677"/>
      <c r="G490" s="294">
        <f t="shared" si="7"/>
        <v>1021.8999999999999</v>
      </c>
    </row>
    <row r="491" spans="2:7">
      <c r="B491" s="677"/>
      <c r="C491" s="677"/>
      <c r="G491" s="294">
        <f t="shared" si="7"/>
        <v>1021.8999999999999</v>
      </c>
    </row>
    <row r="492" spans="2:7">
      <c r="B492" s="677"/>
      <c r="C492" s="677"/>
      <c r="G492" s="294">
        <f t="shared" si="7"/>
        <v>1021.8999999999999</v>
      </c>
    </row>
    <row r="493" spans="2:7">
      <c r="B493" s="677"/>
      <c r="C493" s="677"/>
      <c r="G493" s="294">
        <f t="shared" si="7"/>
        <v>1021.8999999999999</v>
      </c>
    </row>
    <row r="494" spans="2:7">
      <c r="B494" s="677"/>
      <c r="C494" s="677"/>
      <c r="G494" s="294">
        <f t="shared" si="7"/>
        <v>1021.8999999999999</v>
      </c>
    </row>
    <row r="495" spans="2:7">
      <c r="B495" s="677"/>
      <c r="C495" s="677"/>
      <c r="G495" s="294">
        <f t="shared" si="7"/>
        <v>1021.8999999999999</v>
      </c>
    </row>
    <row r="496" spans="2:7">
      <c r="B496" s="677"/>
      <c r="C496" s="677"/>
      <c r="G496" s="294">
        <f t="shared" si="7"/>
        <v>1021.8999999999999</v>
      </c>
    </row>
    <row r="497" spans="2:7">
      <c r="B497" s="677"/>
      <c r="C497" s="677"/>
      <c r="G497" s="294">
        <f t="shared" si="7"/>
        <v>1021.8999999999999</v>
      </c>
    </row>
    <row r="498" spans="2:7">
      <c r="B498" s="677"/>
      <c r="C498" s="677"/>
      <c r="G498" s="294">
        <f t="shared" si="7"/>
        <v>1021.8999999999999</v>
      </c>
    </row>
    <row r="499" spans="2:7">
      <c r="B499" s="677"/>
      <c r="C499" s="677"/>
      <c r="G499" s="294">
        <f t="shared" si="7"/>
        <v>1021.8999999999999</v>
      </c>
    </row>
    <row r="500" spans="2:7">
      <c r="B500" s="677"/>
      <c r="C500" s="677"/>
      <c r="G500" s="294">
        <f t="shared" si="7"/>
        <v>1021.8999999999999</v>
      </c>
    </row>
    <row r="501" spans="2:7">
      <c r="B501" s="677"/>
      <c r="C501" s="677"/>
      <c r="G501" s="294">
        <f t="shared" si="7"/>
        <v>1021.8999999999999</v>
      </c>
    </row>
    <row r="502" spans="2:7">
      <c r="B502" s="677"/>
      <c r="C502" s="677"/>
      <c r="G502" s="294">
        <f t="shared" si="7"/>
        <v>1021.8999999999999</v>
      </c>
    </row>
    <row r="503" spans="2:7">
      <c r="B503" s="677"/>
      <c r="C503" s="677"/>
      <c r="G503" s="294">
        <f t="shared" si="7"/>
        <v>1021.8999999999999</v>
      </c>
    </row>
    <row r="504" spans="2:7">
      <c r="B504" s="677"/>
      <c r="C504" s="677"/>
      <c r="G504" s="294">
        <f t="shared" si="7"/>
        <v>1021.8999999999999</v>
      </c>
    </row>
    <row r="505" spans="2:7">
      <c r="B505" s="677"/>
      <c r="C505" s="677"/>
      <c r="G505" s="294">
        <f t="shared" si="7"/>
        <v>1021.8999999999999</v>
      </c>
    </row>
    <row r="506" spans="2:7">
      <c r="B506" s="677"/>
      <c r="C506" s="677"/>
      <c r="G506" s="294">
        <f t="shared" si="7"/>
        <v>1021.8999999999999</v>
      </c>
    </row>
    <row r="507" spans="2:7">
      <c r="B507" s="677"/>
      <c r="C507" s="677"/>
      <c r="G507" s="294">
        <f t="shared" si="7"/>
        <v>1021.8999999999999</v>
      </c>
    </row>
    <row r="508" spans="2:7">
      <c r="B508" s="677"/>
      <c r="C508" s="677"/>
      <c r="G508" s="294">
        <f t="shared" si="7"/>
        <v>1021.8999999999999</v>
      </c>
    </row>
    <row r="509" spans="2:7">
      <c r="B509" s="677"/>
      <c r="C509" s="677"/>
      <c r="G509" s="294">
        <f t="shared" si="7"/>
        <v>1021.8999999999999</v>
      </c>
    </row>
    <row r="510" spans="2:7">
      <c r="B510" s="677"/>
      <c r="C510" s="677"/>
    </row>
  </sheetData>
  <autoFilter ref="A4:S509" xr:uid="{204B8876-E160-4A1F-8DE1-6CF21F1C9EBB}"/>
  <mergeCells count="3">
    <mergeCell ref="A1:G1"/>
    <mergeCell ref="L74:N74"/>
    <mergeCell ref="J102:L10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43A6-BD4F-4044-89CD-941A92FD40C6}">
  <sheetPr>
    <tabColor rgb="FF00B0F0"/>
  </sheetPr>
  <dimension ref="A2:L508"/>
  <sheetViews>
    <sheetView topLeftCell="A157" workbookViewId="0">
      <selection activeCell="E173" sqref="E173"/>
    </sheetView>
  </sheetViews>
  <sheetFormatPr defaultColWidth="11.42578125" defaultRowHeight="15"/>
  <cols>
    <col min="1" max="1" width="11.7109375" style="257" bestFit="1" customWidth="1"/>
    <col min="2" max="2" width="14.140625" style="217" customWidth="1"/>
    <col min="3" max="3" width="16.7109375" style="217" customWidth="1"/>
    <col min="4" max="4" width="28" bestFit="1" customWidth="1"/>
    <col min="5" max="6" width="11.42578125" style="256"/>
    <col min="11" max="11" width="12" bestFit="1" customWidth="1"/>
  </cols>
  <sheetData>
    <row r="2" spans="1:7">
      <c r="B2" s="692" t="s">
        <v>2909</v>
      </c>
      <c r="C2" s="692"/>
      <c r="D2" s="692"/>
      <c r="E2" s="692"/>
      <c r="F2" s="692"/>
    </row>
    <row r="3" spans="1:7" ht="30">
      <c r="A3" s="257" t="s">
        <v>390</v>
      </c>
      <c r="B3" s="233" t="s">
        <v>391</v>
      </c>
      <c r="C3" s="233" t="s">
        <v>392</v>
      </c>
      <c r="D3" s="233" t="s">
        <v>393</v>
      </c>
      <c r="E3" s="284" t="s">
        <v>394</v>
      </c>
      <c r="F3" s="284" t="s">
        <v>395</v>
      </c>
      <c r="G3" s="235" t="s">
        <v>396</v>
      </c>
    </row>
    <row r="4" spans="1:7">
      <c r="B4" s="233"/>
      <c r="C4" s="233"/>
      <c r="D4" s="233"/>
      <c r="E4" s="284"/>
      <c r="F4" s="284"/>
      <c r="G4" s="235"/>
    </row>
    <row r="5" spans="1:7">
      <c r="A5" s="257">
        <v>44592</v>
      </c>
      <c r="B5" s="676" t="s">
        <v>397</v>
      </c>
      <c r="C5" s="676" t="s">
        <v>444</v>
      </c>
      <c r="D5" t="s">
        <v>2910</v>
      </c>
      <c r="E5" s="290">
        <v>150</v>
      </c>
      <c r="F5" s="290"/>
      <c r="G5" s="218">
        <f>G4+E5-F5</f>
        <v>150</v>
      </c>
    </row>
    <row r="6" spans="1:7">
      <c r="A6" s="257">
        <v>44616</v>
      </c>
      <c r="B6" s="677" t="s">
        <v>2911</v>
      </c>
      <c r="C6" s="677" t="s">
        <v>444</v>
      </c>
      <c r="D6" t="s">
        <v>2910</v>
      </c>
      <c r="F6" s="290">
        <v>150</v>
      </c>
      <c r="G6" s="218">
        <f t="shared" ref="G6:G89" si="0">G5+E6-F6</f>
        <v>0</v>
      </c>
    </row>
    <row r="7" spans="1:7">
      <c r="A7" s="257">
        <v>44620</v>
      </c>
      <c r="B7" s="676" t="s">
        <v>397</v>
      </c>
      <c r="C7" s="676" t="s">
        <v>415</v>
      </c>
      <c r="D7" t="s">
        <v>2910</v>
      </c>
      <c r="E7" s="256">
        <v>150</v>
      </c>
      <c r="G7" s="218">
        <f t="shared" si="0"/>
        <v>150</v>
      </c>
    </row>
    <row r="8" spans="1:7">
      <c r="A8" s="257">
        <v>44616</v>
      </c>
      <c r="B8" s="677" t="s">
        <v>2911</v>
      </c>
      <c r="C8" s="677" t="s">
        <v>415</v>
      </c>
      <c r="D8" t="s">
        <v>2910</v>
      </c>
      <c r="F8" s="256">
        <v>150</v>
      </c>
      <c r="G8" s="218">
        <f t="shared" si="0"/>
        <v>0</v>
      </c>
    </row>
    <row r="9" spans="1:7">
      <c r="A9" s="257">
        <v>44651</v>
      </c>
      <c r="B9" s="676" t="s">
        <v>397</v>
      </c>
      <c r="C9" s="676" t="s">
        <v>418</v>
      </c>
      <c r="D9" t="s">
        <v>2910</v>
      </c>
      <c r="E9" s="290">
        <v>150</v>
      </c>
      <c r="G9" s="218">
        <f t="shared" si="0"/>
        <v>150</v>
      </c>
    </row>
    <row r="10" spans="1:7">
      <c r="A10" s="257">
        <v>44714</v>
      </c>
      <c r="B10" s="677" t="s">
        <v>2912</v>
      </c>
      <c r="C10" s="677" t="s">
        <v>418</v>
      </c>
      <c r="D10" t="s">
        <v>2910</v>
      </c>
      <c r="F10" s="256">
        <v>150</v>
      </c>
      <c r="G10" s="218">
        <f t="shared" si="0"/>
        <v>0</v>
      </c>
    </row>
    <row r="11" spans="1:7">
      <c r="A11" s="257">
        <v>44681</v>
      </c>
      <c r="B11" s="676" t="s">
        <v>397</v>
      </c>
      <c r="C11" s="676" t="s">
        <v>420</v>
      </c>
      <c r="D11" t="s">
        <v>2910</v>
      </c>
      <c r="E11" s="290">
        <v>150</v>
      </c>
      <c r="G11" s="218">
        <f t="shared" si="0"/>
        <v>150</v>
      </c>
    </row>
    <row r="12" spans="1:7">
      <c r="A12" s="257">
        <v>44685</v>
      </c>
      <c r="B12" s="677" t="s">
        <v>2913</v>
      </c>
      <c r="C12" s="677" t="s">
        <v>420</v>
      </c>
      <c r="D12" t="s">
        <v>2910</v>
      </c>
      <c r="F12" s="256">
        <v>150</v>
      </c>
      <c r="G12" s="218">
        <f t="shared" si="0"/>
        <v>0</v>
      </c>
    </row>
    <row r="13" spans="1:7">
      <c r="A13" s="257">
        <v>44712</v>
      </c>
      <c r="B13" s="676" t="s">
        <v>397</v>
      </c>
      <c r="C13" s="676" t="s">
        <v>422</v>
      </c>
      <c r="D13" t="s">
        <v>2910</v>
      </c>
      <c r="E13" s="290">
        <v>150</v>
      </c>
      <c r="G13" s="218">
        <f t="shared" si="0"/>
        <v>150</v>
      </c>
    </row>
    <row r="14" spans="1:7">
      <c r="A14" s="257">
        <v>44685</v>
      </c>
      <c r="B14" s="677" t="s">
        <v>2913</v>
      </c>
      <c r="C14" s="677" t="s">
        <v>422</v>
      </c>
      <c r="D14" t="s">
        <v>2910</v>
      </c>
      <c r="F14" s="256">
        <v>150</v>
      </c>
      <c r="G14" s="218">
        <f t="shared" si="0"/>
        <v>0</v>
      </c>
    </row>
    <row r="15" spans="1:7">
      <c r="B15" s="677"/>
      <c r="C15" s="677"/>
      <c r="D15" t="s">
        <v>2910</v>
      </c>
      <c r="E15" s="256">
        <v>35</v>
      </c>
      <c r="G15" s="218">
        <f t="shared" si="0"/>
        <v>35</v>
      </c>
    </row>
    <row r="16" spans="1:7">
      <c r="A16" s="257">
        <v>44705</v>
      </c>
      <c r="B16" s="677" t="s">
        <v>2914</v>
      </c>
      <c r="C16" s="677" t="s">
        <v>422</v>
      </c>
      <c r="D16" t="s">
        <v>2910</v>
      </c>
      <c r="F16" s="256">
        <v>35</v>
      </c>
      <c r="G16" s="218">
        <f t="shared" si="0"/>
        <v>0</v>
      </c>
    </row>
    <row r="17" spans="1:7">
      <c r="A17" s="257">
        <v>44742</v>
      </c>
      <c r="B17" s="676" t="s">
        <v>397</v>
      </c>
      <c r="C17" s="676" t="s">
        <v>425</v>
      </c>
      <c r="D17" t="s">
        <v>2910</v>
      </c>
      <c r="E17" s="290">
        <v>150</v>
      </c>
      <c r="G17" s="218">
        <f t="shared" si="0"/>
        <v>150</v>
      </c>
    </row>
    <row r="18" spans="1:7">
      <c r="B18" s="676"/>
      <c r="C18" s="676"/>
      <c r="D18" t="s">
        <v>2910</v>
      </c>
      <c r="E18" s="290">
        <v>35</v>
      </c>
      <c r="G18" s="218">
        <f t="shared" si="0"/>
        <v>185</v>
      </c>
    </row>
    <row r="19" spans="1:7">
      <c r="B19" s="677"/>
      <c r="C19" s="677"/>
      <c r="D19" t="s">
        <v>2910</v>
      </c>
      <c r="E19" s="290">
        <v>35</v>
      </c>
      <c r="G19" s="218">
        <f t="shared" si="0"/>
        <v>220</v>
      </c>
    </row>
    <row r="20" spans="1:7">
      <c r="B20" s="677"/>
      <c r="C20" s="677"/>
      <c r="D20" t="s">
        <v>2910</v>
      </c>
      <c r="E20" s="290">
        <v>35</v>
      </c>
      <c r="G20" s="218">
        <f t="shared" si="0"/>
        <v>255</v>
      </c>
    </row>
    <row r="21" spans="1:7">
      <c r="B21" s="677"/>
      <c r="C21" s="677"/>
      <c r="D21" t="s">
        <v>2910</v>
      </c>
      <c r="E21" s="290">
        <v>35</v>
      </c>
      <c r="G21" s="218">
        <f t="shared" si="0"/>
        <v>290</v>
      </c>
    </row>
    <row r="22" spans="1:7">
      <c r="A22" s="257">
        <v>44714</v>
      </c>
      <c r="B22" s="677" t="s">
        <v>2912</v>
      </c>
      <c r="C22" s="677" t="s">
        <v>425</v>
      </c>
      <c r="D22" t="s">
        <v>2910</v>
      </c>
      <c r="E22" s="290"/>
      <c r="F22" s="290">
        <v>35</v>
      </c>
      <c r="G22" s="218">
        <f t="shared" si="0"/>
        <v>255</v>
      </c>
    </row>
    <row r="23" spans="1:7">
      <c r="A23" s="257">
        <v>44722</v>
      </c>
      <c r="B23" s="677" t="s">
        <v>2915</v>
      </c>
      <c r="C23" s="677" t="s">
        <v>425</v>
      </c>
      <c r="D23" t="s">
        <v>2910</v>
      </c>
      <c r="E23" s="290"/>
      <c r="F23" s="290">
        <v>35</v>
      </c>
      <c r="G23" s="218">
        <f t="shared" si="0"/>
        <v>220</v>
      </c>
    </row>
    <row r="24" spans="1:7">
      <c r="A24" s="257">
        <v>44734</v>
      </c>
      <c r="B24" s="677" t="s">
        <v>2916</v>
      </c>
      <c r="C24" s="677" t="s">
        <v>425</v>
      </c>
      <c r="D24" t="s">
        <v>2910</v>
      </c>
      <c r="E24" s="290"/>
      <c r="F24" s="290">
        <v>35</v>
      </c>
      <c r="G24" s="218">
        <f t="shared" si="0"/>
        <v>185</v>
      </c>
    </row>
    <row r="25" spans="1:7">
      <c r="A25" s="257">
        <v>44734</v>
      </c>
      <c r="B25" s="677" t="s">
        <v>2916</v>
      </c>
      <c r="C25" s="677" t="s">
        <v>425</v>
      </c>
      <c r="D25" t="s">
        <v>2910</v>
      </c>
      <c r="E25" s="290"/>
      <c r="F25" s="290">
        <v>150</v>
      </c>
      <c r="G25" s="218">
        <f t="shared" si="0"/>
        <v>35</v>
      </c>
    </row>
    <row r="26" spans="1:7">
      <c r="A26" s="257">
        <v>44774</v>
      </c>
      <c r="B26" s="677" t="s">
        <v>2917</v>
      </c>
      <c r="C26" s="677" t="s">
        <v>425</v>
      </c>
      <c r="D26" t="s">
        <v>2910</v>
      </c>
      <c r="F26" s="256">
        <v>35</v>
      </c>
      <c r="G26" s="218">
        <f t="shared" si="0"/>
        <v>0</v>
      </c>
    </row>
    <row r="27" spans="1:7">
      <c r="A27" s="257">
        <v>44773</v>
      </c>
      <c r="B27" s="676" t="s">
        <v>397</v>
      </c>
      <c r="C27" s="676" t="s">
        <v>427</v>
      </c>
      <c r="D27" t="s">
        <v>2910</v>
      </c>
      <c r="E27" s="290">
        <v>150</v>
      </c>
      <c r="G27" s="218">
        <f t="shared" si="0"/>
        <v>150</v>
      </c>
    </row>
    <row r="28" spans="1:7">
      <c r="B28" s="676"/>
      <c r="C28" s="676"/>
      <c r="D28" t="s">
        <v>2910</v>
      </c>
      <c r="E28" s="290">
        <v>140</v>
      </c>
      <c r="G28" s="218">
        <f t="shared" si="0"/>
        <v>290</v>
      </c>
    </row>
    <row r="29" spans="1:7">
      <c r="A29" s="257">
        <v>44774</v>
      </c>
      <c r="B29" s="677" t="s">
        <v>2917</v>
      </c>
      <c r="C29" s="677" t="s">
        <v>427</v>
      </c>
      <c r="D29" t="s">
        <v>2910</v>
      </c>
      <c r="F29" s="290">
        <v>150</v>
      </c>
      <c r="G29" s="218">
        <f t="shared" si="0"/>
        <v>140</v>
      </c>
    </row>
    <row r="30" spans="1:7">
      <c r="A30" s="257">
        <v>44774</v>
      </c>
      <c r="B30" s="677" t="s">
        <v>2917</v>
      </c>
      <c r="C30" s="677" t="s">
        <v>427</v>
      </c>
      <c r="D30" t="s">
        <v>2910</v>
      </c>
      <c r="F30" s="290">
        <v>140</v>
      </c>
      <c r="G30" s="218">
        <f t="shared" si="0"/>
        <v>0</v>
      </c>
    </row>
    <row r="31" spans="1:7">
      <c r="A31" s="257">
        <v>44804</v>
      </c>
      <c r="B31" s="676" t="s">
        <v>397</v>
      </c>
      <c r="C31" s="676" t="s">
        <v>429</v>
      </c>
      <c r="D31" t="s">
        <v>2910</v>
      </c>
      <c r="E31" s="290">
        <v>150</v>
      </c>
      <c r="G31" s="218">
        <f t="shared" si="0"/>
        <v>150</v>
      </c>
    </row>
    <row r="32" spans="1:7">
      <c r="B32" s="676"/>
      <c r="C32" s="676"/>
      <c r="D32" t="s">
        <v>2918</v>
      </c>
      <c r="E32" s="256">
        <v>65</v>
      </c>
      <c r="G32" s="218">
        <f t="shared" si="0"/>
        <v>215</v>
      </c>
    </row>
    <row r="33" spans="1:7">
      <c r="A33" s="257">
        <v>44789</v>
      </c>
      <c r="B33" s="677" t="s">
        <v>2919</v>
      </c>
      <c r="C33" s="677" t="s">
        <v>429</v>
      </c>
      <c r="D33" t="s">
        <v>2910</v>
      </c>
      <c r="F33" s="256">
        <v>150</v>
      </c>
      <c r="G33" s="218">
        <f t="shared" si="0"/>
        <v>65</v>
      </c>
    </row>
    <row r="34" spans="1:7">
      <c r="A34" s="257">
        <v>44789</v>
      </c>
      <c r="B34" s="677" t="s">
        <v>2919</v>
      </c>
      <c r="C34" s="677" t="s">
        <v>429</v>
      </c>
      <c r="D34" t="s">
        <v>2918</v>
      </c>
      <c r="F34" s="256">
        <v>65</v>
      </c>
      <c r="G34" s="218">
        <f t="shared" si="0"/>
        <v>0</v>
      </c>
    </row>
    <row r="35" spans="1:7">
      <c r="A35" s="257">
        <v>44790</v>
      </c>
      <c r="B35" s="677" t="s">
        <v>2920</v>
      </c>
      <c r="C35" s="677" t="s">
        <v>429</v>
      </c>
      <c r="D35" t="s">
        <v>2921</v>
      </c>
      <c r="E35" s="256">
        <v>5</v>
      </c>
      <c r="G35" s="218">
        <f t="shared" si="0"/>
        <v>5</v>
      </c>
    </row>
    <row r="36" spans="1:7">
      <c r="A36" s="257">
        <v>44790</v>
      </c>
      <c r="B36" s="677" t="s">
        <v>2920</v>
      </c>
      <c r="C36" s="677" t="s">
        <v>429</v>
      </c>
      <c r="D36" t="s">
        <v>2921</v>
      </c>
      <c r="F36" s="256">
        <v>5</v>
      </c>
      <c r="G36" s="218">
        <f t="shared" si="0"/>
        <v>0</v>
      </c>
    </row>
    <row r="37" spans="1:7">
      <c r="A37" s="257">
        <v>44804</v>
      </c>
      <c r="B37" s="676" t="s">
        <v>397</v>
      </c>
      <c r="C37" s="676" t="s">
        <v>431</v>
      </c>
      <c r="D37" t="s">
        <v>2910</v>
      </c>
      <c r="E37" s="290">
        <v>150</v>
      </c>
      <c r="G37" s="218">
        <f t="shared" si="0"/>
        <v>150</v>
      </c>
    </row>
    <row r="38" spans="1:7">
      <c r="B38" s="676"/>
      <c r="C38" s="676"/>
      <c r="D38" t="s">
        <v>2922</v>
      </c>
      <c r="E38" s="256">
        <v>35</v>
      </c>
      <c r="G38" s="218">
        <f t="shared" si="0"/>
        <v>185</v>
      </c>
    </row>
    <row r="39" spans="1:7">
      <c r="B39" s="676"/>
      <c r="C39" s="676"/>
      <c r="D39" t="s">
        <v>2922</v>
      </c>
      <c r="E39" s="256">
        <v>35</v>
      </c>
      <c r="G39" s="218">
        <f t="shared" si="0"/>
        <v>220</v>
      </c>
    </row>
    <row r="40" spans="1:7">
      <c r="B40" s="676"/>
      <c r="C40" s="676"/>
      <c r="D40" t="s">
        <v>2922</v>
      </c>
      <c r="E40" s="256">
        <v>35</v>
      </c>
      <c r="G40" s="218">
        <f t="shared" si="0"/>
        <v>255</v>
      </c>
    </row>
    <row r="41" spans="1:7">
      <c r="A41" s="257">
        <v>44804</v>
      </c>
      <c r="B41" s="677" t="s">
        <v>2923</v>
      </c>
      <c r="C41" s="677" t="s">
        <v>431</v>
      </c>
      <c r="D41" t="s">
        <v>2910</v>
      </c>
      <c r="F41" s="256">
        <v>150</v>
      </c>
      <c r="G41" s="218">
        <f t="shared" si="0"/>
        <v>105</v>
      </c>
    </row>
    <row r="42" spans="1:7">
      <c r="A42" s="257">
        <v>44804</v>
      </c>
      <c r="B42" s="677" t="s">
        <v>2923</v>
      </c>
      <c r="C42" s="677" t="s">
        <v>431</v>
      </c>
      <c r="D42" t="s">
        <v>2922</v>
      </c>
      <c r="F42" s="256">
        <v>35</v>
      </c>
      <c r="G42" s="218">
        <f t="shared" si="0"/>
        <v>70</v>
      </c>
    </row>
    <row r="43" spans="1:7">
      <c r="A43" s="257">
        <v>44819</v>
      </c>
      <c r="B43" s="677" t="s">
        <v>2924</v>
      </c>
      <c r="C43" s="677" t="s">
        <v>431</v>
      </c>
      <c r="D43" t="s">
        <v>2922</v>
      </c>
      <c r="F43" s="256">
        <v>35</v>
      </c>
      <c r="G43" s="218">
        <f t="shared" si="0"/>
        <v>35</v>
      </c>
    </row>
    <row r="44" spans="1:7">
      <c r="A44" s="257">
        <v>44819</v>
      </c>
      <c r="B44" s="677" t="s">
        <v>2924</v>
      </c>
      <c r="C44" s="677" t="s">
        <v>431</v>
      </c>
      <c r="D44" t="s">
        <v>2922</v>
      </c>
      <c r="F44" s="256">
        <v>35</v>
      </c>
      <c r="G44" s="218">
        <f t="shared" si="0"/>
        <v>0</v>
      </c>
    </row>
    <row r="45" spans="1:7">
      <c r="A45" s="257">
        <v>44865</v>
      </c>
      <c r="B45" s="676" t="s">
        <v>397</v>
      </c>
      <c r="C45" s="676" t="s">
        <v>398</v>
      </c>
      <c r="D45" t="s">
        <v>2910</v>
      </c>
      <c r="E45" s="290">
        <v>150</v>
      </c>
      <c r="G45" s="218">
        <f t="shared" si="0"/>
        <v>150</v>
      </c>
    </row>
    <row r="46" spans="1:7">
      <c r="B46" s="676"/>
      <c r="C46" s="676"/>
      <c r="D46" t="s">
        <v>2925</v>
      </c>
      <c r="E46" s="290">
        <v>40</v>
      </c>
      <c r="G46" s="218">
        <f t="shared" si="0"/>
        <v>190</v>
      </c>
    </row>
    <row r="47" spans="1:7">
      <c r="A47" s="257">
        <v>44846</v>
      </c>
      <c r="B47" s="677" t="s">
        <v>2926</v>
      </c>
      <c r="C47" s="677" t="s">
        <v>398</v>
      </c>
      <c r="D47" t="s">
        <v>2910</v>
      </c>
      <c r="E47" s="290"/>
      <c r="F47" s="256">
        <v>150</v>
      </c>
      <c r="G47" s="218">
        <f t="shared" si="0"/>
        <v>40</v>
      </c>
    </row>
    <row r="48" spans="1:7">
      <c r="A48" s="257">
        <v>44855</v>
      </c>
      <c r="B48" s="677" t="s">
        <v>2927</v>
      </c>
      <c r="C48" s="677" t="s">
        <v>398</v>
      </c>
      <c r="D48" t="s">
        <v>2925</v>
      </c>
      <c r="E48" s="290"/>
      <c r="F48" s="256">
        <v>40</v>
      </c>
      <c r="G48" s="218">
        <f t="shared" si="0"/>
        <v>0</v>
      </c>
    </row>
    <row r="49" spans="1:9">
      <c r="A49" s="257">
        <v>44895</v>
      </c>
      <c r="B49" s="676" t="s">
        <v>397</v>
      </c>
      <c r="C49" s="676" t="s">
        <v>405</v>
      </c>
      <c r="D49" t="s">
        <v>2910</v>
      </c>
      <c r="E49" s="290">
        <v>150</v>
      </c>
      <c r="G49" s="218">
        <f t="shared" si="0"/>
        <v>150</v>
      </c>
    </row>
    <row r="50" spans="1:9">
      <c r="B50" s="676"/>
      <c r="C50" s="676"/>
      <c r="D50" t="s">
        <v>2922</v>
      </c>
      <c r="E50" s="290">
        <v>35</v>
      </c>
      <c r="G50" s="218">
        <f t="shared" si="0"/>
        <v>185</v>
      </c>
    </row>
    <row r="51" spans="1:9">
      <c r="A51" s="257">
        <v>44861</v>
      </c>
      <c r="B51" s="677" t="s">
        <v>2928</v>
      </c>
      <c r="C51" s="677" t="s">
        <v>405</v>
      </c>
      <c r="D51" t="s">
        <v>2910</v>
      </c>
      <c r="E51" s="290"/>
      <c r="F51" s="256">
        <v>150</v>
      </c>
      <c r="G51" s="218">
        <f t="shared" si="0"/>
        <v>35</v>
      </c>
    </row>
    <row r="52" spans="1:9">
      <c r="A52" s="257">
        <v>44861</v>
      </c>
      <c r="B52" s="677" t="s">
        <v>2928</v>
      </c>
      <c r="C52" s="677" t="s">
        <v>405</v>
      </c>
      <c r="D52" t="s">
        <v>2922</v>
      </c>
      <c r="E52" s="290"/>
      <c r="F52" s="256">
        <v>35</v>
      </c>
      <c r="G52" s="218">
        <f t="shared" si="0"/>
        <v>0</v>
      </c>
      <c r="I52" s="256"/>
    </row>
    <row r="53" spans="1:9">
      <c r="A53" s="257">
        <v>44896</v>
      </c>
      <c r="B53" s="676" t="s">
        <v>397</v>
      </c>
      <c r="C53" s="676" t="s">
        <v>409</v>
      </c>
      <c r="D53" t="s">
        <v>2910</v>
      </c>
      <c r="E53" s="290">
        <v>150</v>
      </c>
      <c r="G53" s="218">
        <f t="shared" si="0"/>
        <v>150</v>
      </c>
      <c r="I53" s="256"/>
    </row>
    <row r="54" spans="1:9">
      <c r="B54" s="677"/>
      <c r="C54" s="677"/>
      <c r="D54" t="s">
        <v>2929</v>
      </c>
      <c r="E54" s="290">
        <v>155</v>
      </c>
      <c r="G54" s="218">
        <f t="shared" si="0"/>
        <v>305</v>
      </c>
      <c r="I54" s="256"/>
    </row>
    <row r="55" spans="1:9">
      <c r="A55" s="257">
        <v>44884</v>
      </c>
      <c r="B55" s="677" t="s">
        <v>2930</v>
      </c>
      <c r="C55" s="677" t="s">
        <v>409</v>
      </c>
      <c r="D55" t="s">
        <v>2910</v>
      </c>
      <c r="E55" s="290"/>
      <c r="F55" s="256">
        <v>150</v>
      </c>
      <c r="G55" s="218">
        <f t="shared" si="0"/>
        <v>155</v>
      </c>
      <c r="I55" s="256"/>
    </row>
    <row r="56" spans="1:9">
      <c r="A56" s="257">
        <v>44884</v>
      </c>
      <c r="B56" s="677" t="s">
        <v>2930</v>
      </c>
      <c r="C56" s="677" t="s">
        <v>409</v>
      </c>
      <c r="D56" t="s">
        <v>2922</v>
      </c>
      <c r="E56" s="290"/>
      <c r="F56" s="290">
        <v>155</v>
      </c>
      <c r="G56" s="218">
        <f t="shared" si="0"/>
        <v>0</v>
      </c>
      <c r="I56" s="256"/>
    </row>
    <row r="57" spans="1:9">
      <c r="A57" s="257">
        <v>44957</v>
      </c>
      <c r="B57" s="676" t="s">
        <v>397</v>
      </c>
      <c r="C57" s="676" t="s">
        <v>444</v>
      </c>
      <c r="D57" t="s">
        <v>2910</v>
      </c>
      <c r="E57" s="290">
        <v>150</v>
      </c>
      <c r="F57" s="290"/>
      <c r="G57" s="218">
        <f t="shared" si="0"/>
        <v>150</v>
      </c>
      <c r="I57" s="256"/>
    </row>
    <row r="58" spans="1:9">
      <c r="B58" s="677"/>
      <c r="C58" s="677"/>
      <c r="D58" t="s">
        <v>2931</v>
      </c>
      <c r="E58" s="290">
        <v>20</v>
      </c>
      <c r="F58" s="290"/>
      <c r="G58" s="218">
        <f t="shared" si="0"/>
        <v>170</v>
      </c>
      <c r="I58" s="256"/>
    </row>
    <row r="59" spans="1:9">
      <c r="B59" s="677" t="s">
        <v>2932</v>
      </c>
      <c r="C59" s="677" t="s">
        <v>444</v>
      </c>
      <c r="D59" t="s">
        <v>2931</v>
      </c>
      <c r="E59" s="290"/>
      <c r="F59" s="290">
        <v>20</v>
      </c>
      <c r="G59" s="218">
        <f t="shared" si="0"/>
        <v>150</v>
      </c>
      <c r="I59" s="256"/>
    </row>
    <row r="60" spans="1:9">
      <c r="B60" s="677"/>
      <c r="C60" s="677"/>
      <c r="D60" t="s">
        <v>2931</v>
      </c>
      <c r="E60" s="290">
        <v>20</v>
      </c>
      <c r="F60" s="290"/>
      <c r="G60" s="218">
        <f t="shared" si="0"/>
        <v>170</v>
      </c>
      <c r="I60" s="256"/>
    </row>
    <row r="61" spans="1:9">
      <c r="A61" s="257">
        <v>44942</v>
      </c>
      <c r="B61" s="677" t="s">
        <v>2933</v>
      </c>
      <c r="C61" s="677" t="s">
        <v>444</v>
      </c>
      <c r="D61" t="s">
        <v>2931</v>
      </c>
      <c r="E61" s="290"/>
      <c r="F61" s="290">
        <v>20</v>
      </c>
      <c r="G61" s="218">
        <f t="shared" si="0"/>
        <v>150</v>
      </c>
      <c r="I61" s="256"/>
    </row>
    <row r="62" spans="1:9">
      <c r="B62" s="677"/>
      <c r="C62" s="677"/>
      <c r="D62" t="s">
        <v>2931</v>
      </c>
      <c r="E62" s="290">
        <v>10</v>
      </c>
      <c r="G62" s="218">
        <f t="shared" si="0"/>
        <v>160</v>
      </c>
      <c r="I62" s="256"/>
    </row>
    <row r="63" spans="1:9">
      <c r="A63" s="257">
        <v>44943</v>
      </c>
      <c r="B63" s="677" t="s">
        <v>2934</v>
      </c>
      <c r="C63" s="677" t="s">
        <v>444</v>
      </c>
      <c r="D63" t="s">
        <v>2931</v>
      </c>
      <c r="E63" s="290"/>
      <c r="F63" s="256">
        <v>10</v>
      </c>
      <c r="G63" s="218">
        <f t="shared" si="0"/>
        <v>150</v>
      </c>
      <c r="I63" s="256"/>
    </row>
    <row r="64" spans="1:9">
      <c r="A64" s="257">
        <v>44959</v>
      </c>
      <c r="B64" s="677" t="s">
        <v>2935</v>
      </c>
      <c r="C64" s="677" t="s">
        <v>444</v>
      </c>
      <c r="D64" t="s">
        <v>2910</v>
      </c>
      <c r="E64" s="290"/>
      <c r="F64" s="256">
        <v>150</v>
      </c>
      <c r="G64" s="218">
        <f t="shared" si="0"/>
        <v>0</v>
      </c>
    </row>
    <row r="65" spans="1:7">
      <c r="A65" s="277">
        <v>44985</v>
      </c>
      <c r="B65" s="676" t="s">
        <v>397</v>
      </c>
      <c r="C65" s="676" t="s">
        <v>415</v>
      </c>
      <c r="D65" t="s">
        <v>2910</v>
      </c>
      <c r="E65" s="290">
        <v>150</v>
      </c>
      <c r="G65" s="218">
        <f t="shared" si="0"/>
        <v>150</v>
      </c>
    </row>
    <row r="66" spans="1:7">
      <c r="B66" s="677"/>
      <c r="C66" s="677"/>
      <c r="D66" t="s">
        <v>2931</v>
      </c>
      <c r="E66" s="290">
        <v>20</v>
      </c>
      <c r="G66" s="218">
        <f t="shared" si="0"/>
        <v>170</v>
      </c>
    </row>
    <row r="67" spans="1:7">
      <c r="A67" s="257">
        <v>44959</v>
      </c>
      <c r="B67" s="677" t="s">
        <v>2936</v>
      </c>
      <c r="C67" s="677" t="s">
        <v>415</v>
      </c>
      <c r="D67" t="s">
        <v>2931</v>
      </c>
      <c r="E67" s="290"/>
      <c r="F67" s="256">
        <v>20</v>
      </c>
      <c r="G67" s="218">
        <f t="shared" si="0"/>
        <v>150</v>
      </c>
    </row>
    <row r="68" spans="1:7">
      <c r="B68" s="677"/>
      <c r="C68" s="677"/>
      <c r="D68" t="s">
        <v>2931</v>
      </c>
      <c r="E68" s="290">
        <v>20</v>
      </c>
      <c r="G68" s="218">
        <f t="shared" si="0"/>
        <v>170</v>
      </c>
    </row>
    <row r="69" spans="1:7">
      <c r="A69" s="257">
        <v>44964</v>
      </c>
      <c r="B69" s="677" t="s">
        <v>2937</v>
      </c>
      <c r="C69" s="677" t="s">
        <v>415</v>
      </c>
      <c r="D69" t="s">
        <v>2931</v>
      </c>
      <c r="E69" s="290"/>
      <c r="F69" s="256">
        <v>20</v>
      </c>
      <c r="G69" s="218">
        <f t="shared" si="0"/>
        <v>150</v>
      </c>
    </row>
    <row r="70" spans="1:7">
      <c r="B70" s="677"/>
      <c r="C70" s="677"/>
      <c r="D70" t="s">
        <v>2938</v>
      </c>
      <c r="E70" s="290">
        <v>50</v>
      </c>
      <c r="G70" s="218">
        <f t="shared" si="0"/>
        <v>200</v>
      </c>
    </row>
    <row r="71" spans="1:7">
      <c r="A71" s="257">
        <v>44970</v>
      </c>
      <c r="B71" s="677" t="s">
        <v>2939</v>
      </c>
      <c r="C71" s="677" t="s">
        <v>415</v>
      </c>
      <c r="D71" t="s">
        <v>2938</v>
      </c>
      <c r="E71" s="290"/>
      <c r="F71" s="256">
        <v>50</v>
      </c>
      <c r="G71" s="218">
        <f t="shared" si="0"/>
        <v>150</v>
      </c>
    </row>
    <row r="72" spans="1:7">
      <c r="B72" s="677"/>
      <c r="C72" s="677"/>
      <c r="D72" t="s">
        <v>2940</v>
      </c>
      <c r="E72" s="290">
        <v>40</v>
      </c>
      <c r="G72" s="218">
        <f t="shared" si="0"/>
        <v>190</v>
      </c>
    </row>
    <row r="73" spans="1:7">
      <c r="A73" s="257">
        <v>44979</v>
      </c>
      <c r="B73" s="677" t="s">
        <v>2941</v>
      </c>
      <c r="C73" s="677" t="s">
        <v>415</v>
      </c>
      <c r="D73" t="s">
        <v>2940</v>
      </c>
      <c r="E73" s="290"/>
      <c r="F73" s="256">
        <v>40</v>
      </c>
      <c r="G73" s="218">
        <f t="shared" si="0"/>
        <v>150</v>
      </c>
    </row>
    <row r="74" spans="1:7">
      <c r="B74" s="677"/>
      <c r="C74" s="677"/>
      <c r="D74" t="s">
        <v>2942</v>
      </c>
      <c r="E74" s="290">
        <v>10</v>
      </c>
      <c r="G74" s="218">
        <f t="shared" si="0"/>
        <v>160</v>
      </c>
    </row>
    <row r="75" spans="1:7">
      <c r="A75" s="257">
        <v>44985</v>
      </c>
      <c r="B75" s="677" t="s">
        <v>2943</v>
      </c>
      <c r="C75" s="677" t="s">
        <v>415</v>
      </c>
      <c r="D75" t="s">
        <v>2942</v>
      </c>
      <c r="E75" s="290"/>
      <c r="F75" s="256">
        <v>10</v>
      </c>
      <c r="G75" s="218">
        <f t="shared" si="0"/>
        <v>150</v>
      </c>
    </row>
    <row r="76" spans="1:7">
      <c r="A76" s="257">
        <v>44991</v>
      </c>
      <c r="B76" s="677" t="s">
        <v>2944</v>
      </c>
      <c r="C76" s="677" t="s">
        <v>415</v>
      </c>
      <c r="D76" t="s">
        <v>2910</v>
      </c>
      <c r="E76" s="290"/>
      <c r="F76" s="256">
        <v>150</v>
      </c>
      <c r="G76" s="218">
        <f t="shared" si="0"/>
        <v>0</v>
      </c>
    </row>
    <row r="77" spans="1:7">
      <c r="A77" s="277">
        <v>45016</v>
      </c>
      <c r="B77" s="676" t="s">
        <v>397</v>
      </c>
      <c r="C77" s="676" t="s">
        <v>418</v>
      </c>
      <c r="D77" t="s">
        <v>2910</v>
      </c>
      <c r="E77" s="290">
        <v>150</v>
      </c>
      <c r="G77" s="218">
        <f t="shared" si="0"/>
        <v>150</v>
      </c>
    </row>
    <row r="78" spans="1:7">
      <c r="A78" s="277"/>
      <c r="B78" s="676"/>
      <c r="C78" s="676"/>
      <c r="D78" t="s">
        <v>2942</v>
      </c>
      <c r="E78" s="290">
        <v>10</v>
      </c>
      <c r="G78" s="218">
        <f t="shared" si="0"/>
        <v>160</v>
      </c>
    </row>
    <row r="79" spans="1:7">
      <c r="A79" s="257">
        <v>44992</v>
      </c>
      <c r="B79" s="677" t="s">
        <v>2945</v>
      </c>
      <c r="C79" s="677" t="s">
        <v>418</v>
      </c>
      <c r="D79" t="s">
        <v>2942</v>
      </c>
      <c r="E79" s="290"/>
      <c r="F79" s="290">
        <v>10</v>
      </c>
      <c r="G79" s="218">
        <f t="shared" si="0"/>
        <v>150</v>
      </c>
    </row>
    <row r="80" spans="1:7">
      <c r="A80" s="257">
        <v>45016</v>
      </c>
      <c r="B80" s="677" t="s">
        <v>2946</v>
      </c>
      <c r="C80" s="677" t="s">
        <v>418</v>
      </c>
      <c r="D80" t="s">
        <v>2942</v>
      </c>
      <c r="E80" s="290"/>
      <c r="F80" s="256">
        <v>150</v>
      </c>
      <c r="G80" s="218">
        <f t="shared" si="0"/>
        <v>0</v>
      </c>
    </row>
    <row r="81" spans="1:7">
      <c r="A81" s="277">
        <v>45046</v>
      </c>
      <c r="B81" s="676" t="s">
        <v>397</v>
      </c>
      <c r="C81" s="676" t="s">
        <v>420</v>
      </c>
      <c r="D81" t="s">
        <v>2910</v>
      </c>
      <c r="E81" s="290">
        <v>150</v>
      </c>
      <c r="G81" s="218">
        <f t="shared" si="0"/>
        <v>150</v>
      </c>
    </row>
    <row r="82" spans="1:7">
      <c r="A82" s="277"/>
      <c r="B82" s="676"/>
      <c r="C82" s="676"/>
      <c r="D82" t="s">
        <v>2947</v>
      </c>
      <c r="E82" s="290">
        <v>70</v>
      </c>
      <c r="G82" s="218">
        <f t="shared" si="0"/>
        <v>220</v>
      </c>
    </row>
    <row r="83" spans="1:7">
      <c r="A83" s="257">
        <v>45033</v>
      </c>
      <c r="B83" s="677" t="s">
        <v>2948</v>
      </c>
      <c r="C83" s="677" t="s">
        <v>420</v>
      </c>
      <c r="D83" t="s">
        <v>2947</v>
      </c>
      <c r="E83" s="290"/>
      <c r="F83" s="256">
        <v>70</v>
      </c>
      <c r="G83" s="218">
        <f t="shared" si="0"/>
        <v>150</v>
      </c>
    </row>
    <row r="84" spans="1:7">
      <c r="A84" s="277"/>
      <c r="B84" s="676"/>
      <c r="C84" s="676"/>
      <c r="D84" t="s">
        <v>2947</v>
      </c>
      <c r="E84" s="290">
        <v>70</v>
      </c>
      <c r="G84" s="218">
        <f t="shared" si="0"/>
        <v>220</v>
      </c>
    </row>
    <row r="85" spans="1:7">
      <c r="A85" s="257">
        <v>45044</v>
      </c>
      <c r="B85" s="677" t="s">
        <v>2949</v>
      </c>
      <c r="C85" s="677" t="s">
        <v>420</v>
      </c>
      <c r="D85" t="s">
        <v>2947</v>
      </c>
      <c r="E85" s="290"/>
      <c r="F85" s="256">
        <v>70</v>
      </c>
      <c r="G85" s="218">
        <f t="shared" si="0"/>
        <v>150</v>
      </c>
    </row>
    <row r="86" spans="1:7">
      <c r="A86" s="257">
        <v>45064</v>
      </c>
      <c r="B86" s="677" t="s">
        <v>2950</v>
      </c>
      <c r="C86" s="677" t="s">
        <v>420</v>
      </c>
      <c r="D86" t="s">
        <v>2910</v>
      </c>
      <c r="E86" s="290"/>
      <c r="F86" s="256">
        <v>150</v>
      </c>
      <c r="G86" s="218">
        <f t="shared" si="0"/>
        <v>0</v>
      </c>
    </row>
    <row r="87" spans="1:7">
      <c r="A87" s="277">
        <v>45077</v>
      </c>
      <c r="B87" s="676" t="s">
        <v>397</v>
      </c>
      <c r="C87" s="676" t="s">
        <v>422</v>
      </c>
      <c r="D87" t="s">
        <v>2910</v>
      </c>
      <c r="E87" s="290">
        <v>150</v>
      </c>
      <c r="G87" s="218">
        <f t="shared" si="0"/>
        <v>150</v>
      </c>
    </row>
    <row r="88" spans="1:7">
      <c r="A88" s="277"/>
      <c r="B88" s="676"/>
      <c r="C88" s="676"/>
      <c r="D88" t="s">
        <v>2947</v>
      </c>
      <c r="E88" s="290">
        <v>70</v>
      </c>
      <c r="G88" s="218">
        <f t="shared" si="0"/>
        <v>220</v>
      </c>
    </row>
    <row r="89" spans="1:7">
      <c r="A89" s="277"/>
      <c r="B89" s="676"/>
      <c r="C89" s="676"/>
      <c r="D89" t="s">
        <v>2947</v>
      </c>
      <c r="E89" s="290">
        <v>70</v>
      </c>
      <c r="G89" s="218">
        <f t="shared" si="0"/>
        <v>290</v>
      </c>
    </row>
    <row r="90" spans="1:7">
      <c r="A90" s="277"/>
      <c r="B90" s="676"/>
      <c r="C90" s="676"/>
      <c r="D90" t="s">
        <v>2947</v>
      </c>
      <c r="E90" s="290">
        <v>70</v>
      </c>
      <c r="G90" s="218">
        <f t="shared" ref="G90:G157" si="1">G89+E90-F90</f>
        <v>360</v>
      </c>
    </row>
    <row r="91" spans="1:7">
      <c r="A91" s="257">
        <v>45054</v>
      </c>
      <c r="B91" s="677" t="s">
        <v>2951</v>
      </c>
      <c r="C91" s="677" t="s">
        <v>422</v>
      </c>
      <c r="D91" t="s">
        <v>2947</v>
      </c>
      <c r="E91" s="290"/>
      <c r="F91" s="256">
        <v>70</v>
      </c>
      <c r="G91" s="218">
        <f t="shared" si="1"/>
        <v>290</v>
      </c>
    </row>
    <row r="92" spans="1:7">
      <c r="A92" s="257">
        <v>45064</v>
      </c>
      <c r="B92" s="677" t="s">
        <v>2952</v>
      </c>
      <c r="C92" s="677" t="s">
        <v>422</v>
      </c>
      <c r="D92" t="s">
        <v>2947</v>
      </c>
      <c r="E92" s="290"/>
      <c r="F92" s="290">
        <v>70</v>
      </c>
      <c r="G92" s="218">
        <f t="shared" si="1"/>
        <v>220</v>
      </c>
    </row>
    <row r="93" spans="1:7">
      <c r="A93" s="257">
        <v>45070</v>
      </c>
      <c r="B93" s="677" t="s">
        <v>2953</v>
      </c>
      <c r="C93" s="677" t="s">
        <v>422</v>
      </c>
      <c r="D93" t="s">
        <v>2947</v>
      </c>
      <c r="E93" s="290"/>
      <c r="F93" s="290">
        <v>70</v>
      </c>
      <c r="G93" s="218">
        <f t="shared" si="1"/>
        <v>150</v>
      </c>
    </row>
    <row r="94" spans="1:7">
      <c r="A94" s="257">
        <v>45079</v>
      </c>
      <c r="B94" s="677" t="s">
        <v>2954</v>
      </c>
      <c r="C94" s="677" t="s">
        <v>422</v>
      </c>
      <c r="D94" t="s">
        <v>2910</v>
      </c>
      <c r="E94" s="290"/>
      <c r="F94" s="256">
        <v>150</v>
      </c>
      <c r="G94" s="218">
        <f t="shared" si="1"/>
        <v>0</v>
      </c>
    </row>
    <row r="95" spans="1:7">
      <c r="A95" s="277">
        <v>45107</v>
      </c>
      <c r="B95" s="676" t="s">
        <v>397</v>
      </c>
      <c r="C95" s="676" t="s">
        <v>425</v>
      </c>
      <c r="D95" t="s">
        <v>2910</v>
      </c>
      <c r="E95" s="290">
        <v>150</v>
      </c>
      <c r="G95" s="218">
        <f t="shared" si="1"/>
        <v>150</v>
      </c>
    </row>
    <row r="96" spans="1:7">
      <c r="B96" s="677"/>
      <c r="C96" s="677"/>
      <c r="D96" t="s">
        <v>2947</v>
      </c>
      <c r="E96" s="290">
        <v>70</v>
      </c>
      <c r="G96" s="218">
        <f t="shared" si="1"/>
        <v>220</v>
      </c>
    </row>
    <row r="97" spans="1:7">
      <c r="A97" s="257">
        <v>45079</v>
      </c>
      <c r="B97" s="677" t="s">
        <v>2955</v>
      </c>
      <c r="C97" s="677" t="s">
        <v>425</v>
      </c>
      <c r="D97" t="s">
        <v>2947</v>
      </c>
      <c r="E97" s="290"/>
      <c r="F97" s="256">
        <v>70</v>
      </c>
      <c r="G97" s="218">
        <f t="shared" si="1"/>
        <v>150</v>
      </c>
    </row>
    <row r="98" spans="1:7">
      <c r="B98" s="677"/>
      <c r="C98" s="677"/>
      <c r="D98" s="319" t="s">
        <v>551</v>
      </c>
      <c r="E98" s="237">
        <v>10</v>
      </c>
      <c r="G98" s="218">
        <f t="shared" si="1"/>
        <v>160</v>
      </c>
    </row>
    <row r="99" spans="1:7">
      <c r="B99" s="677"/>
      <c r="C99" s="677"/>
      <c r="D99" t="s">
        <v>2940</v>
      </c>
      <c r="E99" s="237">
        <v>40</v>
      </c>
      <c r="G99" s="218">
        <f t="shared" si="1"/>
        <v>200</v>
      </c>
    </row>
    <row r="100" spans="1:7">
      <c r="A100" s="257">
        <v>45089</v>
      </c>
      <c r="B100" s="677" t="s">
        <v>2956</v>
      </c>
      <c r="C100" s="677" t="s">
        <v>425</v>
      </c>
      <c r="D100" t="s">
        <v>2940</v>
      </c>
      <c r="E100" s="237"/>
      <c r="F100" s="256">
        <v>40</v>
      </c>
      <c r="G100" s="218">
        <f t="shared" si="1"/>
        <v>160</v>
      </c>
    </row>
    <row r="101" spans="1:7">
      <c r="A101" s="257">
        <v>45139</v>
      </c>
      <c r="B101" s="677" t="s">
        <v>2957</v>
      </c>
      <c r="C101" s="677" t="s">
        <v>425</v>
      </c>
      <c r="D101" t="s">
        <v>2910</v>
      </c>
      <c r="E101" s="237"/>
      <c r="F101" s="256">
        <v>150</v>
      </c>
      <c r="G101" s="218">
        <f t="shared" si="1"/>
        <v>10</v>
      </c>
    </row>
    <row r="102" spans="1:7">
      <c r="A102" s="257">
        <v>45201</v>
      </c>
      <c r="B102" s="677" t="s">
        <v>2958</v>
      </c>
      <c r="C102" s="677" t="s">
        <v>425</v>
      </c>
      <c r="D102" s="319" t="s">
        <v>551</v>
      </c>
      <c r="E102" s="237"/>
      <c r="F102" s="256">
        <v>10</v>
      </c>
      <c r="G102" s="218">
        <f t="shared" si="1"/>
        <v>0</v>
      </c>
    </row>
    <row r="103" spans="1:7">
      <c r="A103" s="277">
        <v>45138</v>
      </c>
      <c r="B103" s="676" t="s">
        <v>397</v>
      </c>
      <c r="C103" s="676" t="s">
        <v>427</v>
      </c>
      <c r="D103" t="s">
        <v>2959</v>
      </c>
      <c r="E103" s="285">
        <v>150</v>
      </c>
      <c r="G103" s="218">
        <f t="shared" si="1"/>
        <v>150</v>
      </c>
    </row>
    <row r="104" spans="1:7">
      <c r="A104" s="257">
        <v>45139</v>
      </c>
      <c r="B104" s="677" t="s">
        <v>2957</v>
      </c>
      <c r="C104" s="677" t="s">
        <v>427</v>
      </c>
      <c r="D104" t="s">
        <v>2959</v>
      </c>
      <c r="E104" s="237"/>
      <c r="F104" s="256">
        <v>150</v>
      </c>
      <c r="G104" s="218">
        <f t="shared" si="1"/>
        <v>0</v>
      </c>
    </row>
    <row r="105" spans="1:7">
      <c r="A105" s="277">
        <v>45169</v>
      </c>
      <c r="B105" s="676" t="s">
        <v>397</v>
      </c>
      <c r="C105" s="676" t="s">
        <v>429</v>
      </c>
      <c r="D105" t="s">
        <v>2959</v>
      </c>
      <c r="E105" s="290">
        <v>150</v>
      </c>
      <c r="G105" s="218">
        <f t="shared" si="1"/>
        <v>150</v>
      </c>
    </row>
    <row r="106" spans="1:7">
      <c r="A106" s="257">
        <v>45201</v>
      </c>
      <c r="B106" s="677" t="s">
        <v>2958</v>
      </c>
      <c r="C106" s="677" t="s">
        <v>429</v>
      </c>
      <c r="D106" t="s">
        <v>2959</v>
      </c>
      <c r="E106" s="290"/>
      <c r="F106" s="256">
        <v>150</v>
      </c>
      <c r="G106" s="218">
        <f t="shared" si="1"/>
        <v>0</v>
      </c>
    </row>
    <row r="107" spans="1:7">
      <c r="A107" s="277">
        <v>45199</v>
      </c>
      <c r="B107" s="676" t="s">
        <v>397</v>
      </c>
      <c r="C107" s="676" t="s">
        <v>431</v>
      </c>
      <c r="D107" t="s">
        <v>2959</v>
      </c>
      <c r="E107" s="290">
        <v>150</v>
      </c>
      <c r="G107" s="218">
        <f t="shared" si="1"/>
        <v>150</v>
      </c>
    </row>
    <row r="108" spans="1:7">
      <c r="A108" s="257">
        <v>45201</v>
      </c>
      <c r="B108" s="677" t="s">
        <v>2958</v>
      </c>
      <c r="C108" s="677" t="s">
        <v>431</v>
      </c>
      <c r="D108" t="s">
        <v>2959</v>
      </c>
      <c r="E108" s="237"/>
      <c r="F108" s="256">
        <v>150</v>
      </c>
      <c r="G108" s="218">
        <f>G107+E108-F108</f>
        <v>0</v>
      </c>
    </row>
    <row r="109" spans="1:7">
      <c r="A109" s="277">
        <v>45230</v>
      </c>
      <c r="B109" s="676" t="s">
        <v>397</v>
      </c>
      <c r="C109" s="676" t="s">
        <v>398</v>
      </c>
      <c r="D109" t="s">
        <v>2959</v>
      </c>
      <c r="E109" s="290">
        <v>150</v>
      </c>
      <c r="G109" s="218">
        <f t="shared" ref="G109:G123" si="2">G108+E109-F109</f>
        <v>150</v>
      </c>
    </row>
    <row r="110" spans="1:7">
      <c r="A110" s="257">
        <v>45314</v>
      </c>
      <c r="B110" s="677" t="s">
        <v>2960</v>
      </c>
      <c r="C110" s="677" t="s">
        <v>398</v>
      </c>
      <c r="D110" t="s">
        <v>2959</v>
      </c>
      <c r="E110" s="237"/>
      <c r="F110" s="256">
        <v>150</v>
      </c>
      <c r="G110" s="218">
        <f t="shared" si="2"/>
        <v>0</v>
      </c>
    </row>
    <row r="111" spans="1:7">
      <c r="A111" s="277">
        <v>45260</v>
      </c>
      <c r="B111" s="676" t="s">
        <v>397</v>
      </c>
      <c r="C111" s="676" t="s">
        <v>405</v>
      </c>
      <c r="D111" t="s">
        <v>2959</v>
      </c>
      <c r="E111" s="290">
        <v>150</v>
      </c>
      <c r="G111" s="218">
        <f t="shared" si="2"/>
        <v>150</v>
      </c>
    </row>
    <row r="112" spans="1:7">
      <c r="A112" s="257">
        <v>45314</v>
      </c>
      <c r="B112" s="677" t="s">
        <v>2960</v>
      </c>
      <c r="C112" s="677" t="s">
        <v>405</v>
      </c>
      <c r="D112" t="s">
        <v>2959</v>
      </c>
      <c r="E112" s="237"/>
      <c r="F112" s="256">
        <v>150</v>
      </c>
      <c r="G112" s="218">
        <f t="shared" si="2"/>
        <v>0</v>
      </c>
    </row>
    <row r="113" spans="1:7">
      <c r="A113" s="277">
        <v>45291</v>
      </c>
      <c r="B113" s="676" t="s">
        <v>397</v>
      </c>
      <c r="C113" s="676" t="s">
        <v>409</v>
      </c>
      <c r="D113" t="s">
        <v>2959</v>
      </c>
      <c r="E113" s="290">
        <v>150</v>
      </c>
      <c r="G113" s="218">
        <f t="shared" si="2"/>
        <v>150</v>
      </c>
    </row>
    <row r="114" spans="1:7">
      <c r="A114" s="257">
        <v>45314</v>
      </c>
      <c r="B114" s="677" t="s">
        <v>2960</v>
      </c>
      <c r="C114" s="677" t="s">
        <v>409</v>
      </c>
      <c r="D114" t="s">
        <v>2959</v>
      </c>
      <c r="E114" s="237"/>
      <c r="F114" s="256">
        <v>150</v>
      </c>
      <c r="G114" s="218">
        <f t="shared" si="2"/>
        <v>0</v>
      </c>
    </row>
    <row r="115" spans="1:7">
      <c r="A115" s="277">
        <v>45322</v>
      </c>
      <c r="B115" s="676" t="s">
        <v>397</v>
      </c>
      <c r="C115" s="676" t="s">
        <v>412</v>
      </c>
      <c r="D115" t="s">
        <v>2959</v>
      </c>
      <c r="E115" s="237">
        <v>150</v>
      </c>
      <c r="G115" s="218">
        <f t="shared" si="2"/>
        <v>150</v>
      </c>
    </row>
    <row r="116" spans="1:7">
      <c r="A116" s="257">
        <v>45421</v>
      </c>
      <c r="B116" s="677" t="s">
        <v>2961</v>
      </c>
      <c r="C116" s="676" t="s">
        <v>412</v>
      </c>
      <c r="D116" t="s">
        <v>2959</v>
      </c>
      <c r="E116" s="237"/>
      <c r="F116" s="237">
        <v>150</v>
      </c>
      <c r="G116" s="218">
        <f t="shared" si="2"/>
        <v>0</v>
      </c>
    </row>
    <row r="117" spans="1:7">
      <c r="A117" s="243">
        <v>45351</v>
      </c>
      <c r="B117" s="676" t="s">
        <v>397</v>
      </c>
      <c r="C117" s="676" t="s">
        <v>415</v>
      </c>
      <c r="D117" t="s">
        <v>2959</v>
      </c>
      <c r="E117" s="256">
        <v>150</v>
      </c>
      <c r="G117" s="218">
        <f t="shared" si="2"/>
        <v>150</v>
      </c>
    </row>
    <row r="118" spans="1:7">
      <c r="A118" s="257">
        <v>45421</v>
      </c>
      <c r="B118" s="677" t="s">
        <v>2961</v>
      </c>
      <c r="C118" s="676" t="s">
        <v>415</v>
      </c>
      <c r="D118" t="s">
        <v>2959</v>
      </c>
      <c r="F118" s="237">
        <v>150</v>
      </c>
      <c r="G118" s="218">
        <f t="shared" si="2"/>
        <v>0</v>
      </c>
    </row>
    <row r="119" spans="1:7">
      <c r="A119" s="277">
        <v>45382</v>
      </c>
      <c r="B119" s="676" t="s">
        <v>397</v>
      </c>
      <c r="C119" s="676" t="s">
        <v>418</v>
      </c>
      <c r="D119" t="s">
        <v>2959</v>
      </c>
      <c r="E119" s="256">
        <v>150</v>
      </c>
      <c r="G119" s="218">
        <f t="shared" si="2"/>
        <v>150</v>
      </c>
    </row>
    <row r="120" spans="1:7">
      <c r="A120" s="257">
        <v>45421</v>
      </c>
      <c r="B120" s="677" t="s">
        <v>2961</v>
      </c>
      <c r="C120" s="676" t="s">
        <v>418</v>
      </c>
      <c r="D120" t="s">
        <v>2959</v>
      </c>
      <c r="F120" s="237">
        <v>150</v>
      </c>
      <c r="G120" s="218">
        <f t="shared" si="2"/>
        <v>0</v>
      </c>
    </row>
    <row r="121" spans="1:7">
      <c r="A121" s="277">
        <v>45412</v>
      </c>
      <c r="B121" s="676" t="s">
        <v>397</v>
      </c>
      <c r="C121" s="676" t="s">
        <v>420</v>
      </c>
      <c r="D121" t="s">
        <v>2959</v>
      </c>
      <c r="E121" s="256">
        <v>150</v>
      </c>
      <c r="G121" s="218">
        <f t="shared" si="2"/>
        <v>150</v>
      </c>
    </row>
    <row r="122" spans="1:7">
      <c r="A122" s="257">
        <v>45421</v>
      </c>
      <c r="B122" s="677" t="s">
        <v>2961</v>
      </c>
      <c r="C122" s="677" t="s">
        <v>420</v>
      </c>
      <c r="D122" t="s">
        <v>2959</v>
      </c>
      <c r="F122" s="237">
        <v>150</v>
      </c>
      <c r="G122" s="218">
        <f t="shared" si="2"/>
        <v>0</v>
      </c>
    </row>
    <row r="123" spans="1:7">
      <c r="A123" s="277">
        <v>45443</v>
      </c>
      <c r="B123" s="676" t="s">
        <v>397</v>
      </c>
      <c r="C123" s="676" t="s">
        <v>422</v>
      </c>
      <c r="D123" t="s">
        <v>2959</v>
      </c>
      <c r="E123" s="256">
        <v>150</v>
      </c>
      <c r="G123" s="218">
        <f t="shared" si="2"/>
        <v>150</v>
      </c>
    </row>
    <row r="124" spans="1:7">
      <c r="A124" s="257">
        <v>45421</v>
      </c>
      <c r="B124" s="677" t="s">
        <v>2961</v>
      </c>
      <c r="C124" s="677" t="s">
        <v>422</v>
      </c>
      <c r="D124" t="s">
        <v>2959</v>
      </c>
      <c r="F124" s="237">
        <v>150</v>
      </c>
      <c r="G124" s="218">
        <f t="shared" si="1"/>
        <v>0</v>
      </c>
    </row>
    <row r="125" spans="1:7">
      <c r="A125" s="277">
        <v>45473</v>
      </c>
      <c r="B125" s="676" t="s">
        <v>397</v>
      </c>
      <c r="C125" s="676" t="s">
        <v>425</v>
      </c>
      <c r="D125" t="s">
        <v>2959</v>
      </c>
      <c r="E125" s="256">
        <v>150</v>
      </c>
      <c r="G125" s="218">
        <f t="shared" si="1"/>
        <v>150</v>
      </c>
    </row>
    <row r="126" spans="1:7">
      <c r="A126" s="277">
        <v>45476</v>
      </c>
      <c r="B126" s="676" t="s">
        <v>2962</v>
      </c>
      <c r="C126" s="676" t="s">
        <v>425</v>
      </c>
      <c r="D126" t="s">
        <v>2959</v>
      </c>
      <c r="F126" s="237">
        <v>150</v>
      </c>
      <c r="G126" s="218">
        <f t="shared" si="1"/>
        <v>0</v>
      </c>
    </row>
    <row r="127" spans="1:7">
      <c r="A127" s="277">
        <v>45504</v>
      </c>
      <c r="B127" s="676" t="s">
        <v>397</v>
      </c>
      <c r="C127" s="676" t="s">
        <v>427</v>
      </c>
      <c r="D127" t="s">
        <v>2959</v>
      </c>
      <c r="E127" s="256">
        <v>150</v>
      </c>
      <c r="G127" s="218">
        <f t="shared" si="1"/>
        <v>150</v>
      </c>
    </row>
    <row r="128" spans="1:7">
      <c r="A128" s="257">
        <v>45476</v>
      </c>
      <c r="B128" s="677" t="s">
        <v>2962</v>
      </c>
      <c r="C128" s="677" t="s">
        <v>427</v>
      </c>
      <c r="D128" t="s">
        <v>2959</v>
      </c>
      <c r="F128" s="237">
        <v>150</v>
      </c>
      <c r="G128" s="218">
        <f t="shared" si="1"/>
        <v>0</v>
      </c>
    </row>
    <row r="129" spans="1:12">
      <c r="A129" s="277">
        <v>45535</v>
      </c>
      <c r="B129" s="676" t="s">
        <v>397</v>
      </c>
      <c r="C129" s="676" t="s">
        <v>732</v>
      </c>
      <c r="D129" t="s">
        <v>2959</v>
      </c>
      <c r="E129" s="256">
        <v>150</v>
      </c>
      <c r="G129" s="218">
        <f t="shared" si="1"/>
        <v>150</v>
      </c>
    </row>
    <row r="130" spans="1:12">
      <c r="A130" s="257">
        <v>45565</v>
      </c>
      <c r="B130" s="677" t="s">
        <v>2963</v>
      </c>
      <c r="C130" s="677" t="s">
        <v>732</v>
      </c>
      <c r="D130" t="s">
        <v>2959</v>
      </c>
      <c r="F130" s="256">
        <v>150</v>
      </c>
      <c r="G130" s="218">
        <f t="shared" si="1"/>
        <v>0</v>
      </c>
    </row>
    <row r="131" spans="1:12">
      <c r="A131" s="277">
        <v>45565</v>
      </c>
      <c r="B131" s="676" t="s">
        <v>397</v>
      </c>
      <c r="C131" s="676" t="s">
        <v>431</v>
      </c>
      <c r="D131" t="s">
        <v>2959</v>
      </c>
      <c r="E131" s="256">
        <v>150</v>
      </c>
      <c r="G131" s="218">
        <f t="shared" si="1"/>
        <v>150</v>
      </c>
    </row>
    <row r="132" spans="1:12">
      <c r="A132" s="257">
        <v>45608</v>
      </c>
      <c r="B132" s="677" t="s">
        <v>2964</v>
      </c>
      <c r="C132" s="677" t="s">
        <v>431</v>
      </c>
      <c r="D132" t="s">
        <v>2959</v>
      </c>
      <c r="F132" s="256">
        <v>150</v>
      </c>
      <c r="G132" s="218">
        <f t="shared" si="1"/>
        <v>0</v>
      </c>
    </row>
    <row r="133" spans="1:12">
      <c r="A133" s="243">
        <v>45596</v>
      </c>
      <c r="B133" s="676" t="s">
        <v>397</v>
      </c>
      <c r="C133" s="676" t="s">
        <v>398</v>
      </c>
      <c r="D133" t="s">
        <v>2959</v>
      </c>
      <c r="E133" s="237">
        <v>150</v>
      </c>
      <c r="G133" s="218">
        <f t="shared" si="1"/>
        <v>150</v>
      </c>
      <c r="I133" s="676"/>
      <c r="J133" s="676"/>
      <c r="K133" s="676"/>
      <c r="L133" s="676"/>
    </row>
    <row r="134" spans="1:12">
      <c r="A134" s="257">
        <v>45608</v>
      </c>
      <c r="B134" s="677" t="s">
        <v>2964</v>
      </c>
      <c r="C134" s="677" t="s">
        <v>431</v>
      </c>
      <c r="D134" t="s">
        <v>2959</v>
      </c>
      <c r="F134" s="256">
        <v>150</v>
      </c>
      <c r="G134" s="218">
        <f t="shared" si="1"/>
        <v>0</v>
      </c>
      <c r="I134" s="676"/>
      <c r="J134" s="676"/>
      <c r="K134" s="676"/>
      <c r="L134" s="676"/>
    </row>
    <row r="135" spans="1:12">
      <c r="A135" s="243">
        <v>45626</v>
      </c>
      <c r="B135" s="676" t="s">
        <v>397</v>
      </c>
      <c r="C135" s="676" t="s">
        <v>405</v>
      </c>
      <c r="D135" t="s">
        <v>2959</v>
      </c>
      <c r="E135" s="237">
        <v>150</v>
      </c>
      <c r="G135" s="218">
        <f t="shared" si="1"/>
        <v>150</v>
      </c>
      <c r="I135" s="676"/>
      <c r="J135" s="676"/>
      <c r="K135" s="676"/>
      <c r="L135" s="676"/>
    </row>
    <row r="136" spans="1:12">
      <c r="A136" s="236">
        <v>45693</v>
      </c>
      <c r="B136" s="677" t="s">
        <v>2965</v>
      </c>
      <c r="C136" s="677" t="s">
        <v>405</v>
      </c>
      <c r="D136" t="s">
        <v>2959</v>
      </c>
      <c r="F136" s="256">
        <v>150</v>
      </c>
      <c r="G136" s="218">
        <f t="shared" si="1"/>
        <v>0</v>
      </c>
      <c r="I136" s="676"/>
      <c r="J136" s="676"/>
      <c r="K136" s="676"/>
      <c r="L136" s="676"/>
    </row>
    <row r="137" spans="1:12">
      <c r="A137" s="243">
        <v>45657</v>
      </c>
      <c r="B137" s="676" t="s">
        <v>397</v>
      </c>
      <c r="C137" s="676" t="s">
        <v>409</v>
      </c>
      <c r="D137" t="s">
        <v>2959</v>
      </c>
      <c r="E137" s="237">
        <v>150</v>
      </c>
      <c r="G137" s="218">
        <f t="shared" si="1"/>
        <v>150</v>
      </c>
      <c r="I137" s="676"/>
      <c r="J137" s="676"/>
      <c r="K137" s="676"/>
      <c r="L137" s="676"/>
    </row>
    <row r="138" spans="1:12">
      <c r="A138" s="236">
        <v>45693</v>
      </c>
      <c r="B138" s="677" t="s">
        <v>2965</v>
      </c>
      <c r="C138" s="677" t="s">
        <v>409</v>
      </c>
      <c r="D138" t="s">
        <v>2959</v>
      </c>
      <c r="F138" s="256">
        <v>150</v>
      </c>
      <c r="G138" s="218">
        <f t="shared" si="1"/>
        <v>0</v>
      </c>
      <c r="L138" s="237"/>
    </row>
    <row r="139" spans="1:12">
      <c r="A139" s="249">
        <v>45688</v>
      </c>
      <c r="B139" s="371" t="s">
        <v>397</v>
      </c>
      <c r="C139" s="680" t="s">
        <v>444</v>
      </c>
      <c r="D139" t="s">
        <v>2959</v>
      </c>
      <c r="E139" s="237">
        <v>150</v>
      </c>
      <c r="G139" s="218">
        <f t="shared" si="1"/>
        <v>150</v>
      </c>
    </row>
    <row r="140" spans="1:12">
      <c r="A140" s="236">
        <v>45693</v>
      </c>
      <c r="B140" s="677" t="s">
        <v>2965</v>
      </c>
      <c r="C140" s="677" t="s">
        <v>412</v>
      </c>
      <c r="D140" t="s">
        <v>2959</v>
      </c>
      <c r="F140" s="256">
        <v>150</v>
      </c>
      <c r="G140" s="218">
        <f t="shared" si="1"/>
        <v>0</v>
      </c>
    </row>
    <row r="141" spans="1:12">
      <c r="A141" s="277">
        <v>45716</v>
      </c>
      <c r="B141" s="676" t="s">
        <v>397</v>
      </c>
      <c r="C141" s="676" t="s">
        <v>415</v>
      </c>
      <c r="D141" t="s">
        <v>2966</v>
      </c>
      <c r="E141" s="256">
        <v>1000</v>
      </c>
      <c r="G141" s="218">
        <f t="shared" si="1"/>
        <v>1000</v>
      </c>
      <c r="K141" t="s">
        <v>2181</v>
      </c>
    </row>
    <row r="142" spans="1:12">
      <c r="B142" s="677"/>
      <c r="C142" s="677"/>
      <c r="D142" t="s">
        <v>400</v>
      </c>
      <c r="G142" s="218">
        <f t="shared" si="1"/>
        <v>1000</v>
      </c>
      <c r="I142">
        <v>2025</v>
      </c>
      <c r="J142" s="676" t="s">
        <v>425</v>
      </c>
      <c r="K142" t="s">
        <v>400</v>
      </c>
      <c r="L142" s="256">
        <v>500</v>
      </c>
    </row>
    <row r="143" spans="1:12">
      <c r="B143" s="677"/>
      <c r="C143" s="677"/>
      <c r="D143" t="s">
        <v>2959</v>
      </c>
      <c r="E143" s="237">
        <v>150</v>
      </c>
      <c r="G143" s="218">
        <f t="shared" si="1"/>
        <v>1150</v>
      </c>
      <c r="J143" s="676" t="s">
        <v>427</v>
      </c>
      <c r="K143" t="s">
        <v>400</v>
      </c>
      <c r="L143" s="256">
        <v>500</v>
      </c>
    </row>
    <row r="144" spans="1:12" s="396" customFormat="1">
      <c r="A144" s="426">
        <v>45715</v>
      </c>
      <c r="B144" s="681" t="s">
        <v>2967</v>
      </c>
      <c r="C144" s="681" t="s">
        <v>415</v>
      </c>
      <c r="D144" s="396" t="s">
        <v>2966</v>
      </c>
      <c r="E144" s="397"/>
      <c r="F144" s="397">
        <v>1000</v>
      </c>
      <c r="G144" s="399">
        <f t="shared" si="1"/>
        <v>150</v>
      </c>
      <c r="J144" s="682"/>
      <c r="L144" s="397">
        <f>SUM(L142:L143)</f>
        <v>1000</v>
      </c>
    </row>
    <row r="145" spans="1:12" s="396" customFormat="1">
      <c r="A145" s="426">
        <v>45812</v>
      </c>
      <c r="B145" s="681" t="s">
        <v>2968</v>
      </c>
      <c r="C145" s="681" t="s">
        <v>415</v>
      </c>
      <c r="D145" s="396" t="s">
        <v>2959</v>
      </c>
      <c r="E145" s="397"/>
      <c r="F145" s="397">
        <v>150</v>
      </c>
      <c r="G145" s="399">
        <f t="shared" si="1"/>
        <v>0</v>
      </c>
      <c r="L145" s="416"/>
    </row>
    <row r="146" spans="1:12">
      <c r="A146" s="277">
        <v>45747</v>
      </c>
      <c r="B146" s="676" t="s">
        <v>397</v>
      </c>
      <c r="C146" s="676" t="s">
        <v>418</v>
      </c>
      <c r="D146" t="s">
        <v>400</v>
      </c>
      <c r="E146" s="256">
        <v>150</v>
      </c>
      <c r="G146" s="218">
        <f t="shared" si="1"/>
        <v>150</v>
      </c>
    </row>
    <row r="147" spans="1:12" s="396" customFormat="1">
      <c r="A147" s="435">
        <v>45812</v>
      </c>
      <c r="B147" s="682" t="s">
        <v>2968</v>
      </c>
      <c r="C147" s="682" t="s">
        <v>418</v>
      </c>
      <c r="D147" s="396" t="s">
        <v>400</v>
      </c>
      <c r="E147" s="397"/>
      <c r="F147" s="397">
        <v>150</v>
      </c>
      <c r="G147" s="399">
        <f t="shared" si="1"/>
        <v>0</v>
      </c>
    </row>
    <row r="148" spans="1:12">
      <c r="A148" s="243">
        <v>45777</v>
      </c>
      <c r="B148" s="676" t="s">
        <v>397</v>
      </c>
      <c r="C148" s="676" t="s">
        <v>420</v>
      </c>
      <c r="D148" t="s">
        <v>400</v>
      </c>
      <c r="E148" s="256">
        <v>500</v>
      </c>
      <c r="G148" s="218">
        <f t="shared" si="1"/>
        <v>500</v>
      </c>
    </row>
    <row r="149" spans="1:12" s="396" customFormat="1">
      <c r="A149" s="426">
        <v>45715</v>
      </c>
      <c r="B149" s="681" t="s">
        <v>2969</v>
      </c>
      <c r="C149" s="681" t="s">
        <v>420</v>
      </c>
      <c r="D149" s="396" t="s">
        <v>400</v>
      </c>
      <c r="E149" s="397"/>
      <c r="F149" s="397">
        <v>500</v>
      </c>
      <c r="G149" s="399">
        <f t="shared" si="1"/>
        <v>0</v>
      </c>
    </row>
    <row r="150" spans="1:12">
      <c r="A150" s="243">
        <v>45808</v>
      </c>
      <c r="B150" s="676" t="s">
        <v>397</v>
      </c>
      <c r="C150" s="676" t="s">
        <v>422</v>
      </c>
      <c r="D150" t="s">
        <v>400</v>
      </c>
      <c r="E150" s="256">
        <v>500</v>
      </c>
      <c r="G150" s="218">
        <f t="shared" si="1"/>
        <v>500</v>
      </c>
    </row>
    <row r="151" spans="1:12" s="396" customFormat="1">
      <c r="A151" s="426">
        <v>45812</v>
      </c>
      <c r="B151" s="681" t="s">
        <v>2968</v>
      </c>
      <c r="C151" s="681" t="s">
        <v>422</v>
      </c>
      <c r="D151" s="396" t="s">
        <v>400</v>
      </c>
      <c r="E151" s="397"/>
      <c r="F151" s="397">
        <v>500</v>
      </c>
      <c r="G151" s="399">
        <f t="shared" si="1"/>
        <v>0</v>
      </c>
    </row>
    <row r="152" spans="1:12">
      <c r="A152" s="243">
        <v>45838</v>
      </c>
      <c r="B152" s="676" t="s">
        <v>397</v>
      </c>
      <c r="C152" s="676" t="s">
        <v>425</v>
      </c>
      <c r="D152" t="s">
        <v>400</v>
      </c>
      <c r="E152" s="256">
        <v>500</v>
      </c>
      <c r="G152" s="218">
        <f t="shared" si="1"/>
        <v>500</v>
      </c>
    </row>
    <row r="153" spans="1:12" s="396" customFormat="1">
      <c r="A153" s="395">
        <v>45876</v>
      </c>
      <c r="B153" s="681" t="s">
        <v>2970</v>
      </c>
      <c r="C153" s="681" t="s">
        <v>425</v>
      </c>
      <c r="D153" s="396" t="s">
        <v>400</v>
      </c>
      <c r="E153" s="397"/>
      <c r="F153" s="397">
        <v>500</v>
      </c>
      <c r="G153" s="399">
        <f t="shared" si="1"/>
        <v>0</v>
      </c>
    </row>
    <row r="154" spans="1:12">
      <c r="A154" s="243">
        <v>45869</v>
      </c>
      <c r="B154" s="676" t="s">
        <v>397</v>
      </c>
      <c r="C154" s="676" t="s">
        <v>427</v>
      </c>
      <c r="D154" t="s">
        <v>400</v>
      </c>
      <c r="E154" s="256">
        <v>500</v>
      </c>
      <c r="G154" s="218">
        <f t="shared" si="1"/>
        <v>500</v>
      </c>
    </row>
    <row r="155" spans="1:12" s="396" customFormat="1">
      <c r="A155" s="395">
        <v>45876</v>
      </c>
      <c r="B155" s="681" t="s">
        <v>2970</v>
      </c>
      <c r="C155" s="681" t="s">
        <v>427</v>
      </c>
      <c r="D155" s="396" t="s">
        <v>400</v>
      </c>
      <c r="E155" s="397"/>
      <c r="F155" s="397">
        <v>500</v>
      </c>
      <c r="G155" s="399">
        <f t="shared" si="1"/>
        <v>0</v>
      </c>
    </row>
    <row r="156" spans="1:12">
      <c r="A156" s="243">
        <v>45900</v>
      </c>
      <c r="B156" s="676" t="s">
        <v>397</v>
      </c>
      <c r="C156" s="676" t="s">
        <v>429</v>
      </c>
      <c r="D156" t="s">
        <v>400</v>
      </c>
      <c r="E156" s="256">
        <v>500</v>
      </c>
      <c r="G156" s="218">
        <f t="shared" si="1"/>
        <v>500</v>
      </c>
    </row>
    <row r="157" spans="1:12">
      <c r="A157" s="560">
        <v>45966</v>
      </c>
      <c r="B157" s="561" t="s">
        <v>2971</v>
      </c>
      <c r="C157" s="561" t="s">
        <v>429</v>
      </c>
      <c r="D157" t="s">
        <v>400</v>
      </c>
      <c r="F157" s="256">
        <v>500</v>
      </c>
      <c r="G157" s="218">
        <f t="shared" si="1"/>
        <v>0</v>
      </c>
    </row>
    <row r="158" spans="1:12">
      <c r="A158" s="243">
        <v>45930</v>
      </c>
      <c r="B158" s="676" t="s">
        <v>397</v>
      </c>
      <c r="C158" s="676" t="s">
        <v>431</v>
      </c>
      <c r="D158" t="s">
        <v>400</v>
      </c>
      <c r="E158" s="256">
        <v>500</v>
      </c>
      <c r="G158" s="218">
        <f t="shared" ref="G158:G171" si="3">G157+E158-F158</f>
        <v>500</v>
      </c>
      <c r="I158" s="557" t="s">
        <v>597</v>
      </c>
      <c r="J158" s="558">
        <v>73192679</v>
      </c>
    </row>
    <row r="159" spans="1:12">
      <c r="A159" s="560">
        <v>45966</v>
      </c>
      <c r="B159" s="561" t="s">
        <v>2971</v>
      </c>
      <c r="C159" s="561" t="s">
        <v>431</v>
      </c>
      <c r="D159" t="s">
        <v>400</v>
      </c>
      <c r="F159" s="256">
        <v>500</v>
      </c>
      <c r="G159" s="218">
        <f t="shared" si="3"/>
        <v>0</v>
      </c>
      <c r="I159" s="559"/>
      <c r="J159" s="559"/>
    </row>
    <row r="160" spans="1:12">
      <c r="A160" s="277">
        <v>45961</v>
      </c>
      <c r="B160" s="676" t="s">
        <v>397</v>
      </c>
      <c r="C160" s="676" t="s">
        <v>398</v>
      </c>
      <c r="D160" t="s">
        <v>400</v>
      </c>
      <c r="E160" s="256">
        <v>500</v>
      </c>
      <c r="G160" s="218">
        <f t="shared" si="3"/>
        <v>500</v>
      </c>
    </row>
    <row r="161" spans="1:12">
      <c r="A161" s="560">
        <v>45966</v>
      </c>
      <c r="B161" s="561" t="s">
        <v>2971</v>
      </c>
      <c r="C161" s="561" t="s">
        <v>398</v>
      </c>
      <c r="D161" t="s">
        <v>400</v>
      </c>
      <c r="F161" s="256">
        <v>500</v>
      </c>
      <c r="G161" s="218">
        <f t="shared" si="3"/>
        <v>0</v>
      </c>
    </row>
    <row r="162" spans="1:12">
      <c r="A162" s="243">
        <v>45991</v>
      </c>
      <c r="B162" s="676" t="s">
        <v>397</v>
      </c>
      <c r="C162" s="676" t="s">
        <v>405</v>
      </c>
      <c r="D162" t="s">
        <v>400</v>
      </c>
      <c r="E162" s="256">
        <v>500</v>
      </c>
      <c r="G162" s="218">
        <f t="shared" si="3"/>
        <v>500</v>
      </c>
      <c r="J162" s="690" t="s">
        <v>2181</v>
      </c>
      <c r="K162" s="690"/>
      <c r="L162" s="690"/>
    </row>
    <row r="163" spans="1:12">
      <c r="A163" s="560">
        <v>46027</v>
      </c>
      <c r="B163" s="561" t="s">
        <v>2972</v>
      </c>
      <c r="C163" s="561" t="s">
        <v>405</v>
      </c>
      <c r="D163" t="s">
        <v>400</v>
      </c>
      <c r="F163" s="256">
        <v>500</v>
      </c>
      <c r="G163" s="218">
        <f>G162+E163-F163</f>
        <v>0</v>
      </c>
      <c r="I163" s="676">
        <v>2026</v>
      </c>
      <c r="J163" s="676" t="s">
        <v>444</v>
      </c>
      <c r="K163" t="s">
        <v>400</v>
      </c>
      <c r="L163" s="256">
        <v>500</v>
      </c>
    </row>
    <row r="164" spans="1:12">
      <c r="A164" s="243">
        <v>46022</v>
      </c>
      <c r="B164" s="676" t="s">
        <v>397</v>
      </c>
      <c r="C164" s="676" t="s">
        <v>409</v>
      </c>
      <c r="D164" t="s">
        <v>400</v>
      </c>
      <c r="E164" s="256">
        <v>500</v>
      </c>
      <c r="G164" s="218">
        <f>G163+E164-F164</f>
        <v>500</v>
      </c>
      <c r="J164" s="676" t="s">
        <v>415</v>
      </c>
      <c r="K164" t="s">
        <v>400</v>
      </c>
      <c r="L164" s="256">
        <v>500</v>
      </c>
    </row>
    <row r="165" spans="1:12">
      <c r="A165" s="236">
        <v>46027</v>
      </c>
      <c r="B165" s="677" t="s">
        <v>2182</v>
      </c>
      <c r="C165" s="677" t="s">
        <v>409</v>
      </c>
      <c r="D165" t="s">
        <v>400</v>
      </c>
      <c r="F165" s="256">
        <v>500</v>
      </c>
      <c r="G165" s="218">
        <f>G164+E165-F165</f>
        <v>0</v>
      </c>
      <c r="L165" s="299">
        <f>SUM(L163:L164)</f>
        <v>1000</v>
      </c>
    </row>
    <row r="166" spans="1:12">
      <c r="A166" s="243">
        <v>46053</v>
      </c>
      <c r="B166" s="676" t="s">
        <v>397</v>
      </c>
      <c r="C166" s="676" t="s">
        <v>444</v>
      </c>
      <c r="D166" t="s">
        <v>400</v>
      </c>
      <c r="E166" s="256">
        <v>500</v>
      </c>
      <c r="G166" s="218">
        <f>G165+E166-F166</f>
        <v>500</v>
      </c>
    </row>
    <row r="167" spans="1:12">
      <c r="A167" s="560">
        <v>46093</v>
      </c>
      <c r="B167" s="569" t="s">
        <v>2183</v>
      </c>
      <c r="C167" s="561" t="s">
        <v>444</v>
      </c>
      <c r="D167" t="s">
        <v>400</v>
      </c>
      <c r="F167" s="256">
        <v>500</v>
      </c>
      <c r="G167" s="218">
        <f t="shared" ref="G167:G173" si="4">G166+E167-F167</f>
        <v>0</v>
      </c>
    </row>
    <row r="168" spans="1:12">
      <c r="A168" s="243">
        <v>46081</v>
      </c>
      <c r="B168" s="676" t="s">
        <v>1454</v>
      </c>
      <c r="C168" s="676" t="s">
        <v>415</v>
      </c>
      <c r="D168" t="s">
        <v>400</v>
      </c>
      <c r="E168" s="256">
        <v>500</v>
      </c>
      <c r="G168" s="218">
        <f t="shared" si="4"/>
        <v>500</v>
      </c>
    </row>
    <row r="169" spans="1:12">
      <c r="A169" s="236">
        <v>46093</v>
      </c>
      <c r="B169" s="569" t="s">
        <v>2183</v>
      </c>
      <c r="C169" s="677" t="s">
        <v>415</v>
      </c>
      <c r="D169" t="s">
        <v>400</v>
      </c>
      <c r="F169" s="256">
        <v>500</v>
      </c>
      <c r="G169" s="218">
        <f t="shared" si="4"/>
        <v>0</v>
      </c>
    </row>
    <row r="170" spans="1:12">
      <c r="A170" s="243">
        <v>46112</v>
      </c>
      <c r="B170" s="676" t="s">
        <v>1454</v>
      </c>
      <c r="C170" s="676" t="s">
        <v>418</v>
      </c>
      <c r="D170" t="s">
        <v>400</v>
      </c>
      <c r="E170" s="256">
        <v>500</v>
      </c>
      <c r="G170" s="218">
        <f t="shared" si="4"/>
        <v>500</v>
      </c>
    </row>
    <row r="171" spans="1:12">
      <c r="A171" s="257">
        <v>46128</v>
      </c>
      <c r="B171" s="677" t="s">
        <v>2973</v>
      </c>
      <c r="C171" s="677" t="s">
        <v>418</v>
      </c>
      <c r="D171" t="s">
        <v>400</v>
      </c>
      <c r="F171" s="256">
        <v>500</v>
      </c>
      <c r="G171" s="218">
        <f t="shared" si="4"/>
        <v>0</v>
      </c>
    </row>
    <row r="172" spans="1:12">
      <c r="A172" s="243">
        <v>46142</v>
      </c>
      <c r="B172" s="676" t="s">
        <v>1454</v>
      </c>
      <c r="C172" s="676" t="s">
        <v>420</v>
      </c>
      <c r="D172" t="s">
        <v>400</v>
      </c>
      <c r="E172" s="256">
        <v>500</v>
      </c>
      <c r="G172" s="218">
        <f t="shared" si="4"/>
        <v>500</v>
      </c>
    </row>
    <row r="173" spans="1:12">
      <c r="B173" s="677"/>
      <c r="C173" s="677"/>
      <c r="G173" s="218">
        <f t="shared" si="4"/>
        <v>500</v>
      </c>
    </row>
    <row r="174" spans="1:12">
      <c r="B174" s="677"/>
      <c r="C174" s="677"/>
      <c r="G174" s="218">
        <f t="shared" ref="G172:G235" si="5">G173+E174-F174</f>
        <v>500</v>
      </c>
    </row>
    <row r="175" spans="1:12">
      <c r="B175" s="677"/>
      <c r="C175" s="677"/>
      <c r="G175" s="218">
        <f t="shared" si="5"/>
        <v>500</v>
      </c>
    </row>
    <row r="176" spans="1:12">
      <c r="B176" s="677"/>
      <c r="C176" s="677"/>
      <c r="G176" s="218">
        <f t="shared" si="5"/>
        <v>500</v>
      </c>
    </row>
    <row r="177" spans="2:7">
      <c r="B177" s="677"/>
      <c r="C177" s="677"/>
      <c r="G177" s="218">
        <f t="shared" si="5"/>
        <v>500</v>
      </c>
    </row>
    <row r="178" spans="2:7">
      <c r="B178" s="677"/>
      <c r="C178" s="677"/>
      <c r="G178" s="218">
        <f t="shared" si="5"/>
        <v>500</v>
      </c>
    </row>
    <row r="179" spans="2:7">
      <c r="B179" s="677"/>
      <c r="C179" s="677"/>
      <c r="G179" s="218">
        <f t="shared" si="5"/>
        <v>500</v>
      </c>
    </row>
    <row r="180" spans="2:7">
      <c r="B180" s="677"/>
      <c r="C180" s="677"/>
      <c r="G180" s="218">
        <f t="shared" si="5"/>
        <v>500</v>
      </c>
    </row>
    <row r="181" spans="2:7">
      <c r="B181" s="677"/>
      <c r="C181" s="677"/>
      <c r="G181" s="218">
        <f t="shared" si="5"/>
        <v>500</v>
      </c>
    </row>
    <row r="182" spans="2:7">
      <c r="B182" s="677"/>
      <c r="C182" s="677"/>
      <c r="G182" s="218">
        <f t="shared" si="5"/>
        <v>500</v>
      </c>
    </row>
    <row r="183" spans="2:7">
      <c r="B183" s="677"/>
      <c r="C183" s="677"/>
      <c r="G183" s="218">
        <f t="shared" si="5"/>
        <v>500</v>
      </c>
    </row>
    <row r="184" spans="2:7">
      <c r="B184" s="677"/>
      <c r="C184" s="677"/>
      <c r="G184" s="218">
        <f t="shared" si="5"/>
        <v>500</v>
      </c>
    </row>
    <row r="185" spans="2:7">
      <c r="B185" s="677"/>
      <c r="C185" s="677"/>
      <c r="G185" s="218">
        <f t="shared" si="5"/>
        <v>500</v>
      </c>
    </row>
    <row r="186" spans="2:7">
      <c r="B186" s="677"/>
      <c r="C186" s="677"/>
      <c r="G186" s="218">
        <f t="shared" si="5"/>
        <v>500</v>
      </c>
    </row>
    <row r="187" spans="2:7">
      <c r="B187" s="677"/>
      <c r="C187" s="677"/>
      <c r="G187" s="218">
        <f t="shared" si="5"/>
        <v>500</v>
      </c>
    </row>
    <row r="188" spans="2:7">
      <c r="B188" s="677"/>
      <c r="C188" s="677"/>
      <c r="G188" s="218">
        <f t="shared" si="5"/>
        <v>500</v>
      </c>
    </row>
    <row r="189" spans="2:7">
      <c r="B189" s="677"/>
      <c r="C189" s="677"/>
      <c r="G189" s="218">
        <f t="shared" si="5"/>
        <v>500</v>
      </c>
    </row>
    <row r="190" spans="2:7">
      <c r="B190" s="677"/>
      <c r="C190" s="677"/>
      <c r="G190" s="218">
        <f t="shared" si="5"/>
        <v>500</v>
      </c>
    </row>
    <row r="191" spans="2:7">
      <c r="B191" s="677"/>
      <c r="C191" s="677"/>
      <c r="G191" s="218">
        <f t="shared" si="5"/>
        <v>500</v>
      </c>
    </row>
    <row r="192" spans="2:7">
      <c r="B192" s="677"/>
      <c r="C192" s="677"/>
      <c r="G192" s="218">
        <f t="shared" si="5"/>
        <v>500</v>
      </c>
    </row>
    <row r="193" spans="2:7">
      <c r="B193" s="677"/>
      <c r="C193" s="677"/>
      <c r="G193" s="218">
        <f t="shared" si="5"/>
        <v>500</v>
      </c>
    </row>
    <row r="194" spans="2:7">
      <c r="B194" s="677"/>
      <c r="C194" s="677"/>
      <c r="G194" s="218">
        <f t="shared" si="5"/>
        <v>500</v>
      </c>
    </row>
    <row r="195" spans="2:7">
      <c r="B195" s="677"/>
      <c r="C195" s="677"/>
      <c r="G195" s="218">
        <f t="shared" si="5"/>
        <v>500</v>
      </c>
    </row>
    <row r="196" spans="2:7">
      <c r="B196" s="677"/>
      <c r="C196" s="677"/>
      <c r="G196" s="218">
        <f t="shared" si="5"/>
        <v>500</v>
      </c>
    </row>
    <row r="197" spans="2:7">
      <c r="B197" s="677"/>
      <c r="C197" s="677"/>
      <c r="G197" s="218">
        <f t="shared" si="5"/>
        <v>500</v>
      </c>
    </row>
    <row r="198" spans="2:7">
      <c r="B198" s="677"/>
      <c r="C198" s="677"/>
      <c r="G198" s="218">
        <f t="shared" si="5"/>
        <v>500</v>
      </c>
    </row>
    <row r="199" spans="2:7">
      <c r="B199" s="677"/>
      <c r="C199" s="677"/>
      <c r="G199" s="218">
        <f t="shared" si="5"/>
        <v>500</v>
      </c>
    </row>
    <row r="200" spans="2:7">
      <c r="B200" s="677"/>
      <c r="C200" s="677"/>
      <c r="G200" s="218">
        <f t="shared" si="5"/>
        <v>500</v>
      </c>
    </row>
    <row r="201" spans="2:7">
      <c r="B201" s="677"/>
      <c r="C201" s="677"/>
      <c r="G201" s="218">
        <f t="shared" si="5"/>
        <v>500</v>
      </c>
    </row>
    <row r="202" spans="2:7">
      <c r="B202" s="677"/>
      <c r="C202" s="677"/>
      <c r="G202" s="218">
        <f t="shared" si="5"/>
        <v>500</v>
      </c>
    </row>
    <row r="203" spans="2:7">
      <c r="B203" s="677"/>
      <c r="C203" s="677"/>
      <c r="G203" s="218">
        <f t="shared" si="5"/>
        <v>500</v>
      </c>
    </row>
    <row r="204" spans="2:7">
      <c r="B204" s="677"/>
      <c r="C204" s="677"/>
      <c r="G204" s="218">
        <f t="shared" si="5"/>
        <v>500</v>
      </c>
    </row>
    <row r="205" spans="2:7">
      <c r="B205" s="677"/>
      <c r="C205" s="677"/>
      <c r="G205" s="218">
        <f t="shared" si="5"/>
        <v>500</v>
      </c>
    </row>
    <row r="206" spans="2:7">
      <c r="B206" s="677"/>
      <c r="C206" s="677"/>
      <c r="G206" s="218">
        <f t="shared" si="5"/>
        <v>500</v>
      </c>
    </row>
    <row r="207" spans="2:7">
      <c r="B207" s="677"/>
      <c r="C207" s="677"/>
      <c r="G207" s="218">
        <f t="shared" si="5"/>
        <v>500</v>
      </c>
    </row>
    <row r="208" spans="2:7">
      <c r="B208" s="677"/>
      <c r="C208" s="677"/>
      <c r="G208" s="218">
        <f t="shared" si="5"/>
        <v>500</v>
      </c>
    </row>
    <row r="209" spans="2:7">
      <c r="B209" s="677"/>
      <c r="C209" s="677"/>
      <c r="G209" s="218">
        <f t="shared" si="5"/>
        <v>500</v>
      </c>
    </row>
    <row r="210" spans="2:7">
      <c r="B210" s="677"/>
      <c r="C210" s="677"/>
      <c r="G210" s="218">
        <f t="shared" si="5"/>
        <v>500</v>
      </c>
    </row>
    <row r="211" spans="2:7">
      <c r="B211" s="677"/>
      <c r="C211" s="677"/>
      <c r="G211" s="218">
        <f t="shared" si="5"/>
        <v>500</v>
      </c>
    </row>
    <row r="212" spans="2:7">
      <c r="B212" s="677"/>
      <c r="C212" s="677"/>
      <c r="G212" s="218">
        <f t="shared" si="5"/>
        <v>500</v>
      </c>
    </row>
    <row r="213" spans="2:7">
      <c r="B213" s="677"/>
      <c r="C213" s="677"/>
      <c r="G213" s="218">
        <f t="shared" si="5"/>
        <v>500</v>
      </c>
    </row>
    <row r="214" spans="2:7">
      <c r="B214" s="677"/>
      <c r="C214" s="677"/>
      <c r="G214" s="218">
        <f t="shared" si="5"/>
        <v>500</v>
      </c>
    </row>
    <row r="215" spans="2:7">
      <c r="B215" s="677"/>
      <c r="C215" s="677"/>
      <c r="G215" s="218">
        <f t="shared" si="5"/>
        <v>500</v>
      </c>
    </row>
    <row r="216" spans="2:7">
      <c r="B216" s="677"/>
      <c r="C216" s="677"/>
      <c r="G216" s="218">
        <f t="shared" si="5"/>
        <v>500</v>
      </c>
    </row>
    <row r="217" spans="2:7">
      <c r="B217" s="677"/>
      <c r="C217" s="677"/>
      <c r="G217" s="218">
        <f t="shared" si="5"/>
        <v>500</v>
      </c>
    </row>
    <row r="218" spans="2:7">
      <c r="B218" s="677"/>
      <c r="C218" s="677"/>
      <c r="G218" s="218">
        <f t="shared" si="5"/>
        <v>500</v>
      </c>
    </row>
    <row r="219" spans="2:7">
      <c r="B219" s="677"/>
      <c r="C219" s="677"/>
      <c r="G219" s="218">
        <f t="shared" si="5"/>
        <v>500</v>
      </c>
    </row>
    <row r="220" spans="2:7">
      <c r="B220" s="677"/>
      <c r="C220" s="677"/>
      <c r="G220" s="218">
        <f t="shared" si="5"/>
        <v>500</v>
      </c>
    </row>
    <row r="221" spans="2:7">
      <c r="B221" s="677"/>
      <c r="C221" s="677"/>
      <c r="G221" s="218">
        <f t="shared" si="5"/>
        <v>500</v>
      </c>
    </row>
    <row r="222" spans="2:7">
      <c r="B222" s="677"/>
      <c r="C222" s="677"/>
      <c r="G222" s="218">
        <f t="shared" si="5"/>
        <v>500</v>
      </c>
    </row>
    <row r="223" spans="2:7">
      <c r="B223" s="677"/>
      <c r="C223" s="677"/>
      <c r="G223" s="218">
        <f t="shared" si="5"/>
        <v>500</v>
      </c>
    </row>
    <row r="224" spans="2:7">
      <c r="B224" s="677"/>
      <c r="C224" s="677"/>
      <c r="G224" s="218">
        <f t="shared" si="5"/>
        <v>500</v>
      </c>
    </row>
    <row r="225" spans="2:7">
      <c r="B225" s="677"/>
      <c r="C225" s="677"/>
      <c r="G225" s="218">
        <f t="shared" si="5"/>
        <v>500</v>
      </c>
    </row>
    <row r="226" spans="2:7">
      <c r="B226" s="677"/>
      <c r="C226" s="677"/>
      <c r="G226" s="218">
        <f t="shared" si="5"/>
        <v>500</v>
      </c>
    </row>
    <row r="227" spans="2:7">
      <c r="B227" s="677"/>
      <c r="C227" s="677"/>
      <c r="G227" s="218">
        <f t="shared" si="5"/>
        <v>500</v>
      </c>
    </row>
    <row r="228" spans="2:7">
      <c r="B228" s="677"/>
      <c r="C228" s="677"/>
      <c r="G228" s="218">
        <f t="shared" si="5"/>
        <v>500</v>
      </c>
    </row>
    <row r="229" spans="2:7">
      <c r="B229" s="677"/>
      <c r="C229" s="677"/>
      <c r="G229" s="218">
        <f t="shared" si="5"/>
        <v>500</v>
      </c>
    </row>
    <row r="230" spans="2:7">
      <c r="B230" s="677"/>
      <c r="C230" s="677"/>
      <c r="G230" s="218">
        <f t="shared" si="5"/>
        <v>500</v>
      </c>
    </row>
    <row r="231" spans="2:7">
      <c r="B231" s="677"/>
      <c r="C231" s="677"/>
      <c r="G231" s="218">
        <f t="shared" si="5"/>
        <v>500</v>
      </c>
    </row>
    <row r="232" spans="2:7">
      <c r="B232" s="677"/>
      <c r="C232" s="677"/>
      <c r="G232" s="218">
        <f t="shared" si="5"/>
        <v>500</v>
      </c>
    </row>
    <row r="233" spans="2:7">
      <c r="B233" s="677"/>
      <c r="C233" s="677"/>
      <c r="G233" s="218">
        <f t="shared" si="5"/>
        <v>500</v>
      </c>
    </row>
    <row r="234" spans="2:7">
      <c r="B234" s="677"/>
      <c r="C234" s="677"/>
      <c r="G234" s="218">
        <f t="shared" si="5"/>
        <v>500</v>
      </c>
    </row>
    <row r="235" spans="2:7">
      <c r="B235" s="677"/>
      <c r="C235" s="677"/>
      <c r="G235" s="218">
        <f t="shared" si="5"/>
        <v>500</v>
      </c>
    </row>
    <row r="236" spans="2:7">
      <c r="B236" s="677"/>
      <c r="C236" s="677"/>
      <c r="G236" s="218">
        <f t="shared" ref="G236:G299" si="6">G235+E236-F236</f>
        <v>500</v>
      </c>
    </row>
    <row r="237" spans="2:7">
      <c r="B237" s="677"/>
      <c r="C237" s="677"/>
      <c r="G237" s="218">
        <f t="shared" si="6"/>
        <v>500</v>
      </c>
    </row>
    <row r="238" spans="2:7">
      <c r="B238" s="677"/>
      <c r="C238" s="677"/>
      <c r="G238" s="218">
        <f t="shared" si="6"/>
        <v>500</v>
      </c>
    </row>
    <row r="239" spans="2:7">
      <c r="B239" s="677"/>
      <c r="C239" s="677"/>
      <c r="G239" s="218">
        <f t="shared" si="6"/>
        <v>500</v>
      </c>
    </row>
    <row r="240" spans="2:7">
      <c r="B240" s="677"/>
      <c r="C240" s="677"/>
      <c r="G240" s="218">
        <f t="shared" si="6"/>
        <v>500</v>
      </c>
    </row>
    <row r="241" spans="2:7">
      <c r="B241" s="677"/>
      <c r="C241" s="677"/>
      <c r="G241" s="218">
        <f t="shared" si="6"/>
        <v>500</v>
      </c>
    </row>
    <row r="242" spans="2:7">
      <c r="B242" s="677"/>
      <c r="C242" s="677"/>
      <c r="G242" s="218">
        <f t="shared" si="6"/>
        <v>500</v>
      </c>
    </row>
    <row r="243" spans="2:7">
      <c r="B243" s="677"/>
      <c r="C243" s="677"/>
      <c r="G243" s="218">
        <f t="shared" si="6"/>
        <v>500</v>
      </c>
    </row>
    <row r="244" spans="2:7">
      <c r="B244" s="677"/>
      <c r="C244" s="677"/>
      <c r="G244" s="218">
        <f t="shared" si="6"/>
        <v>500</v>
      </c>
    </row>
    <row r="245" spans="2:7">
      <c r="B245" s="677"/>
      <c r="C245" s="677"/>
      <c r="G245" s="218">
        <f t="shared" si="6"/>
        <v>500</v>
      </c>
    </row>
    <row r="246" spans="2:7">
      <c r="B246" s="677"/>
      <c r="C246" s="677"/>
      <c r="G246" s="218">
        <f t="shared" si="6"/>
        <v>500</v>
      </c>
    </row>
    <row r="247" spans="2:7">
      <c r="B247" s="677"/>
      <c r="C247" s="677"/>
      <c r="G247" s="218">
        <f t="shared" si="6"/>
        <v>500</v>
      </c>
    </row>
    <row r="248" spans="2:7">
      <c r="B248" s="677"/>
      <c r="C248" s="677"/>
      <c r="G248" s="218">
        <f t="shared" si="6"/>
        <v>500</v>
      </c>
    </row>
    <row r="249" spans="2:7">
      <c r="B249" s="677"/>
      <c r="C249" s="677"/>
      <c r="G249" s="218">
        <f t="shared" si="6"/>
        <v>500</v>
      </c>
    </row>
    <row r="250" spans="2:7">
      <c r="B250" s="677"/>
      <c r="C250" s="677"/>
      <c r="G250" s="218">
        <f t="shared" si="6"/>
        <v>500</v>
      </c>
    </row>
    <row r="251" spans="2:7">
      <c r="B251" s="677"/>
      <c r="C251" s="677"/>
      <c r="G251" s="218">
        <f t="shared" si="6"/>
        <v>500</v>
      </c>
    </row>
    <row r="252" spans="2:7">
      <c r="B252" s="677"/>
      <c r="C252" s="677"/>
      <c r="G252" s="218">
        <f t="shared" si="6"/>
        <v>500</v>
      </c>
    </row>
    <row r="253" spans="2:7">
      <c r="B253" s="677"/>
      <c r="C253" s="677"/>
      <c r="G253" s="218">
        <f t="shared" si="6"/>
        <v>500</v>
      </c>
    </row>
    <row r="254" spans="2:7">
      <c r="B254" s="677"/>
      <c r="C254" s="677"/>
      <c r="G254" s="218">
        <f t="shared" si="6"/>
        <v>500</v>
      </c>
    </row>
    <row r="255" spans="2:7">
      <c r="B255" s="677"/>
      <c r="C255" s="677"/>
      <c r="G255" s="218">
        <f t="shared" si="6"/>
        <v>500</v>
      </c>
    </row>
    <row r="256" spans="2:7">
      <c r="B256" s="677"/>
      <c r="C256" s="677"/>
      <c r="G256" s="218">
        <f t="shared" si="6"/>
        <v>500</v>
      </c>
    </row>
    <row r="257" spans="2:7">
      <c r="B257" s="677"/>
      <c r="C257" s="677"/>
      <c r="G257" s="218">
        <f t="shared" si="6"/>
        <v>500</v>
      </c>
    </row>
    <row r="258" spans="2:7">
      <c r="B258" s="677"/>
      <c r="C258" s="677"/>
      <c r="G258" s="218">
        <f t="shared" si="6"/>
        <v>500</v>
      </c>
    </row>
    <row r="259" spans="2:7">
      <c r="B259" s="677"/>
      <c r="C259" s="677"/>
      <c r="G259" s="218">
        <f t="shared" si="6"/>
        <v>500</v>
      </c>
    </row>
    <row r="260" spans="2:7">
      <c r="B260" s="677"/>
      <c r="C260" s="677"/>
      <c r="G260" s="218">
        <f t="shared" si="6"/>
        <v>500</v>
      </c>
    </row>
    <row r="261" spans="2:7">
      <c r="B261" s="677"/>
      <c r="C261" s="677"/>
      <c r="G261" s="218">
        <f t="shared" si="6"/>
        <v>500</v>
      </c>
    </row>
    <row r="262" spans="2:7">
      <c r="B262" s="677"/>
      <c r="C262" s="677"/>
      <c r="G262" s="218">
        <f t="shared" si="6"/>
        <v>500</v>
      </c>
    </row>
    <row r="263" spans="2:7">
      <c r="B263" s="677"/>
      <c r="C263" s="677"/>
      <c r="G263" s="218">
        <f t="shared" si="6"/>
        <v>500</v>
      </c>
    </row>
    <row r="264" spans="2:7">
      <c r="B264" s="677"/>
      <c r="C264" s="677"/>
      <c r="G264" s="218">
        <f t="shared" si="6"/>
        <v>500</v>
      </c>
    </row>
    <row r="265" spans="2:7">
      <c r="B265" s="677"/>
      <c r="C265" s="677"/>
      <c r="G265" s="218">
        <f t="shared" si="6"/>
        <v>500</v>
      </c>
    </row>
    <row r="266" spans="2:7">
      <c r="B266" s="677"/>
      <c r="C266" s="677"/>
      <c r="G266" s="218">
        <f t="shared" si="6"/>
        <v>500</v>
      </c>
    </row>
    <row r="267" spans="2:7">
      <c r="B267" s="677"/>
      <c r="C267" s="677"/>
      <c r="G267" s="218">
        <f t="shared" si="6"/>
        <v>500</v>
      </c>
    </row>
    <row r="268" spans="2:7">
      <c r="B268" s="677"/>
      <c r="C268" s="677"/>
      <c r="G268" s="218">
        <f t="shared" si="6"/>
        <v>500</v>
      </c>
    </row>
    <row r="269" spans="2:7">
      <c r="B269" s="677"/>
      <c r="C269" s="677"/>
      <c r="G269" s="218">
        <f t="shared" si="6"/>
        <v>500</v>
      </c>
    </row>
    <row r="270" spans="2:7">
      <c r="B270" s="677"/>
      <c r="C270" s="677"/>
      <c r="G270" s="218">
        <f t="shared" si="6"/>
        <v>500</v>
      </c>
    </row>
    <row r="271" spans="2:7">
      <c r="B271" s="677"/>
      <c r="C271" s="677"/>
      <c r="G271" s="218">
        <f t="shared" si="6"/>
        <v>500</v>
      </c>
    </row>
    <row r="272" spans="2:7">
      <c r="B272" s="677"/>
      <c r="C272" s="677"/>
      <c r="G272" s="218">
        <f t="shared" si="6"/>
        <v>500</v>
      </c>
    </row>
    <row r="273" spans="2:7">
      <c r="B273" s="677"/>
      <c r="C273" s="677"/>
      <c r="G273" s="218">
        <f t="shared" si="6"/>
        <v>500</v>
      </c>
    </row>
    <row r="274" spans="2:7">
      <c r="B274" s="677"/>
      <c r="C274" s="677"/>
      <c r="G274" s="218">
        <f t="shared" si="6"/>
        <v>500</v>
      </c>
    </row>
    <row r="275" spans="2:7">
      <c r="B275" s="677"/>
      <c r="C275" s="677"/>
      <c r="G275" s="218">
        <f t="shared" si="6"/>
        <v>500</v>
      </c>
    </row>
    <row r="276" spans="2:7">
      <c r="B276" s="677"/>
      <c r="C276" s="677"/>
      <c r="G276" s="218">
        <f t="shared" si="6"/>
        <v>500</v>
      </c>
    </row>
    <row r="277" spans="2:7">
      <c r="B277" s="677"/>
      <c r="C277" s="677"/>
      <c r="G277" s="218">
        <f t="shared" si="6"/>
        <v>500</v>
      </c>
    </row>
    <row r="278" spans="2:7">
      <c r="B278" s="677"/>
      <c r="C278" s="677"/>
      <c r="G278" s="218">
        <f t="shared" si="6"/>
        <v>500</v>
      </c>
    </row>
    <row r="279" spans="2:7">
      <c r="B279" s="677"/>
      <c r="C279" s="677"/>
      <c r="G279" s="218">
        <f t="shared" si="6"/>
        <v>500</v>
      </c>
    </row>
    <row r="280" spans="2:7">
      <c r="B280" s="677"/>
      <c r="C280" s="677"/>
      <c r="G280" s="218">
        <f t="shared" si="6"/>
        <v>500</v>
      </c>
    </row>
    <row r="281" spans="2:7">
      <c r="B281" s="677"/>
      <c r="C281" s="677"/>
      <c r="G281" s="218">
        <f t="shared" si="6"/>
        <v>500</v>
      </c>
    </row>
    <row r="282" spans="2:7">
      <c r="B282" s="677"/>
      <c r="C282" s="677"/>
      <c r="G282" s="218">
        <f t="shared" si="6"/>
        <v>500</v>
      </c>
    </row>
    <row r="283" spans="2:7">
      <c r="B283" s="677"/>
      <c r="C283" s="677"/>
      <c r="G283" s="218">
        <f t="shared" si="6"/>
        <v>500</v>
      </c>
    </row>
    <row r="284" spans="2:7">
      <c r="B284" s="677"/>
      <c r="C284" s="677"/>
      <c r="G284" s="218">
        <f t="shared" si="6"/>
        <v>500</v>
      </c>
    </row>
    <row r="285" spans="2:7">
      <c r="B285" s="677"/>
      <c r="C285" s="677"/>
      <c r="G285" s="218">
        <f t="shared" si="6"/>
        <v>500</v>
      </c>
    </row>
    <row r="286" spans="2:7">
      <c r="B286" s="677"/>
      <c r="C286" s="677"/>
      <c r="G286" s="218">
        <f t="shared" si="6"/>
        <v>500</v>
      </c>
    </row>
    <row r="287" spans="2:7">
      <c r="B287" s="677"/>
      <c r="C287" s="677"/>
      <c r="G287" s="218">
        <f t="shared" si="6"/>
        <v>500</v>
      </c>
    </row>
    <row r="288" spans="2:7">
      <c r="B288" s="677"/>
      <c r="C288" s="677"/>
      <c r="G288" s="218">
        <f t="shared" si="6"/>
        <v>500</v>
      </c>
    </row>
    <row r="289" spans="2:7">
      <c r="B289" s="677"/>
      <c r="C289" s="677"/>
      <c r="G289" s="218">
        <f t="shared" si="6"/>
        <v>500</v>
      </c>
    </row>
    <row r="290" spans="2:7">
      <c r="B290" s="677"/>
      <c r="C290" s="677"/>
      <c r="G290" s="218">
        <f t="shared" si="6"/>
        <v>500</v>
      </c>
    </row>
    <row r="291" spans="2:7">
      <c r="B291" s="677"/>
      <c r="C291" s="677"/>
      <c r="G291" s="218">
        <f t="shared" si="6"/>
        <v>500</v>
      </c>
    </row>
    <row r="292" spans="2:7">
      <c r="B292" s="677"/>
      <c r="C292" s="677"/>
      <c r="G292" s="218">
        <f t="shared" si="6"/>
        <v>500</v>
      </c>
    </row>
    <row r="293" spans="2:7">
      <c r="B293" s="677"/>
      <c r="C293" s="677"/>
      <c r="G293" s="218">
        <f t="shared" si="6"/>
        <v>500</v>
      </c>
    </row>
    <row r="294" spans="2:7">
      <c r="B294" s="677"/>
      <c r="C294" s="677"/>
      <c r="G294" s="218">
        <f t="shared" si="6"/>
        <v>500</v>
      </c>
    </row>
    <row r="295" spans="2:7">
      <c r="B295" s="677"/>
      <c r="C295" s="677"/>
      <c r="G295" s="218">
        <f t="shared" si="6"/>
        <v>500</v>
      </c>
    </row>
    <row r="296" spans="2:7">
      <c r="B296" s="677"/>
      <c r="C296" s="677"/>
      <c r="G296" s="218">
        <f t="shared" si="6"/>
        <v>500</v>
      </c>
    </row>
    <row r="297" spans="2:7">
      <c r="B297" s="677"/>
      <c r="C297" s="677"/>
      <c r="G297" s="218">
        <f t="shared" si="6"/>
        <v>500</v>
      </c>
    </row>
    <row r="298" spans="2:7">
      <c r="B298" s="677"/>
      <c r="C298" s="677"/>
      <c r="G298" s="218">
        <f t="shared" si="6"/>
        <v>500</v>
      </c>
    </row>
    <row r="299" spans="2:7">
      <c r="B299" s="677"/>
      <c r="C299" s="677"/>
      <c r="G299" s="218">
        <f t="shared" si="6"/>
        <v>500</v>
      </c>
    </row>
    <row r="300" spans="2:7">
      <c r="B300" s="677"/>
      <c r="C300" s="677"/>
      <c r="G300" s="218">
        <f t="shared" ref="G300:G363" si="7">G299+E300-F300</f>
        <v>500</v>
      </c>
    </row>
    <row r="301" spans="2:7">
      <c r="B301" s="677"/>
      <c r="C301" s="677"/>
      <c r="G301" s="218">
        <f t="shared" si="7"/>
        <v>500</v>
      </c>
    </row>
    <row r="302" spans="2:7">
      <c r="B302" s="677"/>
      <c r="C302" s="677"/>
      <c r="G302" s="218">
        <f t="shared" si="7"/>
        <v>500</v>
      </c>
    </row>
    <row r="303" spans="2:7">
      <c r="B303" s="677"/>
      <c r="C303" s="677"/>
      <c r="G303" s="218">
        <f t="shared" si="7"/>
        <v>500</v>
      </c>
    </row>
    <row r="304" spans="2:7">
      <c r="B304" s="677"/>
      <c r="C304" s="677"/>
      <c r="G304" s="218">
        <f t="shared" si="7"/>
        <v>500</v>
      </c>
    </row>
    <row r="305" spans="2:7">
      <c r="B305" s="677"/>
      <c r="C305" s="677"/>
      <c r="G305" s="218">
        <f t="shared" si="7"/>
        <v>500</v>
      </c>
    </row>
    <row r="306" spans="2:7">
      <c r="B306" s="677"/>
      <c r="C306" s="677"/>
      <c r="G306" s="218">
        <f t="shared" si="7"/>
        <v>500</v>
      </c>
    </row>
    <row r="307" spans="2:7">
      <c r="B307" s="677"/>
      <c r="C307" s="677"/>
      <c r="G307" s="218">
        <f t="shared" si="7"/>
        <v>500</v>
      </c>
    </row>
    <row r="308" spans="2:7">
      <c r="B308" s="677"/>
      <c r="C308" s="677"/>
      <c r="G308" s="218">
        <f t="shared" si="7"/>
        <v>500</v>
      </c>
    </row>
    <row r="309" spans="2:7">
      <c r="B309" s="677"/>
      <c r="C309" s="677"/>
      <c r="G309" s="218">
        <f t="shared" si="7"/>
        <v>500</v>
      </c>
    </row>
    <row r="310" spans="2:7">
      <c r="B310" s="677"/>
      <c r="C310" s="677"/>
      <c r="G310" s="218">
        <f t="shared" si="7"/>
        <v>500</v>
      </c>
    </row>
    <row r="311" spans="2:7">
      <c r="B311" s="677"/>
      <c r="C311" s="677"/>
      <c r="G311" s="218">
        <f t="shared" si="7"/>
        <v>500</v>
      </c>
    </row>
    <row r="312" spans="2:7">
      <c r="B312" s="677"/>
      <c r="C312" s="677"/>
      <c r="G312" s="218">
        <f t="shared" si="7"/>
        <v>500</v>
      </c>
    </row>
    <row r="313" spans="2:7">
      <c r="B313" s="677"/>
      <c r="C313" s="677"/>
      <c r="G313" s="218">
        <f t="shared" si="7"/>
        <v>500</v>
      </c>
    </row>
    <row r="314" spans="2:7">
      <c r="B314" s="677"/>
      <c r="C314" s="677"/>
      <c r="G314" s="218">
        <f t="shared" si="7"/>
        <v>500</v>
      </c>
    </row>
    <row r="315" spans="2:7">
      <c r="B315" s="677"/>
      <c r="C315" s="677"/>
      <c r="G315" s="218">
        <f t="shared" si="7"/>
        <v>500</v>
      </c>
    </row>
    <row r="316" spans="2:7">
      <c r="B316" s="677"/>
      <c r="C316" s="677"/>
      <c r="G316" s="218">
        <f t="shared" si="7"/>
        <v>500</v>
      </c>
    </row>
    <row r="317" spans="2:7">
      <c r="B317" s="677"/>
      <c r="C317" s="677"/>
      <c r="G317" s="218">
        <f t="shared" si="7"/>
        <v>500</v>
      </c>
    </row>
    <row r="318" spans="2:7">
      <c r="B318" s="677"/>
      <c r="C318" s="677"/>
      <c r="G318" s="218">
        <f t="shared" si="7"/>
        <v>500</v>
      </c>
    </row>
    <row r="319" spans="2:7">
      <c r="B319" s="677"/>
      <c r="C319" s="677"/>
      <c r="G319" s="218">
        <f t="shared" si="7"/>
        <v>500</v>
      </c>
    </row>
    <row r="320" spans="2:7">
      <c r="B320" s="677"/>
      <c r="C320" s="677"/>
      <c r="G320" s="218">
        <f t="shared" si="7"/>
        <v>500</v>
      </c>
    </row>
    <row r="321" spans="2:7">
      <c r="B321" s="677"/>
      <c r="C321" s="677"/>
      <c r="G321" s="218">
        <f t="shared" si="7"/>
        <v>500</v>
      </c>
    </row>
    <row r="322" spans="2:7">
      <c r="B322" s="677"/>
      <c r="C322" s="677"/>
      <c r="G322" s="218">
        <f t="shared" si="7"/>
        <v>500</v>
      </c>
    </row>
    <row r="323" spans="2:7">
      <c r="B323" s="677"/>
      <c r="C323" s="677"/>
      <c r="G323" s="218">
        <f t="shared" si="7"/>
        <v>500</v>
      </c>
    </row>
    <row r="324" spans="2:7">
      <c r="B324" s="677"/>
      <c r="C324" s="677"/>
      <c r="G324" s="218">
        <f t="shared" si="7"/>
        <v>500</v>
      </c>
    </row>
    <row r="325" spans="2:7">
      <c r="B325" s="677"/>
      <c r="C325" s="677"/>
      <c r="G325" s="218">
        <f t="shared" si="7"/>
        <v>500</v>
      </c>
    </row>
    <row r="326" spans="2:7">
      <c r="B326" s="677"/>
      <c r="C326" s="677"/>
      <c r="G326" s="218">
        <f t="shared" si="7"/>
        <v>500</v>
      </c>
    </row>
    <row r="327" spans="2:7">
      <c r="B327" s="677"/>
      <c r="C327" s="677"/>
      <c r="G327" s="218">
        <f t="shared" si="7"/>
        <v>500</v>
      </c>
    </row>
    <row r="328" spans="2:7">
      <c r="B328" s="677"/>
      <c r="C328" s="677"/>
      <c r="G328" s="218">
        <f t="shared" si="7"/>
        <v>500</v>
      </c>
    </row>
    <row r="329" spans="2:7">
      <c r="B329" s="677"/>
      <c r="C329" s="677"/>
      <c r="G329" s="218">
        <f t="shared" si="7"/>
        <v>500</v>
      </c>
    </row>
    <row r="330" spans="2:7">
      <c r="B330" s="677"/>
      <c r="C330" s="677"/>
      <c r="G330" s="218">
        <f t="shared" si="7"/>
        <v>500</v>
      </c>
    </row>
    <row r="331" spans="2:7">
      <c r="B331" s="677"/>
      <c r="C331" s="677"/>
      <c r="G331" s="218">
        <f t="shared" si="7"/>
        <v>500</v>
      </c>
    </row>
    <row r="332" spans="2:7">
      <c r="B332" s="677"/>
      <c r="C332" s="677"/>
      <c r="G332" s="218">
        <f t="shared" si="7"/>
        <v>500</v>
      </c>
    </row>
    <row r="333" spans="2:7">
      <c r="B333" s="677"/>
      <c r="C333" s="677"/>
      <c r="G333" s="218">
        <f t="shared" si="7"/>
        <v>500</v>
      </c>
    </row>
    <row r="334" spans="2:7">
      <c r="B334" s="677"/>
      <c r="C334" s="677"/>
      <c r="G334" s="218">
        <f t="shared" si="7"/>
        <v>500</v>
      </c>
    </row>
    <row r="335" spans="2:7">
      <c r="B335" s="677"/>
      <c r="C335" s="677"/>
      <c r="G335" s="218">
        <f t="shared" si="7"/>
        <v>500</v>
      </c>
    </row>
    <row r="336" spans="2:7">
      <c r="B336" s="677"/>
      <c r="C336" s="677"/>
      <c r="G336" s="218">
        <f t="shared" si="7"/>
        <v>500</v>
      </c>
    </row>
    <row r="337" spans="2:7">
      <c r="B337" s="677"/>
      <c r="C337" s="677"/>
      <c r="G337" s="218">
        <f t="shared" si="7"/>
        <v>500</v>
      </c>
    </row>
    <row r="338" spans="2:7">
      <c r="B338" s="677"/>
      <c r="C338" s="677"/>
      <c r="G338" s="218">
        <f t="shared" si="7"/>
        <v>500</v>
      </c>
    </row>
    <row r="339" spans="2:7">
      <c r="B339" s="677"/>
      <c r="C339" s="677"/>
      <c r="G339" s="218">
        <f t="shared" si="7"/>
        <v>500</v>
      </c>
    </row>
    <row r="340" spans="2:7">
      <c r="B340" s="677"/>
      <c r="C340" s="677"/>
      <c r="G340" s="218">
        <f t="shared" si="7"/>
        <v>500</v>
      </c>
    </row>
    <row r="341" spans="2:7">
      <c r="B341" s="677"/>
      <c r="C341" s="677"/>
      <c r="G341" s="218">
        <f t="shared" si="7"/>
        <v>500</v>
      </c>
    </row>
    <row r="342" spans="2:7">
      <c r="B342" s="677"/>
      <c r="C342" s="677"/>
      <c r="G342" s="218">
        <f t="shared" si="7"/>
        <v>500</v>
      </c>
    </row>
    <row r="343" spans="2:7">
      <c r="B343" s="677"/>
      <c r="C343" s="677"/>
      <c r="G343" s="218">
        <f t="shared" si="7"/>
        <v>500</v>
      </c>
    </row>
    <row r="344" spans="2:7">
      <c r="B344" s="677"/>
      <c r="C344" s="677"/>
      <c r="G344" s="218">
        <f t="shared" si="7"/>
        <v>500</v>
      </c>
    </row>
    <row r="345" spans="2:7">
      <c r="B345" s="677"/>
      <c r="C345" s="677"/>
      <c r="G345" s="218">
        <f t="shared" si="7"/>
        <v>500</v>
      </c>
    </row>
    <row r="346" spans="2:7">
      <c r="B346" s="677"/>
      <c r="C346" s="677"/>
      <c r="G346" s="218">
        <f t="shared" si="7"/>
        <v>500</v>
      </c>
    </row>
    <row r="347" spans="2:7">
      <c r="B347" s="677"/>
      <c r="C347" s="677"/>
      <c r="G347" s="218">
        <f t="shared" si="7"/>
        <v>500</v>
      </c>
    </row>
    <row r="348" spans="2:7">
      <c r="B348" s="677"/>
      <c r="C348" s="677"/>
      <c r="G348" s="218">
        <f t="shared" si="7"/>
        <v>500</v>
      </c>
    </row>
    <row r="349" spans="2:7">
      <c r="B349" s="677"/>
      <c r="C349" s="677"/>
      <c r="G349" s="218">
        <f t="shared" si="7"/>
        <v>500</v>
      </c>
    </row>
    <row r="350" spans="2:7">
      <c r="B350" s="677"/>
      <c r="C350" s="677"/>
      <c r="G350" s="218">
        <f t="shared" si="7"/>
        <v>500</v>
      </c>
    </row>
    <row r="351" spans="2:7">
      <c r="B351" s="677"/>
      <c r="C351" s="677"/>
      <c r="G351" s="218">
        <f t="shared" si="7"/>
        <v>500</v>
      </c>
    </row>
    <row r="352" spans="2:7">
      <c r="B352" s="677"/>
      <c r="C352" s="677"/>
      <c r="G352" s="218">
        <f t="shared" si="7"/>
        <v>500</v>
      </c>
    </row>
    <row r="353" spans="2:7">
      <c r="B353" s="677"/>
      <c r="C353" s="677"/>
      <c r="G353" s="218">
        <f t="shared" si="7"/>
        <v>500</v>
      </c>
    </row>
    <row r="354" spans="2:7">
      <c r="B354" s="677"/>
      <c r="C354" s="677"/>
      <c r="G354" s="218">
        <f t="shared" si="7"/>
        <v>500</v>
      </c>
    </row>
    <row r="355" spans="2:7">
      <c r="B355" s="677"/>
      <c r="C355" s="677"/>
      <c r="G355" s="218">
        <f t="shared" si="7"/>
        <v>500</v>
      </c>
    </row>
    <row r="356" spans="2:7">
      <c r="B356" s="677"/>
      <c r="C356" s="677"/>
      <c r="G356" s="218">
        <f t="shared" si="7"/>
        <v>500</v>
      </c>
    </row>
    <row r="357" spans="2:7">
      <c r="B357" s="677"/>
      <c r="C357" s="677"/>
      <c r="G357" s="218">
        <f t="shared" si="7"/>
        <v>500</v>
      </c>
    </row>
    <row r="358" spans="2:7">
      <c r="B358" s="677"/>
      <c r="C358" s="677"/>
      <c r="G358" s="218">
        <f t="shared" si="7"/>
        <v>500</v>
      </c>
    </row>
    <row r="359" spans="2:7">
      <c r="B359" s="677"/>
      <c r="C359" s="677"/>
      <c r="G359" s="218">
        <f t="shared" si="7"/>
        <v>500</v>
      </c>
    </row>
    <row r="360" spans="2:7">
      <c r="B360" s="677"/>
      <c r="C360" s="677"/>
      <c r="G360" s="218">
        <f t="shared" si="7"/>
        <v>500</v>
      </c>
    </row>
    <row r="361" spans="2:7">
      <c r="B361" s="677"/>
      <c r="C361" s="677"/>
      <c r="G361" s="218">
        <f t="shared" si="7"/>
        <v>500</v>
      </c>
    </row>
    <row r="362" spans="2:7">
      <c r="B362" s="677"/>
      <c r="C362" s="677"/>
      <c r="G362" s="218">
        <f t="shared" si="7"/>
        <v>500</v>
      </c>
    </row>
    <row r="363" spans="2:7">
      <c r="B363" s="677"/>
      <c r="C363" s="677"/>
      <c r="G363" s="218">
        <f t="shared" si="7"/>
        <v>500</v>
      </c>
    </row>
    <row r="364" spans="2:7">
      <c r="B364" s="677"/>
      <c r="C364" s="677"/>
      <c r="G364" s="218">
        <f t="shared" ref="G364:G427" si="8">G363+E364-F364</f>
        <v>500</v>
      </c>
    </row>
    <row r="365" spans="2:7">
      <c r="B365" s="677"/>
      <c r="C365" s="677"/>
      <c r="G365" s="218">
        <f t="shared" si="8"/>
        <v>500</v>
      </c>
    </row>
    <row r="366" spans="2:7">
      <c r="B366" s="677"/>
      <c r="C366" s="677"/>
      <c r="G366" s="218">
        <f t="shared" si="8"/>
        <v>500</v>
      </c>
    </row>
    <row r="367" spans="2:7">
      <c r="B367" s="677"/>
      <c r="C367" s="677"/>
      <c r="G367" s="218">
        <f t="shared" si="8"/>
        <v>500</v>
      </c>
    </row>
    <row r="368" spans="2:7">
      <c r="B368" s="677"/>
      <c r="C368" s="677"/>
      <c r="G368" s="218">
        <f t="shared" si="8"/>
        <v>500</v>
      </c>
    </row>
    <row r="369" spans="2:7">
      <c r="B369" s="677"/>
      <c r="C369" s="677"/>
      <c r="G369" s="218">
        <f t="shared" si="8"/>
        <v>500</v>
      </c>
    </row>
    <row r="370" spans="2:7">
      <c r="B370" s="677"/>
      <c r="C370" s="677"/>
      <c r="G370" s="218">
        <f t="shared" si="8"/>
        <v>500</v>
      </c>
    </row>
    <row r="371" spans="2:7">
      <c r="B371" s="677"/>
      <c r="C371" s="677"/>
      <c r="G371" s="218">
        <f t="shared" si="8"/>
        <v>500</v>
      </c>
    </row>
    <row r="372" spans="2:7">
      <c r="B372" s="677"/>
      <c r="C372" s="677"/>
      <c r="G372" s="218">
        <f t="shared" si="8"/>
        <v>500</v>
      </c>
    </row>
    <row r="373" spans="2:7">
      <c r="B373" s="677"/>
      <c r="C373" s="677"/>
      <c r="G373" s="218">
        <f t="shared" si="8"/>
        <v>500</v>
      </c>
    </row>
    <row r="374" spans="2:7">
      <c r="B374" s="677"/>
      <c r="C374" s="677"/>
      <c r="G374" s="218">
        <f t="shared" si="8"/>
        <v>500</v>
      </c>
    </row>
    <row r="375" spans="2:7">
      <c r="B375" s="677"/>
      <c r="C375" s="677"/>
      <c r="G375" s="218">
        <f t="shared" si="8"/>
        <v>500</v>
      </c>
    </row>
    <row r="376" spans="2:7">
      <c r="B376" s="677"/>
      <c r="C376" s="677"/>
      <c r="G376" s="218">
        <f t="shared" si="8"/>
        <v>500</v>
      </c>
    </row>
    <row r="377" spans="2:7">
      <c r="B377" s="677"/>
      <c r="C377" s="677"/>
      <c r="G377" s="218">
        <f t="shared" si="8"/>
        <v>500</v>
      </c>
    </row>
    <row r="378" spans="2:7">
      <c r="B378" s="677"/>
      <c r="C378" s="677"/>
      <c r="G378" s="218">
        <f t="shared" si="8"/>
        <v>500</v>
      </c>
    </row>
    <row r="379" spans="2:7">
      <c r="B379" s="677"/>
      <c r="C379" s="677"/>
      <c r="G379" s="218">
        <f t="shared" si="8"/>
        <v>500</v>
      </c>
    </row>
    <row r="380" spans="2:7">
      <c r="B380" s="677"/>
      <c r="C380" s="677"/>
      <c r="G380" s="218">
        <f t="shared" si="8"/>
        <v>500</v>
      </c>
    </row>
    <row r="381" spans="2:7">
      <c r="B381" s="677"/>
      <c r="C381" s="677"/>
      <c r="G381" s="218">
        <f t="shared" si="8"/>
        <v>500</v>
      </c>
    </row>
    <row r="382" spans="2:7">
      <c r="B382" s="677"/>
      <c r="C382" s="677"/>
      <c r="G382" s="218">
        <f t="shared" si="8"/>
        <v>500</v>
      </c>
    </row>
    <row r="383" spans="2:7">
      <c r="B383" s="677"/>
      <c r="C383" s="677"/>
      <c r="G383" s="218">
        <f t="shared" si="8"/>
        <v>500</v>
      </c>
    </row>
    <row r="384" spans="2:7">
      <c r="B384" s="677"/>
      <c r="C384" s="677"/>
      <c r="G384" s="218">
        <f t="shared" si="8"/>
        <v>500</v>
      </c>
    </row>
    <row r="385" spans="2:7">
      <c r="B385" s="677"/>
      <c r="C385" s="677"/>
      <c r="G385" s="218">
        <f t="shared" si="8"/>
        <v>500</v>
      </c>
    </row>
    <row r="386" spans="2:7">
      <c r="B386" s="677"/>
      <c r="C386" s="677"/>
      <c r="G386" s="218">
        <f t="shared" si="8"/>
        <v>500</v>
      </c>
    </row>
    <row r="387" spans="2:7">
      <c r="B387" s="677"/>
      <c r="C387" s="677"/>
      <c r="G387" s="218">
        <f t="shared" si="8"/>
        <v>500</v>
      </c>
    </row>
    <row r="388" spans="2:7">
      <c r="B388" s="677"/>
      <c r="C388" s="677"/>
      <c r="G388" s="218">
        <f t="shared" si="8"/>
        <v>500</v>
      </c>
    </row>
    <row r="389" spans="2:7">
      <c r="B389" s="677"/>
      <c r="C389" s="677"/>
      <c r="G389" s="218">
        <f t="shared" si="8"/>
        <v>500</v>
      </c>
    </row>
    <row r="390" spans="2:7">
      <c r="B390" s="677"/>
      <c r="C390" s="677"/>
      <c r="G390" s="218">
        <f t="shared" si="8"/>
        <v>500</v>
      </c>
    </row>
    <row r="391" spans="2:7">
      <c r="B391" s="677"/>
      <c r="C391" s="677"/>
      <c r="G391" s="218">
        <f t="shared" si="8"/>
        <v>500</v>
      </c>
    </row>
    <row r="392" spans="2:7">
      <c r="B392" s="677"/>
      <c r="C392" s="677"/>
      <c r="G392" s="218">
        <f t="shared" si="8"/>
        <v>500</v>
      </c>
    </row>
    <row r="393" spans="2:7">
      <c r="B393" s="677"/>
      <c r="C393" s="677"/>
      <c r="G393" s="218">
        <f t="shared" si="8"/>
        <v>500</v>
      </c>
    </row>
    <row r="394" spans="2:7">
      <c r="B394" s="677"/>
      <c r="C394" s="677"/>
      <c r="G394" s="218">
        <f t="shared" si="8"/>
        <v>500</v>
      </c>
    </row>
    <row r="395" spans="2:7">
      <c r="B395" s="677"/>
      <c r="C395" s="677"/>
      <c r="G395" s="218">
        <f t="shared" si="8"/>
        <v>500</v>
      </c>
    </row>
    <row r="396" spans="2:7">
      <c r="B396" s="677"/>
      <c r="C396" s="677"/>
      <c r="G396" s="218">
        <f t="shared" si="8"/>
        <v>500</v>
      </c>
    </row>
    <row r="397" spans="2:7">
      <c r="B397" s="677"/>
      <c r="C397" s="677"/>
      <c r="G397" s="218">
        <f t="shared" si="8"/>
        <v>500</v>
      </c>
    </row>
    <row r="398" spans="2:7">
      <c r="B398" s="677"/>
      <c r="C398" s="677"/>
      <c r="G398" s="218">
        <f t="shared" si="8"/>
        <v>500</v>
      </c>
    </row>
    <row r="399" spans="2:7">
      <c r="B399" s="677"/>
      <c r="C399" s="677"/>
      <c r="G399" s="218">
        <f t="shared" si="8"/>
        <v>500</v>
      </c>
    </row>
    <row r="400" spans="2:7">
      <c r="B400" s="677"/>
      <c r="C400" s="677"/>
      <c r="G400" s="218">
        <f t="shared" si="8"/>
        <v>500</v>
      </c>
    </row>
    <row r="401" spans="2:7">
      <c r="B401" s="677"/>
      <c r="C401" s="677"/>
      <c r="G401" s="218">
        <f t="shared" si="8"/>
        <v>500</v>
      </c>
    </row>
    <row r="402" spans="2:7">
      <c r="B402" s="677"/>
      <c r="C402" s="677"/>
      <c r="G402" s="218">
        <f t="shared" si="8"/>
        <v>500</v>
      </c>
    </row>
    <row r="403" spans="2:7">
      <c r="B403" s="677"/>
      <c r="C403" s="677"/>
      <c r="G403" s="218">
        <f t="shared" si="8"/>
        <v>500</v>
      </c>
    </row>
    <row r="404" spans="2:7">
      <c r="B404" s="677"/>
      <c r="C404" s="677"/>
      <c r="G404" s="218">
        <f t="shared" si="8"/>
        <v>500</v>
      </c>
    </row>
    <row r="405" spans="2:7">
      <c r="B405" s="677"/>
      <c r="C405" s="677"/>
      <c r="G405" s="218">
        <f t="shared" si="8"/>
        <v>500</v>
      </c>
    </row>
    <row r="406" spans="2:7">
      <c r="B406" s="677"/>
      <c r="C406" s="677"/>
      <c r="G406" s="218">
        <f t="shared" si="8"/>
        <v>500</v>
      </c>
    </row>
    <row r="407" spans="2:7">
      <c r="B407" s="677"/>
      <c r="C407" s="677"/>
      <c r="G407" s="218">
        <f t="shared" si="8"/>
        <v>500</v>
      </c>
    </row>
    <row r="408" spans="2:7">
      <c r="B408" s="677"/>
      <c r="C408" s="677"/>
      <c r="G408" s="218">
        <f t="shared" si="8"/>
        <v>500</v>
      </c>
    </row>
    <row r="409" spans="2:7">
      <c r="B409" s="677"/>
      <c r="C409" s="677"/>
      <c r="G409" s="218">
        <f t="shared" si="8"/>
        <v>500</v>
      </c>
    </row>
    <row r="410" spans="2:7">
      <c r="B410" s="677"/>
      <c r="C410" s="677"/>
      <c r="G410" s="218">
        <f t="shared" si="8"/>
        <v>500</v>
      </c>
    </row>
    <row r="411" spans="2:7">
      <c r="B411" s="677"/>
      <c r="C411" s="677"/>
      <c r="G411" s="218">
        <f t="shared" si="8"/>
        <v>500</v>
      </c>
    </row>
    <row r="412" spans="2:7">
      <c r="B412" s="677"/>
      <c r="C412" s="677"/>
      <c r="G412" s="218">
        <f t="shared" si="8"/>
        <v>500</v>
      </c>
    </row>
    <row r="413" spans="2:7">
      <c r="B413" s="677"/>
      <c r="C413" s="677"/>
      <c r="G413" s="218">
        <f t="shared" si="8"/>
        <v>500</v>
      </c>
    </row>
    <row r="414" spans="2:7">
      <c r="B414" s="677"/>
      <c r="C414" s="677"/>
      <c r="G414" s="218">
        <f t="shared" si="8"/>
        <v>500</v>
      </c>
    </row>
    <row r="415" spans="2:7">
      <c r="B415" s="677"/>
      <c r="C415" s="677"/>
      <c r="G415" s="218">
        <f t="shared" si="8"/>
        <v>500</v>
      </c>
    </row>
    <row r="416" spans="2:7">
      <c r="B416" s="677"/>
      <c r="C416" s="677"/>
      <c r="G416" s="218">
        <f t="shared" si="8"/>
        <v>500</v>
      </c>
    </row>
    <row r="417" spans="2:7">
      <c r="B417" s="677"/>
      <c r="C417" s="677"/>
      <c r="G417" s="218">
        <f t="shared" si="8"/>
        <v>500</v>
      </c>
    </row>
    <row r="418" spans="2:7">
      <c r="B418" s="677"/>
      <c r="C418" s="677"/>
      <c r="G418" s="218">
        <f t="shared" si="8"/>
        <v>500</v>
      </c>
    </row>
    <row r="419" spans="2:7">
      <c r="B419" s="677"/>
      <c r="C419" s="677"/>
      <c r="G419" s="218">
        <f t="shared" si="8"/>
        <v>500</v>
      </c>
    </row>
    <row r="420" spans="2:7">
      <c r="B420" s="677"/>
      <c r="C420" s="677"/>
      <c r="G420" s="218">
        <f t="shared" si="8"/>
        <v>500</v>
      </c>
    </row>
    <row r="421" spans="2:7">
      <c r="B421" s="677"/>
      <c r="C421" s="677"/>
      <c r="G421" s="218">
        <f t="shared" si="8"/>
        <v>500</v>
      </c>
    </row>
    <row r="422" spans="2:7">
      <c r="B422" s="677"/>
      <c r="C422" s="677"/>
      <c r="G422" s="218">
        <f t="shared" si="8"/>
        <v>500</v>
      </c>
    </row>
    <row r="423" spans="2:7">
      <c r="B423" s="677"/>
      <c r="C423" s="677"/>
      <c r="G423" s="218">
        <f t="shared" si="8"/>
        <v>500</v>
      </c>
    </row>
    <row r="424" spans="2:7">
      <c r="B424" s="677"/>
      <c r="C424" s="677"/>
      <c r="G424" s="218">
        <f t="shared" si="8"/>
        <v>500</v>
      </c>
    </row>
    <row r="425" spans="2:7">
      <c r="B425" s="677"/>
      <c r="C425" s="677"/>
      <c r="G425" s="218">
        <f t="shared" si="8"/>
        <v>500</v>
      </c>
    </row>
    <row r="426" spans="2:7">
      <c r="B426" s="677"/>
      <c r="C426" s="677"/>
      <c r="G426" s="218">
        <f t="shared" si="8"/>
        <v>500</v>
      </c>
    </row>
    <row r="427" spans="2:7">
      <c r="B427" s="677"/>
      <c r="C427" s="677"/>
      <c r="G427" s="218">
        <f t="shared" si="8"/>
        <v>500</v>
      </c>
    </row>
    <row r="428" spans="2:7">
      <c r="B428" s="677"/>
      <c r="C428" s="677"/>
      <c r="G428" s="218">
        <f t="shared" ref="G428:G491" si="9">G427+E428-F428</f>
        <v>500</v>
      </c>
    </row>
    <row r="429" spans="2:7">
      <c r="B429" s="677"/>
      <c r="C429" s="677"/>
      <c r="G429" s="218">
        <f t="shared" si="9"/>
        <v>500</v>
      </c>
    </row>
    <row r="430" spans="2:7">
      <c r="B430" s="677"/>
      <c r="C430" s="677"/>
      <c r="G430" s="218">
        <f t="shared" si="9"/>
        <v>500</v>
      </c>
    </row>
    <row r="431" spans="2:7">
      <c r="B431" s="677"/>
      <c r="C431" s="677"/>
      <c r="G431" s="218">
        <f t="shared" si="9"/>
        <v>500</v>
      </c>
    </row>
    <row r="432" spans="2:7">
      <c r="B432" s="677"/>
      <c r="C432" s="677"/>
      <c r="G432" s="218">
        <f t="shared" si="9"/>
        <v>500</v>
      </c>
    </row>
    <row r="433" spans="2:7">
      <c r="B433" s="677"/>
      <c r="C433" s="677"/>
      <c r="G433" s="218">
        <f t="shared" si="9"/>
        <v>500</v>
      </c>
    </row>
    <row r="434" spans="2:7">
      <c r="B434" s="677"/>
      <c r="C434" s="677"/>
      <c r="G434" s="218">
        <f t="shared" si="9"/>
        <v>500</v>
      </c>
    </row>
    <row r="435" spans="2:7">
      <c r="B435" s="677"/>
      <c r="C435" s="677"/>
      <c r="G435" s="218">
        <f t="shared" si="9"/>
        <v>500</v>
      </c>
    </row>
    <row r="436" spans="2:7">
      <c r="B436" s="677"/>
      <c r="C436" s="677"/>
      <c r="G436" s="218">
        <f t="shared" si="9"/>
        <v>500</v>
      </c>
    </row>
    <row r="437" spans="2:7">
      <c r="B437" s="677"/>
      <c r="C437" s="677"/>
      <c r="G437" s="218">
        <f t="shared" si="9"/>
        <v>500</v>
      </c>
    </row>
    <row r="438" spans="2:7">
      <c r="B438" s="677"/>
      <c r="C438" s="677"/>
      <c r="G438" s="218">
        <f t="shared" si="9"/>
        <v>500</v>
      </c>
    </row>
    <row r="439" spans="2:7">
      <c r="B439" s="677"/>
      <c r="C439" s="677"/>
      <c r="G439" s="218">
        <f t="shared" si="9"/>
        <v>500</v>
      </c>
    </row>
    <row r="440" spans="2:7">
      <c r="B440" s="677"/>
      <c r="C440" s="677"/>
      <c r="G440" s="218">
        <f t="shared" si="9"/>
        <v>500</v>
      </c>
    </row>
    <row r="441" spans="2:7">
      <c r="B441" s="677"/>
      <c r="C441" s="677"/>
      <c r="G441" s="218">
        <f t="shared" si="9"/>
        <v>500</v>
      </c>
    </row>
    <row r="442" spans="2:7">
      <c r="B442" s="677"/>
      <c r="C442" s="677"/>
      <c r="G442" s="218">
        <f t="shared" si="9"/>
        <v>500</v>
      </c>
    </row>
    <row r="443" spans="2:7">
      <c r="B443" s="677"/>
      <c r="C443" s="677"/>
      <c r="G443" s="218">
        <f t="shared" si="9"/>
        <v>500</v>
      </c>
    </row>
    <row r="444" spans="2:7">
      <c r="B444" s="677"/>
      <c r="C444" s="677"/>
      <c r="G444" s="218">
        <f t="shared" si="9"/>
        <v>500</v>
      </c>
    </row>
    <row r="445" spans="2:7">
      <c r="B445" s="677"/>
      <c r="C445" s="677"/>
      <c r="G445" s="218">
        <f t="shared" si="9"/>
        <v>500</v>
      </c>
    </row>
    <row r="446" spans="2:7">
      <c r="B446" s="677"/>
      <c r="C446" s="677"/>
      <c r="G446" s="218">
        <f t="shared" si="9"/>
        <v>500</v>
      </c>
    </row>
    <row r="447" spans="2:7">
      <c r="B447" s="677"/>
      <c r="C447" s="677"/>
      <c r="G447" s="218">
        <f t="shared" si="9"/>
        <v>500</v>
      </c>
    </row>
    <row r="448" spans="2:7">
      <c r="B448" s="677"/>
      <c r="C448" s="677"/>
      <c r="G448" s="218">
        <f t="shared" si="9"/>
        <v>500</v>
      </c>
    </row>
    <row r="449" spans="2:7">
      <c r="B449" s="677"/>
      <c r="C449" s="677"/>
      <c r="G449" s="218">
        <f t="shared" si="9"/>
        <v>500</v>
      </c>
    </row>
    <row r="450" spans="2:7">
      <c r="B450" s="677"/>
      <c r="C450" s="677"/>
      <c r="G450" s="218">
        <f t="shared" si="9"/>
        <v>500</v>
      </c>
    </row>
    <row r="451" spans="2:7">
      <c r="B451" s="677"/>
      <c r="C451" s="677"/>
      <c r="G451" s="218">
        <f t="shared" si="9"/>
        <v>500</v>
      </c>
    </row>
    <row r="452" spans="2:7">
      <c r="B452" s="677"/>
      <c r="C452" s="677"/>
      <c r="G452" s="218">
        <f t="shared" si="9"/>
        <v>500</v>
      </c>
    </row>
    <row r="453" spans="2:7">
      <c r="B453" s="677"/>
      <c r="C453" s="677"/>
      <c r="G453" s="218">
        <f t="shared" si="9"/>
        <v>500</v>
      </c>
    </row>
    <row r="454" spans="2:7">
      <c r="B454" s="677"/>
      <c r="C454" s="677"/>
      <c r="G454" s="218">
        <f t="shared" si="9"/>
        <v>500</v>
      </c>
    </row>
    <row r="455" spans="2:7">
      <c r="B455" s="677"/>
      <c r="C455" s="677"/>
      <c r="G455" s="218">
        <f t="shared" si="9"/>
        <v>500</v>
      </c>
    </row>
    <row r="456" spans="2:7">
      <c r="B456" s="677"/>
      <c r="C456" s="677"/>
      <c r="G456" s="218">
        <f t="shared" si="9"/>
        <v>500</v>
      </c>
    </row>
    <row r="457" spans="2:7">
      <c r="B457" s="677"/>
      <c r="C457" s="677"/>
      <c r="G457" s="218">
        <f t="shared" si="9"/>
        <v>500</v>
      </c>
    </row>
    <row r="458" spans="2:7">
      <c r="B458" s="677"/>
      <c r="C458" s="677"/>
      <c r="G458" s="218">
        <f t="shared" si="9"/>
        <v>500</v>
      </c>
    </row>
    <row r="459" spans="2:7">
      <c r="B459" s="677"/>
      <c r="C459" s="677"/>
      <c r="G459" s="218">
        <f t="shared" si="9"/>
        <v>500</v>
      </c>
    </row>
    <row r="460" spans="2:7">
      <c r="B460" s="677"/>
      <c r="C460" s="677"/>
      <c r="G460" s="218">
        <f t="shared" si="9"/>
        <v>500</v>
      </c>
    </row>
    <row r="461" spans="2:7">
      <c r="B461" s="677"/>
      <c r="C461" s="677"/>
      <c r="G461" s="218">
        <f t="shared" si="9"/>
        <v>500</v>
      </c>
    </row>
    <row r="462" spans="2:7">
      <c r="B462" s="677"/>
      <c r="C462" s="677"/>
      <c r="G462" s="218">
        <f t="shared" si="9"/>
        <v>500</v>
      </c>
    </row>
    <row r="463" spans="2:7">
      <c r="B463" s="677"/>
      <c r="C463" s="677"/>
      <c r="G463" s="218">
        <f t="shared" si="9"/>
        <v>500</v>
      </c>
    </row>
    <row r="464" spans="2:7">
      <c r="B464" s="677"/>
      <c r="C464" s="677"/>
      <c r="G464" s="218">
        <f t="shared" si="9"/>
        <v>500</v>
      </c>
    </row>
    <row r="465" spans="2:7">
      <c r="B465" s="677"/>
      <c r="C465" s="677"/>
      <c r="G465" s="218">
        <f t="shared" si="9"/>
        <v>500</v>
      </c>
    </row>
    <row r="466" spans="2:7">
      <c r="B466" s="677"/>
      <c r="C466" s="677"/>
      <c r="G466" s="218">
        <f t="shared" si="9"/>
        <v>500</v>
      </c>
    </row>
    <row r="467" spans="2:7">
      <c r="B467" s="677"/>
      <c r="C467" s="677"/>
      <c r="G467" s="218">
        <f t="shared" si="9"/>
        <v>500</v>
      </c>
    </row>
    <row r="468" spans="2:7">
      <c r="B468" s="677"/>
      <c r="C468" s="677"/>
      <c r="G468" s="218">
        <f t="shared" si="9"/>
        <v>500</v>
      </c>
    </row>
    <row r="469" spans="2:7">
      <c r="B469" s="677"/>
      <c r="C469" s="677"/>
      <c r="G469" s="218">
        <f t="shared" si="9"/>
        <v>500</v>
      </c>
    </row>
    <row r="470" spans="2:7">
      <c r="B470" s="677"/>
      <c r="C470" s="677"/>
      <c r="G470" s="218">
        <f t="shared" si="9"/>
        <v>500</v>
      </c>
    </row>
    <row r="471" spans="2:7">
      <c r="B471" s="677"/>
      <c r="C471" s="677"/>
      <c r="G471" s="218">
        <f t="shared" si="9"/>
        <v>500</v>
      </c>
    </row>
    <row r="472" spans="2:7">
      <c r="B472" s="677"/>
      <c r="C472" s="677"/>
      <c r="G472" s="218">
        <f t="shared" si="9"/>
        <v>500</v>
      </c>
    </row>
    <row r="473" spans="2:7">
      <c r="B473" s="677"/>
      <c r="C473" s="677"/>
      <c r="G473" s="218">
        <f t="shared" si="9"/>
        <v>500</v>
      </c>
    </row>
    <row r="474" spans="2:7">
      <c r="B474" s="677"/>
      <c r="C474" s="677"/>
      <c r="G474" s="218">
        <f t="shared" si="9"/>
        <v>500</v>
      </c>
    </row>
    <row r="475" spans="2:7">
      <c r="B475" s="677"/>
      <c r="C475" s="677"/>
      <c r="G475" s="218">
        <f t="shared" si="9"/>
        <v>500</v>
      </c>
    </row>
    <row r="476" spans="2:7">
      <c r="B476" s="677"/>
      <c r="C476" s="677"/>
      <c r="G476" s="218">
        <f t="shared" si="9"/>
        <v>500</v>
      </c>
    </row>
    <row r="477" spans="2:7">
      <c r="B477" s="677"/>
      <c r="C477" s="677"/>
      <c r="G477" s="218">
        <f t="shared" si="9"/>
        <v>500</v>
      </c>
    </row>
    <row r="478" spans="2:7">
      <c r="B478" s="677"/>
      <c r="C478" s="677"/>
      <c r="G478" s="218">
        <f t="shared" si="9"/>
        <v>500</v>
      </c>
    </row>
    <row r="479" spans="2:7">
      <c r="B479" s="677"/>
      <c r="C479" s="677"/>
      <c r="G479" s="218">
        <f t="shared" si="9"/>
        <v>500</v>
      </c>
    </row>
    <row r="480" spans="2:7">
      <c r="B480" s="677"/>
      <c r="C480" s="677"/>
      <c r="G480" s="218">
        <f t="shared" si="9"/>
        <v>500</v>
      </c>
    </row>
    <row r="481" spans="2:7">
      <c r="B481" s="677"/>
      <c r="C481" s="677"/>
      <c r="G481" s="218">
        <f t="shared" si="9"/>
        <v>500</v>
      </c>
    </row>
    <row r="482" spans="2:7">
      <c r="B482" s="677"/>
      <c r="C482" s="677"/>
      <c r="G482" s="218">
        <f t="shared" si="9"/>
        <v>500</v>
      </c>
    </row>
    <row r="483" spans="2:7">
      <c r="B483" s="677"/>
      <c r="C483" s="677"/>
      <c r="G483" s="218">
        <f t="shared" si="9"/>
        <v>500</v>
      </c>
    </row>
    <row r="484" spans="2:7">
      <c r="B484" s="677"/>
      <c r="C484" s="677"/>
      <c r="G484" s="218">
        <f t="shared" si="9"/>
        <v>500</v>
      </c>
    </row>
    <row r="485" spans="2:7">
      <c r="B485" s="677"/>
      <c r="C485" s="677"/>
      <c r="G485" s="218">
        <f t="shared" si="9"/>
        <v>500</v>
      </c>
    </row>
    <row r="486" spans="2:7">
      <c r="B486" s="677"/>
      <c r="C486" s="677"/>
      <c r="G486" s="218">
        <f t="shared" si="9"/>
        <v>500</v>
      </c>
    </row>
    <row r="487" spans="2:7">
      <c r="B487" s="677"/>
      <c r="C487" s="677"/>
      <c r="G487" s="218">
        <f t="shared" si="9"/>
        <v>500</v>
      </c>
    </row>
    <row r="488" spans="2:7">
      <c r="B488" s="677"/>
      <c r="C488" s="677"/>
      <c r="G488" s="218">
        <f t="shared" si="9"/>
        <v>500</v>
      </c>
    </row>
    <row r="489" spans="2:7">
      <c r="B489" s="677"/>
      <c r="C489" s="677"/>
      <c r="G489" s="218">
        <f t="shared" si="9"/>
        <v>500</v>
      </c>
    </row>
    <row r="490" spans="2:7">
      <c r="B490" s="677"/>
      <c r="C490" s="677"/>
      <c r="G490" s="218">
        <f t="shared" si="9"/>
        <v>500</v>
      </c>
    </row>
    <row r="491" spans="2:7">
      <c r="B491" s="677"/>
      <c r="C491" s="677"/>
      <c r="G491" s="218">
        <f t="shared" si="9"/>
        <v>500</v>
      </c>
    </row>
    <row r="492" spans="2:7">
      <c r="B492" s="677"/>
      <c r="C492" s="677"/>
      <c r="G492" s="218">
        <f t="shared" ref="G492:G508" si="10">G491+E492-F492</f>
        <v>500</v>
      </c>
    </row>
    <row r="493" spans="2:7">
      <c r="B493" s="677"/>
      <c r="C493" s="677"/>
      <c r="G493" s="218">
        <f t="shared" si="10"/>
        <v>500</v>
      </c>
    </row>
    <row r="494" spans="2:7">
      <c r="B494" s="677"/>
      <c r="C494" s="677"/>
      <c r="G494" s="218">
        <f t="shared" si="10"/>
        <v>500</v>
      </c>
    </row>
    <row r="495" spans="2:7">
      <c r="B495" s="677"/>
      <c r="C495" s="677"/>
      <c r="G495" s="218">
        <f t="shared" si="10"/>
        <v>500</v>
      </c>
    </row>
    <row r="496" spans="2:7">
      <c r="B496" s="677"/>
      <c r="C496" s="677"/>
      <c r="G496" s="218">
        <f t="shared" si="10"/>
        <v>500</v>
      </c>
    </row>
    <row r="497" spans="2:7">
      <c r="B497" s="677"/>
      <c r="C497" s="677"/>
      <c r="G497" s="218">
        <f t="shared" si="10"/>
        <v>500</v>
      </c>
    </row>
    <row r="498" spans="2:7">
      <c r="B498" s="677"/>
      <c r="C498" s="677"/>
      <c r="G498" s="218">
        <f t="shared" si="10"/>
        <v>500</v>
      </c>
    </row>
    <row r="499" spans="2:7">
      <c r="B499" s="677"/>
      <c r="C499" s="677"/>
      <c r="G499" s="218">
        <f t="shared" si="10"/>
        <v>500</v>
      </c>
    </row>
    <row r="500" spans="2:7">
      <c r="B500" s="677"/>
      <c r="C500" s="677"/>
      <c r="G500" s="218">
        <f t="shared" si="10"/>
        <v>500</v>
      </c>
    </row>
    <row r="501" spans="2:7">
      <c r="B501" s="677"/>
      <c r="C501" s="677"/>
      <c r="G501" s="218">
        <f t="shared" si="10"/>
        <v>500</v>
      </c>
    </row>
    <row r="502" spans="2:7">
      <c r="B502" s="677"/>
      <c r="C502" s="677"/>
      <c r="G502" s="218">
        <f t="shared" si="10"/>
        <v>500</v>
      </c>
    </row>
    <row r="503" spans="2:7">
      <c r="B503" s="677"/>
      <c r="C503" s="677"/>
      <c r="G503" s="218">
        <f t="shared" si="10"/>
        <v>500</v>
      </c>
    </row>
    <row r="504" spans="2:7">
      <c r="B504" s="677"/>
      <c r="C504" s="677"/>
      <c r="G504" s="218">
        <f t="shared" si="10"/>
        <v>500</v>
      </c>
    </row>
    <row r="505" spans="2:7">
      <c r="B505" s="677"/>
      <c r="C505" s="677"/>
      <c r="G505" s="218">
        <f t="shared" si="10"/>
        <v>500</v>
      </c>
    </row>
    <row r="506" spans="2:7">
      <c r="B506" s="677"/>
      <c r="C506" s="677"/>
      <c r="G506" s="218">
        <f t="shared" si="10"/>
        <v>500</v>
      </c>
    </row>
    <row r="507" spans="2:7">
      <c r="B507" s="677"/>
      <c r="C507" s="677"/>
      <c r="G507" s="218">
        <f t="shared" si="10"/>
        <v>500</v>
      </c>
    </row>
    <row r="508" spans="2:7">
      <c r="B508" s="677"/>
      <c r="C508" s="677"/>
      <c r="G508" s="218">
        <f t="shared" si="10"/>
        <v>500</v>
      </c>
    </row>
  </sheetData>
  <autoFilter ref="A4:L161" xr:uid="{F64D43A6-BD4F-4044-89CD-941A92FD40C6}"/>
  <mergeCells count="2">
    <mergeCell ref="B2:F2"/>
    <mergeCell ref="J162:L162"/>
  </mergeCells>
  <phoneticPr fontId="2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F92F-2407-41B8-817C-38D947DAF61E}">
  <dimension ref="A1:O516"/>
  <sheetViews>
    <sheetView topLeftCell="A3" workbookViewId="0">
      <selection activeCell="J11" sqref="J11:L11"/>
    </sheetView>
  </sheetViews>
  <sheetFormatPr defaultRowHeight="15"/>
  <cols>
    <col min="1" max="1" width="14.85546875" style="586" customWidth="1"/>
    <col min="2" max="2" width="15.28515625" bestFit="1" customWidth="1"/>
    <col min="3" max="3" width="11.7109375" bestFit="1" customWidth="1"/>
    <col min="4" max="4" width="11.7109375" customWidth="1"/>
    <col min="5" max="5" width="9.140625" style="256" bestFit="1" customWidth="1"/>
    <col min="6" max="6" width="9.140625" style="256"/>
    <col min="7" max="7" width="13.28515625" style="590" customWidth="1"/>
    <col min="10" max="10" width="11.7109375" customWidth="1"/>
    <col min="11" max="11" width="9.5703125" bestFit="1" customWidth="1"/>
    <col min="12" max="12" width="13.42578125" customWidth="1"/>
    <col min="13" max="13" width="22.7109375" customWidth="1"/>
  </cols>
  <sheetData>
    <row r="1" spans="1:15">
      <c r="A1" s="750" t="s">
        <v>2974</v>
      </c>
      <c r="B1" s="750"/>
      <c r="C1" s="750"/>
      <c r="D1" s="750"/>
      <c r="E1" s="750"/>
      <c r="F1" s="750"/>
      <c r="G1" s="750"/>
    </row>
    <row r="2" spans="1:15">
      <c r="A2" s="750"/>
      <c r="B2" s="750"/>
      <c r="C2" s="750"/>
      <c r="D2" s="750"/>
      <c r="E2" s="750"/>
      <c r="F2" s="750"/>
      <c r="G2" s="750"/>
      <c r="J2" t="s">
        <v>597</v>
      </c>
      <c r="K2">
        <v>77440104</v>
      </c>
    </row>
    <row r="3" spans="1:15" ht="51" customHeight="1">
      <c r="A3" s="585" t="s">
        <v>390</v>
      </c>
      <c r="B3" s="233" t="s">
        <v>391</v>
      </c>
      <c r="C3" s="233" t="s">
        <v>392</v>
      </c>
      <c r="D3" s="233" t="s">
        <v>393</v>
      </c>
      <c r="E3" s="286" t="s">
        <v>394</v>
      </c>
      <c r="F3" s="286" t="s">
        <v>395</v>
      </c>
      <c r="G3" s="578" t="s">
        <v>396</v>
      </c>
    </row>
    <row r="4" spans="1:15">
      <c r="A4" s="339"/>
    </row>
    <row r="5" spans="1:15">
      <c r="A5" s="340">
        <v>45930</v>
      </c>
      <c r="B5" s="676" t="s">
        <v>397</v>
      </c>
      <c r="C5" s="676" t="s">
        <v>431</v>
      </c>
      <c r="D5" s="589" t="s">
        <v>399</v>
      </c>
      <c r="E5" s="686">
        <v>1000</v>
      </c>
      <c r="F5" s="686"/>
      <c r="G5" s="590">
        <f>G4+E5-F5</f>
        <v>1000</v>
      </c>
    </row>
    <row r="6" spans="1:15">
      <c r="A6" s="339"/>
      <c r="B6" s="677"/>
      <c r="C6" s="677"/>
      <c r="D6" s="589" t="s">
        <v>1115</v>
      </c>
      <c r="E6" s="686">
        <v>500</v>
      </c>
      <c r="F6" s="686"/>
      <c r="G6" s="590">
        <f>G5+E6-F6</f>
        <v>1500</v>
      </c>
    </row>
    <row r="7" spans="1:15">
      <c r="A7" s="339">
        <v>45897</v>
      </c>
      <c r="B7" s="677" t="s">
        <v>2975</v>
      </c>
      <c r="C7" s="677" t="s">
        <v>431</v>
      </c>
      <c r="D7" s="589" t="s">
        <v>399</v>
      </c>
      <c r="E7" s="686"/>
      <c r="F7" s="686">
        <v>1000</v>
      </c>
      <c r="G7" s="590">
        <f>G6+E7-F7</f>
        <v>500</v>
      </c>
      <c r="J7" s="676"/>
      <c r="L7" s="256"/>
    </row>
    <row r="8" spans="1:15">
      <c r="A8" s="339">
        <v>45897</v>
      </c>
      <c r="B8" s="562" t="s">
        <v>2976</v>
      </c>
      <c r="C8" s="677" t="s">
        <v>431</v>
      </c>
      <c r="D8" s="589" t="s">
        <v>1115</v>
      </c>
      <c r="E8" s="686"/>
      <c r="F8" s="686">
        <v>500</v>
      </c>
      <c r="G8" s="590">
        <f>G7+E8-F8</f>
        <v>0</v>
      </c>
    </row>
    <row r="9" spans="1:15">
      <c r="A9" s="340">
        <v>45961</v>
      </c>
      <c r="B9" s="676" t="s">
        <v>397</v>
      </c>
      <c r="C9" s="676" t="s">
        <v>398</v>
      </c>
      <c r="D9" s="677" t="s">
        <v>19</v>
      </c>
      <c r="E9" s="686">
        <v>4</v>
      </c>
      <c r="F9" s="686"/>
      <c r="G9" s="590">
        <f>G8+E9-F9</f>
        <v>4</v>
      </c>
    </row>
    <row r="10" spans="1:15">
      <c r="A10" s="339"/>
      <c r="B10" s="677"/>
      <c r="C10" s="677"/>
      <c r="D10" s="677" t="s">
        <v>401</v>
      </c>
      <c r="E10" s="686">
        <v>6</v>
      </c>
      <c r="F10" s="686"/>
      <c r="G10" s="590">
        <f>G9+E10-F10</f>
        <v>10</v>
      </c>
      <c r="J10" s="339">
        <v>45897</v>
      </c>
      <c r="K10" s="677" t="s">
        <v>2975</v>
      </c>
      <c r="L10" s="677" t="s">
        <v>431</v>
      </c>
      <c r="M10" s="589" t="s">
        <v>399</v>
      </c>
      <c r="N10" s="686"/>
      <c r="O10" s="643">
        <v>1000</v>
      </c>
    </row>
    <row r="11" spans="1:15">
      <c r="A11" s="339"/>
      <c r="B11" s="677"/>
      <c r="C11" s="677"/>
      <c r="D11" s="677" t="s">
        <v>1115</v>
      </c>
      <c r="E11" s="686">
        <v>500</v>
      </c>
      <c r="F11" s="686"/>
      <c r="G11" s="590">
        <f>G10+E11-F11</f>
        <v>510</v>
      </c>
      <c r="J11" s="690" t="s">
        <v>2016</v>
      </c>
      <c r="K11" s="690"/>
      <c r="L11" s="690"/>
      <c r="M11" s="690"/>
      <c r="N11" s="690"/>
      <c r="O11" s="690"/>
    </row>
    <row r="12" spans="1:15">
      <c r="A12" s="339">
        <v>45989</v>
      </c>
      <c r="B12" s="677" t="s">
        <v>2977</v>
      </c>
      <c r="C12" s="677" t="s">
        <v>398</v>
      </c>
      <c r="D12" s="677" t="s">
        <v>1115</v>
      </c>
      <c r="E12" s="686"/>
      <c r="F12" s="686">
        <v>500</v>
      </c>
      <c r="G12" s="590">
        <f>G11+E12-F12</f>
        <v>10</v>
      </c>
      <c r="J12" s="339">
        <v>45897</v>
      </c>
      <c r="K12" s="677" t="s">
        <v>2975</v>
      </c>
      <c r="L12" s="677" t="s">
        <v>398</v>
      </c>
      <c r="M12" s="677" t="s">
        <v>19</v>
      </c>
      <c r="N12" s="686"/>
      <c r="O12" s="686">
        <v>4</v>
      </c>
    </row>
    <row r="13" spans="1:15">
      <c r="A13" s="339">
        <v>45897</v>
      </c>
      <c r="B13" s="677" t="s">
        <v>2975</v>
      </c>
      <c r="C13" s="677" t="s">
        <v>398</v>
      </c>
      <c r="D13" s="677" t="s">
        <v>19</v>
      </c>
      <c r="E13" s="686"/>
      <c r="F13" s="686">
        <v>4</v>
      </c>
      <c r="G13" s="590">
        <f>G12+E13-F13</f>
        <v>6</v>
      </c>
      <c r="J13" s="339">
        <v>45897</v>
      </c>
      <c r="K13" s="677" t="s">
        <v>2975</v>
      </c>
      <c r="L13" s="677" t="s">
        <v>398</v>
      </c>
      <c r="M13" s="677" t="s">
        <v>401</v>
      </c>
      <c r="N13" s="686"/>
      <c r="O13" s="686">
        <v>6</v>
      </c>
    </row>
    <row r="14" spans="1:15">
      <c r="A14" s="339">
        <v>45897</v>
      </c>
      <c r="B14" s="677" t="s">
        <v>2975</v>
      </c>
      <c r="C14" s="677" t="s">
        <v>398</v>
      </c>
      <c r="D14" s="677" t="s">
        <v>401</v>
      </c>
      <c r="E14" s="686"/>
      <c r="F14" s="686">
        <v>6</v>
      </c>
      <c r="G14" s="590">
        <f>G13+E14-F14</f>
        <v>0</v>
      </c>
      <c r="J14" s="339">
        <v>45897</v>
      </c>
      <c r="K14" s="677" t="s">
        <v>2975</v>
      </c>
      <c r="L14" s="677" t="s">
        <v>405</v>
      </c>
      <c r="M14" s="677" t="s">
        <v>400</v>
      </c>
      <c r="N14" s="686"/>
      <c r="O14" s="686">
        <v>500</v>
      </c>
    </row>
    <row r="15" spans="1:15">
      <c r="A15" s="277">
        <v>45991</v>
      </c>
      <c r="B15" s="676" t="s">
        <v>397</v>
      </c>
      <c r="C15" s="676" t="s">
        <v>405</v>
      </c>
      <c r="D15" s="677" t="s">
        <v>19</v>
      </c>
      <c r="E15" s="686">
        <v>10</v>
      </c>
      <c r="F15" s="686"/>
      <c r="G15" s="590">
        <f>G14+E15-F15</f>
        <v>10</v>
      </c>
      <c r="J15" s="339">
        <v>45897</v>
      </c>
      <c r="K15" s="677" t="s">
        <v>2975</v>
      </c>
      <c r="L15" s="677" t="s">
        <v>405</v>
      </c>
      <c r="M15" s="677" t="s">
        <v>19</v>
      </c>
      <c r="N15" s="686"/>
      <c r="O15" s="686">
        <v>10</v>
      </c>
    </row>
    <row r="16" spans="1:15">
      <c r="A16" s="257"/>
      <c r="B16" s="677"/>
      <c r="C16" s="677"/>
      <c r="D16" s="677" t="s">
        <v>401</v>
      </c>
      <c r="E16" s="686">
        <v>6</v>
      </c>
      <c r="F16" s="686"/>
      <c r="G16" s="590">
        <f>G15+E16-F16</f>
        <v>16</v>
      </c>
      <c r="J16" s="339">
        <v>45897</v>
      </c>
      <c r="K16" s="677" t="s">
        <v>2975</v>
      </c>
      <c r="L16" s="677" t="s">
        <v>405</v>
      </c>
      <c r="M16" s="677" t="s">
        <v>401</v>
      </c>
      <c r="N16" s="686"/>
      <c r="O16" s="686">
        <v>6</v>
      </c>
    </row>
    <row r="17" spans="1:15">
      <c r="A17" s="257"/>
      <c r="B17" s="677"/>
      <c r="C17" s="677"/>
      <c r="D17" s="677" t="s">
        <v>400</v>
      </c>
      <c r="E17" s="686">
        <v>500</v>
      </c>
      <c r="F17" s="686"/>
      <c r="G17" s="590">
        <f>G16+E17-F17</f>
        <v>516</v>
      </c>
      <c r="J17" s="339">
        <v>45897</v>
      </c>
      <c r="K17" s="677" t="s">
        <v>2975</v>
      </c>
      <c r="L17" s="677" t="s">
        <v>409</v>
      </c>
      <c r="M17" s="677" t="s">
        <v>400</v>
      </c>
      <c r="N17" s="686"/>
      <c r="O17" s="686">
        <v>100</v>
      </c>
    </row>
    <row r="18" spans="1:15">
      <c r="A18" s="339">
        <v>45897</v>
      </c>
      <c r="B18" s="677" t="s">
        <v>2975</v>
      </c>
      <c r="C18" s="677" t="s">
        <v>405</v>
      </c>
      <c r="D18" s="677" t="s">
        <v>400</v>
      </c>
      <c r="E18" s="686"/>
      <c r="F18" s="686">
        <v>500</v>
      </c>
      <c r="G18" s="590">
        <f>G17+E18-F18</f>
        <v>16</v>
      </c>
      <c r="O18" s="644">
        <f>SUM(O12:O17)</f>
        <v>626</v>
      </c>
    </row>
    <row r="19" spans="1:15">
      <c r="A19" s="339">
        <v>45897</v>
      </c>
      <c r="B19" s="677" t="s">
        <v>2975</v>
      </c>
      <c r="C19" s="677" t="s">
        <v>405</v>
      </c>
      <c r="D19" s="677" t="s">
        <v>19</v>
      </c>
      <c r="E19" s="686"/>
      <c r="F19" s="686">
        <v>10</v>
      </c>
      <c r="G19" s="590">
        <f>G18+E19-F19</f>
        <v>6</v>
      </c>
    </row>
    <row r="20" spans="1:15">
      <c r="A20" s="339">
        <v>45897</v>
      </c>
      <c r="B20" s="677" t="s">
        <v>2975</v>
      </c>
      <c r="C20" s="677" t="s">
        <v>405</v>
      </c>
      <c r="D20" s="677" t="s">
        <v>401</v>
      </c>
      <c r="E20" s="686"/>
      <c r="F20" s="686">
        <v>6</v>
      </c>
      <c r="G20" s="590">
        <f>G19+E20-F20</f>
        <v>0</v>
      </c>
    </row>
    <row r="21" spans="1:15">
      <c r="A21" s="277">
        <v>46022</v>
      </c>
      <c r="B21" s="676" t="s">
        <v>397</v>
      </c>
      <c r="C21" s="676" t="s">
        <v>409</v>
      </c>
      <c r="D21" s="677" t="s">
        <v>400</v>
      </c>
      <c r="E21" s="686">
        <v>100</v>
      </c>
      <c r="F21" s="686"/>
      <c r="G21" s="590">
        <f>G20+E21-F21</f>
        <v>100</v>
      </c>
      <c r="O21" s="299">
        <f>O10-O18</f>
        <v>374</v>
      </c>
    </row>
    <row r="22" spans="1:15">
      <c r="A22" s="339">
        <v>45897</v>
      </c>
      <c r="B22" s="677" t="s">
        <v>2975</v>
      </c>
      <c r="C22" s="677" t="s">
        <v>409</v>
      </c>
      <c r="D22" s="677" t="s">
        <v>400</v>
      </c>
      <c r="E22" s="686"/>
      <c r="F22" s="686">
        <v>100</v>
      </c>
      <c r="G22" s="590">
        <f>G21+E22-F22</f>
        <v>0</v>
      </c>
    </row>
    <row r="23" spans="1:15">
      <c r="F23" s="686"/>
      <c r="G23" s="590">
        <f t="shared" ref="G23:G86" si="0">G22+E23-F23</f>
        <v>0</v>
      </c>
    </row>
    <row r="24" spans="1:15">
      <c r="F24" s="686"/>
      <c r="G24" s="590">
        <f t="shared" si="0"/>
        <v>0</v>
      </c>
    </row>
    <row r="25" spans="1:15">
      <c r="G25" s="590">
        <f t="shared" si="0"/>
        <v>0</v>
      </c>
    </row>
    <row r="26" spans="1:15">
      <c r="G26" s="590">
        <f t="shared" si="0"/>
        <v>0</v>
      </c>
    </row>
    <row r="27" spans="1:15">
      <c r="G27" s="590">
        <f t="shared" si="0"/>
        <v>0</v>
      </c>
    </row>
    <row r="28" spans="1:15">
      <c r="G28" s="590">
        <f t="shared" si="0"/>
        <v>0</v>
      </c>
    </row>
    <row r="29" spans="1:15">
      <c r="G29" s="590">
        <f t="shared" si="0"/>
        <v>0</v>
      </c>
    </row>
    <row r="30" spans="1:15">
      <c r="G30" s="590">
        <f t="shared" si="0"/>
        <v>0</v>
      </c>
    </row>
    <row r="31" spans="1:15">
      <c r="G31" s="590">
        <f t="shared" si="0"/>
        <v>0</v>
      </c>
    </row>
    <row r="32" spans="1:15">
      <c r="G32" s="590">
        <f t="shared" si="0"/>
        <v>0</v>
      </c>
    </row>
    <row r="33" spans="7:7">
      <c r="G33" s="590">
        <f t="shared" si="0"/>
        <v>0</v>
      </c>
    </row>
    <row r="34" spans="7:7">
      <c r="G34" s="590">
        <f t="shared" si="0"/>
        <v>0</v>
      </c>
    </row>
    <row r="35" spans="7:7">
      <c r="G35" s="590">
        <f t="shared" si="0"/>
        <v>0</v>
      </c>
    </row>
    <row r="36" spans="7:7">
      <c r="G36" s="590">
        <f t="shared" si="0"/>
        <v>0</v>
      </c>
    </row>
    <row r="37" spans="7:7">
      <c r="G37" s="590">
        <f t="shared" si="0"/>
        <v>0</v>
      </c>
    </row>
    <row r="38" spans="7:7">
      <c r="G38" s="590">
        <f t="shared" si="0"/>
        <v>0</v>
      </c>
    </row>
    <row r="39" spans="7:7">
      <c r="G39" s="590">
        <f t="shared" si="0"/>
        <v>0</v>
      </c>
    </row>
    <row r="40" spans="7:7">
      <c r="G40" s="590">
        <f t="shared" si="0"/>
        <v>0</v>
      </c>
    </row>
    <row r="41" spans="7:7">
      <c r="G41" s="590">
        <f t="shared" si="0"/>
        <v>0</v>
      </c>
    </row>
    <row r="42" spans="7:7">
      <c r="G42" s="590">
        <f t="shared" si="0"/>
        <v>0</v>
      </c>
    </row>
    <row r="43" spans="7:7">
      <c r="G43" s="590">
        <f t="shared" si="0"/>
        <v>0</v>
      </c>
    </row>
    <row r="44" spans="7:7">
      <c r="G44" s="590">
        <f t="shared" si="0"/>
        <v>0</v>
      </c>
    </row>
    <row r="45" spans="7:7">
      <c r="G45" s="590">
        <f t="shared" si="0"/>
        <v>0</v>
      </c>
    </row>
    <row r="46" spans="7:7">
      <c r="G46" s="590">
        <f t="shared" si="0"/>
        <v>0</v>
      </c>
    </row>
    <row r="47" spans="7:7">
      <c r="G47" s="590">
        <f t="shared" si="0"/>
        <v>0</v>
      </c>
    </row>
    <row r="48" spans="7:7">
      <c r="G48" s="590">
        <f t="shared" si="0"/>
        <v>0</v>
      </c>
    </row>
    <row r="49" spans="7:7">
      <c r="G49" s="590">
        <f t="shared" si="0"/>
        <v>0</v>
      </c>
    </row>
    <row r="50" spans="7:7">
      <c r="G50" s="590">
        <f t="shared" si="0"/>
        <v>0</v>
      </c>
    </row>
    <row r="51" spans="7:7">
      <c r="G51" s="590">
        <f t="shared" si="0"/>
        <v>0</v>
      </c>
    </row>
    <row r="52" spans="7:7">
      <c r="G52" s="590">
        <f t="shared" si="0"/>
        <v>0</v>
      </c>
    </row>
    <row r="53" spans="7:7">
      <c r="G53" s="590">
        <f t="shared" si="0"/>
        <v>0</v>
      </c>
    </row>
    <row r="54" spans="7:7">
      <c r="G54" s="590">
        <f t="shared" si="0"/>
        <v>0</v>
      </c>
    </row>
    <row r="55" spans="7:7">
      <c r="G55" s="590">
        <f t="shared" si="0"/>
        <v>0</v>
      </c>
    </row>
    <row r="56" spans="7:7">
      <c r="G56" s="590">
        <f t="shared" si="0"/>
        <v>0</v>
      </c>
    </row>
    <row r="57" spans="7:7">
      <c r="G57" s="590">
        <f t="shared" si="0"/>
        <v>0</v>
      </c>
    </row>
    <row r="58" spans="7:7">
      <c r="G58" s="590">
        <f t="shared" si="0"/>
        <v>0</v>
      </c>
    </row>
    <row r="59" spans="7:7">
      <c r="G59" s="590">
        <f t="shared" si="0"/>
        <v>0</v>
      </c>
    </row>
    <row r="60" spans="7:7">
      <c r="G60" s="590">
        <f t="shared" si="0"/>
        <v>0</v>
      </c>
    </row>
    <row r="61" spans="7:7">
      <c r="G61" s="590">
        <f t="shared" si="0"/>
        <v>0</v>
      </c>
    </row>
    <row r="62" spans="7:7">
      <c r="G62" s="590">
        <f t="shared" si="0"/>
        <v>0</v>
      </c>
    </row>
    <row r="63" spans="7:7">
      <c r="G63" s="590">
        <f t="shared" si="0"/>
        <v>0</v>
      </c>
    </row>
    <row r="64" spans="7:7">
      <c r="G64" s="590">
        <f t="shared" si="0"/>
        <v>0</v>
      </c>
    </row>
    <row r="65" spans="7:7">
      <c r="G65" s="590">
        <f t="shared" si="0"/>
        <v>0</v>
      </c>
    </row>
    <row r="66" spans="7:7">
      <c r="G66" s="590">
        <f t="shared" si="0"/>
        <v>0</v>
      </c>
    </row>
    <row r="67" spans="7:7">
      <c r="G67" s="590">
        <f t="shared" si="0"/>
        <v>0</v>
      </c>
    </row>
    <row r="68" spans="7:7">
      <c r="G68" s="590">
        <f t="shared" si="0"/>
        <v>0</v>
      </c>
    </row>
    <row r="69" spans="7:7">
      <c r="G69" s="590">
        <f t="shared" si="0"/>
        <v>0</v>
      </c>
    </row>
    <row r="70" spans="7:7">
      <c r="G70" s="590">
        <f t="shared" si="0"/>
        <v>0</v>
      </c>
    </row>
    <row r="71" spans="7:7">
      <c r="G71" s="590">
        <f t="shared" si="0"/>
        <v>0</v>
      </c>
    </row>
    <row r="72" spans="7:7">
      <c r="G72" s="590">
        <f t="shared" si="0"/>
        <v>0</v>
      </c>
    </row>
    <row r="73" spans="7:7">
      <c r="G73" s="590">
        <f t="shared" si="0"/>
        <v>0</v>
      </c>
    </row>
    <row r="74" spans="7:7">
      <c r="G74" s="590">
        <f t="shared" si="0"/>
        <v>0</v>
      </c>
    </row>
    <row r="75" spans="7:7">
      <c r="G75" s="590">
        <f t="shared" si="0"/>
        <v>0</v>
      </c>
    </row>
    <row r="76" spans="7:7">
      <c r="G76" s="590">
        <f t="shared" si="0"/>
        <v>0</v>
      </c>
    </row>
    <row r="77" spans="7:7">
      <c r="G77" s="590">
        <f t="shared" si="0"/>
        <v>0</v>
      </c>
    </row>
    <row r="78" spans="7:7">
      <c r="G78" s="590">
        <f t="shared" si="0"/>
        <v>0</v>
      </c>
    </row>
    <row r="79" spans="7:7">
      <c r="G79" s="590">
        <f t="shared" si="0"/>
        <v>0</v>
      </c>
    </row>
    <row r="80" spans="7:7">
      <c r="G80" s="590">
        <f t="shared" si="0"/>
        <v>0</v>
      </c>
    </row>
    <row r="81" spans="7:7">
      <c r="G81" s="590">
        <f t="shared" si="0"/>
        <v>0</v>
      </c>
    </row>
    <row r="82" spans="7:7">
      <c r="G82" s="590">
        <f t="shared" si="0"/>
        <v>0</v>
      </c>
    </row>
    <row r="83" spans="7:7">
      <c r="G83" s="590">
        <f t="shared" si="0"/>
        <v>0</v>
      </c>
    </row>
    <row r="84" spans="7:7">
      <c r="G84" s="590">
        <f t="shared" si="0"/>
        <v>0</v>
      </c>
    </row>
    <row r="85" spans="7:7">
      <c r="G85" s="590">
        <f t="shared" si="0"/>
        <v>0</v>
      </c>
    </row>
    <row r="86" spans="7:7">
      <c r="G86" s="590">
        <f t="shared" si="0"/>
        <v>0</v>
      </c>
    </row>
    <row r="87" spans="7:7">
      <c r="G87" s="590">
        <f t="shared" ref="G87:G150" si="1">G86+E87-F87</f>
        <v>0</v>
      </c>
    </row>
    <row r="88" spans="7:7">
      <c r="G88" s="590">
        <f t="shared" si="1"/>
        <v>0</v>
      </c>
    </row>
    <row r="89" spans="7:7">
      <c r="G89" s="590">
        <f t="shared" si="1"/>
        <v>0</v>
      </c>
    </row>
    <row r="90" spans="7:7">
      <c r="G90" s="590">
        <f t="shared" si="1"/>
        <v>0</v>
      </c>
    </row>
    <row r="91" spans="7:7">
      <c r="G91" s="590">
        <f t="shared" si="1"/>
        <v>0</v>
      </c>
    </row>
    <row r="92" spans="7:7">
      <c r="G92" s="590">
        <f t="shared" si="1"/>
        <v>0</v>
      </c>
    </row>
    <row r="93" spans="7:7">
      <c r="G93" s="590">
        <f t="shared" si="1"/>
        <v>0</v>
      </c>
    </row>
    <row r="94" spans="7:7">
      <c r="G94" s="590">
        <f t="shared" si="1"/>
        <v>0</v>
      </c>
    </row>
    <row r="95" spans="7:7">
      <c r="G95" s="590">
        <f t="shared" si="1"/>
        <v>0</v>
      </c>
    </row>
    <row r="96" spans="7:7">
      <c r="G96" s="590">
        <f t="shared" si="1"/>
        <v>0</v>
      </c>
    </row>
    <row r="97" spans="7:7">
      <c r="G97" s="590">
        <f t="shared" si="1"/>
        <v>0</v>
      </c>
    </row>
    <row r="98" spans="7:7">
      <c r="G98" s="590">
        <f t="shared" si="1"/>
        <v>0</v>
      </c>
    </row>
    <row r="99" spans="7:7">
      <c r="G99" s="590">
        <f t="shared" si="1"/>
        <v>0</v>
      </c>
    </row>
    <row r="100" spans="7:7">
      <c r="G100" s="590">
        <f t="shared" si="1"/>
        <v>0</v>
      </c>
    </row>
    <row r="101" spans="7:7">
      <c r="G101" s="590">
        <f t="shared" si="1"/>
        <v>0</v>
      </c>
    </row>
    <row r="102" spans="7:7">
      <c r="G102" s="590">
        <f t="shared" si="1"/>
        <v>0</v>
      </c>
    </row>
    <row r="103" spans="7:7">
      <c r="G103" s="590">
        <f t="shared" si="1"/>
        <v>0</v>
      </c>
    </row>
    <row r="104" spans="7:7">
      <c r="G104" s="590">
        <f t="shared" si="1"/>
        <v>0</v>
      </c>
    </row>
    <row r="105" spans="7:7">
      <c r="G105" s="590">
        <f t="shared" si="1"/>
        <v>0</v>
      </c>
    </row>
    <row r="106" spans="7:7">
      <c r="G106" s="590">
        <f t="shared" si="1"/>
        <v>0</v>
      </c>
    </row>
    <row r="107" spans="7:7">
      <c r="G107" s="590">
        <f t="shared" si="1"/>
        <v>0</v>
      </c>
    </row>
    <row r="108" spans="7:7">
      <c r="G108" s="590">
        <f t="shared" si="1"/>
        <v>0</v>
      </c>
    </row>
    <row r="109" spans="7:7">
      <c r="G109" s="590">
        <f t="shared" si="1"/>
        <v>0</v>
      </c>
    </row>
    <row r="110" spans="7:7">
      <c r="G110" s="590">
        <f t="shared" si="1"/>
        <v>0</v>
      </c>
    </row>
    <row r="111" spans="7:7">
      <c r="G111" s="590">
        <f t="shared" si="1"/>
        <v>0</v>
      </c>
    </row>
    <row r="112" spans="7:7">
      <c r="G112" s="590">
        <f t="shared" si="1"/>
        <v>0</v>
      </c>
    </row>
    <row r="113" spans="7:7">
      <c r="G113" s="590">
        <f t="shared" si="1"/>
        <v>0</v>
      </c>
    </row>
    <row r="114" spans="7:7">
      <c r="G114" s="590">
        <f t="shared" si="1"/>
        <v>0</v>
      </c>
    </row>
    <row r="115" spans="7:7">
      <c r="G115" s="590">
        <f t="shared" si="1"/>
        <v>0</v>
      </c>
    </row>
    <row r="116" spans="7:7">
      <c r="G116" s="590">
        <f t="shared" si="1"/>
        <v>0</v>
      </c>
    </row>
    <row r="117" spans="7:7">
      <c r="G117" s="590">
        <f t="shared" si="1"/>
        <v>0</v>
      </c>
    </row>
    <row r="118" spans="7:7">
      <c r="G118" s="590">
        <f t="shared" si="1"/>
        <v>0</v>
      </c>
    </row>
    <row r="119" spans="7:7">
      <c r="G119" s="590">
        <f t="shared" si="1"/>
        <v>0</v>
      </c>
    </row>
    <row r="120" spans="7:7">
      <c r="G120" s="590">
        <f t="shared" si="1"/>
        <v>0</v>
      </c>
    </row>
    <row r="121" spans="7:7">
      <c r="G121" s="590">
        <f t="shared" si="1"/>
        <v>0</v>
      </c>
    </row>
    <row r="122" spans="7:7">
      <c r="G122" s="590">
        <f t="shared" si="1"/>
        <v>0</v>
      </c>
    </row>
    <row r="123" spans="7:7">
      <c r="G123" s="590">
        <f t="shared" si="1"/>
        <v>0</v>
      </c>
    </row>
    <row r="124" spans="7:7">
      <c r="G124" s="590">
        <f t="shared" si="1"/>
        <v>0</v>
      </c>
    </row>
    <row r="125" spans="7:7">
      <c r="G125" s="590">
        <f t="shared" si="1"/>
        <v>0</v>
      </c>
    </row>
    <row r="126" spans="7:7">
      <c r="G126" s="590">
        <f t="shared" si="1"/>
        <v>0</v>
      </c>
    </row>
    <row r="127" spans="7:7">
      <c r="G127" s="590">
        <f t="shared" si="1"/>
        <v>0</v>
      </c>
    </row>
    <row r="128" spans="7:7">
      <c r="G128" s="590">
        <f t="shared" si="1"/>
        <v>0</v>
      </c>
    </row>
    <row r="129" spans="7:7">
      <c r="G129" s="590">
        <f t="shared" si="1"/>
        <v>0</v>
      </c>
    </row>
    <row r="130" spans="7:7">
      <c r="G130" s="590">
        <f t="shared" si="1"/>
        <v>0</v>
      </c>
    </row>
    <row r="131" spans="7:7">
      <c r="G131" s="590">
        <f t="shared" si="1"/>
        <v>0</v>
      </c>
    </row>
    <row r="132" spans="7:7">
      <c r="G132" s="590">
        <f t="shared" si="1"/>
        <v>0</v>
      </c>
    </row>
    <row r="133" spans="7:7">
      <c r="G133" s="590">
        <f t="shared" si="1"/>
        <v>0</v>
      </c>
    </row>
    <row r="134" spans="7:7">
      <c r="G134" s="590">
        <f t="shared" si="1"/>
        <v>0</v>
      </c>
    </row>
    <row r="135" spans="7:7">
      <c r="G135" s="590">
        <f t="shared" si="1"/>
        <v>0</v>
      </c>
    </row>
    <row r="136" spans="7:7">
      <c r="G136" s="590">
        <f t="shared" si="1"/>
        <v>0</v>
      </c>
    </row>
    <row r="137" spans="7:7">
      <c r="G137" s="590">
        <f t="shared" si="1"/>
        <v>0</v>
      </c>
    </row>
    <row r="138" spans="7:7">
      <c r="G138" s="590">
        <f t="shared" si="1"/>
        <v>0</v>
      </c>
    </row>
    <row r="139" spans="7:7">
      <c r="G139" s="590">
        <f t="shared" si="1"/>
        <v>0</v>
      </c>
    </row>
    <row r="140" spans="7:7">
      <c r="G140" s="590">
        <f t="shared" si="1"/>
        <v>0</v>
      </c>
    </row>
    <row r="141" spans="7:7">
      <c r="G141" s="590">
        <f t="shared" si="1"/>
        <v>0</v>
      </c>
    </row>
    <row r="142" spans="7:7">
      <c r="G142" s="590">
        <f t="shared" si="1"/>
        <v>0</v>
      </c>
    </row>
    <row r="143" spans="7:7">
      <c r="G143" s="590">
        <f t="shared" si="1"/>
        <v>0</v>
      </c>
    </row>
    <row r="144" spans="7:7">
      <c r="G144" s="590">
        <f t="shared" si="1"/>
        <v>0</v>
      </c>
    </row>
    <row r="145" spans="7:7">
      <c r="G145" s="590">
        <f t="shared" si="1"/>
        <v>0</v>
      </c>
    </row>
    <row r="146" spans="7:7">
      <c r="G146" s="590">
        <f t="shared" si="1"/>
        <v>0</v>
      </c>
    </row>
    <row r="147" spans="7:7">
      <c r="G147" s="590">
        <f t="shared" si="1"/>
        <v>0</v>
      </c>
    </row>
    <row r="148" spans="7:7">
      <c r="G148" s="590">
        <f t="shared" si="1"/>
        <v>0</v>
      </c>
    </row>
    <row r="149" spans="7:7">
      <c r="G149" s="590">
        <f t="shared" si="1"/>
        <v>0</v>
      </c>
    </row>
    <row r="150" spans="7:7">
      <c r="G150" s="590">
        <f t="shared" si="1"/>
        <v>0</v>
      </c>
    </row>
    <row r="151" spans="7:7">
      <c r="G151" s="590">
        <f t="shared" ref="G151:G214" si="2">G150+E151-F151</f>
        <v>0</v>
      </c>
    </row>
    <row r="152" spans="7:7">
      <c r="G152" s="590">
        <f t="shared" si="2"/>
        <v>0</v>
      </c>
    </row>
    <row r="153" spans="7:7">
      <c r="G153" s="590">
        <f t="shared" si="2"/>
        <v>0</v>
      </c>
    </row>
    <row r="154" spans="7:7">
      <c r="G154" s="590">
        <f t="shared" si="2"/>
        <v>0</v>
      </c>
    </row>
    <row r="155" spans="7:7">
      <c r="G155" s="590">
        <f t="shared" si="2"/>
        <v>0</v>
      </c>
    </row>
    <row r="156" spans="7:7">
      <c r="G156" s="590">
        <f t="shared" si="2"/>
        <v>0</v>
      </c>
    </row>
    <row r="157" spans="7:7">
      <c r="G157" s="590">
        <f t="shared" si="2"/>
        <v>0</v>
      </c>
    </row>
    <row r="158" spans="7:7">
      <c r="G158" s="590">
        <f t="shared" si="2"/>
        <v>0</v>
      </c>
    </row>
    <row r="159" spans="7:7">
      <c r="G159" s="590">
        <f t="shared" si="2"/>
        <v>0</v>
      </c>
    </row>
    <row r="160" spans="7:7">
      <c r="G160" s="590">
        <f t="shared" si="2"/>
        <v>0</v>
      </c>
    </row>
    <row r="161" spans="7:7">
      <c r="G161" s="590">
        <f t="shared" si="2"/>
        <v>0</v>
      </c>
    </row>
    <row r="162" spans="7:7">
      <c r="G162" s="590">
        <f t="shared" si="2"/>
        <v>0</v>
      </c>
    </row>
    <row r="163" spans="7:7">
      <c r="G163" s="590">
        <f t="shared" si="2"/>
        <v>0</v>
      </c>
    </row>
    <row r="164" spans="7:7">
      <c r="G164" s="590">
        <f t="shared" si="2"/>
        <v>0</v>
      </c>
    </row>
    <row r="165" spans="7:7">
      <c r="G165" s="590">
        <f t="shared" si="2"/>
        <v>0</v>
      </c>
    </row>
    <row r="166" spans="7:7">
      <c r="G166" s="590">
        <f t="shared" si="2"/>
        <v>0</v>
      </c>
    </row>
    <row r="167" spans="7:7">
      <c r="G167" s="590">
        <f t="shared" si="2"/>
        <v>0</v>
      </c>
    </row>
    <row r="168" spans="7:7">
      <c r="G168" s="590">
        <f t="shared" si="2"/>
        <v>0</v>
      </c>
    </row>
    <row r="169" spans="7:7">
      <c r="G169" s="590">
        <f t="shared" si="2"/>
        <v>0</v>
      </c>
    </row>
    <row r="170" spans="7:7">
      <c r="G170" s="590">
        <f t="shared" si="2"/>
        <v>0</v>
      </c>
    </row>
    <row r="171" spans="7:7">
      <c r="G171" s="590">
        <f t="shared" si="2"/>
        <v>0</v>
      </c>
    </row>
    <row r="172" spans="7:7">
      <c r="G172" s="590">
        <f t="shared" si="2"/>
        <v>0</v>
      </c>
    </row>
    <row r="173" spans="7:7">
      <c r="G173" s="590">
        <f t="shared" si="2"/>
        <v>0</v>
      </c>
    </row>
    <row r="174" spans="7:7">
      <c r="G174" s="590">
        <f t="shared" si="2"/>
        <v>0</v>
      </c>
    </row>
    <row r="175" spans="7:7">
      <c r="G175" s="590">
        <f t="shared" si="2"/>
        <v>0</v>
      </c>
    </row>
    <row r="176" spans="7:7">
      <c r="G176" s="590">
        <f t="shared" si="2"/>
        <v>0</v>
      </c>
    </row>
    <row r="177" spans="7:7">
      <c r="G177" s="590">
        <f t="shared" si="2"/>
        <v>0</v>
      </c>
    </row>
    <row r="178" spans="7:7">
      <c r="G178" s="590">
        <f t="shared" si="2"/>
        <v>0</v>
      </c>
    </row>
    <row r="179" spans="7:7">
      <c r="G179" s="590">
        <f t="shared" si="2"/>
        <v>0</v>
      </c>
    </row>
    <row r="180" spans="7:7">
      <c r="G180" s="590">
        <f t="shared" si="2"/>
        <v>0</v>
      </c>
    </row>
    <row r="181" spans="7:7">
      <c r="G181" s="590">
        <f t="shared" si="2"/>
        <v>0</v>
      </c>
    </row>
    <row r="182" spans="7:7">
      <c r="G182" s="590">
        <f t="shared" si="2"/>
        <v>0</v>
      </c>
    </row>
    <row r="183" spans="7:7">
      <c r="G183" s="590">
        <f t="shared" si="2"/>
        <v>0</v>
      </c>
    </row>
    <row r="184" spans="7:7">
      <c r="G184" s="590">
        <f t="shared" si="2"/>
        <v>0</v>
      </c>
    </row>
    <row r="185" spans="7:7">
      <c r="G185" s="590">
        <f t="shared" si="2"/>
        <v>0</v>
      </c>
    </row>
    <row r="186" spans="7:7">
      <c r="G186" s="590">
        <f t="shared" si="2"/>
        <v>0</v>
      </c>
    </row>
    <row r="187" spans="7:7">
      <c r="G187" s="590">
        <f t="shared" si="2"/>
        <v>0</v>
      </c>
    </row>
    <row r="188" spans="7:7">
      <c r="G188" s="590">
        <f t="shared" si="2"/>
        <v>0</v>
      </c>
    </row>
    <row r="189" spans="7:7">
      <c r="G189" s="590">
        <f t="shared" si="2"/>
        <v>0</v>
      </c>
    </row>
    <row r="190" spans="7:7">
      <c r="G190" s="590">
        <f t="shared" si="2"/>
        <v>0</v>
      </c>
    </row>
    <row r="191" spans="7:7">
      <c r="G191" s="590">
        <f t="shared" si="2"/>
        <v>0</v>
      </c>
    </row>
    <row r="192" spans="7:7">
      <c r="G192" s="590">
        <f t="shared" si="2"/>
        <v>0</v>
      </c>
    </row>
    <row r="193" spans="7:7">
      <c r="G193" s="590">
        <f t="shared" si="2"/>
        <v>0</v>
      </c>
    </row>
    <row r="194" spans="7:7">
      <c r="G194" s="590">
        <f t="shared" si="2"/>
        <v>0</v>
      </c>
    </row>
    <row r="195" spans="7:7">
      <c r="G195" s="590">
        <f t="shared" si="2"/>
        <v>0</v>
      </c>
    </row>
    <row r="196" spans="7:7">
      <c r="G196" s="590">
        <f t="shared" si="2"/>
        <v>0</v>
      </c>
    </row>
    <row r="197" spans="7:7">
      <c r="G197" s="590">
        <f t="shared" si="2"/>
        <v>0</v>
      </c>
    </row>
    <row r="198" spans="7:7">
      <c r="G198" s="590">
        <f t="shared" si="2"/>
        <v>0</v>
      </c>
    </row>
    <row r="199" spans="7:7">
      <c r="G199" s="590">
        <f t="shared" si="2"/>
        <v>0</v>
      </c>
    </row>
    <row r="200" spans="7:7">
      <c r="G200" s="590">
        <f t="shared" si="2"/>
        <v>0</v>
      </c>
    </row>
    <row r="201" spans="7:7">
      <c r="G201" s="590">
        <f t="shared" si="2"/>
        <v>0</v>
      </c>
    </row>
    <row r="202" spans="7:7">
      <c r="G202" s="590">
        <f t="shared" si="2"/>
        <v>0</v>
      </c>
    </row>
    <row r="203" spans="7:7">
      <c r="G203" s="590">
        <f t="shared" si="2"/>
        <v>0</v>
      </c>
    </row>
    <row r="204" spans="7:7">
      <c r="G204" s="590">
        <f t="shared" si="2"/>
        <v>0</v>
      </c>
    </row>
    <row r="205" spans="7:7">
      <c r="G205" s="590">
        <f t="shared" si="2"/>
        <v>0</v>
      </c>
    </row>
    <row r="206" spans="7:7">
      <c r="G206" s="590">
        <f t="shared" si="2"/>
        <v>0</v>
      </c>
    </row>
    <row r="207" spans="7:7">
      <c r="G207" s="590">
        <f t="shared" si="2"/>
        <v>0</v>
      </c>
    </row>
    <row r="208" spans="7:7">
      <c r="G208" s="590">
        <f t="shared" si="2"/>
        <v>0</v>
      </c>
    </row>
    <row r="209" spans="7:7">
      <c r="G209" s="590">
        <f t="shared" si="2"/>
        <v>0</v>
      </c>
    </row>
    <row r="210" spans="7:7">
      <c r="G210" s="590">
        <f t="shared" si="2"/>
        <v>0</v>
      </c>
    </row>
    <row r="211" spans="7:7">
      <c r="G211" s="590">
        <f t="shared" si="2"/>
        <v>0</v>
      </c>
    </row>
    <row r="212" spans="7:7">
      <c r="G212" s="590">
        <f t="shared" si="2"/>
        <v>0</v>
      </c>
    </row>
    <row r="213" spans="7:7">
      <c r="G213" s="590">
        <f t="shared" si="2"/>
        <v>0</v>
      </c>
    </row>
    <row r="214" spans="7:7">
      <c r="G214" s="590">
        <f t="shared" si="2"/>
        <v>0</v>
      </c>
    </row>
    <row r="215" spans="7:7">
      <c r="G215" s="590">
        <f t="shared" ref="G215:G278" si="3">G214+E215-F215</f>
        <v>0</v>
      </c>
    </row>
    <row r="216" spans="7:7">
      <c r="G216" s="590">
        <f t="shared" si="3"/>
        <v>0</v>
      </c>
    </row>
    <row r="217" spans="7:7">
      <c r="G217" s="590">
        <f t="shared" si="3"/>
        <v>0</v>
      </c>
    </row>
    <row r="218" spans="7:7">
      <c r="G218" s="590">
        <f t="shared" si="3"/>
        <v>0</v>
      </c>
    </row>
    <row r="219" spans="7:7">
      <c r="G219" s="590">
        <f t="shared" si="3"/>
        <v>0</v>
      </c>
    </row>
    <row r="220" spans="7:7">
      <c r="G220" s="590">
        <f t="shared" si="3"/>
        <v>0</v>
      </c>
    </row>
    <row r="221" spans="7:7">
      <c r="G221" s="590">
        <f t="shared" si="3"/>
        <v>0</v>
      </c>
    </row>
    <row r="222" spans="7:7">
      <c r="G222" s="590">
        <f t="shared" si="3"/>
        <v>0</v>
      </c>
    </row>
    <row r="223" spans="7:7">
      <c r="G223" s="590">
        <f t="shared" si="3"/>
        <v>0</v>
      </c>
    </row>
    <row r="224" spans="7:7">
      <c r="G224" s="590">
        <f t="shared" si="3"/>
        <v>0</v>
      </c>
    </row>
    <row r="225" spans="7:7">
      <c r="G225" s="590">
        <f t="shared" si="3"/>
        <v>0</v>
      </c>
    </row>
    <row r="226" spans="7:7">
      <c r="G226" s="590">
        <f t="shared" si="3"/>
        <v>0</v>
      </c>
    </row>
    <row r="227" spans="7:7">
      <c r="G227" s="590">
        <f t="shared" si="3"/>
        <v>0</v>
      </c>
    </row>
    <row r="228" spans="7:7">
      <c r="G228" s="590">
        <f t="shared" si="3"/>
        <v>0</v>
      </c>
    </row>
    <row r="229" spans="7:7">
      <c r="G229" s="590">
        <f t="shared" si="3"/>
        <v>0</v>
      </c>
    </row>
    <row r="230" spans="7:7">
      <c r="G230" s="590">
        <f t="shared" si="3"/>
        <v>0</v>
      </c>
    </row>
    <row r="231" spans="7:7">
      <c r="G231" s="590">
        <f t="shared" si="3"/>
        <v>0</v>
      </c>
    </row>
    <row r="232" spans="7:7">
      <c r="G232" s="590">
        <f t="shared" si="3"/>
        <v>0</v>
      </c>
    </row>
    <row r="233" spans="7:7">
      <c r="G233" s="590">
        <f t="shared" si="3"/>
        <v>0</v>
      </c>
    </row>
    <row r="234" spans="7:7">
      <c r="G234" s="590">
        <f t="shared" si="3"/>
        <v>0</v>
      </c>
    </row>
    <row r="235" spans="7:7">
      <c r="G235" s="590">
        <f t="shared" si="3"/>
        <v>0</v>
      </c>
    </row>
    <row r="236" spans="7:7">
      <c r="G236" s="590">
        <f t="shared" si="3"/>
        <v>0</v>
      </c>
    </row>
    <row r="237" spans="7:7">
      <c r="G237" s="590">
        <f t="shared" si="3"/>
        <v>0</v>
      </c>
    </row>
    <row r="238" spans="7:7">
      <c r="G238" s="590">
        <f t="shared" si="3"/>
        <v>0</v>
      </c>
    </row>
    <row r="239" spans="7:7">
      <c r="G239" s="590">
        <f t="shared" si="3"/>
        <v>0</v>
      </c>
    </row>
    <row r="240" spans="7:7">
      <c r="G240" s="590">
        <f t="shared" si="3"/>
        <v>0</v>
      </c>
    </row>
    <row r="241" spans="7:7">
      <c r="G241" s="590">
        <f t="shared" si="3"/>
        <v>0</v>
      </c>
    </row>
    <row r="242" spans="7:7">
      <c r="G242" s="590">
        <f t="shared" si="3"/>
        <v>0</v>
      </c>
    </row>
    <row r="243" spans="7:7">
      <c r="G243" s="590">
        <f t="shared" si="3"/>
        <v>0</v>
      </c>
    </row>
    <row r="244" spans="7:7">
      <c r="G244" s="590">
        <f t="shared" si="3"/>
        <v>0</v>
      </c>
    </row>
    <row r="245" spans="7:7">
      <c r="G245" s="590">
        <f t="shared" si="3"/>
        <v>0</v>
      </c>
    </row>
    <row r="246" spans="7:7">
      <c r="G246" s="590">
        <f t="shared" si="3"/>
        <v>0</v>
      </c>
    </row>
    <row r="247" spans="7:7">
      <c r="G247" s="590">
        <f t="shared" si="3"/>
        <v>0</v>
      </c>
    </row>
    <row r="248" spans="7:7">
      <c r="G248" s="590">
        <f t="shared" si="3"/>
        <v>0</v>
      </c>
    </row>
    <row r="249" spans="7:7">
      <c r="G249" s="590">
        <f t="shared" si="3"/>
        <v>0</v>
      </c>
    </row>
    <row r="250" spans="7:7">
      <c r="G250" s="590">
        <f t="shared" si="3"/>
        <v>0</v>
      </c>
    </row>
    <row r="251" spans="7:7">
      <c r="G251" s="590">
        <f t="shared" si="3"/>
        <v>0</v>
      </c>
    </row>
    <row r="252" spans="7:7">
      <c r="G252" s="590">
        <f t="shared" si="3"/>
        <v>0</v>
      </c>
    </row>
    <row r="253" spans="7:7">
      <c r="G253" s="590">
        <f t="shared" si="3"/>
        <v>0</v>
      </c>
    </row>
    <row r="254" spans="7:7">
      <c r="G254" s="590">
        <f t="shared" si="3"/>
        <v>0</v>
      </c>
    </row>
    <row r="255" spans="7:7">
      <c r="G255" s="590">
        <f t="shared" si="3"/>
        <v>0</v>
      </c>
    </row>
    <row r="256" spans="7:7">
      <c r="G256" s="590">
        <f t="shared" si="3"/>
        <v>0</v>
      </c>
    </row>
    <row r="257" spans="7:7">
      <c r="G257" s="590">
        <f t="shared" si="3"/>
        <v>0</v>
      </c>
    </row>
    <row r="258" spans="7:7">
      <c r="G258" s="590">
        <f t="shared" si="3"/>
        <v>0</v>
      </c>
    </row>
    <row r="259" spans="7:7">
      <c r="G259" s="590">
        <f t="shared" si="3"/>
        <v>0</v>
      </c>
    </row>
    <row r="260" spans="7:7">
      <c r="G260" s="590">
        <f t="shared" si="3"/>
        <v>0</v>
      </c>
    </row>
    <row r="261" spans="7:7">
      <c r="G261" s="590">
        <f t="shared" si="3"/>
        <v>0</v>
      </c>
    </row>
    <row r="262" spans="7:7">
      <c r="G262" s="590">
        <f t="shared" si="3"/>
        <v>0</v>
      </c>
    </row>
    <row r="263" spans="7:7">
      <c r="G263" s="590">
        <f t="shared" si="3"/>
        <v>0</v>
      </c>
    </row>
    <row r="264" spans="7:7">
      <c r="G264" s="590">
        <f t="shared" si="3"/>
        <v>0</v>
      </c>
    </row>
    <row r="265" spans="7:7">
      <c r="G265" s="590">
        <f t="shared" si="3"/>
        <v>0</v>
      </c>
    </row>
    <row r="266" spans="7:7">
      <c r="G266" s="590">
        <f t="shared" si="3"/>
        <v>0</v>
      </c>
    </row>
    <row r="267" spans="7:7">
      <c r="G267" s="590">
        <f t="shared" si="3"/>
        <v>0</v>
      </c>
    </row>
    <row r="268" spans="7:7">
      <c r="G268" s="590">
        <f t="shared" si="3"/>
        <v>0</v>
      </c>
    </row>
    <row r="269" spans="7:7">
      <c r="G269" s="590">
        <f t="shared" si="3"/>
        <v>0</v>
      </c>
    </row>
    <row r="270" spans="7:7">
      <c r="G270" s="590">
        <f t="shared" si="3"/>
        <v>0</v>
      </c>
    </row>
    <row r="271" spans="7:7">
      <c r="G271" s="590">
        <f t="shared" si="3"/>
        <v>0</v>
      </c>
    </row>
    <row r="272" spans="7:7">
      <c r="G272" s="590">
        <f t="shared" si="3"/>
        <v>0</v>
      </c>
    </row>
    <row r="273" spans="7:7">
      <c r="G273" s="590">
        <f t="shared" si="3"/>
        <v>0</v>
      </c>
    </row>
    <row r="274" spans="7:7">
      <c r="G274" s="590">
        <f t="shared" si="3"/>
        <v>0</v>
      </c>
    </row>
    <row r="275" spans="7:7">
      <c r="G275" s="590">
        <f t="shared" si="3"/>
        <v>0</v>
      </c>
    </row>
    <row r="276" spans="7:7">
      <c r="G276" s="590">
        <f t="shared" si="3"/>
        <v>0</v>
      </c>
    </row>
    <row r="277" spans="7:7">
      <c r="G277" s="590">
        <f t="shared" si="3"/>
        <v>0</v>
      </c>
    </row>
    <row r="278" spans="7:7">
      <c r="G278" s="590">
        <f t="shared" si="3"/>
        <v>0</v>
      </c>
    </row>
    <row r="279" spans="7:7">
      <c r="G279" s="590">
        <f t="shared" ref="G279:G342" si="4">G278+E279-F279</f>
        <v>0</v>
      </c>
    </row>
    <row r="280" spans="7:7">
      <c r="G280" s="590">
        <f t="shared" si="4"/>
        <v>0</v>
      </c>
    </row>
    <row r="281" spans="7:7">
      <c r="G281" s="590">
        <f t="shared" si="4"/>
        <v>0</v>
      </c>
    </row>
    <row r="282" spans="7:7">
      <c r="G282" s="590">
        <f t="shared" si="4"/>
        <v>0</v>
      </c>
    </row>
    <row r="283" spans="7:7">
      <c r="G283" s="590">
        <f t="shared" si="4"/>
        <v>0</v>
      </c>
    </row>
    <row r="284" spans="7:7">
      <c r="G284" s="590">
        <f t="shared" si="4"/>
        <v>0</v>
      </c>
    </row>
    <row r="285" spans="7:7">
      <c r="G285" s="590">
        <f t="shared" si="4"/>
        <v>0</v>
      </c>
    </row>
    <row r="286" spans="7:7">
      <c r="G286" s="590">
        <f t="shared" si="4"/>
        <v>0</v>
      </c>
    </row>
    <row r="287" spans="7:7">
      <c r="G287" s="590">
        <f t="shared" si="4"/>
        <v>0</v>
      </c>
    </row>
    <row r="288" spans="7:7">
      <c r="G288" s="590">
        <f t="shared" si="4"/>
        <v>0</v>
      </c>
    </row>
    <row r="289" spans="7:7">
      <c r="G289" s="590">
        <f t="shared" si="4"/>
        <v>0</v>
      </c>
    </row>
    <row r="290" spans="7:7">
      <c r="G290" s="590">
        <f t="shared" si="4"/>
        <v>0</v>
      </c>
    </row>
    <row r="291" spans="7:7">
      <c r="G291" s="590">
        <f t="shared" si="4"/>
        <v>0</v>
      </c>
    </row>
    <row r="292" spans="7:7">
      <c r="G292" s="590">
        <f t="shared" si="4"/>
        <v>0</v>
      </c>
    </row>
    <row r="293" spans="7:7">
      <c r="G293" s="590">
        <f t="shared" si="4"/>
        <v>0</v>
      </c>
    </row>
    <row r="294" spans="7:7">
      <c r="G294" s="590">
        <f t="shared" si="4"/>
        <v>0</v>
      </c>
    </row>
    <row r="295" spans="7:7">
      <c r="G295" s="590">
        <f t="shared" si="4"/>
        <v>0</v>
      </c>
    </row>
    <row r="296" spans="7:7">
      <c r="G296" s="590">
        <f t="shared" si="4"/>
        <v>0</v>
      </c>
    </row>
    <row r="297" spans="7:7">
      <c r="G297" s="590">
        <f t="shared" si="4"/>
        <v>0</v>
      </c>
    </row>
    <row r="298" spans="7:7">
      <c r="G298" s="590">
        <f t="shared" si="4"/>
        <v>0</v>
      </c>
    </row>
    <row r="299" spans="7:7">
      <c r="G299" s="590">
        <f t="shared" si="4"/>
        <v>0</v>
      </c>
    </row>
    <row r="300" spans="7:7">
      <c r="G300" s="590">
        <f t="shared" si="4"/>
        <v>0</v>
      </c>
    </row>
    <row r="301" spans="7:7">
      <c r="G301" s="590">
        <f t="shared" si="4"/>
        <v>0</v>
      </c>
    </row>
    <row r="302" spans="7:7">
      <c r="G302" s="590">
        <f t="shared" si="4"/>
        <v>0</v>
      </c>
    </row>
    <row r="303" spans="7:7">
      <c r="G303" s="590">
        <f t="shared" si="4"/>
        <v>0</v>
      </c>
    </row>
    <row r="304" spans="7:7">
      <c r="G304" s="590">
        <f t="shared" si="4"/>
        <v>0</v>
      </c>
    </row>
    <row r="305" spans="7:7">
      <c r="G305" s="590">
        <f t="shared" si="4"/>
        <v>0</v>
      </c>
    </row>
    <row r="306" spans="7:7">
      <c r="G306" s="590">
        <f t="shared" si="4"/>
        <v>0</v>
      </c>
    </row>
    <row r="307" spans="7:7">
      <c r="G307" s="590">
        <f t="shared" si="4"/>
        <v>0</v>
      </c>
    </row>
    <row r="308" spans="7:7">
      <c r="G308" s="590">
        <f t="shared" si="4"/>
        <v>0</v>
      </c>
    </row>
    <row r="309" spans="7:7">
      <c r="G309" s="590">
        <f t="shared" si="4"/>
        <v>0</v>
      </c>
    </row>
    <row r="310" spans="7:7">
      <c r="G310" s="590">
        <f t="shared" si="4"/>
        <v>0</v>
      </c>
    </row>
    <row r="311" spans="7:7">
      <c r="G311" s="590">
        <f t="shared" si="4"/>
        <v>0</v>
      </c>
    </row>
    <row r="312" spans="7:7">
      <c r="G312" s="590">
        <f t="shared" si="4"/>
        <v>0</v>
      </c>
    </row>
    <row r="313" spans="7:7">
      <c r="G313" s="590">
        <f t="shared" si="4"/>
        <v>0</v>
      </c>
    </row>
    <row r="314" spans="7:7">
      <c r="G314" s="590">
        <f t="shared" si="4"/>
        <v>0</v>
      </c>
    </row>
    <row r="315" spans="7:7">
      <c r="G315" s="590">
        <f t="shared" si="4"/>
        <v>0</v>
      </c>
    </row>
    <row r="316" spans="7:7">
      <c r="G316" s="590">
        <f t="shared" si="4"/>
        <v>0</v>
      </c>
    </row>
    <row r="317" spans="7:7">
      <c r="G317" s="590">
        <f t="shared" si="4"/>
        <v>0</v>
      </c>
    </row>
    <row r="318" spans="7:7">
      <c r="G318" s="590">
        <f t="shared" si="4"/>
        <v>0</v>
      </c>
    </row>
    <row r="319" spans="7:7">
      <c r="G319" s="590">
        <f t="shared" si="4"/>
        <v>0</v>
      </c>
    </row>
    <row r="320" spans="7:7">
      <c r="G320" s="590">
        <f t="shared" si="4"/>
        <v>0</v>
      </c>
    </row>
    <row r="321" spans="7:7">
      <c r="G321" s="590">
        <f t="shared" si="4"/>
        <v>0</v>
      </c>
    </row>
    <row r="322" spans="7:7">
      <c r="G322" s="590">
        <f t="shared" si="4"/>
        <v>0</v>
      </c>
    </row>
    <row r="323" spans="7:7">
      <c r="G323" s="590">
        <f t="shared" si="4"/>
        <v>0</v>
      </c>
    </row>
    <row r="324" spans="7:7">
      <c r="G324" s="590">
        <f t="shared" si="4"/>
        <v>0</v>
      </c>
    </row>
    <row r="325" spans="7:7">
      <c r="G325" s="590">
        <f t="shared" si="4"/>
        <v>0</v>
      </c>
    </row>
    <row r="326" spans="7:7">
      <c r="G326" s="590">
        <f t="shared" si="4"/>
        <v>0</v>
      </c>
    </row>
    <row r="327" spans="7:7">
      <c r="G327" s="590">
        <f t="shared" si="4"/>
        <v>0</v>
      </c>
    </row>
    <row r="328" spans="7:7">
      <c r="G328" s="590">
        <f t="shared" si="4"/>
        <v>0</v>
      </c>
    </row>
    <row r="329" spans="7:7">
      <c r="G329" s="590">
        <f t="shared" si="4"/>
        <v>0</v>
      </c>
    </row>
    <row r="330" spans="7:7">
      <c r="G330" s="590">
        <f t="shared" si="4"/>
        <v>0</v>
      </c>
    </row>
    <row r="331" spans="7:7">
      <c r="G331" s="590">
        <f t="shared" si="4"/>
        <v>0</v>
      </c>
    </row>
    <row r="332" spans="7:7">
      <c r="G332" s="590">
        <f t="shared" si="4"/>
        <v>0</v>
      </c>
    </row>
    <row r="333" spans="7:7">
      <c r="G333" s="590">
        <f t="shared" si="4"/>
        <v>0</v>
      </c>
    </row>
    <row r="334" spans="7:7">
      <c r="G334" s="590">
        <f t="shared" si="4"/>
        <v>0</v>
      </c>
    </row>
    <row r="335" spans="7:7">
      <c r="G335" s="590">
        <f t="shared" si="4"/>
        <v>0</v>
      </c>
    </row>
    <row r="336" spans="7:7">
      <c r="G336" s="590">
        <f t="shared" si="4"/>
        <v>0</v>
      </c>
    </row>
    <row r="337" spans="7:7">
      <c r="G337" s="590">
        <f t="shared" si="4"/>
        <v>0</v>
      </c>
    </row>
    <row r="338" spans="7:7">
      <c r="G338" s="590">
        <f t="shared" si="4"/>
        <v>0</v>
      </c>
    </row>
    <row r="339" spans="7:7">
      <c r="G339" s="590">
        <f t="shared" si="4"/>
        <v>0</v>
      </c>
    </row>
    <row r="340" spans="7:7">
      <c r="G340" s="590">
        <f t="shared" si="4"/>
        <v>0</v>
      </c>
    </row>
    <row r="341" spans="7:7">
      <c r="G341" s="590">
        <f t="shared" si="4"/>
        <v>0</v>
      </c>
    </row>
    <row r="342" spans="7:7">
      <c r="G342" s="590">
        <f t="shared" si="4"/>
        <v>0</v>
      </c>
    </row>
    <row r="343" spans="7:7">
      <c r="G343" s="590">
        <f t="shared" ref="G343:G406" si="5">G342+E343-F343</f>
        <v>0</v>
      </c>
    </row>
    <row r="344" spans="7:7">
      <c r="G344" s="590">
        <f t="shared" si="5"/>
        <v>0</v>
      </c>
    </row>
    <row r="345" spans="7:7">
      <c r="G345" s="590">
        <f t="shared" si="5"/>
        <v>0</v>
      </c>
    </row>
    <row r="346" spans="7:7">
      <c r="G346" s="590">
        <f t="shared" si="5"/>
        <v>0</v>
      </c>
    </row>
    <row r="347" spans="7:7">
      <c r="G347" s="590">
        <f t="shared" si="5"/>
        <v>0</v>
      </c>
    </row>
    <row r="348" spans="7:7">
      <c r="G348" s="590">
        <f t="shared" si="5"/>
        <v>0</v>
      </c>
    </row>
    <row r="349" spans="7:7">
      <c r="G349" s="590">
        <f t="shared" si="5"/>
        <v>0</v>
      </c>
    </row>
    <row r="350" spans="7:7">
      <c r="G350" s="590">
        <f t="shared" si="5"/>
        <v>0</v>
      </c>
    </row>
    <row r="351" spans="7:7">
      <c r="G351" s="590">
        <f t="shared" si="5"/>
        <v>0</v>
      </c>
    </row>
    <row r="352" spans="7:7">
      <c r="G352" s="590">
        <f t="shared" si="5"/>
        <v>0</v>
      </c>
    </row>
    <row r="353" spans="7:7">
      <c r="G353" s="590">
        <f t="shared" si="5"/>
        <v>0</v>
      </c>
    </row>
    <row r="354" spans="7:7">
      <c r="G354" s="590">
        <f t="shared" si="5"/>
        <v>0</v>
      </c>
    </row>
    <row r="355" spans="7:7">
      <c r="G355" s="590">
        <f t="shared" si="5"/>
        <v>0</v>
      </c>
    </row>
    <row r="356" spans="7:7">
      <c r="G356" s="590">
        <f t="shared" si="5"/>
        <v>0</v>
      </c>
    </row>
    <row r="357" spans="7:7">
      <c r="G357" s="590">
        <f t="shared" si="5"/>
        <v>0</v>
      </c>
    </row>
    <row r="358" spans="7:7">
      <c r="G358" s="590">
        <f t="shared" si="5"/>
        <v>0</v>
      </c>
    </row>
    <row r="359" spans="7:7">
      <c r="G359" s="590">
        <f t="shared" si="5"/>
        <v>0</v>
      </c>
    </row>
    <row r="360" spans="7:7">
      <c r="G360" s="590">
        <f t="shared" si="5"/>
        <v>0</v>
      </c>
    </row>
    <row r="361" spans="7:7">
      <c r="G361" s="590">
        <f t="shared" si="5"/>
        <v>0</v>
      </c>
    </row>
    <row r="362" spans="7:7">
      <c r="G362" s="590">
        <f t="shared" si="5"/>
        <v>0</v>
      </c>
    </row>
    <row r="363" spans="7:7">
      <c r="G363" s="590">
        <f t="shared" si="5"/>
        <v>0</v>
      </c>
    </row>
    <row r="364" spans="7:7">
      <c r="G364" s="590">
        <f t="shared" si="5"/>
        <v>0</v>
      </c>
    </row>
    <row r="365" spans="7:7">
      <c r="G365" s="590">
        <f t="shared" si="5"/>
        <v>0</v>
      </c>
    </row>
    <row r="366" spans="7:7">
      <c r="G366" s="590">
        <f t="shared" si="5"/>
        <v>0</v>
      </c>
    </row>
    <row r="367" spans="7:7">
      <c r="G367" s="590">
        <f t="shared" si="5"/>
        <v>0</v>
      </c>
    </row>
    <row r="368" spans="7:7">
      <c r="G368" s="590">
        <f t="shared" si="5"/>
        <v>0</v>
      </c>
    </row>
    <row r="369" spans="7:7">
      <c r="G369" s="590">
        <f t="shared" si="5"/>
        <v>0</v>
      </c>
    </row>
    <row r="370" spans="7:7">
      <c r="G370" s="590">
        <f t="shared" si="5"/>
        <v>0</v>
      </c>
    </row>
    <row r="371" spans="7:7">
      <c r="G371" s="590">
        <f t="shared" si="5"/>
        <v>0</v>
      </c>
    </row>
    <row r="372" spans="7:7">
      <c r="G372" s="590">
        <f t="shared" si="5"/>
        <v>0</v>
      </c>
    </row>
    <row r="373" spans="7:7">
      <c r="G373" s="590">
        <f t="shared" si="5"/>
        <v>0</v>
      </c>
    </row>
    <row r="374" spans="7:7">
      <c r="G374" s="590">
        <f t="shared" si="5"/>
        <v>0</v>
      </c>
    </row>
    <row r="375" spans="7:7">
      <c r="G375" s="590">
        <f t="shared" si="5"/>
        <v>0</v>
      </c>
    </row>
    <row r="376" spans="7:7">
      <c r="G376" s="590">
        <f t="shared" si="5"/>
        <v>0</v>
      </c>
    </row>
    <row r="377" spans="7:7">
      <c r="G377" s="590">
        <f t="shared" si="5"/>
        <v>0</v>
      </c>
    </row>
    <row r="378" spans="7:7">
      <c r="G378" s="590">
        <f t="shared" si="5"/>
        <v>0</v>
      </c>
    </row>
    <row r="379" spans="7:7">
      <c r="G379" s="590">
        <f t="shared" si="5"/>
        <v>0</v>
      </c>
    </row>
    <row r="380" spans="7:7">
      <c r="G380" s="590">
        <f t="shared" si="5"/>
        <v>0</v>
      </c>
    </row>
    <row r="381" spans="7:7">
      <c r="G381" s="590">
        <f t="shared" si="5"/>
        <v>0</v>
      </c>
    </row>
    <row r="382" spans="7:7">
      <c r="G382" s="590">
        <f t="shared" si="5"/>
        <v>0</v>
      </c>
    </row>
    <row r="383" spans="7:7">
      <c r="G383" s="590">
        <f t="shared" si="5"/>
        <v>0</v>
      </c>
    </row>
    <row r="384" spans="7:7">
      <c r="G384" s="590">
        <f t="shared" si="5"/>
        <v>0</v>
      </c>
    </row>
    <row r="385" spans="7:7">
      <c r="G385" s="590">
        <f t="shared" si="5"/>
        <v>0</v>
      </c>
    </row>
    <row r="386" spans="7:7">
      <c r="G386" s="590">
        <f t="shared" si="5"/>
        <v>0</v>
      </c>
    </row>
    <row r="387" spans="7:7">
      <c r="G387" s="590">
        <f t="shared" si="5"/>
        <v>0</v>
      </c>
    </row>
    <row r="388" spans="7:7">
      <c r="G388" s="590">
        <f t="shared" si="5"/>
        <v>0</v>
      </c>
    </row>
    <row r="389" spans="7:7">
      <c r="G389" s="590">
        <f t="shared" si="5"/>
        <v>0</v>
      </c>
    </row>
    <row r="390" spans="7:7">
      <c r="G390" s="590">
        <f t="shared" si="5"/>
        <v>0</v>
      </c>
    </row>
    <row r="391" spans="7:7">
      <c r="G391" s="590">
        <f t="shared" si="5"/>
        <v>0</v>
      </c>
    </row>
    <row r="392" spans="7:7">
      <c r="G392" s="590">
        <f t="shared" si="5"/>
        <v>0</v>
      </c>
    </row>
    <row r="393" spans="7:7">
      <c r="G393" s="590">
        <f t="shared" si="5"/>
        <v>0</v>
      </c>
    </row>
    <row r="394" spans="7:7">
      <c r="G394" s="590">
        <f t="shared" si="5"/>
        <v>0</v>
      </c>
    </row>
    <row r="395" spans="7:7">
      <c r="G395" s="590">
        <f t="shared" si="5"/>
        <v>0</v>
      </c>
    </row>
    <row r="396" spans="7:7">
      <c r="G396" s="590">
        <f t="shared" si="5"/>
        <v>0</v>
      </c>
    </row>
    <row r="397" spans="7:7">
      <c r="G397" s="590">
        <f t="shared" si="5"/>
        <v>0</v>
      </c>
    </row>
    <row r="398" spans="7:7">
      <c r="G398" s="590">
        <f t="shared" si="5"/>
        <v>0</v>
      </c>
    </row>
    <row r="399" spans="7:7">
      <c r="G399" s="590">
        <f t="shared" si="5"/>
        <v>0</v>
      </c>
    </row>
    <row r="400" spans="7:7">
      <c r="G400" s="590">
        <f t="shared" si="5"/>
        <v>0</v>
      </c>
    </row>
    <row r="401" spans="7:7">
      <c r="G401" s="590">
        <f t="shared" si="5"/>
        <v>0</v>
      </c>
    </row>
    <row r="402" spans="7:7">
      <c r="G402" s="590">
        <f t="shared" si="5"/>
        <v>0</v>
      </c>
    </row>
    <row r="403" spans="7:7">
      <c r="G403" s="590">
        <f t="shared" si="5"/>
        <v>0</v>
      </c>
    </row>
    <row r="404" spans="7:7">
      <c r="G404" s="590">
        <f t="shared" si="5"/>
        <v>0</v>
      </c>
    </row>
    <row r="405" spans="7:7">
      <c r="G405" s="590">
        <f t="shared" si="5"/>
        <v>0</v>
      </c>
    </row>
    <row r="406" spans="7:7">
      <c r="G406" s="590">
        <f t="shared" si="5"/>
        <v>0</v>
      </c>
    </row>
    <row r="407" spans="7:7">
      <c r="G407" s="590">
        <f t="shared" ref="G407:G470" si="6">G406+E407-F407</f>
        <v>0</v>
      </c>
    </row>
    <row r="408" spans="7:7">
      <c r="G408" s="590">
        <f t="shared" si="6"/>
        <v>0</v>
      </c>
    </row>
    <row r="409" spans="7:7">
      <c r="G409" s="590">
        <f t="shared" si="6"/>
        <v>0</v>
      </c>
    </row>
    <row r="410" spans="7:7">
      <c r="G410" s="590">
        <f t="shared" si="6"/>
        <v>0</v>
      </c>
    </row>
    <row r="411" spans="7:7">
      <c r="G411" s="590">
        <f t="shared" si="6"/>
        <v>0</v>
      </c>
    </row>
    <row r="412" spans="7:7">
      <c r="G412" s="590">
        <f t="shared" si="6"/>
        <v>0</v>
      </c>
    </row>
    <row r="413" spans="7:7">
      <c r="G413" s="590">
        <f t="shared" si="6"/>
        <v>0</v>
      </c>
    </row>
    <row r="414" spans="7:7">
      <c r="G414" s="590">
        <f t="shared" si="6"/>
        <v>0</v>
      </c>
    </row>
    <row r="415" spans="7:7">
      <c r="G415" s="590">
        <f t="shared" si="6"/>
        <v>0</v>
      </c>
    </row>
    <row r="416" spans="7:7">
      <c r="G416" s="590">
        <f t="shared" si="6"/>
        <v>0</v>
      </c>
    </row>
    <row r="417" spans="7:7">
      <c r="G417" s="590">
        <f t="shared" si="6"/>
        <v>0</v>
      </c>
    </row>
    <row r="418" spans="7:7">
      <c r="G418" s="590">
        <f t="shared" si="6"/>
        <v>0</v>
      </c>
    </row>
    <row r="419" spans="7:7">
      <c r="G419" s="590">
        <f t="shared" si="6"/>
        <v>0</v>
      </c>
    </row>
    <row r="420" spans="7:7">
      <c r="G420" s="590">
        <f t="shared" si="6"/>
        <v>0</v>
      </c>
    </row>
    <row r="421" spans="7:7">
      <c r="G421" s="590">
        <f t="shared" si="6"/>
        <v>0</v>
      </c>
    </row>
    <row r="422" spans="7:7">
      <c r="G422" s="590">
        <f t="shared" si="6"/>
        <v>0</v>
      </c>
    </row>
    <row r="423" spans="7:7">
      <c r="G423" s="590">
        <f t="shared" si="6"/>
        <v>0</v>
      </c>
    </row>
    <row r="424" spans="7:7">
      <c r="G424" s="590">
        <f t="shared" si="6"/>
        <v>0</v>
      </c>
    </row>
    <row r="425" spans="7:7">
      <c r="G425" s="590">
        <f t="shared" si="6"/>
        <v>0</v>
      </c>
    </row>
    <row r="426" spans="7:7">
      <c r="G426" s="590">
        <f t="shared" si="6"/>
        <v>0</v>
      </c>
    </row>
    <row r="427" spans="7:7">
      <c r="G427" s="590">
        <f t="shared" si="6"/>
        <v>0</v>
      </c>
    </row>
    <row r="428" spans="7:7">
      <c r="G428" s="590">
        <f t="shared" si="6"/>
        <v>0</v>
      </c>
    </row>
    <row r="429" spans="7:7">
      <c r="G429" s="590">
        <f t="shared" si="6"/>
        <v>0</v>
      </c>
    </row>
    <row r="430" spans="7:7">
      <c r="G430" s="590">
        <f t="shared" si="6"/>
        <v>0</v>
      </c>
    </row>
    <row r="431" spans="7:7">
      <c r="G431" s="590">
        <f t="shared" si="6"/>
        <v>0</v>
      </c>
    </row>
    <row r="432" spans="7:7">
      <c r="G432" s="590">
        <f t="shared" si="6"/>
        <v>0</v>
      </c>
    </row>
    <row r="433" spans="7:7">
      <c r="G433" s="590">
        <f t="shared" si="6"/>
        <v>0</v>
      </c>
    </row>
    <row r="434" spans="7:7">
      <c r="G434" s="590">
        <f t="shared" si="6"/>
        <v>0</v>
      </c>
    </row>
    <row r="435" spans="7:7">
      <c r="G435" s="590">
        <f t="shared" si="6"/>
        <v>0</v>
      </c>
    </row>
    <row r="436" spans="7:7">
      <c r="G436" s="590">
        <f t="shared" si="6"/>
        <v>0</v>
      </c>
    </row>
    <row r="437" spans="7:7">
      <c r="G437" s="590">
        <f t="shared" si="6"/>
        <v>0</v>
      </c>
    </row>
    <row r="438" spans="7:7">
      <c r="G438" s="590">
        <f t="shared" si="6"/>
        <v>0</v>
      </c>
    </row>
    <row r="439" spans="7:7">
      <c r="G439" s="590">
        <f t="shared" si="6"/>
        <v>0</v>
      </c>
    </row>
    <row r="440" spans="7:7">
      <c r="G440" s="590">
        <f t="shared" si="6"/>
        <v>0</v>
      </c>
    </row>
    <row r="441" spans="7:7">
      <c r="G441" s="590">
        <f t="shared" si="6"/>
        <v>0</v>
      </c>
    </row>
    <row r="442" spans="7:7">
      <c r="G442" s="590">
        <f t="shared" si="6"/>
        <v>0</v>
      </c>
    </row>
    <row r="443" spans="7:7">
      <c r="G443" s="590">
        <f t="shared" si="6"/>
        <v>0</v>
      </c>
    </row>
    <row r="444" spans="7:7">
      <c r="G444" s="590">
        <f t="shared" si="6"/>
        <v>0</v>
      </c>
    </row>
    <row r="445" spans="7:7">
      <c r="G445" s="590">
        <f t="shared" si="6"/>
        <v>0</v>
      </c>
    </row>
    <row r="446" spans="7:7">
      <c r="G446" s="590">
        <f t="shared" si="6"/>
        <v>0</v>
      </c>
    </row>
    <row r="447" spans="7:7">
      <c r="G447" s="590">
        <f t="shared" si="6"/>
        <v>0</v>
      </c>
    </row>
    <row r="448" spans="7:7">
      <c r="G448" s="590">
        <f t="shared" si="6"/>
        <v>0</v>
      </c>
    </row>
    <row r="449" spans="7:7">
      <c r="G449" s="590">
        <f t="shared" si="6"/>
        <v>0</v>
      </c>
    </row>
    <row r="450" spans="7:7">
      <c r="G450" s="590">
        <f t="shared" si="6"/>
        <v>0</v>
      </c>
    </row>
    <row r="451" spans="7:7">
      <c r="G451" s="590">
        <f t="shared" si="6"/>
        <v>0</v>
      </c>
    </row>
    <row r="452" spans="7:7">
      <c r="G452" s="590">
        <f t="shared" si="6"/>
        <v>0</v>
      </c>
    </row>
    <row r="453" spans="7:7">
      <c r="G453" s="590">
        <f t="shared" si="6"/>
        <v>0</v>
      </c>
    </row>
    <row r="454" spans="7:7">
      <c r="G454" s="590">
        <f t="shared" si="6"/>
        <v>0</v>
      </c>
    </row>
    <row r="455" spans="7:7">
      <c r="G455" s="590">
        <f t="shared" si="6"/>
        <v>0</v>
      </c>
    </row>
    <row r="456" spans="7:7">
      <c r="G456" s="590">
        <f t="shared" si="6"/>
        <v>0</v>
      </c>
    </row>
    <row r="457" spans="7:7">
      <c r="G457" s="590">
        <f t="shared" si="6"/>
        <v>0</v>
      </c>
    </row>
    <row r="458" spans="7:7">
      <c r="G458" s="590">
        <f t="shared" si="6"/>
        <v>0</v>
      </c>
    </row>
    <row r="459" spans="7:7">
      <c r="G459" s="590">
        <f t="shared" si="6"/>
        <v>0</v>
      </c>
    </row>
    <row r="460" spans="7:7">
      <c r="G460" s="590">
        <f t="shared" si="6"/>
        <v>0</v>
      </c>
    </row>
    <row r="461" spans="7:7">
      <c r="G461" s="590">
        <f t="shared" si="6"/>
        <v>0</v>
      </c>
    </row>
    <row r="462" spans="7:7">
      <c r="G462" s="590">
        <f t="shared" si="6"/>
        <v>0</v>
      </c>
    </row>
    <row r="463" spans="7:7">
      <c r="G463" s="590">
        <f t="shared" si="6"/>
        <v>0</v>
      </c>
    </row>
    <row r="464" spans="7:7">
      <c r="G464" s="590">
        <f t="shared" si="6"/>
        <v>0</v>
      </c>
    </row>
    <row r="465" spans="7:7">
      <c r="G465" s="590">
        <f t="shared" si="6"/>
        <v>0</v>
      </c>
    </row>
    <row r="466" spans="7:7">
      <c r="G466" s="590">
        <f t="shared" si="6"/>
        <v>0</v>
      </c>
    </row>
    <row r="467" spans="7:7">
      <c r="G467" s="590">
        <f t="shared" si="6"/>
        <v>0</v>
      </c>
    </row>
    <row r="468" spans="7:7">
      <c r="G468" s="590">
        <f t="shared" si="6"/>
        <v>0</v>
      </c>
    </row>
    <row r="469" spans="7:7">
      <c r="G469" s="590">
        <f t="shared" si="6"/>
        <v>0</v>
      </c>
    </row>
    <row r="470" spans="7:7">
      <c r="G470" s="590">
        <f t="shared" si="6"/>
        <v>0</v>
      </c>
    </row>
    <row r="471" spans="7:7">
      <c r="G471" s="590">
        <f t="shared" ref="G471:G516" si="7">G470+E471-F471</f>
        <v>0</v>
      </c>
    </row>
    <row r="472" spans="7:7">
      <c r="G472" s="590">
        <f t="shared" si="7"/>
        <v>0</v>
      </c>
    </row>
    <row r="473" spans="7:7">
      <c r="G473" s="590">
        <f t="shared" si="7"/>
        <v>0</v>
      </c>
    </row>
    <row r="474" spans="7:7">
      <c r="G474" s="590">
        <f t="shared" si="7"/>
        <v>0</v>
      </c>
    </row>
    <row r="475" spans="7:7">
      <c r="G475" s="590">
        <f t="shared" si="7"/>
        <v>0</v>
      </c>
    </row>
    <row r="476" spans="7:7">
      <c r="G476" s="590">
        <f t="shared" si="7"/>
        <v>0</v>
      </c>
    </row>
    <row r="477" spans="7:7">
      <c r="G477" s="590">
        <f t="shared" si="7"/>
        <v>0</v>
      </c>
    </row>
    <row r="478" spans="7:7">
      <c r="G478" s="590">
        <f t="shared" si="7"/>
        <v>0</v>
      </c>
    </row>
    <row r="479" spans="7:7">
      <c r="G479" s="590">
        <f t="shared" si="7"/>
        <v>0</v>
      </c>
    </row>
    <row r="480" spans="7:7">
      <c r="G480" s="590">
        <f t="shared" si="7"/>
        <v>0</v>
      </c>
    </row>
    <row r="481" spans="7:7">
      <c r="G481" s="590">
        <f t="shared" si="7"/>
        <v>0</v>
      </c>
    </row>
    <row r="482" spans="7:7">
      <c r="G482" s="590">
        <f t="shared" si="7"/>
        <v>0</v>
      </c>
    </row>
    <row r="483" spans="7:7">
      <c r="G483" s="590">
        <f t="shared" si="7"/>
        <v>0</v>
      </c>
    </row>
    <row r="484" spans="7:7">
      <c r="G484" s="590">
        <f t="shared" si="7"/>
        <v>0</v>
      </c>
    </row>
    <row r="485" spans="7:7">
      <c r="G485" s="590">
        <f t="shared" si="7"/>
        <v>0</v>
      </c>
    </row>
    <row r="486" spans="7:7">
      <c r="G486" s="590">
        <f t="shared" si="7"/>
        <v>0</v>
      </c>
    </row>
    <row r="487" spans="7:7">
      <c r="G487" s="590">
        <f t="shared" si="7"/>
        <v>0</v>
      </c>
    </row>
    <row r="488" spans="7:7">
      <c r="G488" s="590">
        <f t="shared" si="7"/>
        <v>0</v>
      </c>
    </row>
    <row r="489" spans="7:7">
      <c r="G489" s="590">
        <f t="shared" si="7"/>
        <v>0</v>
      </c>
    </row>
    <row r="490" spans="7:7">
      <c r="G490" s="590">
        <f t="shared" si="7"/>
        <v>0</v>
      </c>
    </row>
    <row r="491" spans="7:7">
      <c r="G491" s="590">
        <f t="shared" si="7"/>
        <v>0</v>
      </c>
    </row>
    <row r="492" spans="7:7">
      <c r="G492" s="590">
        <f t="shared" si="7"/>
        <v>0</v>
      </c>
    </row>
    <row r="493" spans="7:7">
      <c r="G493" s="590">
        <f t="shared" si="7"/>
        <v>0</v>
      </c>
    </row>
    <row r="494" spans="7:7">
      <c r="G494" s="590">
        <f t="shared" si="7"/>
        <v>0</v>
      </c>
    </row>
    <row r="495" spans="7:7">
      <c r="G495" s="590">
        <f t="shared" si="7"/>
        <v>0</v>
      </c>
    </row>
    <row r="496" spans="7:7">
      <c r="G496" s="590">
        <f t="shared" si="7"/>
        <v>0</v>
      </c>
    </row>
    <row r="497" spans="7:7">
      <c r="G497" s="590">
        <f t="shared" si="7"/>
        <v>0</v>
      </c>
    </row>
    <row r="498" spans="7:7">
      <c r="G498" s="590">
        <f t="shared" si="7"/>
        <v>0</v>
      </c>
    </row>
    <row r="499" spans="7:7">
      <c r="G499" s="590">
        <f t="shared" si="7"/>
        <v>0</v>
      </c>
    </row>
    <row r="500" spans="7:7">
      <c r="G500" s="590">
        <f t="shared" si="7"/>
        <v>0</v>
      </c>
    </row>
    <row r="501" spans="7:7">
      <c r="G501" s="590">
        <f t="shared" si="7"/>
        <v>0</v>
      </c>
    </row>
    <row r="502" spans="7:7">
      <c r="G502" s="590">
        <f t="shared" si="7"/>
        <v>0</v>
      </c>
    </row>
    <row r="503" spans="7:7">
      <c r="G503" s="590">
        <f t="shared" si="7"/>
        <v>0</v>
      </c>
    </row>
    <row r="504" spans="7:7">
      <c r="G504" s="590">
        <f t="shared" si="7"/>
        <v>0</v>
      </c>
    </row>
    <row r="505" spans="7:7">
      <c r="G505" s="590">
        <f t="shared" si="7"/>
        <v>0</v>
      </c>
    </row>
    <row r="506" spans="7:7">
      <c r="G506" s="590">
        <f t="shared" si="7"/>
        <v>0</v>
      </c>
    </row>
    <row r="507" spans="7:7">
      <c r="G507" s="590">
        <f t="shared" si="7"/>
        <v>0</v>
      </c>
    </row>
    <row r="508" spans="7:7">
      <c r="G508" s="590">
        <f t="shared" si="7"/>
        <v>0</v>
      </c>
    </row>
    <row r="509" spans="7:7">
      <c r="G509" s="590">
        <f t="shared" si="7"/>
        <v>0</v>
      </c>
    </row>
    <row r="510" spans="7:7">
      <c r="G510" s="590">
        <f t="shared" si="7"/>
        <v>0</v>
      </c>
    </row>
    <row r="511" spans="7:7">
      <c r="G511" s="590">
        <f t="shared" si="7"/>
        <v>0</v>
      </c>
    </row>
    <row r="512" spans="7:7">
      <c r="G512" s="590">
        <f t="shared" si="7"/>
        <v>0</v>
      </c>
    </row>
    <row r="513" spans="7:7">
      <c r="G513" s="590">
        <f t="shared" si="7"/>
        <v>0</v>
      </c>
    </row>
    <row r="514" spans="7:7">
      <c r="G514" s="590">
        <f t="shared" si="7"/>
        <v>0</v>
      </c>
    </row>
    <row r="515" spans="7:7">
      <c r="G515" s="590">
        <f t="shared" si="7"/>
        <v>0</v>
      </c>
    </row>
    <row r="516" spans="7:7">
      <c r="G516" s="590">
        <f t="shared" si="7"/>
        <v>0</v>
      </c>
    </row>
  </sheetData>
  <autoFilter ref="A3:G3" xr:uid="{30E5F92F-2407-41B8-817C-38D947DAF61E}"/>
  <mergeCells count="2">
    <mergeCell ref="A1:G2"/>
    <mergeCell ref="J11:O1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74AE-82F1-45A8-A7A3-D665F2E2AEEF}">
  <sheetPr codeName="Hoja20">
    <tabColor rgb="FF00B0F0"/>
  </sheetPr>
  <dimension ref="A3:O505"/>
  <sheetViews>
    <sheetView topLeftCell="A220" zoomScaleNormal="100" workbookViewId="0">
      <selection activeCell="E234" sqref="E234"/>
    </sheetView>
  </sheetViews>
  <sheetFormatPr defaultColWidth="11.42578125" defaultRowHeight="15"/>
  <cols>
    <col min="1" max="1" width="11.7109375" style="236" bestFit="1" customWidth="1"/>
    <col min="2" max="2" width="12.7109375" style="217" bestFit="1" customWidth="1"/>
    <col min="3" max="3" width="11.85546875" style="217" bestFit="1" customWidth="1"/>
    <col min="7" max="7" width="12.42578125" bestFit="1" customWidth="1"/>
    <col min="8" max="8" width="14.7109375" customWidth="1"/>
    <col min="9" max="9" width="16.140625" customWidth="1"/>
    <col min="11" max="11" width="18.85546875" bestFit="1" customWidth="1"/>
  </cols>
  <sheetData>
    <row r="3" spans="1:8">
      <c r="B3" s="690" t="s">
        <v>2978</v>
      </c>
      <c r="C3" s="690"/>
      <c r="D3" s="690"/>
      <c r="E3" s="690"/>
      <c r="F3" s="690"/>
      <c r="G3" s="690"/>
      <c r="H3" s="676"/>
    </row>
    <row r="5" spans="1:8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34" t="s">
        <v>394</v>
      </c>
      <c r="F5" s="234" t="s">
        <v>395</v>
      </c>
      <c r="G5" s="235" t="s">
        <v>396</v>
      </c>
      <c r="H5" s="235"/>
    </row>
    <row r="6" spans="1:8">
      <c r="A6" s="236">
        <v>42736</v>
      </c>
      <c r="B6" s="677" t="s">
        <v>476</v>
      </c>
      <c r="C6" s="677"/>
      <c r="E6" s="218"/>
      <c r="F6" s="218"/>
      <c r="G6" s="218">
        <v>0</v>
      </c>
      <c r="H6" s="218"/>
    </row>
    <row r="7" spans="1:8">
      <c r="B7" s="677"/>
      <c r="C7" s="677"/>
      <c r="E7" s="218"/>
      <c r="F7" s="218"/>
      <c r="G7" s="218">
        <f>+G6+E7-F7</f>
        <v>0</v>
      </c>
      <c r="H7" s="218"/>
    </row>
    <row r="8" spans="1:8">
      <c r="A8" s="243">
        <v>42766</v>
      </c>
      <c r="B8" s="676" t="s">
        <v>397</v>
      </c>
      <c r="C8" s="676" t="s">
        <v>444</v>
      </c>
      <c r="D8" t="s">
        <v>400</v>
      </c>
      <c r="E8" s="218">
        <v>450</v>
      </c>
      <c r="F8" s="218"/>
      <c r="G8" s="218">
        <f t="shared" ref="G8:G71" si="0">+G7+E8-F8</f>
        <v>450</v>
      </c>
      <c r="H8" s="218"/>
    </row>
    <row r="9" spans="1:8">
      <c r="A9" s="236">
        <v>42767</v>
      </c>
      <c r="B9" s="677">
        <v>12195</v>
      </c>
      <c r="C9" s="677" t="s">
        <v>444</v>
      </c>
      <c r="D9" t="s">
        <v>400</v>
      </c>
      <c r="E9" s="218"/>
      <c r="F9" s="218">
        <v>450</v>
      </c>
      <c r="G9" s="218">
        <f t="shared" si="0"/>
        <v>0</v>
      </c>
      <c r="H9" s="218"/>
    </row>
    <row r="10" spans="1:8">
      <c r="A10" s="243">
        <v>42794</v>
      </c>
      <c r="B10" s="676" t="s">
        <v>397</v>
      </c>
      <c r="C10" s="676" t="s">
        <v>415</v>
      </c>
      <c r="D10" t="s">
        <v>400</v>
      </c>
      <c r="E10" s="218">
        <v>450</v>
      </c>
      <c r="F10" s="218"/>
      <c r="G10" s="218">
        <f t="shared" si="0"/>
        <v>450</v>
      </c>
      <c r="H10" s="218"/>
    </row>
    <row r="11" spans="1:8">
      <c r="A11" s="236">
        <v>42801</v>
      </c>
      <c r="B11" s="677">
        <v>12351</v>
      </c>
      <c r="C11" s="677" t="s">
        <v>415</v>
      </c>
      <c r="D11" t="s">
        <v>400</v>
      </c>
      <c r="E11" s="218"/>
      <c r="F11" s="218">
        <v>450</v>
      </c>
      <c r="G11" s="218">
        <f t="shared" si="0"/>
        <v>0</v>
      </c>
      <c r="H11" s="218"/>
    </row>
    <row r="12" spans="1:8">
      <c r="A12" s="243">
        <v>42825</v>
      </c>
      <c r="B12" s="676" t="s">
        <v>397</v>
      </c>
      <c r="C12" s="676" t="s">
        <v>418</v>
      </c>
      <c r="D12" t="s">
        <v>400</v>
      </c>
      <c r="E12" s="218">
        <v>450</v>
      </c>
      <c r="F12" s="218"/>
      <c r="G12" s="218">
        <f t="shared" si="0"/>
        <v>450</v>
      </c>
      <c r="H12" s="218"/>
    </row>
    <row r="13" spans="1:8">
      <c r="A13" s="236">
        <v>42832</v>
      </c>
      <c r="B13" s="677">
        <v>12512</v>
      </c>
      <c r="C13" s="677" t="s">
        <v>418</v>
      </c>
      <c r="D13" t="s">
        <v>400</v>
      </c>
      <c r="E13" s="218"/>
      <c r="F13" s="218">
        <v>450</v>
      </c>
      <c r="G13" s="218">
        <f t="shared" si="0"/>
        <v>0</v>
      </c>
      <c r="H13" s="218"/>
    </row>
    <row r="14" spans="1:8">
      <c r="A14" s="243">
        <v>42855</v>
      </c>
      <c r="B14" s="676" t="s">
        <v>397</v>
      </c>
      <c r="C14" s="676" t="s">
        <v>420</v>
      </c>
      <c r="D14" t="s">
        <v>400</v>
      </c>
      <c r="E14" s="218">
        <v>450</v>
      </c>
      <c r="F14" s="218"/>
      <c r="G14" s="218">
        <f t="shared" si="0"/>
        <v>450</v>
      </c>
      <c r="H14" s="218"/>
    </row>
    <row r="15" spans="1:8">
      <c r="A15" s="236">
        <v>42864</v>
      </c>
      <c r="B15" s="677">
        <v>12661</v>
      </c>
      <c r="C15" s="677" t="s">
        <v>420</v>
      </c>
      <c r="D15" t="s">
        <v>400</v>
      </c>
      <c r="E15" s="218"/>
      <c r="F15" s="218">
        <v>450</v>
      </c>
      <c r="G15" s="218">
        <f t="shared" si="0"/>
        <v>0</v>
      </c>
      <c r="H15" s="218"/>
    </row>
    <row r="16" spans="1:8">
      <c r="A16" s="243">
        <v>42886</v>
      </c>
      <c r="B16" s="676" t="s">
        <v>397</v>
      </c>
      <c r="C16" s="676" t="s">
        <v>422</v>
      </c>
      <c r="D16" t="s">
        <v>400</v>
      </c>
      <c r="E16" s="218">
        <v>450</v>
      </c>
      <c r="F16" s="218"/>
      <c r="G16" s="218">
        <f t="shared" si="0"/>
        <v>450</v>
      </c>
      <c r="H16" s="218"/>
    </row>
    <row r="17" spans="1:8">
      <c r="A17" s="236">
        <v>42892</v>
      </c>
      <c r="B17" s="677">
        <v>12796</v>
      </c>
      <c r="C17" s="677" t="s">
        <v>422</v>
      </c>
      <c r="D17" t="s">
        <v>400</v>
      </c>
      <c r="E17" s="218"/>
      <c r="F17" s="218">
        <v>450</v>
      </c>
      <c r="G17" s="218">
        <f t="shared" si="0"/>
        <v>0</v>
      </c>
      <c r="H17" s="218"/>
    </row>
    <row r="18" spans="1:8">
      <c r="A18" s="243">
        <v>42916</v>
      </c>
      <c r="B18" s="676" t="s">
        <v>397</v>
      </c>
      <c r="C18" s="676" t="s">
        <v>425</v>
      </c>
      <c r="D18" t="s">
        <v>400</v>
      </c>
      <c r="E18" s="218">
        <v>450</v>
      </c>
      <c r="F18" s="218"/>
      <c r="G18" s="218">
        <f t="shared" si="0"/>
        <v>450</v>
      </c>
      <c r="H18" s="218"/>
    </row>
    <row r="19" spans="1:8">
      <c r="A19" s="236">
        <v>42927</v>
      </c>
      <c r="B19" s="677">
        <v>12993</v>
      </c>
      <c r="C19" s="677" t="s">
        <v>425</v>
      </c>
      <c r="D19" t="s">
        <v>400</v>
      </c>
      <c r="E19" s="218"/>
      <c r="F19" s="218">
        <v>450</v>
      </c>
      <c r="G19" s="218">
        <f t="shared" si="0"/>
        <v>0</v>
      </c>
      <c r="H19" s="218"/>
    </row>
    <row r="20" spans="1:8" ht="16.5" customHeight="1">
      <c r="A20" s="243">
        <v>42947</v>
      </c>
      <c r="B20" s="676" t="s">
        <v>397</v>
      </c>
      <c r="C20" s="676" t="s">
        <v>427</v>
      </c>
      <c r="D20" t="s">
        <v>400</v>
      </c>
      <c r="E20" s="218">
        <v>450</v>
      </c>
      <c r="F20" s="218"/>
      <c r="G20" s="218">
        <f t="shared" si="0"/>
        <v>450</v>
      </c>
      <c r="H20" s="218"/>
    </row>
    <row r="21" spans="1:8" ht="16.5" customHeight="1">
      <c r="A21" s="236">
        <v>42949</v>
      </c>
      <c r="B21" s="677">
        <v>13213</v>
      </c>
      <c r="C21" s="677" t="s">
        <v>427</v>
      </c>
      <c r="D21" t="s">
        <v>400</v>
      </c>
      <c r="E21" s="218"/>
      <c r="F21" s="218">
        <v>450</v>
      </c>
      <c r="G21" s="218">
        <f t="shared" si="0"/>
        <v>0</v>
      </c>
      <c r="H21" s="218"/>
    </row>
    <row r="22" spans="1:8">
      <c r="A22" s="243">
        <v>42978</v>
      </c>
      <c r="B22" s="676" t="s">
        <v>397</v>
      </c>
      <c r="C22" s="676" t="s">
        <v>429</v>
      </c>
      <c r="D22" t="s">
        <v>400</v>
      </c>
      <c r="E22" s="218">
        <v>450</v>
      </c>
      <c r="F22" s="218"/>
      <c r="G22" s="218">
        <f t="shared" si="0"/>
        <v>450</v>
      </c>
      <c r="H22" s="218"/>
    </row>
    <row r="23" spans="1:8" ht="15.75" customHeight="1">
      <c r="A23" s="236">
        <v>42985</v>
      </c>
      <c r="B23" s="677">
        <v>13418</v>
      </c>
      <c r="C23" s="677" t="s">
        <v>429</v>
      </c>
      <c r="D23" t="s">
        <v>400</v>
      </c>
      <c r="E23" s="218"/>
      <c r="F23" s="218">
        <v>450</v>
      </c>
      <c r="G23" s="218">
        <f t="shared" si="0"/>
        <v>0</v>
      </c>
      <c r="H23" s="218"/>
    </row>
    <row r="24" spans="1:8">
      <c r="A24" s="243">
        <v>43008</v>
      </c>
      <c r="B24" s="676" t="s">
        <v>397</v>
      </c>
      <c r="C24" s="676" t="s">
        <v>478</v>
      </c>
      <c r="D24" t="s">
        <v>400</v>
      </c>
      <c r="E24" s="218">
        <v>450</v>
      </c>
      <c r="F24" s="218"/>
      <c r="G24" s="218">
        <f t="shared" si="0"/>
        <v>450</v>
      </c>
      <c r="H24" s="218"/>
    </row>
    <row r="25" spans="1:8">
      <c r="A25" s="236">
        <v>42996</v>
      </c>
      <c r="B25" s="677">
        <v>13483</v>
      </c>
      <c r="C25" s="677" t="s">
        <v>478</v>
      </c>
      <c r="D25" t="s">
        <v>400</v>
      </c>
      <c r="E25" s="218"/>
      <c r="F25" s="218">
        <v>450</v>
      </c>
      <c r="G25" s="218">
        <f t="shared" si="0"/>
        <v>0</v>
      </c>
      <c r="H25" s="218"/>
    </row>
    <row r="26" spans="1:8">
      <c r="A26" s="243">
        <v>43039</v>
      </c>
      <c r="B26" s="676" t="s">
        <v>397</v>
      </c>
      <c r="C26" s="676" t="s">
        <v>398</v>
      </c>
      <c r="D26" t="s">
        <v>400</v>
      </c>
      <c r="E26" s="218">
        <v>450</v>
      </c>
      <c r="F26" s="218"/>
      <c r="G26" s="218">
        <f t="shared" si="0"/>
        <v>450</v>
      </c>
      <c r="H26" s="218"/>
    </row>
    <row r="27" spans="1:8">
      <c r="A27" s="236">
        <v>43012</v>
      </c>
      <c r="B27" s="677">
        <v>13595</v>
      </c>
      <c r="C27" s="677" t="s">
        <v>398</v>
      </c>
      <c r="D27" t="s">
        <v>400</v>
      </c>
      <c r="E27" s="218"/>
      <c r="F27" s="218">
        <v>450</v>
      </c>
      <c r="G27" s="218">
        <f t="shared" si="0"/>
        <v>0</v>
      </c>
      <c r="H27" s="218"/>
    </row>
    <row r="28" spans="1:8">
      <c r="A28" s="243">
        <v>43069</v>
      </c>
      <c r="B28" s="676" t="s">
        <v>397</v>
      </c>
      <c r="C28" s="676" t="s">
        <v>405</v>
      </c>
      <c r="D28" t="s">
        <v>400</v>
      </c>
      <c r="E28" s="218">
        <v>450</v>
      </c>
      <c r="F28" s="218"/>
      <c r="G28" s="218">
        <f t="shared" si="0"/>
        <v>450</v>
      </c>
      <c r="H28" s="218"/>
    </row>
    <row r="29" spans="1:8">
      <c r="A29" s="236">
        <v>43046</v>
      </c>
      <c r="B29" s="677">
        <v>13763</v>
      </c>
      <c r="C29" s="677" t="s">
        <v>405</v>
      </c>
      <c r="D29" t="s">
        <v>400</v>
      </c>
      <c r="E29" s="218"/>
      <c r="F29" s="218">
        <v>450</v>
      </c>
      <c r="G29" s="218">
        <f t="shared" si="0"/>
        <v>0</v>
      </c>
      <c r="H29" s="218"/>
    </row>
    <row r="30" spans="1:8">
      <c r="A30" s="243">
        <v>43100</v>
      </c>
      <c r="B30" s="676" t="s">
        <v>397</v>
      </c>
      <c r="C30" s="676" t="s">
        <v>409</v>
      </c>
      <c r="D30" t="s">
        <v>400</v>
      </c>
      <c r="E30" s="218">
        <v>450</v>
      </c>
      <c r="F30" s="218"/>
      <c r="G30" s="218">
        <f t="shared" si="0"/>
        <v>450</v>
      </c>
      <c r="H30" s="218"/>
    </row>
    <row r="31" spans="1:8">
      <c r="A31" s="236">
        <v>43073</v>
      </c>
      <c r="B31" s="677">
        <v>13905</v>
      </c>
      <c r="C31" s="677" t="s">
        <v>409</v>
      </c>
      <c r="D31" t="s">
        <v>400</v>
      </c>
      <c r="E31" s="218"/>
      <c r="F31" s="218">
        <v>450</v>
      </c>
      <c r="G31" s="218">
        <f t="shared" si="0"/>
        <v>0</v>
      </c>
      <c r="H31" s="218"/>
    </row>
    <row r="32" spans="1:8">
      <c r="A32" s="243">
        <v>43131</v>
      </c>
      <c r="B32" s="676" t="s">
        <v>397</v>
      </c>
      <c r="C32" s="676" t="s">
        <v>444</v>
      </c>
      <c r="D32" t="s">
        <v>400</v>
      </c>
      <c r="E32" s="218">
        <v>450</v>
      </c>
      <c r="F32" s="218"/>
      <c r="G32" s="218">
        <f t="shared" si="0"/>
        <v>450</v>
      </c>
      <c r="H32" s="218"/>
    </row>
    <row r="33" spans="1:8">
      <c r="A33" s="236">
        <v>43104</v>
      </c>
      <c r="B33" s="677">
        <v>14046</v>
      </c>
      <c r="C33" s="677" t="s">
        <v>444</v>
      </c>
      <c r="D33" t="s">
        <v>400</v>
      </c>
      <c r="E33" s="218"/>
      <c r="F33" s="218">
        <v>450</v>
      </c>
      <c r="G33" s="218">
        <f t="shared" si="0"/>
        <v>0</v>
      </c>
      <c r="H33" s="218"/>
    </row>
    <row r="34" spans="1:8">
      <c r="A34" s="243">
        <v>43159</v>
      </c>
      <c r="B34" s="676" t="s">
        <v>397</v>
      </c>
      <c r="C34" s="676" t="s">
        <v>415</v>
      </c>
      <c r="D34" t="s">
        <v>400</v>
      </c>
      <c r="E34" s="218">
        <v>450</v>
      </c>
      <c r="F34" s="218"/>
      <c r="G34" s="218">
        <f t="shared" si="0"/>
        <v>450</v>
      </c>
      <c r="H34" s="218"/>
    </row>
    <row r="35" spans="1:8">
      <c r="A35" s="236">
        <v>43150</v>
      </c>
      <c r="B35" s="677">
        <v>14231</v>
      </c>
      <c r="C35" s="677" t="s">
        <v>415</v>
      </c>
      <c r="D35" t="s">
        <v>400</v>
      </c>
      <c r="E35" s="218"/>
      <c r="F35" s="218">
        <v>450</v>
      </c>
      <c r="G35" s="218">
        <f t="shared" si="0"/>
        <v>0</v>
      </c>
      <c r="H35" s="218"/>
    </row>
    <row r="36" spans="1:8">
      <c r="A36" s="243">
        <v>43190</v>
      </c>
      <c r="B36" s="676" t="s">
        <v>397</v>
      </c>
      <c r="C36" s="676" t="s">
        <v>418</v>
      </c>
      <c r="D36" t="s">
        <v>400</v>
      </c>
      <c r="E36" s="218">
        <v>450</v>
      </c>
      <c r="F36" s="218"/>
      <c r="G36" s="218">
        <f t="shared" si="0"/>
        <v>450</v>
      </c>
      <c r="H36" s="218"/>
    </row>
    <row r="37" spans="1:8">
      <c r="A37" s="236">
        <v>43193</v>
      </c>
      <c r="B37" s="677">
        <v>14432</v>
      </c>
      <c r="C37" s="677" t="s">
        <v>418</v>
      </c>
      <c r="D37" t="s">
        <v>400</v>
      </c>
      <c r="E37" s="218"/>
      <c r="F37" s="218">
        <v>450</v>
      </c>
      <c r="G37" s="218">
        <f t="shared" si="0"/>
        <v>0</v>
      </c>
      <c r="H37" s="218"/>
    </row>
    <row r="38" spans="1:8">
      <c r="A38" s="243">
        <v>43195</v>
      </c>
      <c r="B38" s="676" t="s">
        <v>397</v>
      </c>
      <c r="C38" s="676" t="s">
        <v>420</v>
      </c>
      <c r="D38" t="s">
        <v>400</v>
      </c>
      <c r="E38" s="218">
        <v>450</v>
      </c>
      <c r="F38" s="218"/>
      <c r="G38" s="218">
        <f t="shared" si="0"/>
        <v>450</v>
      </c>
      <c r="H38" s="218"/>
    </row>
    <row r="39" spans="1:8">
      <c r="A39" s="236">
        <v>43225</v>
      </c>
      <c r="B39" s="677">
        <v>14568</v>
      </c>
      <c r="C39" s="677" t="s">
        <v>420</v>
      </c>
      <c r="D39" t="s">
        <v>400</v>
      </c>
      <c r="E39" s="218"/>
      <c r="F39" s="218">
        <v>450</v>
      </c>
      <c r="G39" s="218">
        <f t="shared" si="0"/>
        <v>0</v>
      </c>
      <c r="H39" s="218"/>
    </row>
    <row r="40" spans="1:8">
      <c r="A40" s="243">
        <v>43251</v>
      </c>
      <c r="B40" s="676" t="s">
        <v>397</v>
      </c>
      <c r="C40" s="676" t="s">
        <v>422</v>
      </c>
      <c r="D40" t="s">
        <v>400</v>
      </c>
      <c r="E40" s="218">
        <v>500</v>
      </c>
      <c r="F40" s="218"/>
      <c r="G40" s="218">
        <f t="shared" si="0"/>
        <v>500</v>
      </c>
      <c r="H40" s="218"/>
    </row>
    <row r="41" spans="1:8">
      <c r="A41" s="236">
        <v>43257</v>
      </c>
      <c r="B41" s="677">
        <v>14760</v>
      </c>
      <c r="C41" s="677" t="s">
        <v>422</v>
      </c>
      <c r="D41" t="s">
        <v>400</v>
      </c>
      <c r="E41" s="218"/>
      <c r="F41" s="218">
        <v>500</v>
      </c>
      <c r="G41" s="218">
        <f t="shared" si="0"/>
        <v>0</v>
      </c>
      <c r="H41" s="218"/>
    </row>
    <row r="42" spans="1:8">
      <c r="A42" s="243">
        <v>43281</v>
      </c>
      <c r="B42" s="676" t="s">
        <v>397</v>
      </c>
      <c r="C42" s="676" t="s">
        <v>425</v>
      </c>
      <c r="D42" t="s">
        <v>400</v>
      </c>
      <c r="E42" s="218">
        <v>500</v>
      </c>
      <c r="F42" s="218"/>
      <c r="G42" s="218">
        <f t="shared" si="0"/>
        <v>500</v>
      </c>
      <c r="H42" s="218"/>
    </row>
    <row r="43" spans="1:8">
      <c r="A43" s="236">
        <v>43290</v>
      </c>
      <c r="B43" s="677">
        <v>14912</v>
      </c>
      <c r="C43" s="677" t="s">
        <v>425</v>
      </c>
      <c r="D43" t="s">
        <v>400</v>
      </c>
      <c r="E43" s="218"/>
      <c r="F43" s="218">
        <v>500</v>
      </c>
      <c r="G43" s="218">
        <f t="shared" si="0"/>
        <v>0</v>
      </c>
      <c r="H43" s="218"/>
    </row>
    <row r="44" spans="1:8">
      <c r="A44" s="243">
        <v>43312</v>
      </c>
      <c r="B44" s="676" t="s">
        <v>397</v>
      </c>
      <c r="C44" s="676" t="s">
        <v>427</v>
      </c>
      <c r="D44" t="s">
        <v>400</v>
      </c>
      <c r="E44" s="218">
        <v>500</v>
      </c>
      <c r="F44" s="218"/>
      <c r="G44" s="218">
        <f t="shared" si="0"/>
        <v>500</v>
      </c>
      <c r="H44" s="218"/>
    </row>
    <row r="45" spans="1:8">
      <c r="A45" s="236">
        <v>43332</v>
      </c>
      <c r="B45" s="677">
        <v>15061</v>
      </c>
      <c r="C45" s="677" t="s">
        <v>427</v>
      </c>
      <c r="D45" t="s">
        <v>400</v>
      </c>
      <c r="E45" s="218"/>
      <c r="F45" s="218">
        <v>500</v>
      </c>
      <c r="G45" s="218">
        <f t="shared" si="0"/>
        <v>0</v>
      </c>
      <c r="H45" s="218"/>
    </row>
    <row r="46" spans="1:8">
      <c r="A46" s="243">
        <v>43343</v>
      </c>
      <c r="B46" s="676" t="s">
        <v>397</v>
      </c>
      <c r="C46" s="676" t="s">
        <v>429</v>
      </c>
      <c r="D46" t="s">
        <v>400</v>
      </c>
      <c r="E46" s="218">
        <v>500</v>
      </c>
      <c r="F46" s="218"/>
      <c r="G46" s="218">
        <f t="shared" si="0"/>
        <v>500</v>
      </c>
      <c r="H46" s="218"/>
    </row>
    <row r="47" spans="1:8">
      <c r="A47" s="236">
        <v>43367</v>
      </c>
      <c r="B47" s="677">
        <v>15202</v>
      </c>
      <c r="C47" s="677" t="s">
        <v>429</v>
      </c>
      <c r="D47" t="s">
        <v>400</v>
      </c>
      <c r="E47" s="218"/>
      <c r="F47" s="218">
        <v>500</v>
      </c>
      <c r="G47" s="218">
        <f t="shared" si="0"/>
        <v>0</v>
      </c>
      <c r="H47" s="218"/>
    </row>
    <row r="48" spans="1:8">
      <c r="A48" s="243">
        <v>43373</v>
      </c>
      <c r="B48" s="676" t="s">
        <v>397</v>
      </c>
      <c r="C48" s="676" t="s">
        <v>478</v>
      </c>
      <c r="D48" t="s">
        <v>400</v>
      </c>
      <c r="E48" s="218">
        <v>500</v>
      </c>
      <c r="F48" s="218"/>
      <c r="G48" s="218">
        <f t="shared" si="0"/>
        <v>500</v>
      </c>
      <c r="H48" s="218"/>
    </row>
    <row r="49" spans="1:8">
      <c r="A49" s="236">
        <v>43406</v>
      </c>
      <c r="B49" s="677">
        <v>15453</v>
      </c>
      <c r="C49" s="677" t="s">
        <v>478</v>
      </c>
      <c r="D49" t="s">
        <v>400</v>
      </c>
      <c r="E49" s="218"/>
      <c r="F49" s="218">
        <v>500</v>
      </c>
      <c r="G49" s="218">
        <f t="shared" si="0"/>
        <v>0</v>
      </c>
      <c r="H49" s="218"/>
    </row>
    <row r="50" spans="1:8">
      <c r="A50" s="243">
        <v>43404</v>
      </c>
      <c r="B50" s="676" t="s">
        <v>397</v>
      </c>
      <c r="C50" s="676" t="s">
        <v>398</v>
      </c>
      <c r="D50" t="s">
        <v>400</v>
      </c>
      <c r="E50" s="218">
        <v>500</v>
      </c>
      <c r="F50" s="218"/>
      <c r="G50" s="218">
        <f t="shared" si="0"/>
        <v>500</v>
      </c>
      <c r="H50" s="218"/>
    </row>
    <row r="51" spans="1:8">
      <c r="A51" s="236">
        <v>43469</v>
      </c>
      <c r="B51" s="677">
        <v>15737</v>
      </c>
      <c r="C51" s="677" t="s">
        <v>398</v>
      </c>
      <c r="D51" t="s">
        <v>400</v>
      </c>
      <c r="E51" s="218"/>
      <c r="F51" s="218">
        <v>100</v>
      </c>
      <c r="G51" s="218">
        <f t="shared" si="0"/>
        <v>400</v>
      </c>
      <c r="H51" s="218"/>
    </row>
    <row r="52" spans="1:8">
      <c r="A52" s="236">
        <v>43496</v>
      </c>
      <c r="B52" s="677">
        <v>15825</v>
      </c>
      <c r="C52" s="677" t="s">
        <v>398</v>
      </c>
      <c r="D52" t="s">
        <v>400</v>
      </c>
      <c r="E52" s="218"/>
      <c r="F52" s="218">
        <v>400</v>
      </c>
      <c r="G52" s="218">
        <f t="shared" si="0"/>
        <v>0</v>
      </c>
      <c r="H52" s="218"/>
    </row>
    <row r="53" spans="1:8">
      <c r="A53" s="243">
        <v>43434</v>
      </c>
      <c r="B53" s="676" t="s">
        <v>397</v>
      </c>
      <c r="C53" s="676" t="s">
        <v>405</v>
      </c>
      <c r="D53" t="s">
        <v>400</v>
      </c>
      <c r="E53" s="218">
        <v>500</v>
      </c>
      <c r="F53" s="218"/>
      <c r="G53" s="218">
        <f t="shared" si="0"/>
        <v>500</v>
      </c>
      <c r="H53" s="218"/>
    </row>
    <row r="54" spans="1:8">
      <c r="A54" s="236">
        <v>43446</v>
      </c>
      <c r="B54" s="677">
        <v>15614</v>
      </c>
      <c r="C54" s="677" t="s">
        <v>405</v>
      </c>
      <c r="D54" t="s">
        <v>400</v>
      </c>
      <c r="E54" s="218"/>
      <c r="F54" s="218">
        <v>500</v>
      </c>
      <c r="G54" s="218">
        <f t="shared" si="0"/>
        <v>0</v>
      </c>
      <c r="H54" s="218"/>
    </row>
    <row r="55" spans="1:8">
      <c r="A55" s="243">
        <v>43465</v>
      </c>
      <c r="B55" s="676" t="s">
        <v>397</v>
      </c>
      <c r="C55" s="676" t="s">
        <v>409</v>
      </c>
      <c r="D55" t="s">
        <v>400</v>
      </c>
      <c r="E55" s="218">
        <v>500</v>
      </c>
      <c r="F55" s="218"/>
      <c r="G55" s="218">
        <f t="shared" si="0"/>
        <v>500</v>
      </c>
      <c r="H55" s="218"/>
    </row>
    <row r="56" spans="1:8">
      <c r="A56" s="236">
        <v>43469</v>
      </c>
      <c r="B56" s="677">
        <v>15736</v>
      </c>
      <c r="C56" s="677" t="s">
        <v>409</v>
      </c>
      <c r="D56" t="s">
        <v>400</v>
      </c>
      <c r="E56" s="218"/>
      <c r="F56" s="218">
        <v>500</v>
      </c>
      <c r="G56" s="218">
        <f t="shared" si="0"/>
        <v>0</v>
      </c>
      <c r="H56" s="218"/>
    </row>
    <row r="57" spans="1:8">
      <c r="A57" s="243">
        <v>43496</v>
      </c>
      <c r="B57" s="676" t="s">
        <v>397</v>
      </c>
      <c r="C57" s="676" t="s">
        <v>444</v>
      </c>
      <c r="D57" t="s">
        <v>400</v>
      </c>
      <c r="E57" s="218">
        <v>500</v>
      </c>
      <c r="F57" s="218"/>
      <c r="G57" s="218">
        <f t="shared" si="0"/>
        <v>500</v>
      </c>
      <c r="H57" s="218"/>
    </row>
    <row r="58" spans="1:8">
      <c r="A58" s="236">
        <v>43496</v>
      </c>
      <c r="B58" s="677">
        <v>15824</v>
      </c>
      <c r="C58" s="677" t="s">
        <v>444</v>
      </c>
      <c r="D58" t="s">
        <v>400</v>
      </c>
      <c r="E58" s="218"/>
      <c r="F58" s="218">
        <v>500</v>
      </c>
      <c r="G58" s="218">
        <f t="shared" si="0"/>
        <v>0</v>
      </c>
      <c r="H58" s="218"/>
    </row>
    <row r="59" spans="1:8">
      <c r="A59" s="243">
        <v>43524</v>
      </c>
      <c r="B59" s="676" t="s">
        <v>397</v>
      </c>
      <c r="C59" s="676" t="s">
        <v>415</v>
      </c>
      <c r="D59" t="s">
        <v>400</v>
      </c>
      <c r="E59" s="218">
        <v>500</v>
      </c>
      <c r="F59" s="218"/>
      <c r="G59" s="218">
        <f t="shared" si="0"/>
        <v>500</v>
      </c>
      <c r="H59" s="218"/>
    </row>
    <row r="60" spans="1:8">
      <c r="A60" s="236">
        <v>43544</v>
      </c>
      <c r="B60" s="677">
        <v>17939</v>
      </c>
      <c r="C60" s="677" t="s">
        <v>415</v>
      </c>
      <c r="D60" t="s">
        <v>400</v>
      </c>
      <c r="E60" s="218"/>
      <c r="F60" s="218">
        <v>500</v>
      </c>
      <c r="G60" s="218">
        <f t="shared" si="0"/>
        <v>0</v>
      </c>
      <c r="H60" s="218"/>
    </row>
    <row r="61" spans="1:8">
      <c r="A61" s="243">
        <v>43555</v>
      </c>
      <c r="B61" s="676" t="s">
        <v>397</v>
      </c>
      <c r="C61" s="676" t="s">
        <v>418</v>
      </c>
      <c r="D61" t="s">
        <v>400</v>
      </c>
      <c r="E61" s="218">
        <v>500</v>
      </c>
      <c r="F61" s="218"/>
      <c r="G61" s="218">
        <f t="shared" si="0"/>
        <v>500</v>
      </c>
      <c r="H61" s="218"/>
    </row>
    <row r="62" spans="1:8">
      <c r="A62" s="236">
        <v>43564</v>
      </c>
      <c r="B62" s="677" t="s">
        <v>2979</v>
      </c>
      <c r="C62" s="677" t="s">
        <v>418</v>
      </c>
      <c r="D62" t="s">
        <v>400</v>
      </c>
      <c r="E62" s="218"/>
      <c r="F62" s="218">
        <v>500</v>
      </c>
      <c r="G62" s="218">
        <f t="shared" si="0"/>
        <v>0</v>
      </c>
      <c r="H62" s="218"/>
    </row>
    <row r="63" spans="1:8">
      <c r="A63" s="243">
        <v>43585</v>
      </c>
      <c r="B63" s="676" t="s">
        <v>397</v>
      </c>
      <c r="C63" s="676" t="s">
        <v>420</v>
      </c>
      <c r="D63" t="s">
        <v>400</v>
      </c>
      <c r="E63" s="218">
        <v>500</v>
      </c>
      <c r="F63" s="218"/>
      <c r="G63" s="218">
        <f t="shared" si="0"/>
        <v>500</v>
      </c>
      <c r="H63" s="218"/>
    </row>
    <row r="64" spans="1:8">
      <c r="A64" s="236">
        <v>43610</v>
      </c>
      <c r="B64" s="677" t="s">
        <v>2980</v>
      </c>
      <c r="C64" s="677" t="s">
        <v>420</v>
      </c>
      <c r="D64" t="s">
        <v>400</v>
      </c>
      <c r="E64" s="218"/>
      <c r="F64" s="218">
        <v>500</v>
      </c>
      <c r="G64" s="218">
        <f t="shared" si="0"/>
        <v>0</v>
      </c>
      <c r="H64" s="218"/>
    </row>
    <row r="65" spans="1:8">
      <c r="A65" s="243">
        <v>43616</v>
      </c>
      <c r="B65" s="676" t="s">
        <v>397</v>
      </c>
      <c r="C65" s="676" t="s">
        <v>422</v>
      </c>
      <c r="D65" t="s">
        <v>400</v>
      </c>
      <c r="E65" s="218">
        <v>500</v>
      </c>
      <c r="F65" s="218"/>
      <c r="G65" s="218">
        <f t="shared" si="0"/>
        <v>500</v>
      </c>
      <c r="H65" s="218"/>
    </row>
    <row r="66" spans="1:8">
      <c r="A66" s="236">
        <v>43656</v>
      </c>
      <c r="B66" s="677" t="s">
        <v>2981</v>
      </c>
      <c r="C66" s="677" t="s">
        <v>422</v>
      </c>
      <c r="D66" t="s">
        <v>400</v>
      </c>
      <c r="E66" s="218"/>
      <c r="F66" s="218">
        <v>500</v>
      </c>
      <c r="G66" s="218">
        <f t="shared" si="0"/>
        <v>0</v>
      </c>
      <c r="H66" s="218"/>
    </row>
    <row r="67" spans="1:8" ht="13.5" customHeight="1">
      <c r="A67" s="243">
        <v>43646</v>
      </c>
      <c r="B67" s="676" t="s">
        <v>397</v>
      </c>
      <c r="C67" s="676" t="s">
        <v>425</v>
      </c>
      <c r="D67" t="s">
        <v>400</v>
      </c>
      <c r="E67" s="218">
        <v>500</v>
      </c>
      <c r="F67" s="218"/>
      <c r="G67" s="218">
        <f t="shared" si="0"/>
        <v>500</v>
      </c>
      <c r="H67" s="218"/>
    </row>
    <row r="68" spans="1:8" ht="13.5" customHeight="1">
      <c r="A68" s="236">
        <v>43701</v>
      </c>
      <c r="B68" s="677" t="s">
        <v>2982</v>
      </c>
      <c r="C68" s="677" t="s">
        <v>425</v>
      </c>
      <c r="D68" t="s">
        <v>400</v>
      </c>
      <c r="E68" s="218"/>
      <c r="F68" s="218">
        <v>500</v>
      </c>
      <c r="G68" s="218">
        <f t="shared" si="0"/>
        <v>0</v>
      </c>
      <c r="H68" s="218"/>
    </row>
    <row r="69" spans="1:8" ht="13.5" customHeight="1">
      <c r="A69" s="243">
        <v>43677</v>
      </c>
      <c r="B69" s="676" t="s">
        <v>397</v>
      </c>
      <c r="C69" s="676" t="s">
        <v>427</v>
      </c>
      <c r="D69" t="s">
        <v>400</v>
      </c>
      <c r="E69" s="218">
        <v>500</v>
      </c>
      <c r="F69" s="218"/>
      <c r="G69" s="218">
        <f t="shared" si="0"/>
        <v>500</v>
      </c>
      <c r="H69" s="218"/>
    </row>
    <row r="70" spans="1:8" ht="13.5" customHeight="1">
      <c r="A70" s="236">
        <v>43735</v>
      </c>
      <c r="B70" s="677" t="s">
        <v>2983</v>
      </c>
      <c r="C70" s="677" t="s">
        <v>427</v>
      </c>
      <c r="D70" t="s">
        <v>400</v>
      </c>
      <c r="E70" s="218"/>
      <c r="F70" s="218">
        <v>500</v>
      </c>
      <c r="G70" s="218">
        <f t="shared" si="0"/>
        <v>0</v>
      </c>
      <c r="H70" s="218"/>
    </row>
    <row r="71" spans="1:8" ht="13.5" customHeight="1">
      <c r="A71" s="243">
        <v>43708</v>
      </c>
      <c r="B71" s="676" t="s">
        <v>397</v>
      </c>
      <c r="C71" s="676" t="s">
        <v>429</v>
      </c>
      <c r="D71" t="s">
        <v>400</v>
      </c>
      <c r="E71" s="218">
        <v>500</v>
      </c>
      <c r="F71" s="218"/>
      <c r="G71" s="218">
        <f t="shared" si="0"/>
        <v>500</v>
      </c>
      <c r="H71" s="218"/>
    </row>
    <row r="72" spans="1:8" ht="13.5" customHeight="1">
      <c r="A72" s="236">
        <v>43777</v>
      </c>
      <c r="B72" s="677" t="s">
        <v>2984</v>
      </c>
      <c r="C72" s="677" t="s">
        <v>429</v>
      </c>
      <c r="D72" t="s">
        <v>400</v>
      </c>
      <c r="E72" s="218"/>
      <c r="F72" s="218">
        <v>500</v>
      </c>
      <c r="G72" s="218">
        <f t="shared" ref="G72:G123" si="1">+G71+E72-F72</f>
        <v>0</v>
      </c>
      <c r="H72" s="218"/>
    </row>
    <row r="73" spans="1:8" ht="13.5" customHeight="1">
      <c r="A73" s="243">
        <v>43738</v>
      </c>
      <c r="B73" s="676" t="s">
        <v>397</v>
      </c>
      <c r="C73" s="676" t="s">
        <v>478</v>
      </c>
      <c r="D73" t="s">
        <v>400</v>
      </c>
      <c r="E73" s="218">
        <v>500</v>
      </c>
      <c r="F73" s="218"/>
      <c r="G73" s="218">
        <f t="shared" si="1"/>
        <v>500</v>
      </c>
      <c r="H73" s="218"/>
    </row>
    <row r="74" spans="1:8" ht="13.5" customHeight="1">
      <c r="A74" s="236">
        <v>43777</v>
      </c>
      <c r="B74" s="677" t="s">
        <v>2984</v>
      </c>
      <c r="C74" s="677" t="s">
        <v>478</v>
      </c>
      <c r="D74" t="s">
        <v>400</v>
      </c>
      <c r="E74" s="218"/>
      <c r="F74" s="218">
        <v>500</v>
      </c>
      <c r="G74" s="218">
        <f t="shared" si="1"/>
        <v>0</v>
      </c>
      <c r="H74" s="218"/>
    </row>
    <row r="75" spans="1:8" ht="13.5" customHeight="1">
      <c r="A75" s="243">
        <v>43769</v>
      </c>
      <c r="B75" s="676" t="s">
        <v>397</v>
      </c>
      <c r="C75" s="676" t="s">
        <v>398</v>
      </c>
      <c r="D75" t="s">
        <v>400</v>
      </c>
      <c r="E75" s="218">
        <v>500</v>
      </c>
      <c r="F75" s="218"/>
      <c r="G75" s="218">
        <f t="shared" si="1"/>
        <v>500</v>
      </c>
      <c r="H75" s="218"/>
    </row>
    <row r="76" spans="1:8" ht="13.5" customHeight="1">
      <c r="A76" s="236">
        <v>43811</v>
      </c>
      <c r="B76" s="677" t="s">
        <v>2985</v>
      </c>
      <c r="C76" s="677" t="s">
        <v>398</v>
      </c>
      <c r="D76" t="s">
        <v>400</v>
      </c>
      <c r="E76" s="218"/>
      <c r="F76" s="218">
        <v>500</v>
      </c>
      <c r="G76" s="218">
        <f t="shared" si="1"/>
        <v>0</v>
      </c>
      <c r="H76" s="218"/>
    </row>
    <row r="77" spans="1:8" ht="13.5" customHeight="1">
      <c r="A77" s="243">
        <v>43799</v>
      </c>
      <c r="B77" s="676" t="s">
        <v>397</v>
      </c>
      <c r="C77" s="676" t="s">
        <v>405</v>
      </c>
      <c r="D77" t="s">
        <v>400</v>
      </c>
      <c r="E77" s="218">
        <v>500</v>
      </c>
      <c r="F77" s="218"/>
      <c r="G77" s="218">
        <f t="shared" si="1"/>
        <v>500</v>
      </c>
      <c r="H77" s="218"/>
    </row>
    <row r="78" spans="1:8" ht="13.5" customHeight="1">
      <c r="A78" s="236">
        <v>43811</v>
      </c>
      <c r="B78" s="677" t="s">
        <v>2985</v>
      </c>
      <c r="C78" s="677" t="s">
        <v>405</v>
      </c>
      <c r="D78" t="s">
        <v>400</v>
      </c>
      <c r="E78" s="218"/>
      <c r="F78" s="218">
        <v>300</v>
      </c>
      <c r="G78" s="218">
        <f t="shared" si="1"/>
        <v>200</v>
      </c>
      <c r="H78" s="218"/>
    </row>
    <row r="79" spans="1:8" ht="13.5" customHeight="1">
      <c r="A79" s="236">
        <v>43873</v>
      </c>
      <c r="B79" s="677" t="s">
        <v>2986</v>
      </c>
      <c r="C79" s="677" t="s">
        <v>405</v>
      </c>
      <c r="D79" t="s">
        <v>400</v>
      </c>
      <c r="E79" s="218"/>
      <c r="F79" s="218">
        <v>200</v>
      </c>
      <c r="G79" s="218">
        <f t="shared" si="1"/>
        <v>0</v>
      </c>
      <c r="H79" s="218"/>
    </row>
    <row r="80" spans="1:8" ht="13.5" customHeight="1">
      <c r="A80" s="243">
        <v>43830</v>
      </c>
      <c r="B80" s="231" t="s">
        <v>397</v>
      </c>
      <c r="C80" s="249" t="s">
        <v>409</v>
      </c>
      <c r="D80" t="s">
        <v>400</v>
      </c>
      <c r="E80" s="218">
        <v>500</v>
      </c>
      <c r="F80" s="218"/>
      <c r="G80" s="218">
        <f t="shared" si="1"/>
        <v>500</v>
      </c>
      <c r="H80" s="218"/>
    </row>
    <row r="81" spans="1:8" ht="13.5" customHeight="1">
      <c r="A81" s="236">
        <v>43873</v>
      </c>
      <c r="B81" s="677" t="s">
        <v>2986</v>
      </c>
      <c r="C81" s="677" t="s">
        <v>409</v>
      </c>
      <c r="D81" t="s">
        <v>400</v>
      </c>
      <c r="E81" s="218"/>
      <c r="F81" s="218">
        <v>500</v>
      </c>
      <c r="G81" s="218">
        <f t="shared" si="1"/>
        <v>0</v>
      </c>
      <c r="H81" s="218"/>
    </row>
    <row r="82" spans="1:8" ht="13.5" customHeight="1">
      <c r="A82" s="243">
        <v>43861</v>
      </c>
      <c r="B82" s="231" t="s">
        <v>397</v>
      </c>
      <c r="C82" s="249" t="s">
        <v>444</v>
      </c>
      <c r="D82" t="s">
        <v>400</v>
      </c>
      <c r="E82" s="218">
        <v>500</v>
      </c>
      <c r="F82" s="245"/>
      <c r="G82" s="218">
        <f t="shared" si="1"/>
        <v>500</v>
      </c>
      <c r="H82" s="218"/>
    </row>
    <row r="83" spans="1:8" ht="13.5" customHeight="1">
      <c r="A83" s="236">
        <v>44043</v>
      </c>
      <c r="B83" s="677" t="s">
        <v>2987</v>
      </c>
      <c r="C83" s="677" t="s">
        <v>444</v>
      </c>
      <c r="D83" t="s">
        <v>400</v>
      </c>
      <c r="F83" s="245">
        <v>500</v>
      </c>
      <c r="G83" s="218">
        <f t="shared" si="1"/>
        <v>0</v>
      </c>
      <c r="H83" s="218"/>
    </row>
    <row r="84" spans="1:8" ht="13.5" customHeight="1">
      <c r="A84" s="243">
        <v>43890</v>
      </c>
      <c r="B84" s="676" t="s">
        <v>397</v>
      </c>
      <c r="C84" s="676" t="s">
        <v>415</v>
      </c>
      <c r="D84" t="s">
        <v>400</v>
      </c>
      <c r="E84" s="218">
        <v>500</v>
      </c>
      <c r="F84" s="245"/>
      <c r="G84" s="218">
        <f t="shared" si="1"/>
        <v>500</v>
      </c>
      <c r="H84" s="218"/>
    </row>
    <row r="85" spans="1:8" ht="13.5" customHeight="1">
      <c r="A85" s="236">
        <v>44043</v>
      </c>
      <c r="B85" s="677" t="s">
        <v>2987</v>
      </c>
      <c r="C85" s="677" t="s">
        <v>415</v>
      </c>
      <c r="D85" t="s">
        <v>400</v>
      </c>
      <c r="E85" s="218"/>
      <c r="F85" s="245">
        <v>500</v>
      </c>
      <c r="G85" s="218">
        <f t="shared" si="1"/>
        <v>0</v>
      </c>
      <c r="H85" s="218"/>
    </row>
    <row r="86" spans="1:8" ht="13.5" customHeight="1">
      <c r="A86" s="243">
        <v>43920</v>
      </c>
      <c r="B86" s="676" t="s">
        <v>397</v>
      </c>
      <c r="C86" s="676" t="s">
        <v>418</v>
      </c>
      <c r="D86" t="s">
        <v>400</v>
      </c>
      <c r="E86" s="218">
        <v>500</v>
      </c>
      <c r="F86" s="218"/>
      <c r="G86" s="218">
        <f t="shared" si="1"/>
        <v>500</v>
      </c>
      <c r="H86" s="218"/>
    </row>
    <row r="87" spans="1:8" ht="13.5" customHeight="1">
      <c r="A87" s="236">
        <v>44165</v>
      </c>
      <c r="B87" s="677" t="s">
        <v>2988</v>
      </c>
      <c r="C87" s="677" t="s">
        <v>418</v>
      </c>
      <c r="D87" t="s">
        <v>400</v>
      </c>
      <c r="E87" s="218"/>
      <c r="F87" s="218">
        <v>100</v>
      </c>
      <c r="G87" s="218">
        <f t="shared" si="1"/>
        <v>400</v>
      </c>
      <c r="H87" s="218"/>
    </row>
    <row r="88" spans="1:8" ht="13.5" customHeight="1">
      <c r="A88" s="236">
        <v>44196</v>
      </c>
      <c r="B88" s="677" t="s">
        <v>2989</v>
      </c>
      <c r="C88" s="677" t="s">
        <v>418</v>
      </c>
      <c r="D88" t="s">
        <v>400</v>
      </c>
      <c r="E88" s="218"/>
      <c r="F88" s="218">
        <v>100</v>
      </c>
      <c r="G88" s="218">
        <f t="shared" si="1"/>
        <v>300</v>
      </c>
      <c r="H88" s="218"/>
    </row>
    <row r="89" spans="1:8" ht="13.5" customHeight="1">
      <c r="A89" s="236">
        <v>44662</v>
      </c>
      <c r="B89" s="677" t="s">
        <v>2990</v>
      </c>
      <c r="C89" s="677" t="s">
        <v>418</v>
      </c>
      <c r="D89" t="s">
        <v>400</v>
      </c>
      <c r="E89" s="218"/>
      <c r="F89" s="218">
        <v>200</v>
      </c>
      <c r="G89" s="218">
        <f t="shared" si="1"/>
        <v>100</v>
      </c>
      <c r="H89" s="218"/>
    </row>
    <row r="90" spans="1:8" ht="13.5" customHeight="1">
      <c r="A90" s="236">
        <v>44685</v>
      </c>
      <c r="B90" s="677" t="s">
        <v>2991</v>
      </c>
      <c r="C90" s="677" t="s">
        <v>418</v>
      </c>
      <c r="D90" t="s">
        <v>400</v>
      </c>
      <c r="E90" s="218"/>
      <c r="F90" s="218">
        <v>100</v>
      </c>
      <c r="G90" s="218">
        <f t="shared" si="1"/>
        <v>0</v>
      </c>
      <c r="H90" s="218"/>
    </row>
    <row r="91" spans="1:8" ht="13.5" customHeight="1">
      <c r="A91" s="243">
        <v>44074</v>
      </c>
      <c r="B91" s="676" t="s">
        <v>397</v>
      </c>
      <c r="C91" s="676" t="s">
        <v>429</v>
      </c>
      <c r="D91" t="s">
        <v>400</v>
      </c>
      <c r="E91" s="256">
        <v>300</v>
      </c>
      <c r="G91" s="218">
        <f t="shared" si="1"/>
        <v>300</v>
      </c>
      <c r="H91" s="218"/>
    </row>
    <row r="92" spans="1:8" ht="13.5" customHeight="1">
      <c r="A92" s="236">
        <v>44078</v>
      </c>
      <c r="B92" s="677" t="s">
        <v>2992</v>
      </c>
      <c r="C92" s="677" t="s">
        <v>429</v>
      </c>
      <c r="D92" t="s">
        <v>400</v>
      </c>
      <c r="F92" s="256">
        <v>300</v>
      </c>
      <c r="G92" s="218">
        <f t="shared" si="1"/>
        <v>0</v>
      </c>
      <c r="H92" s="218"/>
    </row>
    <row r="93" spans="1:8" ht="13.5" customHeight="1">
      <c r="A93" s="243">
        <v>44104</v>
      </c>
      <c r="B93" s="676" t="s">
        <v>397</v>
      </c>
      <c r="C93" s="676" t="s">
        <v>478</v>
      </c>
      <c r="D93" t="s">
        <v>400</v>
      </c>
      <c r="E93" s="256">
        <v>300</v>
      </c>
      <c r="F93" s="256"/>
      <c r="G93" s="218">
        <f t="shared" si="1"/>
        <v>300</v>
      </c>
      <c r="H93" s="218"/>
    </row>
    <row r="94" spans="1:8" ht="13.5" customHeight="1">
      <c r="A94" s="236">
        <v>44116</v>
      </c>
      <c r="B94" s="677" t="s">
        <v>2993</v>
      </c>
      <c r="C94" s="677" t="s">
        <v>478</v>
      </c>
      <c r="D94" t="s">
        <v>400</v>
      </c>
      <c r="E94" s="256"/>
      <c r="F94" s="256">
        <v>300</v>
      </c>
      <c r="G94" s="218">
        <f t="shared" si="1"/>
        <v>0</v>
      </c>
      <c r="H94" s="218"/>
    </row>
    <row r="95" spans="1:8" ht="13.5" customHeight="1">
      <c r="A95" s="243">
        <v>44135</v>
      </c>
      <c r="B95" s="676" t="s">
        <v>397</v>
      </c>
      <c r="C95" s="676" t="s">
        <v>398</v>
      </c>
      <c r="D95" t="s">
        <v>400</v>
      </c>
      <c r="E95" s="256">
        <v>300</v>
      </c>
      <c r="F95" s="256"/>
      <c r="G95" s="218">
        <f t="shared" si="1"/>
        <v>300</v>
      </c>
      <c r="H95" s="218"/>
    </row>
    <row r="96" spans="1:8" ht="13.5" customHeight="1">
      <c r="A96" s="236">
        <v>44135</v>
      </c>
      <c r="B96" s="677" t="s">
        <v>2994</v>
      </c>
      <c r="C96" s="677" t="s">
        <v>398</v>
      </c>
      <c r="D96" t="s">
        <v>400</v>
      </c>
      <c r="E96" s="256"/>
      <c r="F96" s="256">
        <v>300</v>
      </c>
      <c r="G96" s="218">
        <f t="shared" si="1"/>
        <v>0</v>
      </c>
      <c r="H96" s="218"/>
    </row>
    <row r="97" spans="1:14" ht="13.5" customHeight="1">
      <c r="A97" s="243">
        <v>44165</v>
      </c>
      <c r="B97" s="676" t="s">
        <v>397</v>
      </c>
      <c r="C97" s="676" t="s">
        <v>405</v>
      </c>
      <c r="D97" t="s">
        <v>400</v>
      </c>
      <c r="E97" s="256">
        <v>300</v>
      </c>
      <c r="F97" s="256"/>
      <c r="G97" s="218">
        <f t="shared" si="1"/>
        <v>300</v>
      </c>
      <c r="H97" s="218"/>
    </row>
    <row r="98" spans="1:14" ht="13.5" customHeight="1">
      <c r="A98" s="236">
        <v>44165</v>
      </c>
      <c r="B98" s="677" t="s">
        <v>2988</v>
      </c>
      <c r="C98" s="677" t="s">
        <v>405</v>
      </c>
      <c r="D98" t="s">
        <v>400</v>
      </c>
      <c r="E98" s="256"/>
      <c r="F98" s="256">
        <v>300</v>
      </c>
      <c r="G98" s="218">
        <f t="shared" si="1"/>
        <v>0</v>
      </c>
      <c r="H98" s="218"/>
    </row>
    <row r="99" spans="1:14" ht="13.5" customHeight="1">
      <c r="A99" s="243">
        <v>44196</v>
      </c>
      <c r="B99" s="676" t="s">
        <v>397</v>
      </c>
      <c r="C99" s="676" t="s">
        <v>409</v>
      </c>
      <c r="D99" t="s">
        <v>400</v>
      </c>
      <c r="E99" s="256">
        <v>300</v>
      </c>
      <c r="F99" s="256"/>
      <c r="G99" s="218">
        <f t="shared" si="1"/>
        <v>300</v>
      </c>
      <c r="H99" s="218"/>
    </row>
    <row r="100" spans="1:14" ht="13.5" customHeight="1">
      <c r="A100" s="236">
        <v>44196</v>
      </c>
      <c r="B100" s="677" t="s">
        <v>2989</v>
      </c>
      <c r="C100" s="677" t="s">
        <v>409</v>
      </c>
      <c r="D100" t="s">
        <v>400</v>
      </c>
      <c r="E100" s="256"/>
      <c r="F100" s="256">
        <v>300</v>
      </c>
      <c r="G100" s="218">
        <f t="shared" si="1"/>
        <v>0</v>
      </c>
      <c r="H100" s="218"/>
    </row>
    <row r="101" spans="1:14" ht="13.5" customHeight="1">
      <c r="A101" s="243">
        <v>44227</v>
      </c>
      <c r="B101" s="676" t="s">
        <v>397</v>
      </c>
      <c r="C101" s="676" t="s">
        <v>444</v>
      </c>
      <c r="D101" t="s">
        <v>400</v>
      </c>
      <c r="E101" s="256">
        <v>300</v>
      </c>
      <c r="F101" s="256"/>
      <c r="G101" s="218">
        <f t="shared" si="1"/>
        <v>300</v>
      </c>
      <c r="H101" s="218"/>
    </row>
    <row r="102" spans="1:14" ht="13.5" customHeight="1">
      <c r="A102" s="236">
        <v>44226</v>
      </c>
      <c r="B102" s="677" t="s">
        <v>2995</v>
      </c>
      <c r="C102" s="677" t="s">
        <v>444</v>
      </c>
      <c r="D102" t="s">
        <v>400</v>
      </c>
      <c r="E102" s="256"/>
      <c r="F102" s="256">
        <v>50</v>
      </c>
      <c r="G102" s="218">
        <f t="shared" si="1"/>
        <v>250</v>
      </c>
      <c r="H102" s="218"/>
    </row>
    <row r="103" spans="1:14" ht="13.5" customHeight="1">
      <c r="A103" s="236">
        <v>44685</v>
      </c>
      <c r="B103" s="677" t="s">
        <v>2991</v>
      </c>
      <c r="C103" s="677" t="s">
        <v>444</v>
      </c>
      <c r="D103" t="s">
        <v>400</v>
      </c>
      <c r="E103" s="256"/>
      <c r="F103" s="256">
        <v>100</v>
      </c>
      <c r="G103" s="218">
        <f t="shared" si="1"/>
        <v>150</v>
      </c>
      <c r="H103" s="218"/>
    </row>
    <row r="104" spans="1:14" ht="13.5" customHeight="1">
      <c r="A104" s="236">
        <v>44716</v>
      </c>
      <c r="B104" s="677" t="s">
        <v>2996</v>
      </c>
      <c r="C104" s="677" t="s">
        <v>444</v>
      </c>
      <c r="D104" t="s">
        <v>400</v>
      </c>
      <c r="E104" s="256"/>
      <c r="F104" s="256">
        <v>150</v>
      </c>
      <c r="G104" s="218">
        <f t="shared" si="1"/>
        <v>0</v>
      </c>
      <c r="H104" s="218"/>
    </row>
    <row r="105" spans="1:14" ht="13.5" customHeight="1">
      <c r="A105" s="243">
        <v>44286</v>
      </c>
      <c r="B105" s="676" t="s">
        <v>397</v>
      </c>
      <c r="C105" s="676" t="s">
        <v>418</v>
      </c>
      <c r="D105" t="s">
        <v>400</v>
      </c>
      <c r="E105" s="256">
        <v>300</v>
      </c>
      <c r="F105" s="256"/>
      <c r="G105" s="218">
        <f t="shared" si="1"/>
        <v>300</v>
      </c>
      <c r="H105" s="218"/>
    </row>
    <row r="106" spans="1:14" ht="13.5" customHeight="1">
      <c r="A106" s="236">
        <v>44296</v>
      </c>
      <c r="B106" s="677" t="s">
        <v>2997</v>
      </c>
      <c r="C106" s="677" t="s">
        <v>418</v>
      </c>
      <c r="D106" t="s">
        <v>400</v>
      </c>
      <c r="E106" s="256"/>
      <c r="F106" s="256">
        <v>300</v>
      </c>
      <c r="G106" s="218">
        <f t="shared" si="1"/>
        <v>0</v>
      </c>
      <c r="H106" s="218"/>
    </row>
    <row r="107" spans="1:14" ht="13.5" customHeight="1">
      <c r="A107" s="243">
        <v>44316</v>
      </c>
      <c r="B107" s="676" t="s">
        <v>397</v>
      </c>
      <c r="C107" s="676" t="s">
        <v>420</v>
      </c>
      <c r="D107" t="s">
        <v>400</v>
      </c>
      <c r="E107" s="256">
        <v>300</v>
      </c>
      <c r="F107" s="256"/>
      <c r="G107" s="218">
        <f t="shared" si="1"/>
        <v>300</v>
      </c>
      <c r="H107" s="218"/>
    </row>
    <row r="108" spans="1:14" ht="13.5" customHeight="1">
      <c r="A108" s="236">
        <v>44327</v>
      </c>
      <c r="B108" s="677" t="s">
        <v>2998</v>
      </c>
      <c r="C108" s="677" t="s">
        <v>420</v>
      </c>
      <c r="D108" t="s">
        <v>400</v>
      </c>
      <c r="E108" s="256"/>
      <c r="F108" s="256">
        <v>300</v>
      </c>
      <c r="G108" s="218">
        <f t="shared" si="1"/>
        <v>0</v>
      </c>
      <c r="H108" s="218"/>
    </row>
    <row r="109" spans="1:14" ht="13.5" customHeight="1">
      <c r="A109" s="243">
        <v>44347</v>
      </c>
      <c r="B109" s="676" t="s">
        <v>397</v>
      </c>
      <c r="C109" s="676" t="s">
        <v>422</v>
      </c>
      <c r="D109" t="s">
        <v>400</v>
      </c>
      <c r="E109" s="256">
        <v>300</v>
      </c>
      <c r="F109" s="256"/>
      <c r="G109" s="218">
        <f t="shared" si="1"/>
        <v>300</v>
      </c>
      <c r="H109" s="218"/>
      <c r="L109" s="676" t="s">
        <v>409</v>
      </c>
      <c r="M109" t="s">
        <v>400</v>
      </c>
      <c r="N109" s="218">
        <v>300</v>
      </c>
    </row>
    <row r="110" spans="1:14" ht="13.5" customHeight="1">
      <c r="A110" s="236">
        <v>44357</v>
      </c>
      <c r="B110" s="677" t="s">
        <v>2999</v>
      </c>
      <c r="C110" s="677" t="s">
        <v>422</v>
      </c>
      <c r="D110" t="s">
        <v>400</v>
      </c>
      <c r="E110" s="256"/>
      <c r="F110" s="256">
        <v>300</v>
      </c>
      <c r="G110" s="218">
        <f t="shared" si="1"/>
        <v>0</v>
      </c>
      <c r="H110" s="218"/>
    </row>
    <row r="111" spans="1:14" ht="13.5" customHeight="1">
      <c r="A111" s="243">
        <v>44377</v>
      </c>
      <c r="B111" s="676" t="s">
        <v>397</v>
      </c>
      <c r="C111" s="676" t="s">
        <v>425</v>
      </c>
      <c r="D111" t="s">
        <v>400</v>
      </c>
      <c r="E111" s="256">
        <v>300</v>
      </c>
      <c r="F111" s="256"/>
      <c r="G111" s="218">
        <f t="shared" si="1"/>
        <v>300</v>
      </c>
      <c r="H111" s="218"/>
    </row>
    <row r="112" spans="1:14" ht="13.5" customHeight="1">
      <c r="A112" s="236">
        <v>44411</v>
      </c>
      <c r="B112" s="677" t="s">
        <v>3000</v>
      </c>
      <c r="C112" s="677" t="s">
        <v>425</v>
      </c>
      <c r="D112" t="s">
        <v>400</v>
      </c>
      <c r="E112" s="256"/>
      <c r="F112" s="256">
        <v>300</v>
      </c>
      <c r="G112" s="218">
        <f t="shared" si="1"/>
        <v>0</v>
      </c>
      <c r="H112" s="218"/>
    </row>
    <row r="113" spans="1:9" ht="13.5" customHeight="1">
      <c r="A113" s="243">
        <v>44408</v>
      </c>
      <c r="B113" s="676" t="s">
        <v>397</v>
      </c>
      <c r="C113" s="676" t="s">
        <v>427</v>
      </c>
      <c r="D113" t="s">
        <v>400</v>
      </c>
      <c r="E113" s="256">
        <v>300</v>
      </c>
      <c r="F113" s="256"/>
      <c r="G113" s="218">
        <f t="shared" si="1"/>
        <v>300</v>
      </c>
      <c r="H113" s="218"/>
    </row>
    <row r="114" spans="1:9" ht="13.5" customHeight="1">
      <c r="A114" s="236">
        <v>44447</v>
      </c>
      <c r="B114" s="677" t="s">
        <v>3001</v>
      </c>
      <c r="C114" s="677" t="s">
        <v>427</v>
      </c>
      <c r="D114" t="s">
        <v>400</v>
      </c>
      <c r="E114" s="256"/>
      <c r="F114" s="256">
        <v>300</v>
      </c>
      <c r="G114" s="218">
        <f t="shared" si="1"/>
        <v>0</v>
      </c>
      <c r="H114" s="218"/>
    </row>
    <row r="115" spans="1:9" ht="13.5" customHeight="1">
      <c r="A115" s="243">
        <v>44439</v>
      </c>
      <c r="B115" s="676" t="s">
        <v>397</v>
      </c>
      <c r="C115" s="676" t="s">
        <v>429</v>
      </c>
      <c r="D115" t="s">
        <v>400</v>
      </c>
      <c r="E115" s="256">
        <v>300</v>
      </c>
      <c r="F115" s="256"/>
      <c r="G115" s="218">
        <f t="shared" si="1"/>
        <v>300</v>
      </c>
      <c r="H115" s="218"/>
    </row>
    <row r="116" spans="1:9" ht="13.5" customHeight="1">
      <c r="A116" s="236">
        <v>44447</v>
      </c>
      <c r="B116" s="677" t="s">
        <v>3001</v>
      </c>
      <c r="C116" s="677" t="s">
        <v>429</v>
      </c>
      <c r="D116" t="s">
        <v>400</v>
      </c>
      <c r="E116" s="256"/>
      <c r="F116" s="256">
        <v>100</v>
      </c>
      <c r="G116" s="218">
        <f t="shared" si="1"/>
        <v>200</v>
      </c>
      <c r="H116" s="218"/>
    </row>
    <row r="117" spans="1:9" ht="13.5" customHeight="1">
      <c r="A117" s="236">
        <v>44475</v>
      </c>
      <c r="B117" s="677" t="s">
        <v>3002</v>
      </c>
      <c r="C117" s="677" t="s">
        <v>429</v>
      </c>
      <c r="D117" t="s">
        <v>400</v>
      </c>
      <c r="E117" s="256"/>
      <c r="F117" s="256">
        <v>200</v>
      </c>
      <c r="G117" s="218">
        <f t="shared" si="1"/>
        <v>0</v>
      </c>
      <c r="H117" s="218"/>
    </row>
    <row r="118" spans="1:9" ht="13.5" customHeight="1">
      <c r="A118" s="243">
        <v>44469</v>
      </c>
      <c r="B118" s="676" t="s">
        <v>397</v>
      </c>
      <c r="C118" s="676" t="s">
        <v>431</v>
      </c>
      <c r="D118" t="s">
        <v>400</v>
      </c>
      <c r="E118" s="218">
        <v>300</v>
      </c>
      <c r="F118" s="218"/>
      <c r="G118" s="218">
        <f t="shared" si="1"/>
        <v>300</v>
      </c>
      <c r="H118" s="218"/>
      <c r="I118" s="240"/>
    </row>
    <row r="119" spans="1:9" ht="13.5" customHeight="1">
      <c r="A119" s="236">
        <v>44475</v>
      </c>
      <c r="B119" s="677" t="s">
        <v>3002</v>
      </c>
      <c r="C119" s="677" t="s">
        <v>431</v>
      </c>
      <c r="D119" t="s">
        <v>400</v>
      </c>
      <c r="E119" s="256"/>
      <c r="F119" s="256">
        <v>150</v>
      </c>
      <c r="G119" s="218">
        <f t="shared" si="1"/>
        <v>150</v>
      </c>
      <c r="H119" s="218"/>
      <c r="I119" s="240"/>
    </row>
    <row r="120" spans="1:9" ht="13.5" customHeight="1">
      <c r="A120" s="236">
        <v>44502</v>
      </c>
      <c r="B120" s="677" t="s">
        <v>3003</v>
      </c>
      <c r="C120" s="677" t="s">
        <v>478</v>
      </c>
      <c r="D120" t="s">
        <v>400</v>
      </c>
      <c r="E120" s="256"/>
      <c r="F120" s="256">
        <v>50</v>
      </c>
      <c r="G120" s="218">
        <f t="shared" si="1"/>
        <v>100</v>
      </c>
      <c r="H120" s="218"/>
      <c r="I120" s="240"/>
    </row>
    <row r="121" spans="1:9" ht="13.5" customHeight="1">
      <c r="A121" s="236">
        <v>44534</v>
      </c>
      <c r="B121" s="677" t="s">
        <v>3004</v>
      </c>
      <c r="C121" s="677" t="s">
        <v>478</v>
      </c>
      <c r="D121" t="s">
        <v>400</v>
      </c>
      <c r="E121" s="256"/>
      <c r="F121" s="256">
        <v>50</v>
      </c>
      <c r="G121" s="218">
        <f t="shared" si="1"/>
        <v>50</v>
      </c>
      <c r="H121" s="218"/>
      <c r="I121" s="240"/>
    </row>
    <row r="122" spans="1:9" ht="13.5" customHeight="1">
      <c r="A122" s="236">
        <v>44636</v>
      </c>
      <c r="B122" s="677" t="s">
        <v>3005</v>
      </c>
      <c r="C122" s="677" t="s">
        <v>478</v>
      </c>
      <c r="D122" t="s">
        <v>400</v>
      </c>
      <c r="E122" s="256"/>
      <c r="F122" s="256">
        <v>50</v>
      </c>
      <c r="G122" s="218">
        <f t="shared" si="1"/>
        <v>0</v>
      </c>
      <c r="H122" s="218"/>
      <c r="I122" s="240"/>
    </row>
    <row r="123" spans="1:9" ht="13.5" customHeight="1">
      <c r="A123" s="243">
        <v>44500</v>
      </c>
      <c r="B123" s="676" t="s">
        <v>397</v>
      </c>
      <c r="C123" s="676" t="s">
        <v>398</v>
      </c>
      <c r="D123" t="s">
        <v>400</v>
      </c>
      <c r="E123" s="218">
        <v>300</v>
      </c>
      <c r="F123" s="218"/>
      <c r="G123" s="218">
        <f t="shared" si="1"/>
        <v>300</v>
      </c>
      <c r="H123" s="218"/>
      <c r="I123" s="240"/>
    </row>
    <row r="124" spans="1:9" ht="13.5" customHeight="1">
      <c r="A124" s="236">
        <v>44502</v>
      </c>
      <c r="B124" s="677" t="s">
        <v>3003</v>
      </c>
      <c r="C124" s="677" t="s">
        <v>398</v>
      </c>
      <c r="D124" t="s">
        <v>400</v>
      </c>
      <c r="E124" s="218"/>
      <c r="F124" s="218">
        <v>300</v>
      </c>
      <c r="G124" s="218">
        <f t="shared" ref="G124:G189" si="2">+G123+E124-F124</f>
        <v>0</v>
      </c>
      <c r="H124" s="218"/>
      <c r="I124" s="240"/>
    </row>
    <row r="125" spans="1:9" ht="13.5" customHeight="1">
      <c r="A125" s="243">
        <v>44530</v>
      </c>
      <c r="B125" s="676" t="s">
        <v>397</v>
      </c>
      <c r="C125" s="676" t="s">
        <v>405</v>
      </c>
      <c r="D125" t="s">
        <v>400</v>
      </c>
      <c r="E125" s="218">
        <v>300</v>
      </c>
      <c r="F125" s="218"/>
      <c r="G125" s="218">
        <f t="shared" si="2"/>
        <v>300</v>
      </c>
      <c r="H125" s="218"/>
      <c r="I125" s="240"/>
    </row>
    <row r="126" spans="1:9" ht="13.5" customHeight="1">
      <c r="A126" s="236">
        <v>44534</v>
      </c>
      <c r="B126" s="677" t="s">
        <v>3004</v>
      </c>
      <c r="C126" s="677" t="s">
        <v>405</v>
      </c>
      <c r="D126" t="s">
        <v>400</v>
      </c>
      <c r="E126" s="218"/>
      <c r="F126" s="218">
        <v>300</v>
      </c>
      <c r="G126" s="218">
        <f t="shared" si="2"/>
        <v>0</v>
      </c>
      <c r="H126" s="218"/>
      <c r="I126" s="240"/>
    </row>
    <row r="127" spans="1:9" ht="13.5" customHeight="1">
      <c r="A127" s="243">
        <v>44561</v>
      </c>
      <c r="B127" s="676" t="s">
        <v>397</v>
      </c>
      <c r="C127" s="676" t="s">
        <v>409</v>
      </c>
      <c r="D127" t="s">
        <v>400</v>
      </c>
      <c r="E127" s="218">
        <v>300</v>
      </c>
      <c r="F127" s="218"/>
      <c r="G127" s="218">
        <f t="shared" si="2"/>
        <v>300</v>
      </c>
      <c r="H127" s="218"/>
      <c r="I127" s="240"/>
    </row>
    <row r="128" spans="1:9" ht="13.5" customHeight="1">
      <c r="A128" s="236">
        <v>44716</v>
      </c>
      <c r="B128" s="677" t="s">
        <v>2996</v>
      </c>
      <c r="C128" s="677" t="s">
        <v>409</v>
      </c>
      <c r="D128" t="s">
        <v>400</v>
      </c>
      <c r="E128" s="218"/>
      <c r="F128" s="218">
        <v>50</v>
      </c>
      <c r="G128" s="218">
        <f t="shared" si="2"/>
        <v>250</v>
      </c>
      <c r="H128" s="218"/>
      <c r="I128" s="240"/>
    </row>
    <row r="129" spans="1:9" ht="13.5" customHeight="1">
      <c r="A129" s="236">
        <v>44754</v>
      </c>
      <c r="B129" s="677" t="s">
        <v>3006</v>
      </c>
      <c r="C129" s="677" t="s">
        <v>409</v>
      </c>
      <c r="D129" t="s">
        <v>400</v>
      </c>
      <c r="E129" s="218"/>
      <c r="F129" s="218">
        <v>200</v>
      </c>
      <c r="G129" s="218">
        <f t="shared" si="2"/>
        <v>50</v>
      </c>
      <c r="H129" s="218"/>
      <c r="I129" s="240"/>
    </row>
    <row r="130" spans="1:9" ht="13.5" customHeight="1">
      <c r="A130" s="236">
        <v>44783</v>
      </c>
      <c r="B130" s="677" t="s">
        <v>3007</v>
      </c>
      <c r="C130" s="677" t="s">
        <v>409</v>
      </c>
      <c r="D130" t="s">
        <v>400</v>
      </c>
      <c r="E130" s="218"/>
      <c r="F130" s="218">
        <v>50</v>
      </c>
      <c r="G130" s="218">
        <f t="shared" si="2"/>
        <v>0</v>
      </c>
      <c r="H130" s="218"/>
      <c r="I130" s="240"/>
    </row>
    <row r="131" spans="1:9" ht="13.5" customHeight="1">
      <c r="A131" s="243">
        <v>44592</v>
      </c>
      <c r="B131" s="676" t="s">
        <v>397</v>
      </c>
      <c r="C131" s="676" t="s">
        <v>444</v>
      </c>
      <c r="D131" t="s">
        <v>400</v>
      </c>
      <c r="E131" s="218">
        <v>300</v>
      </c>
      <c r="F131" s="218"/>
      <c r="G131" s="218">
        <f t="shared" si="2"/>
        <v>300</v>
      </c>
      <c r="H131" s="218"/>
      <c r="I131" s="240"/>
    </row>
    <row r="132" spans="1:9" ht="13.5" customHeight="1">
      <c r="A132" s="236">
        <v>44596</v>
      </c>
      <c r="B132" s="677" t="s">
        <v>3008</v>
      </c>
      <c r="C132" s="677" t="s">
        <v>444</v>
      </c>
      <c r="D132" t="s">
        <v>400</v>
      </c>
      <c r="E132" s="218"/>
      <c r="F132" s="218">
        <v>300</v>
      </c>
      <c r="G132" s="218">
        <f t="shared" si="2"/>
        <v>0</v>
      </c>
      <c r="H132" s="218"/>
      <c r="I132" s="240"/>
    </row>
    <row r="133" spans="1:9" ht="13.5" customHeight="1">
      <c r="A133" s="243">
        <v>44620</v>
      </c>
      <c r="B133" s="676" t="s">
        <v>397</v>
      </c>
      <c r="C133" s="676" t="s">
        <v>415</v>
      </c>
      <c r="D133" t="s">
        <v>400</v>
      </c>
      <c r="E133" s="218">
        <v>300</v>
      </c>
      <c r="F133" s="218"/>
      <c r="G133" s="218">
        <f t="shared" si="2"/>
        <v>300</v>
      </c>
      <c r="H133" s="218"/>
      <c r="I133" s="240"/>
    </row>
    <row r="134" spans="1:9" ht="13.5" customHeight="1">
      <c r="A134" s="236">
        <v>44628</v>
      </c>
      <c r="B134" s="677" t="s">
        <v>3009</v>
      </c>
      <c r="C134" s="677" t="s">
        <v>415</v>
      </c>
      <c r="D134" t="s">
        <v>400</v>
      </c>
      <c r="E134" s="218"/>
      <c r="F134" s="218">
        <v>300</v>
      </c>
      <c r="G134" s="218">
        <f t="shared" si="2"/>
        <v>0</v>
      </c>
      <c r="H134" s="218"/>
      <c r="I134" s="240"/>
    </row>
    <row r="135" spans="1:9" ht="13.5" customHeight="1">
      <c r="A135" s="243">
        <v>44651</v>
      </c>
      <c r="B135" s="676" t="s">
        <v>397</v>
      </c>
      <c r="C135" s="676" t="s">
        <v>418</v>
      </c>
      <c r="D135" t="s">
        <v>400</v>
      </c>
      <c r="E135" s="218">
        <v>300</v>
      </c>
      <c r="F135" s="218"/>
      <c r="G135" s="218">
        <f t="shared" si="2"/>
        <v>300</v>
      </c>
      <c r="H135" s="218"/>
      <c r="I135" s="240"/>
    </row>
    <row r="136" spans="1:9" ht="13.5" customHeight="1">
      <c r="A136" s="236">
        <v>44662</v>
      </c>
      <c r="B136" s="677" t="s">
        <v>2990</v>
      </c>
      <c r="C136" s="677" t="s">
        <v>418</v>
      </c>
      <c r="D136" t="s">
        <v>400</v>
      </c>
      <c r="E136" s="218"/>
      <c r="F136" s="218">
        <v>300</v>
      </c>
      <c r="G136" s="218">
        <f t="shared" si="2"/>
        <v>0</v>
      </c>
      <c r="H136" s="218"/>
      <c r="I136" s="240"/>
    </row>
    <row r="137" spans="1:9" ht="13.5" customHeight="1">
      <c r="A137" s="243">
        <v>44681</v>
      </c>
      <c r="B137" s="676" t="s">
        <v>397</v>
      </c>
      <c r="C137" s="676" t="s">
        <v>420</v>
      </c>
      <c r="D137" t="s">
        <v>400</v>
      </c>
      <c r="E137" s="218">
        <v>300</v>
      </c>
      <c r="F137" s="218"/>
      <c r="G137" s="218">
        <f t="shared" si="2"/>
        <v>300</v>
      </c>
      <c r="H137" s="218"/>
      <c r="I137" s="240"/>
    </row>
    <row r="138" spans="1:9" ht="13.5" customHeight="1">
      <c r="A138" s="236">
        <v>44685</v>
      </c>
      <c r="B138" s="677" t="s">
        <v>2991</v>
      </c>
      <c r="C138" s="677" t="s">
        <v>420</v>
      </c>
      <c r="D138" t="s">
        <v>400</v>
      </c>
      <c r="E138" s="218"/>
      <c r="F138" s="218">
        <v>300</v>
      </c>
      <c r="G138" s="218">
        <f t="shared" si="2"/>
        <v>0</v>
      </c>
      <c r="H138" s="218"/>
      <c r="I138" s="240"/>
    </row>
    <row r="139" spans="1:9" ht="13.5" customHeight="1">
      <c r="A139" s="243">
        <v>44712</v>
      </c>
      <c r="B139" s="676" t="s">
        <v>397</v>
      </c>
      <c r="C139" s="676" t="s">
        <v>422</v>
      </c>
      <c r="D139" t="s">
        <v>400</v>
      </c>
      <c r="E139" s="218">
        <v>300</v>
      </c>
      <c r="F139" s="218"/>
      <c r="G139" s="218">
        <f t="shared" si="2"/>
        <v>300</v>
      </c>
      <c r="H139" s="218"/>
      <c r="I139" s="240"/>
    </row>
    <row r="140" spans="1:9" ht="13.5" customHeight="1">
      <c r="A140" s="236">
        <v>44716</v>
      </c>
      <c r="B140" s="677" t="s">
        <v>2996</v>
      </c>
      <c r="C140" s="677" t="s">
        <v>422</v>
      </c>
      <c r="D140" t="s">
        <v>400</v>
      </c>
      <c r="E140" s="218"/>
      <c r="F140" s="218">
        <v>300</v>
      </c>
      <c r="G140" s="218">
        <f t="shared" si="2"/>
        <v>0</v>
      </c>
      <c r="H140" s="218"/>
      <c r="I140" s="240"/>
    </row>
    <row r="141" spans="1:9" ht="13.5" customHeight="1">
      <c r="A141" s="243">
        <v>44742</v>
      </c>
      <c r="B141" s="676" t="s">
        <v>397</v>
      </c>
      <c r="C141" s="676" t="s">
        <v>425</v>
      </c>
      <c r="D141" t="s">
        <v>400</v>
      </c>
      <c r="E141" s="218">
        <v>300</v>
      </c>
      <c r="F141" s="218"/>
      <c r="G141" s="218">
        <f t="shared" si="2"/>
        <v>300</v>
      </c>
      <c r="H141" s="218"/>
      <c r="I141" s="240"/>
    </row>
    <row r="142" spans="1:9" ht="13.5" customHeight="1">
      <c r="A142" s="236">
        <v>44754</v>
      </c>
      <c r="B142" s="677" t="s">
        <v>3010</v>
      </c>
      <c r="C142" s="677" t="s">
        <v>425</v>
      </c>
      <c r="D142" t="s">
        <v>400</v>
      </c>
      <c r="E142" s="218"/>
      <c r="F142" s="218">
        <v>300</v>
      </c>
      <c r="G142" s="218">
        <f t="shared" si="2"/>
        <v>0</v>
      </c>
      <c r="H142" s="218"/>
      <c r="I142" s="240"/>
    </row>
    <row r="143" spans="1:9" ht="13.5" customHeight="1">
      <c r="A143" s="243">
        <v>44773</v>
      </c>
      <c r="B143" s="676" t="s">
        <v>397</v>
      </c>
      <c r="C143" s="676" t="s">
        <v>427</v>
      </c>
      <c r="D143" t="s">
        <v>400</v>
      </c>
      <c r="E143" s="218">
        <v>300</v>
      </c>
      <c r="F143" s="218"/>
      <c r="G143" s="218">
        <f t="shared" si="2"/>
        <v>300</v>
      </c>
      <c r="H143" s="218"/>
      <c r="I143" s="240"/>
    </row>
    <row r="144" spans="1:9" ht="13.5" customHeight="1">
      <c r="A144" s="236">
        <v>44783</v>
      </c>
      <c r="B144" s="677" t="s">
        <v>3007</v>
      </c>
      <c r="C144" s="677" t="s">
        <v>427</v>
      </c>
      <c r="D144" t="s">
        <v>400</v>
      </c>
      <c r="E144" s="218"/>
      <c r="F144" s="218">
        <v>300</v>
      </c>
      <c r="G144" s="218">
        <f t="shared" si="2"/>
        <v>0</v>
      </c>
      <c r="H144" s="218"/>
      <c r="I144" s="240"/>
    </row>
    <row r="145" spans="1:9" ht="13.5" customHeight="1">
      <c r="A145" s="243">
        <v>44804</v>
      </c>
      <c r="B145" s="676" t="s">
        <v>397</v>
      </c>
      <c r="C145" s="676" t="s">
        <v>429</v>
      </c>
      <c r="D145" t="s">
        <v>400</v>
      </c>
      <c r="E145" s="218">
        <v>300</v>
      </c>
      <c r="F145" s="218"/>
      <c r="G145" s="218">
        <f t="shared" si="2"/>
        <v>300</v>
      </c>
      <c r="H145" s="218"/>
      <c r="I145" s="240"/>
    </row>
    <row r="146" spans="1:9" ht="13.5" customHeight="1">
      <c r="A146" s="236">
        <v>44816</v>
      </c>
      <c r="B146" s="677" t="s">
        <v>3011</v>
      </c>
      <c r="C146" s="677" t="s">
        <v>429</v>
      </c>
      <c r="D146" t="s">
        <v>400</v>
      </c>
      <c r="E146" s="218"/>
      <c r="F146" s="218">
        <v>300</v>
      </c>
      <c r="G146" s="218">
        <f t="shared" si="2"/>
        <v>0</v>
      </c>
      <c r="H146" s="218"/>
      <c r="I146" s="240"/>
    </row>
    <row r="147" spans="1:9" ht="13.5" customHeight="1">
      <c r="A147" s="243">
        <v>44834</v>
      </c>
      <c r="B147" s="676" t="s">
        <v>397</v>
      </c>
      <c r="C147" s="676" t="s">
        <v>431</v>
      </c>
      <c r="D147" t="s">
        <v>400</v>
      </c>
      <c r="E147" s="218">
        <v>300</v>
      </c>
      <c r="F147" s="218"/>
      <c r="G147" s="218">
        <f t="shared" si="2"/>
        <v>300</v>
      </c>
      <c r="H147" s="218"/>
      <c r="I147" s="240"/>
    </row>
    <row r="148" spans="1:9" ht="13.5" customHeight="1">
      <c r="A148" s="236">
        <v>44839</v>
      </c>
      <c r="B148" s="677" t="s">
        <v>3012</v>
      </c>
      <c r="C148" s="677" t="s">
        <v>431</v>
      </c>
      <c r="D148" t="s">
        <v>400</v>
      </c>
      <c r="E148" s="218"/>
      <c r="F148" s="218">
        <v>300</v>
      </c>
      <c r="G148" s="218">
        <f t="shared" si="2"/>
        <v>0</v>
      </c>
      <c r="H148" s="218"/>
      <c r="I148" s="240"/>
    </row>
    <row r="149" spans="1:9" ht="13.5" customHeight="1">
      <c r="A149" s="243">
        <v>44865</v>
      </c>
      <c r="B149" s="676" t="s">
        <v>397</v>
      </c>
      <c r="C149" s="676" t="s">
        <v>398</v>
      </c>
      <c r="D149" t="s">
        <v>400</v>
      </c>
      <c r="E149" s="218">
        <v>350</v>
      </c>
      <c r="F149" s="218"/>
      <c r="G149" s="218">
        <f t="shared" si="2"/>
        <v>350</v>
      </c>
      <c r="H149" s="218"/>
      <c r="I149" s="240"/>
    </row>
    <row r="150" spans="1:9" ht="13.5" customHeight="1">
      <c r="A150" s="236">
        <v>44877</v>
      </c>
      <c r="B150" s="677" t="s">
        <v>3013</v>
      </c>
      <c r="C150" s="677" t="s">
        <v>398</v>
      </c>
      <c r="D150" t="s">
        <v>400</v>
      </c>
      <c r="E150" s="218"/>
      <c r="F150" s="218">
        <v>350</v>
      </c>
      <c r="G150" s="218">
        <f t="shared" si="2"/>
        <v>0</v>
      </c>
      <c r="H150" s="218"/>
      <c r="I150" s="240"/>
    </row>
    <row r="151" spans="1:9" ht="13.5" customHeight="1">
      <c r="A151" s="243">
        <v>44895</v>
      </c>
      <c r="B151" s="676" t="s">
        <v>397</v>
      </c>
      <c r="C151" s="676" t="s">
        <v>405</v>
      </c>
      <c r="D151" t="s">
        <v>400</v>
      </c>
      <c r="E151" s="218">
        <v>350</v>
      </c>
      <c r="F151" s="218"/>
      <c r="G151" s="218">
        <f t="shared" si="2"/>
        <v>350</v>
      </c>
      <c r="H151" s="218"/>
      <c r="I151" s="240"/>
    </row>
    <row r="152" spans="1:9" ht="13.5" customHeight="1">
      <c r="A152" s="236">
        <v>44907</v>
      </c>
      <c r="B152" s="677" t="s">
        <v>3014</v>
      </c>
      <c r="C152" s="677" t="s">
        <v>405</v>
      </c>
      <c r="D152" t="s">
        <v>400</v>
      </c>
      <c r="E152" s="218"/>
      <c r="F152" s="218">
        <v>350</v>
      </c>
      <c r="G152" s="218">
        <f t="shared" si="2"/>
        <v>0</v>
      </c>
      <c r="H152" s="218"/>
      <c r="I152" s="240"/>
    </row>
    <row r="153" spans="1:9" ht="13.5" customHeight="1">
      <c r="A153" s="243">
        <v>44926</v>
      </c>
      <c r="B153" s="676" t="s">
        <v>397</v>
      </c>
      <c r="C153" s="676" t="s">
        <v>409</v>
      </c>
      <c r="D153" t="s">
        <v>400</v>
      </c>
      <c r="E153" s="218">
        <v>350</v>
      </c>
      <c r="F153" s="218"/>
      <c r="G153" s="218">
        <f t="shared" si="2"/>
        <v>350</v>
      </c>
      <c r="H153" s="218"/>
      <c r="I153" s="240"/>
    </row>
    <row r="154" spans="1:9" ht="13.5" customHeight="1">
      <c r="A154" s="236">
        <v>44932</v>
      </c>
      <c r="B154" s="677" t="s">
        <v>3015</v>
      </c>
      <c r="C154" s="677" t="s">
        <v>409</v>
      </c>
      <c r="D154" t="s">
        <v>400</v>
      </c>
      <c r="E154" s="218"/>
      <c r="F154" s="218">
        <v>350</v>
      </c>
      <c r="G154" s="218">
        <f t="shared" si="2"/>
        <v>0</v>
      </c>
      <c r="H154" s="218"/>
      <c r="I154" s="240"/>
    </row>
    <row r="155" spans="1:9" ht="13.5" customHeight="1">
      <c r="A155" s="243">
        <v>44957</v>
      </c>
      <c r="B155" s="676" t="s">
        <v>397</v>
      </c>
      <c r="C155" s="676" t="s">
        <v>444</v>
      </c>
      <c r="D155" t="s">
        <v>400</v>
      </c>
      <c r="E155" s="218">
        <v>350</v>
      </c>
      <c r="F155" s="218"/>
      <c r="G155" s="218">
        <f t="shared" si="2"/>
        <v>350</v>
      </c>
      <c r="H155" s="218"/>
      <c r="I155" s="240"/>
    </row>
    <row r="156" spans="1:9" ht="13.5" customHeight="1">
      <c r="A156" s="236">
        <v>44960</v>
      </c>
      <c r="B156" s="677" t="s">
        <v>3016</v>
      </c>
      <c r="C156" s="677" t="s">
        <v>444</v>
      </c>
      <c r="D156" t="s">
        <v>400</v>
      </c>
      <c r="E156" s="218"/>
      <c r="F156" s="218">
        <v>350</v>
      </c>
      <c r="G156" s="218">
        <f t="shared" si="2"/>
        <v>0</v>
      </c>
      <c r="H156" s="218"/>
      <c r="I156" s="240"/>
    </row>
    <row r="157" spans="1:9" ht="13.5" customHeight="1">
      <c r="A157" s="243">
        <v>44985</v>
      </c>
      <c r="B157" s="676" t="s">
        <v>397</v>
      </c>
      <c r="C157" s="676" t="s">
        <v>415</v>
      </c>
      <c r="D157" t="s">
        <v>400</v>
      </c>
      <c r="E157" s="218">
        <v>350</v>
      </c>
      <c r="F157" s="218"/>
      <c r="G157" s="218">
        <f t="shared" si="2"/>
        <v>350</v>
      </c>
      <c r="H157" s="218"/>
      <c r="I157" s="240"/>
    </row>
    <row r="158" spans="1:9" ht="13.5" customHeight="1">
      <c r="A158" s="236">
        <v>44991</v>
      </c>
      <c r="B158" s="677" t="s">
        <v>3017</v>
      </c>
      <c r="C158" s="677" t="s">
        <v>415</v>
      </c>
      <c r="D158" t="s">
        <v>400</v>
      </c>
      <c r="E158" s="218"/>
      <c r="F158" s="218">
        <v>350</v>
      </c>
      <c r="G158" s="218">
        <f t="shared" si="2"/>
        <v>0</v>
      </c>
      <c r="H158" s="218"/>
      <c r="I158" s="240"/>
    </row>
    <row r="159" spans="1:9" ht="13.5" customHeight="1">
      <c r="A159" s="243">
        <v>45016</v>
      </c>
      <c r="B159" s="676" t="s">
        <v>397</v>
      </c>
      <c r="C159" s="676" t="s">
        <v>418</v>
      </c>
      <c r="D159" t="s">
        <v>400</v>
      </c>
      <c r="E159" s="218">
        <v>350</v>
      </c>
      <c r="F159" s="218"/>
      <c r="G159" s="218">
        <f t="shared" si="2"/>
        <v>350</v>
      </c>
      <c r="H159" s="218"/>
      <c r="I159" s="240"/>
    </row>
    <row r="160" spans="1:9" ht="13.5" customHeight="1">
      <c r="A160" s="236">
        <v>45027</v>
      </c>
      <c r="B160" s="677" t="s">
        <v>3018</v>
      </c>
      <c r="C160" s="677" t="s">
        <v>418</v>
      </c>
      <c r="D160" t="s">
        <v>400</v>
      </c>
      <c r="E160" s="218"/>
      <c r="F160" s="218">
        <v>350</v>
      </c>
      <c r="G160" s="218">
        <f t="shared" si="2"/>
        <v>0</v>
      </c>
      <c r="H160" s="218"/>
      <c r="I160" s="240"/>
    </row>
    <row r="161" spans="1:9" ht="13.5" customHeight="1">
      <c r="A161" s="243">
        <v>45046</v>
      </c>
      <c r="B161" s="676" t="s">
        <v>397</v>
      </c>
      <c r="C161" s="676" t="s">
        <v>420</v>
      </c>
      <c r="D161" t="s">
        <v>400</v>
      </c>
      <c r="E161" s="218">
        <v>350</v>
      </c>
      <c r="F161" s="218"/>
      <c r="G161" s="218">
        <f t="shared" si="2"/>
        <v>350</v>
      </c>
      <c r="H161" s="218"/>
      <c r="I161" s="240"/>
    </row>
    <row r="162" spans="1:9" ht="13.5" customHeight="1">
      <c r="A162" s="236">
        <v>45063</v>
      </c>
      <c r="B162" s="677" t="s">
        <v>3019</v>
      </c>
      <c r="C162" s="677" t="s">
        <v>420</v>
      </c>
      <c r="D162" t="s">
        <v>400</v>
      </c>
      <c r="E162" s="218"/>
      <c r="F162" s="218">
        <v>350</v>
      </c>
      <c r="G162" s="218">
        <f t="shared" si="2"/>
        <v>0</v>
      </c>
      <c r="H162" s="218"/>
      <c r="I162" s="240"/>
    </row>
    <row r="163" spans="1:9" ht="13.5" customHeight="1">
      <c r="A163" s="243">
        <v>45077</v>
      </c>
      <c r="B163" s="676" t="s">
        <v>397</v>
      </c>
      <c r="C163" s="676" t="s">
        <v>422</v>
      </c>
      <c r="D163" t="s">
        <v>400</v>
      </c>
      <c r="E163" s="218">
        <v>350</v>
      </c>
      <c r="F163" s="218"/>
      <c r="G163" s="218">
        <f t="shared" si="2"/>
        <v>350</v>
      </c>
      <c r="H163" s="218"/>
      <c r="I163" s="240"/>
    </row>
    <row r="164" spans="1:9" ht="13.5" customHeight="1">
      <c r="A164" s="236">
        <v>45089</v>
      </c>
      <c r="B164" s="677" t="s">
        <v>3020</v>
      </c>
      <c r="C164" s="677" t="s">
        <v>422</v>
      </c>
      <c r="D164" t="s">
        <v>400</v>
      </c>
      <c r="E164" s="218"/>
      <c r="F164" s="218">
        <v>350</v>
      </c>
      <c r="G164" s="218">
        <f t="shared" si="2"/>
        <v>0</v>
      </c>
      <c r="H164" s="218"/>
      <c r="I164" s="240"/>
    </row>
    <row r="165" spans="1:9" ht="13.5" customHeight="1">
      <c r="A165" s="243">
        <v>45107</v>
      </c>
      <c r="B165" s="676" t="s">
        <v>397</v>
      </c>
      <c r="C165" s="676" t="s">
        <v>425</v>
      </c>
      <c r="D165" t="s">
        <v>400</v>
      </c>
      <c r="E165" s="218">
        <v>350</v>
      </c>
      <c r="F165" s="218"/>
      <c r="G165" s="218">
        <f t="shared" si="2"/>
        <v>350</v>
      </c>
      <c r="H165" s="218"/>
      <c r="I165" s="240"/>
    </row>
    <row r="166" spans="1:9" ht="13.5" customHeight="1">
      <c r="A166" s="236">
        <v>45115</v>
      </c>
      <c r="B166" s="677" t="s">
        <v>3021</v>
      </c>
      <c r="C166" s="677" t="s">
        <v>425</v>
      </c>
      <c r="D166" t="s">
        <v>400</v>
      </c>
      <c r="E166" s="218"/>
      <c r="F166" s="218">
        <v>350</v>
      </c>
      <c r="G166" s="218">
        <f t="shared" si="2"/>
        <v>0</v>
      </c>
      <c r="H166" s="218"/>
      <c r="I166" s="240"/>
    </row>
    <row r="167" spans="1:9" ht="13.5" customHeight="1">
      <c r="A167" s="243">
        <v>45138</v>
      </c>
      <c r="B167" s="676" t="s">
        <v>397</v>
      </c>
      <c r="C167" s="676" t="s">
        <v>427</v>
      </c>
      <c r="D167" t="s">
        <v>400</v>
      </c>
      <c r="E167" s="218">
        <v>350</v>
      </c>
      <c r="F167" s="218"/>
      <c r="G167" s="218">
        <f t="shared" si="2"/>
        <v>350</v>
      </c>
      <c r="H167" s="218"/>
      <c r="I167" s="240"/>
    </row>
    <row r="168" spans="1:9" ht="13.5" customHeight="1">
      <c r="A168" s="236">
        <v>45157</v>
      </c>
      <c r="B168" s="677" t="s">
        <v>3022</v>
      </c>
      <c r="C168" s="677" t="s">
        <v>427</v>
      </c>
      <c r="D168" t="s">
        <v>400</v>
      </c>
      <c r="E168" s="218"/>
      <c r="F168" s="218">
        <v>350</v>
      </c>
      <c r="G168" s="218">
        <f t="shared" si="2"/>
        <v>0</v>
      </c>
      <c r="H168" s="218"/>
      <c r="I168" s="240"/>
    </row>
    <row r="169" spans="1:9" ht="13.5" customHeight="1">
      <c r="A169" s="243">
        <v>45169</v>
      </c>
      <c r="B169" s="676" t="s">
        <v>397</v>
      </c>
      <c r="C169" s="676" t="s">
        <v>429</v>
      </c>
      <c r="D169" t="s">
        <v>400</v>
      </c>
      <c r="E169" s="218">
        <v>350</v>
      </c>
      <c r="F169" s="218"/>
      <c r="G169" s="218">
        <f t="shared" si="2"/>
        <v>350</v>
      </c>
      <c r="H169" s="218"/>
      <c r="I169" s="240"/>
    </row>
    <row r="170" spans="1:9" ht="13.5" customHeight="1">
      <c r="A170" s="236">
        <v>45180</v>
      </c>
      <c r="B170" s="677" t="s">
        <v>3023</v>
      </c>
      <c r="C170" s="677" t="s">
        <v>429</v>
      </c>
      <c r="D170" t="s">
        <v>400</v>
      </c>
      <c r="E170" s="218"/>
      <c r="F170" s="218">
        <v>350</v>
      </c>
      <c r="G170" s="218">
        <f t="shared" si="2"/>
        <v>0</v>
      </c>
      <c r="H170" s="218"/>
      <c r="I170" s="240"/>
    </row>
    <row r="171" spans="1:9" ht="13.5" customHeight="1">
      <c r="A171" s="243">
        <v>45199</v>
      </c>
      <c r="B171" s="676" t="s">
        <v>397</v>
      </c>
      <c r="C171" s="676" t="s">
        <v>431</v>
      </c>
      <c r="D171" t="s">
        <v>400</v>
      </c>
      <c r="E171" s="218">
        <v>350</v>
      </c>
      <c r="F171" s="218"/>
      <c r="G171" s="218">
        <f t="shared" si="2"/>
        <v>350</v>
      </c>
      <c r="H171" s="218"/>
      <c r="I171" s="240"/>
    </row>
    <row r="172" spans="1:9" ht="13.5" customHeight="1">
      <c r="A172" s="236">
        <v>45215</v>
      </c>
      <c r="B172" s="677" t="s">
        <v>3024</v>
      </c>
      <c r="C172" s="677" t="s">
        <v>431</v>
      </c>
      <c r="D172" t="s">
        <v>400</v>
      </c>
      <c r="E172" s="218"/>
      <c r="F172" s="218">
        <v>350</v>
      </c>
      <c r="G172" s="218">
        <f t="shared" si="2"/>
        <v>0</v>
      </c>
      <c r="H172" s="218"/>
      <c r="I172" s="240"/>
    </row>
    <row r="173" spans="1:9" ht="13.5" customHeight="1">
      <c r="A173" s="243">
        <v>45230</v>
      </c>
      <c r="B173" s="676" t="s">
        <v>397</v>
      </c>
      <c r="C173" s="676" t="s">
        <v>398</v>
      </c>
      <c r="D173" t="s">
        <v>400</v>
      </c>
      <c r="E173" s="218">
        <v>350</v>
      </c>
      <c r="F173" s="218"/>
      <c r="G173" s="218">
        <f t="shared" si="2"/>
        <v>350</v>
      </c>
      <c r="H173" s="218"/>
      <c r="I173" s="240"/>
    </row>
    <row r="174" spans="1:9" ht="13.5" customHeight="1">
      <c r="A174" s="236">
        <v>45237</v>
      </c>
      <c r="B174" s="677" t="s">
        <v>3025</v>
      </c>
      <c r="C174" s="677" t="s">
        <v>398</v>
      </c>
      <c r="D174" t="s">
        <v>400</v>
      </c>
      <c r="F174">
        <v>350</v>
      </c>
      <c r="G174" s="218">
        <f t="shared" si="2"/>
        <v>0</v>
      </c>
      <c r="H174" s="218"/>
      <c r="I174" s="240"/>
    </row>
    <row r="175" spans="1:9" ht="13.5" customHeight="1">
      <c r="A175" s="243">
        <v>45260</v>
      </c>
      <c r="B175" s="676" t="s">
        <v>397</v>
      </c>
      <c r="C175" s="676" t="s">
        <v>405</v>
      </c>
      <c r="D175" t="s">
        <v>400</v>
      </c>
      <c r="E175" s="218">
        <v>350</v>
      </c>
      <c r="F175" s="218"/>
      <c r="G175" s="218">
        <f t="shared" si="2"/>
        <v>350</v>
      </c>
      <c r="H175" s="218"/>
      <c r="I175" s="240"/>
    </row>
    <row r="176" spans="1:9" ht="13.5" customHeight="1">
      <c r="A176" s="236">
        <v>45267</v>
      </c>
      <c r="B176" s="677" t="s">
        <v>3026</v>
      </c>
      <c r="C176" s="677" t="s">
        <v>405</v>
      </c>
      <c r="D176" t="s">
        <v>400</v>
      </c>
      <c r="E176" s="218"/>
      <c r="F176" s="218">
        <v>350</v>
      </c>
      <c r="G176" s="218">
        <f t="shared" si="2"/>
        <v>0</v>
      </c>
      <c r="H176" s="218"/>
      <c r="I176" s="240"/>
    </row>
    <row r="177" spans="1:15" ht="13.5" customHeight="1">
      <c r="A177" s="243">
        <v>45291</v>
      </c>
      <c r="B177" s="676" t="s">
        <v>397</v>
      </c>
      <c r="C177" s="676" t="s">
        <v>409</v>
      </c>
      <c r="D177" t="s">
        <v>400</v>
      </c>
      <c r="E177" s="218">
        <v>350</v>
      </c>
      <c r="F177" s="218"/>
      <c r="G177" s="218">
        <f t="shared" si="2"/>
        <v>350</v>
      </c>
      <c r="H177" s="218"/>
      <c r="I177" s="240"/>
    </row>
    <row r="178" spans="1:15" s="396" customFormat="1" ht="13.5" customHeight="1">
      <c r="A178" s="395">
        <v>45294</v>
      </c>
      <c r="B178" s="681" t="s">
        <v>3027</v>
      </c>
      <c r="C178" s="681" t="s">
        <v>409</v>
      </c>
      <c r="D178" s="396" t="s">
        <v>400</v>
      </c>
      <c r="E178" s="399"/>
      <c r="F178" s="399">
        <v>350</v>
      </c>
      <c r="G178" s="399">
        <f t="shared" si="2"/>
        <v>0</v>
      </c>
      <c r="H178" s="399"/>
      <c r="I178" s="421"/>
    </row>
    <row r="179" spans="1:15" ht="13.5" customHeight="1">
      <c r="A179" s="243">
        <v>45322</v>
      </c>
      <c r="B179" s="676" t="s">
        <v>397</v>
      </c>
      <c r="C179" s="676" t="s">
        <v>444</v>
      </c>
      <c r="D179" t="s">
        <v>400</v>
      </c>
      <c r="E179" s="218">
        <v>350</v>
      </c>
      <c r="F179" s="218"/>
      <c r="G179" s="218">
        <f t="shared" si="2"/>
        <v>350</v>
      </c>
      <c r="H179" s="218"/>
      <c r="I179" s="240"/>
    </row>
    <row r="180" spans="1:15" s="396" customFormat="1" ht="13.5" customHeight="1">
      <c r="A180" s="395">
        <v>45322</v>
      </c>
      <c r="B180" s="681" t="s">
        <v>3028</v>
      </c>
      <c r="C180" s="681" t="s">
        <v>444</v>
      </c>
      <c r="D180" s="396" t="s">
        <v>400</v>
      </c>
      <c r="E180" s="399"/>
      <c r="F180" s="399">
        <v>350</v>
      </c>
      <c r="G180" s="399">
        <f t="shared" si="2"/>
        <v>0</v>
      </c>
      <c r="H180" s="399"/>
      <c r="I180" s="421"/>
    </row>
    <row r="181" spans="1:15" ht="13.5" customHeight="1">
      <c r="A181" s="243">
        <v>45351</v>
      </c>
      <c r="B181" s="676" t="s">
        <v>397</v>
      </c>
      <c r="C181" s="676" t="s">
        <v>415</v>
      </c>
      <c r="D181" t="s">
        <v>400</v>
      </c>
      <c r="E181" s="218">
        <v>350</v>
      </c>
      <c r="F181" s="218"/>
      <c r="G181" s="218">
        <f t="shared" si="2"/>
        <v>350</v>
      </c>
      <c r="H181" s="218"/>
      <c r="I181" s="240"/>
    </row>
    <row r="182" spans="1:15" s="404" customFormat="1" ht="13.5" customHeight="1">
      <c r="A182" s="403">
        <v>45356</v>
      </c>
      <c r="B182" s="684" t="s">
        <v>3029</v>
      </c>
      <c r="C182" s="684" t="s">
        <v>444</v>
      </c>
      <c r="D182" s="404" t="s">
        <v>400</v>
      </c>
      <c r="E182" s="405"/>
      <c r="F182" s="405">
        <v>350</v>
      </c>
      <c r="G182" s="405">
        <f t="shared" si="2"/>
        <v>0</v>
      </c>
      <c r="H182" s="405">
        <v>350</v>
      </c>
      <c r="I182" s="436" t="s">
        <v>3030</v>
      </c>
    </row>
    <row r="183" spans="1:15" ht="13.5" customHeight="1">
      <c r="A183" s="277">
        <v>45382</v>
      </c>
      <c r="B183" s="676" t="s">
        <v>397</v>
      </c>
      <c r="C183" s="676" t="s">
        <v>418</v>
      </c>
      <c r="D183" t="s">
        <v>400</v>
      </c>
      <c r="E183" s="218">
        <v>350</v>
      </c>
      <c r="F183" s="218"/>
      <c r="G183" s="218">
        <f t="shared" si="2"/>
        <v>350</v>
      </c>
      <c r="H183" s="218"/>
      <c r="I183" s="240"/>
    </row>
    <row r="184" spans="1:15" s="396" customFormat="1" ht="13.5" customHeight="1">
      <c r="A184" s="395">
        <v>45388</v>
      </c>
      <c r="B184" s="681" t="s">
        <v>3031</v>
      </c>
      <c r="C184" s="681" t="s">
        <v>418</v>
      </c>
      <c r="D184" s="396" t="s">
        <v>400</v>
      </c>
      <c r="E184" s="399"/>
      <c r="F184" s="399">
        <v>350</v>
      </c>
      <c r="G184" s="399">
        <f t="shared" si="2"/>
        <v>0</v>
      </c>
      <c r="H184" s="399"/>
      <c r="I184" s="421"/>
      <c r="M184" s="396">
        <v>1100</v>
      </c>
      <c r="O184" s="396">
        <v>700</v>
      </c>
    </row>
    <row r="185" spans="1:15" ht="13.5" customHeight="1">
      <c r="A185" s="243">
        <v>45412</v>
      </c>
      <c r="B185" s="676" t="s">
        <v>397</v>
      </c>
      <c r="C185" s="676" t="s">
        <v>420</v>
      </c>
      <c r="D185" t="s">
        <v>400</v>
      </c>
      <c r="E185" s="218">
        <v>350</v>
      </c>
      <c r="F185" s="218"/>
      <c r="G185" s="218">
        <f t="shared" si="2"/>
        <v>350</v>
      </c>
      <c r="H185" s="218"/>
      <c r="I185" s="240"/>
      <c r="M185">
        <v>350</v>
      </c>
      <c r="O185">
        <v>1100</v>
      </c>
    </row>
    <row r="186" spans="1:15" s="396" customFormat="1" ht="13.5" customHeight="1">
      <c r="A186" s="395">
        <v>45420</v>
      </c>
      <c r="B186" s="681" t="s">
        <v>3032</v>
      </c>
      <c r="C186" s="681" t="s">
        <v>420</v>
      </c>
      <c r="D186" s="396" t="s">
        <v>400</v>
      </c>
      <c r="E186" s="399"/>
      <c r="F186" s="399">
        <v>350</v>
      </c>
      <c r="G186" s="399">
        <f t="shared" si="2"/>
        <v>0</v>
      </c>
      <c r="H186" s="399"/>
      <c r="I186" s="421"/>
      <c r="M186" s="396">
        <v>800</v>
      </c>
      <c r="O186" s="396">
        <v>350</v>
      </c>
    </row>
    <row r="187" spans="1:15" ht="13.5" customHeight="1">
      <c r="A187" s="243">
        <v>45443</v>
      </c>
      <c r="B187" s="676" t="s">
        <v>397</v>
      </c>
      <c r="C187" s="676" t="s">
        <v>422</v>
      </c>
      <c r="D187" t="s">
        <v>400</v>
      </c>
      <c r="E187" s="218">
        <v>350</v>
      </c>
      <c r="F187" s="218"/>
      <c r="G187" s="218">
        <f>+G186+E187-F187</f>
        <v>350</v>
      </c>
      <c r="H187" s="218"/>
      <c r="I187" s="240"/>
      <c r="M187">
        <v>700</v>
      </c>
      <c r="O187">
        <v>800</v>
      </c>
    </row>
    <row r="188" spans="1:15" s="396" customFormat="1" ht="13.5" customHeight="1">
      <c r="A188" s="395">
        <v>45453</v>
      </c>
      <c r="B188" s="681" t="s">
        <v>3033</v>
      </c>
      <c r="C188" s="681" t="s">
        <v>422</v>
      </c>
      <c r="D188" s="396" t="s">
        <v>400</v>
      </c>
      <c r="E188" s="399"/>
      <c r="F188" s="399">
        <v>350</v>
      </c>
      <c r="G188" s="399">
        <f t="shared" si="2"/>
        <v>0</v>
      </c>
      <c r="H188" s="399"/>
      <c r="I188" s="421"/>
      <c r="M188" s="396">
        <f>SUM(M184:M187)</f>
        <v>2950</v>
      </c>
      <c r="N188" s="396">
        <v>2750</v>
      </c>
      <c r="O188" s="396">
        <f>SUM(O184:O187)</f>
        <v>2950</v>
      </c>
    </row>
    <row r="189" spans="1:15" ht="13.5" customHeight="1">
      <c r="A189" s="277">
        <v>45473</v>
      </c>
      <c r="B189" s="676" t="s">
        <v>397</v>
      </c>
      <c r="C189" s="676" t="s">
        <v>425</v>
      </c>
      <c r="D189" t="s">
        <v>400</v>
      </c>
      <c r="E189" s="218">
        <v>350</v>
      </c>
      <c r="F189" s="218"/>
      <c r="G189" s="218">
        <f t="shared" si="2"/>
        <v>350</v>
      </c>
      <c r="H189" s="218"/>
      <c r="I189" s="240"/>
    </row>
    <row r="190" spans="1:15" s="404" customFormat="1" ht="13.5" customHeight="1">
      <c r="A190" s="403">
        <v>45476</v>
      </c>
      <c r="B190" s="684" t="s">
        <v>3034</v>
      </c>
      <c r="C190" s="684" t="s">
        <v>425</v>
      </c>
      <c r="D190" s="404" t="s">
        <v>400</v>
      </c>
      <c r="E190" s="405"/>
      <c r="F190" s="405">
        <v>350</v>
      </c>
      <c r="G190" s="405">
        <f>+G189+E190-F190</f>
        <v>0</v>
      </c>
      <c r="H190" s="405">
        <v>350</v>
      </c>
      <c r="I190" s="436" t="s">
        <v>3035</v>
      </c>
    </row>
    <row r="191" spans="1:15" ht="13.5" customHeight="1">
      <c r="A191" s="243">
        <v>45504</v>
      </c>
      <c r="B191" s="676" t="s">
        <v>397</v>
      </c>
      <c r="C191" s="676" t="s">
        <v>1133</v>
      </c>
      <c r="D191" t="s">
        <v>400</v>
      </c>
      <c r="E191" s="218">
        <v>350</v>
      </c>
      <c r="F191" s="218"/>
      <c r="G191" s="218">
        <f>+G190+E191-F191</f>
        <v>350</v>
      </c>
      <c r="H191" s="218"/>
      <c r="I191" s="240"/>
    </row>
    <row r="192" spans="1:15" s="404" customFormat="1" ht="13.5" customHeight="1">
      <c r="A192" s="403">
        <v>45516</v>
      </c>
      <c r="B192" s="684" t="s">
        <v>3036</v>
      </c>
      <c r="C192" s="684" t="s">
        <v>1133</v>
      </c>
      <c r="D192" s="404" t="s">
        <v>400</v>
      </c>
      <c r="E192" s="405"/>
      <c r="F192" s="405">
        <v>350</v>
      </c>
      <c r="G192" s="405">
        <f>+G191+E192-F192</f>
        <v>0</v>
      </c>
      <c r="H192" s="405">
        <v>350</v>
      </c>
      <c r="I192" s="436" t="s">
        <v>621</v>
      </c>
    </row>
    <row r="193" spans="1:13" ht="13.5" customHeight="1">
      <c r="A193" s="243">
        <v>45535</v>
      </c>
      <c r="B193" s="676" t="s">
        <v>397</v>
      </c>
      <c r="C193" s="676" t="s">
        <v>429</v>
      </c>
      <c r="D193" t="s">
        <v>400</v>
      </c>
      <c r="E193" s="218">
        <v>500</v>
      </c>
      <c r="F193" s="218"/>
      <c r="G193" s="218">
        <f t="shared" ref="G193:G256" si="3">+G192+E193-F193</f>
        <v>500</v>
      </c>
      <c r="H193" s="218"/>
      <c r="I193" s="240"/>
    </row>
    <row r="194" spans="1:13" s="396" customFormat="1" ht="13.5" customHeight="1">
      <c r="A194" s="395">
        <v>45542</v>
      </c>
      <c r="B194" s="681" t="s">
        <v>3037</v>
      </c>
      <c r="C194" s="681" t="s">
        <v>429</v>
      </c>
      <c r="D194" s="396" t="s">
        <v>400</v>
      </c>
      <c r="E194" s="399"/>
      <c r="F194" s="399">
        <v>500</v>
      </c>
      <c r="G194" s="399">
        <f t="shared" si="3"/>
        <v>0</v>
      </c>
      <c r="H194" s="399"/>
      <c r="I194" s="421"/>
    </row>
    <row r="195" spans="1:13" ht="13.5" customHeight="1">
      <c r="A195" s="243">
        <v>45565</v>
      </c>
      <c r="B195" s="676" t="s">
        <v>397</v>
      </c>
      <c r="C195" s="676" t="s">
        <v>431</v>
      </c>
      <c r="D195" t="s">
        <v>400</v>
      </c>
      <c r="E195" s="218">
        <v>500</v>
      </c>
      <c r="F195" s="218"/>
      <c r="G195" s="218">
        <f t="shared" si="3"/>
        <v>500</v>
      </c>
      <c r="H195" s="218"/>
      <c r="I195" s="240"/>
    </row>
    <row r="196" spans="1:13" s="404" customFormat="1" ht="13.5" customHeight="1">
      <c r="A196" s="403">
        <v>45572</v>
      </c>
      <c r="B196" s="684" t="s">
        <v>3038</v>
      </c>
      <c r="C196" s="684" t="s">
        <v>431</v>
      </c>
      <c r="D196" s="404" t="s">
        <v>400</v>
      </c>
      <c r="E196" s="405"/>
      <c r="F196" s="405">
        <v>500</v>
      </c>
      <c r="G196" s="405">
        <f t="shared" si="3"/>
        <v>0</v>
      </c>
      <c r="H196" s="405">
        <v>500</v>
      </c>
      <c r="I196" s="436" t="s">
        <v>621</v>
      </c>
    </row>
    <row r="197" spans="1:13" ht="13.5" customHeight="1">
      <c r="A197" s="243">
        <v>45596</v>
      </c>
      <c r="B197" s="676" t="s">
        <v>397</v>
      </c>
      <c r="C197" s="676" t="s">
        <v>398</v>
      </c>
      <c r="D197" t="s">
        <v>400</v>
      </c>
      <c r="E197" s="237">
        <v>500</v>
      </c>
      <c r="F197" s="218"/>
      <c r="G197" s="218">
        <f t="shared" si="3"/>
        <v>500</v>
      </c>
      <c r="H197" s="218"/>
      <c r="I197" s="240"/>
    </row>
    <row r="198" spans="1:13" s="404" customFormat="1" ht="13.5" customHeight="1">
      <c r="A198" s="437">
        <v>45611</v>
      </c>
      <c r="B198" s="684" t="s">
        <v>3039</v>
      </c>
      <c r="C198" s="684" t="s">
        <v>398</v>
      </c>
      <c r="D198" s="404" t="s">
        <v>400</v>
      </c>
      <c r="E198" s="405"/>
      <c r="F198" s="405">
        <v>500</v>
      </c>
      <c r="G198" s="405">
        <f t="shared" si="3"/>
        <v>0</v>
      </c>
      <c r="H198" s="405">
        <v>500</v>
      </c>
      <c r="I198" s="436" t="s">
        <v>621</v>
      </c>
    </row>
    <row r="199" spans="1:13" ht="13.5" customHeight="1">
      <c r="A199" s="243">
        <v>45626</v>
      </c>
      <c r="B199" s="676" t="s">
        <v>397</v>
      </c>
      <c r="C199" s="676" t="s">
        <v>405</v>
      </c>
      <c r="D199" t="s">
        <v>400</v>
      </c>
      <c r="E199" s="237">
        <v>500</v>
      </c>
      <c r="F199" s="218"/>
      <c r="G199" s="218">
        <f t="shared" si="3"/>
        <v>500</v>
      </c>
      <c r="H199" s="218"/>
      <c r="I199" s="240"/>
    </row>
    <row r="200" spans="1:13" s="404" customFormat="1" ht="13.5" customHeight="1">
      <c r="A200" s="403">
        <v>45639</v>
      </c>
      <c r="B200" s="684" t="s">
        <v>3040</v>
      </c>
      <c r="C200" s="684" t="s">
        <v>405</v>
      </c>
      <c r="D200" s="404" t="s">
        <v>400</v>
      </c>
      <c r="E200" s="405"/>
      <c r="F200" s="405">
        <v>500</v>
      </c>
      <c r="G200" s="405">
        <f t="shared" si="3"/>
        <v>0</v>
      </c>
      <c r="H200" s="405">
        <v>500</v>
      </c>
      <c r="I200" s="436" t="s">
        <v>3041</v>
      </c>
    </row>
    <row r="201" spans="1:13" ht="13.5" customHeight="1">
      <c r="A201" s="243">
        <v>45657</v>
      </c>
      <c r="B201" s="676" t="s">
        <v>397</v>
      </c>
      <c r="C201" s="676" t="s">
        <v>409</v>
      </c>
      <c r="D201" t="s">
        <v>400</v>
      </c>
      <c r="E201" s="237">
        <v>500</v>
      </c>
      <c r="F201" s="218"/>
      <c r="G201" s="218">
        <f t="shared" si="3"/>
        <v>500</v>
      </c>
      <c r="H201" s="218"/>
      <c r="I201" s="240"/>
    </row>
    <row r="202" spans="1:13" s="396" customFormat="1" ht="13.5" customHeight="1">
      <c r="A202" s="395">
        <v>45673</v>
      </c>
      <c r="B202" s="681" t="s">
        <v>3042</v>
      </c>
      <c r="C202" s="681" t="s">
        <v>409</v>
      </c>
      <c r="D202" s="396" t="s">
        <v>400</v>
      </c>
      <c r="E202" s="416"/>
      <c r="F202" s="399">
        <v>500</v>
      </c>
      <c r="G202" s="399">
        <f t="shared" si="3"/>
        <v>0</v>
      </c>
      <c r="H202" s="399"/>
      <c r="I202" s="421"/>
    </row>
    <row r="203" spans="1:13" ht="13.5" customHeight="1">
      <c r="A203" s="249">
        <v>45688</v>
      </c>
      <c r="B203" s="371" t="s">
        <v>397</v>
      </c>
      <c r="C203" s="680" t="s">
        <v>444</v>
      </c>
      <c r="D203" t="s">
        <v>400</v>
      </c>
      <c r="E203" s="237">
        <v>500</v>
      </c>
      <c r="F203" s="218"/>
      <c r="G203" s="218">
        <f t="shared" si="3"/>
        <v>500</v>
      </c>
      <c r="H203" s="218"/>
      <c r="I203" s="240"/>
    </row>
    <row r="204" spans="1:13" s="404" customFormat="1" ht="13.5" customHeight="1">
      <c r="A204" s="403">
        <v>45707</v>
      </c>
      <c r="B204" s="684" t="s">
        <v>3043</v>
      </c>
      <c r="C204" s="684" t="s">
        <v>444</v>
      </c>
      <c r="D204" s="404" t="s">
        <v>400</v>
      </c>
      <c r="E204" s="405"/>
      <c r="F204" s="405">
        <v>500</v>
      </c>
      <c r="G204" s="405">
        <f t="shared" si="3"/>
        <v>0</v>
      </c>
      <c r="H204" s="405">
        <v>500</v>
      </c>
      <c r="I204" s="436" t="s">
        <v>1275</v>
      </c>
    </row>
    <row r="205" spans="1:13" ht="13.5" customHeight="1">
      <c r="A205" s="277">
        <v>45716</v>
      </c>
      <c r="B205" s="676" t="s">
        <v>397</v>
      </c>
      <c r="C205" s="676" t="s">
        <v>415</v>
      </c>
      <c r="D205" t="s">
        <v>400</v>
      </c>
      <c r="E205" s="237">
        <v>500</v>
      </c>
      <c r="F205" s="218"/>
      <c r="G205" s="218">
        <f t="shared" si="3"/>
        <v>500</v>
      </c>
      <c r="H205" s="218"/>
      <c r="I205" s="240"/>
    </row>
    <row r="206" spans="1:13" s="404" customFormat="1" ht="13.5" customHeight="1">
      <c r="A206" s="403">
        <v>45723</v>
      </c>
      <c r="B206" s="684" t="s">
        <v>3044</v>
      </c>
      <c r="C206" s="684" t="s">
        <v>415</v>
      </c>
      <c r="D206" s="404" t="s">
        <v>400</v>
      </c>
      <c r="E206" s="405"/>
      <c r="F206" s="405">
        <v>500</v>
      </c>
      <c r="G206" s="405">
        <f t="shared" si="3"/>
        <v>0</v>
      </c>
      <c r="H206" s="405">
        <v>500</v>
      </c>
      <c r="I206" s="436" t="s">
        <v>621</v>
      </c>
      <c r="M206" s="404">
        <v>16.5</v>
      </c>
    </row>
    <row r="207" spans="1:13" ht="13.5" customHeight="1">
      <c r="A207" s="236">
        <v>45747</v>
      </c>
      <c r="B207" s="676" t="s">
        <v>397</v>
      </c>
      <c r="C207" s="676" t="s">
        <v>418</v>
      </c>
      <c r="D207" t="s">
        <v>400</v>
      </c>
      <c r="E207" s="237">
        <v>500</v>
      </c>
      <c r="F207" s="218"/>
      <c r="G207" s="218">
        <f t="shared" si="3"/>
        <v>500</v>
      </c>
      <c r="H207" s="218"/>
      <c r="I207" s="240"/>
      <c r="M207">
        <v>44.8</v>
      </c>
    </row>
    <row r="208" spans="1:13" s="404" customFormat="1" ht="13.5" customHeight="1">
      <c r="A208" s="403">
        <v>45769</v>
      </c>
      <c r="B208" s="684" t="s">
        <v>3045</v>
      </c>
      <c r="C208" s="684" t="s">
        <v>418</v>
      </c>
      <c r="D208" s="404" t="s">
        <v>400</v>
      </c>
      <c r="E208" s="405"/>
      <c r="F208" s="405">
        <v>500</v>
      </c>
      <c r="G208" s="405">
        <f t="shared" si="3"/>
        <v>0</v>
      </c>
      <c r="H208" s="405">
        <v>500</v>
      </c>
      <c r="I208" s="436" t="s">
        <v>621</v>
      </c>
      <c r="M208" s="404">
        <f>SUM(M206:M207)</f>
        <v>61.3</v>
      </c>
    </row>
    <row r="209" spans="1:13" ht="13.5" customHeight="1">
      <c r="A209" s="243">
        <v>45777</v>
      </c>
      <c r="B209" s="676" t="s">
        <v>3046</v>
      </c>
      <c r="C209" s="676" t="s">
        <v>420</v>
      </c>
      <c r="D209" t="s">
        <v>400</v>
      </c>
      <c r="E209" s="237">
        <v>500</v>
      </c>
      <c r="F209" s="218"/>
      <c r="G209" s="218">
        <f t="shared" si="3"/>
        <v>500</v>
      </c>
      <c r="H209" s="218"/>
      <c r="I209" s="240"/>
    </row>
    <row r="210" spans="1:13" s="396" customFormat="1" ht="13.5" customHeight="1">
      <c r="A210" s="395">
        <v>45768</v>
      </c>
      <c r="B210" s="681" t="s">
        <v>3046</v>
      </c>
      <c r="C210" s="681" t="s">
        <v>420</v>
      </c>
      <c r="D210" s="396" t="s">
        <v>400</v>
      </c>
      <c r="E210" s="399"/>
      <c r="F210" s="399">
        <v>500</v>
      </c>
      <c r="G210" s="399">
        <f t="shared" si="3"/>
        <v>0</v>
      </c>
      <c r="H210" s="399"/>
      <c r="I210" s="421"/>
    </row>
    <row r="211" spans="1:13" ht="13.5" customHeight="1">
      <c r="A211" s="243">
        <v>45808</v>
      </c>
      <c r="B211" s="676" t="s">
        <v>397</v>
      </c>
      <c r="C211" s="676" t="s">
        <v>422</v>
      </c>
      <c r="D211" t="s">
        <v>400</v>
      </c>
      <c r="E211" s="237">
        <v>500</v>
      </c>
      <c r="F211" s="218"/>
      <c r="G211" s="218">
        <f t="shared" si="3"/>
        <v>500</v>
      </c>
      <c r="H211" s="218"/>
      <c r="I211" s="240"/>
    </row>
    <row r="212" spans="1:13" s="404" customFormat="1" ht="13.5" customHeight="1">
      <c r="A212" s="403">
        <v>45821</v>
      </c>
      <c r="B212" s="684" t="s">
        <v>3047</v>
      </c>
      <c r="C212" s="684" t="s">
        <v>422</v>
      </c>
      <c r="D212" s="404" t="s">
        <v>400</v>
      </c>
      <c r="E212" s="405"/>
      <c r="F212" s="405">
        <v>500</v>
      </c>
      <c r="G212" s="405">
        <f t="shared" si="3"/>
        <v>0</v>
      </c>
      <c r="H212" s="405">
        <v>50</v>
      </c>
      <c r="I212" s="436" t="s">
        <v>1275</v>
      </c>
    </row>
    <row r="213" spans="1:13" ht="13.5" customHeight="1">
      <c r="A213" s="243">
        <v>45838</v>
      </c>
      <c r="B213" s="676" t="s">
        <v>397</v>
      </c>
      <c r="C213" s="676" t="s">
        <v>425</v>
      </c>
      <c r="D213" t="s">
        <v>400</v>
      </c>
      <c r="E213" s="237">
        <v>500</v>
      </c>
      <c r="F213" s="218"/>
      <c r="G213" s="218">
        <f t="shared" si="3"/>
        <v>500</v>
      </c>
      <c r="H213" s="218"/>
      <c r="I213" s="240"/>
    </row>
    <row r="214" spans="1:13" s="396" customFormat="1" ht="13.5" customHeight="1">
      <c r="A214" s="395">
        <v>45852</v>
      </c>
      <c r="B214" s="681" t="s">
        <v>3048</v>
      </c>
      <c r="C214" s="681" t="s">
        <v>425</v>
      </c>
      <c r="D214" s="396" t="s">
        <v>400</v>
      </c>
      <c r="E214" s="399"/>
      <c r="F214" s="399">
        <v>500</v>
      </c>
      <c r="G214" s="399">
        <f t="shared" si="3"/>
        <v>0</v>
      </c>
      <c r="H214" s="399"/>
      <c r="I214" s="421"/>
    </row>
    <row r="215" spans="1:13" ht="13.5" customHeight="1">
      <c r="A215" s="243">
        <v>45869</v>
      </c>
      <c r="B215" s="676" t="s">
        <v>397</v>
      </c>
      <c r="C215" s="676" t="s">
        <v>427</v>
      </c>
      <c r="D215" t="s">
        <v>400</v>
      </c>
      <c r="E215" s="237">
        <v>500</v>
      </c>
      <c r="F215" s="218"/>
      <c r="G215" s="218">
        <f t="shared" si="3"/>
        <v>500</v>
      </c>
      <c r="H215" s="218"/>
      <c r="I215" s="240"/>
      <c r="J215">
        <v>2025</v>
      </c>
      <c r="K215" s="676" t="s">
        <v>427</v>
      </c>
      <c r="L215" t="s">
        <v>400</v>
      </c>
      <c r="M215" s="237">
        <v>500</v>
      </c>
    </row>
    <row r="216" spans="1:13" s="404" customFormat="1" ht="13.5" customHeight="1">
      <c r="A216" s="437">
        <v>45738</v>
      </c>
      <c r="B216" s="684"/>
      <c r="C216" s="684" t="s">
        <v>1133</v>
      </c>
      <c r="D216" s="404" t="s">
        <v>400</v>
      </c>
      <c r="E216" s="405"/>
      <c r="F216" s="405">
        <v>500</v>
      </c>
      <c r="G216" s="405">
        <f t="shared" si="3"/>
        <v>0</v>
      </c>
      <c r="H216" s="405">
        <v>500</v>
      </c>
      <c r="I216" s="436" t="s">
        <v>3049</v>
      </c>
      <c r="K216" s="418" t="s">
        <v>429</v>
      </c>
      <c r="L216" s="404" t="s">
        <v>400</v>
      </c>
      <c r="M216" s="428">
        <v>500</v>
      </c>
    </row>
    <row r="217" spans="1:13" ht="13.5" customHeight="1">
      <c r="A217" s="243">
        <v>45900</v>
      </c>
      <c r="B217" s="676" t="s">
        <v>397</v>
      </c>
      <c r="C217" s="676" t="s">
        <v>429</v>
      </c>
      <c r="D217" t="s">
        <v>400</v>
      </c>
      <c r="E217" s="237">
        <v>500</v>
      </c>
      <c r="F217" s="218"/>
      <c r="G217" s="218">
        <f t="shared" si="3"/>
        <v>500</v>
      </c>
      <c r="H217" s="218"/>
      <c r="I217" s="240"/>
      <c r="M217" s="237">
        <f>SUM(M215:M216)</f>
        <v>1000</v>
      </c>
    </row>
    <row r="218" spans="1:13" ht="13.5" customHeight="1">
      <c r="A218" s="236">
        <v>45924</v>
      </c>
      <c r="B218" s="677" t="s">
        <v>3050</v>
      </c>
      <c r="C218" s="677" t="s">
        <v>429</v>
      </c>
      <c r="D218" t="s">
        <v>400</v>
      </c>
      <c r="E218" s="237"/>
      <c r="F218" s="218">
        <v>500</v>
      </c>
      <c r="G218" s="218">
        <f t="shared" si="3"/>
        <v>0</v>
      </c>
      <c r="H218" s="218"/>
      <c r="I218" s="240"/>
      <c r="M218" s="237"/>
    </row>
    <row r="219" spans="1:13" ht="13.5" customHeight="1">
      <c r="A219" s="243">
        <v>45930</v>
      </c>
      <c r="B219" s="676" t="s">
        <v>397</v>
      </c>
      <c r="C219" s="676" t="s">
        <v>431</v>
      </c>
      <c r="D219" t="s">
        <v>400</v>
      </c>
      <c r="E219" s="256">
        <v>500</v>
      </c>
      <c r="F219" s="218"/>
      <c r="G219" s="218">
        <f t="shared" si="3"/>
        <v>500</v>
      </c>
      <c r="H219" s="218"/>
      <c r="I219" s="240"/>
    </row>
    <row r="220" spans="1:13" ht="13.5" customHeight="1">
      <c r="A220" s="236">
        <v>45932</v>
      </c>
      <c r="B220" s="677" t="s">
        <v>3051</v>
      </c>
      <c r="C220" s="677" t="s">
        <v>431</v>
      </c>
      <c r="D220" t="s">
        <v>400</v>
      </c>
      <c r="E220" s="218"/>
      <c r="F220" s="256">
        <v>500</v>
      </c>
      <c r="G220" s="218">
        <f t="shared" si="3"/>
        <v>0</v>
      </c>
      <c r="H220" s="218"/>
      <c r="I220" s="240"/>
    </row>
    <row r="221" spans="1:13" ht="13.5" customHeight="1">
      <c r="A221" s="243">
        <v>45961</v>
      </c>
      <c r="B221" s="676" t="s">
        <v>397</v>
      </c>
      <c r="C221" s="676" t="s">
        <v>398</v>
      </c>
      <c r="D221" t="s">
        <v>400</v>
      </c>
      <c r="E221" s="256">
        <v>500</v>
      </c>
      <c r="F221" s="218"/>
      <c r="G221" s="218">
        <f t="shared" si="3"/>
        <v>500</v>
      </c>
      <c r="H221" s="546" t="s">
        <v>597</v>
      </c>
      <c r="I221" s="548">
        <v>28312595</v>
      </c>
    </row>
    <row r="222" spans="1:13" ht="13.5" customHeight="1">
      <c r="A222" s="236">
        <v>45960</v>
      </c>
      <c r="B222" s="677" t="s">
        <v>3052</v>
      </c>
      <c r="C222" s="677" t="s">
        <v>398</v>
      </c>
      <c r="D222" t="s">
        <v>400</v>
      </c>
      <c r="E222" s="218"/>
      <c r="F222" s="256">
        <v>500</v>
      </c>
      <c r="G222" s="218">
        <f t="shared" si="3"/>
        <v>0</v>
      </c>
      <c r="H222" s="546"/>
      <c r="I222" s="549"/>
    </row>
    <row r="223" spans="1:13" ht="13.5" customHeight="1">
      <c r="A223" s="243">
        <v>45991</v>
      </c>
      <c r="B223" s="676" t="s">
        <v>397</v>
      </c>
      <c r="C223" s="676" t="s">
        <v>405</v>
      </c>
      <c r="D223" t="s">
        <v>400</v>
      </c>
      <c r="E223" s="256">
        <v>500</v>
      </c>
      <c r="F223" s="245"/>
      <c r="G223" s="218">
        <f t="shared" si="3"/>
        <v>500</v>
      </c>
      <c r="H223" s="218"/>
      <c r="I223" s="240"/>
      <c r="K223" s="689" t="s">
        <v>2184</v>
      </c>
      <c r="L223" s="689"/>
      <c r="M223" s="689"/>
    </row>
    <row r="224" spans="1:13" ht="13.5" customHeight="1">
      <c r="A224" s="236">
        <v>45993</v>
      </c>
      <c r="B224" s="677" t="s">
        <v>3053</v>
      </c>
      <c r="C224" s="677" t="s">
        <v>405</v>
      </c>
      <c r="D224" t="s">
        <v>400</v>
      </c>
      <c r="E224" s="256"/>
      <c r="F224" s="218">
        <v>500</v>
      </c>
      <c r="G224" s="218">
        <f t="shared" si="3"/>
        <v>0</v>
      </c>
      <c r="H224" s="218"/>
      <c r="I224" s="240"/>
    </row>
    <row r="225" spans="1:13" ht="13.5" customHeight="1">
      <c r="A225" s="243">
        <v>46022</v>
      </c>
      <c r="B225" s="676" t="s">
        <v>397</v>
      </c>
      <c r="C225" s="676" t="s">
        <v>409</v>
      </c>
      <c r="D225" t="s">
        <v>400</v>
      </c>
      <c r="E225" s="256">
        <v>500</v>
      </c>
      <c r="F225" s="218"/>
      <c r="G225" s="218">
        <f t="shared" si="3"/>
        <v>500</v>
      </c>
      <c r="H225" s="218"/>
      <c r="I225" s="240"/>
    </row>
    <row r="226" spans="1:13" ht="13.5" customHeight="1">
      <c r="A226" s="236">
        <v>46021</v>
      </c>
      <c r="B226" s="677" t="s">
        <v>2185</v>
      </c>
      <c r="C226" s="677" t="s">
        <v>409</v>
      </c>
      <c r="D226" t="s">
        <v>400</v>
      </c>
      <c r="E226" s="256"/>
      <c r="F226" s="218">
        <v>500</v>
      </c>
      <c r="G226" s="218">
        <f t="shared" si="3"/>
        <v>0</v>
      </c>
      <c r="H226" s="218"/>
      <c r="I226" s="240"/>
      <c r="L226">
        <f>140*30%</f>
        <v>42</v>
      </c>
    </row>
    <row r="227" spans="1:13" ht="13.5" customHeight="1">
      <c r="A227" s="243">
        <v>46053</v>
      </c>
      <c r="B227" s="676" t="s">
        <v>397</v>
      </c>
      <c r="C227" s="676" t="s">
        <v>444</v>
      </c>
      <c r="D227" t="s">
        <v>400</v>
      </c>
      <c r="E227" s="256">
        <v>500</v>
      </c>
      <c r="F227" s="218"/>
      <c r="G227" s="218">
        <f t="shared" si="3"/>
        <v>500</v>
      </c>
      <c r="H227" s="218"/>
      <c r="I227" s="240"/>
      <c r="M227">
        <v>140</v>
      </c>
    </row>
    <row r="228" spans="1:13" ht="13.5" customHeight="1">
      <c r="A228" s="236">
        <v>46055</v>
      </c>
      <c r="B228" s="677" t="s">
        <v>2186</v>
      </c>
      <c r="C228" s="677" t="s">
        <v>444</v>
      </c>
      <c r="D228" t="s">
        <v>400</v>
      </c>
      <c r="E228" s="218"/>
      <c r="F228" s="245">
        <v>500</v>
      </c>
      <c r="G228" s="218">
        <f t="shared" si="3"/>
        <v>0</v>
      </c>
      <c r="H228" s="218"/>
      <c r="I228" s="240"/>
      <c r="M228">
        <f>M227-L226</f>
        <v>98</v>
      </c>
    </row>
    <row r="229" spans="1:13" ht="13.5" customHeight="1">
      <c r="A229" s="243">
        <v>46081</v>
      </c>
      <c r="B229" s="676" t="s">
        <v>1454</v>
      </c>
      <c r="C229" s="676" t="s">
        <v>415</v>
      </c>
      <c r="D229" t="s">
        <v>400</v>
      </c>
      <c r="E229" s="218">
        <v>500</v>
      </c>
      <c r="F229" s="245"/>
      <c r="G229" s="218">
        <f t="shared" si="3"/>
        <v>500</v>
      </c>
      <c r="H229" s="218"/>
      <c r="I229" s="240"/>
    </row>
    <row r="230" spans="1:13" ht="13.5" customHeight="1">
      <c r="A230" s="246">
        <v>46095</v>
      </c>
      <c r="B230" s="646" t="s">
        <v>2187</v>
      </c>
      <c r="C230" s="677" t="s">
        <v>415</v>
      </c>
      <c r="D230" t="s">
        <v>400</v>
      </c>
      <c r="E230" s="218"/>
      <c r="F230" s="218">
        <v>500</v>
      </c>
      <c r="G230" s="218">
        <f t="shared" si="3"/>
        <v>0</v>
      </c>
      <c r="H230" s="510">
        <f>SUM(H6:H229)</f>
        <v>4600</v>
      </c>
      <c r="I230" s="514" t="s">
        <v>643</v>
      </c>
    </row>
    <row r="231" spans="1:13" ht="13.5" customHeight="1">
      <c r="A231" s="243">
        <v>46112</v>
      </c>
      <c r="B231" s="676" t="s">
        <v>1454</v>
      </c>
      <c r="C231" s="676" t="s">
        <v>418</v>
      </c>
      <c r="D231" t="s">
        <v>400</v>
      </c>
      <c r="E231" s="218">
        <v>500</v>
      </c>
      <c r="F231" s="218"/>
      <c r="G231" s="218">
        <f t="shared" si="3"/>
        <v>500</v>
      </c>
      <c r="H231" s="218"/>
      <c r="I231" s="240"/>
    </row>
    <row r="232" spans="1:13" ht="13.5" customHeight="1">
      <c r="A232" s="236">
        <v>46116</v>
      </c>
      <c r="B232" s="677" t="s">
        <v>3054</v>
      </c>
      <c r="C232" s="677" t="s">
        <v>418</v>
      </c>
      <c r="D232" t="s">
        <v>400</v>
      </c>
      <c r="E232" s="218"/>
      <c r="F232" s="218">
        <v>500</v>
      </c>
      <c r="G232" s="218">
        <f t="shared" si="3"/>
        <v>0</v>
      </c>
      <c r="H232" s="218"/>
      <c r="I232" s="240"/>
    </row>
    <row r="233" spans="1:13" ht="13.5" customHeight="1">
      <c r="A233" s="243">
        <v>46142</v>
      </c>
      <c r="B233" s="676" t="s">
        <v>1454</v>
      </c>
      <c r="C233" s="676" t="s">
        <v>420</v>
      </c>
      <c r="D233" t="s">
        <v>400</v>
      </c>
      <c r="E233" s="218">
        <v>500</v>
      </c>
      <c r="F233" s="218"/>
      <c r="G233" s="218">
        <f t="shared" si="3"/>
        <v>500</v>
      </c>
      <c r="H233" s="218"/>
      <c r="I233" s="240"/>
    </row>
    <row r="234" spans="1:13" ht="13.5" customHeight="1">
      <c r="B234" s="677"/>
      <c r="C234" s="677"/>
      <c r="E234" s="218"/>
      <c r="F234" s="245"/>
      <c r="G234" s="218">
        <f t="shared" si="3"/>
        <v>500</v>
      </c>
      <c r="H234" s="218"/>
      <c r="I234" s="240"/>
    </row>
    <row r="235" spans="1:13" ht="13.5" customHeight="1">
      <c r="B235" s="677"/>
      <c r="C235" s="677"/>
      <c r="E235" s="218"/>
      <c r="F235" s="245"/>
      <c r="G235" s="218">
        <f t="shared" si="3"/>
        <v>500</v>
      </c>
      <c r="H235" s="218"/>
      <c r="I235" s="240"/>
    </row>
    <row r="236" spans="1:13" ht="13.5" customHeight="1">
      <c r="A236" s="243"/>
      <c r="B236" s="677"/>
      <c r="C236" s="677"/>
      <c r="E236" s="218"/>
      <c r="F236" s="218"/>
      <c r="G236" s="218">
        <f t="shared" si="3"/>
        <v>500</v>
      </c>
      <c r="H236" s="218"/>
      <c r="I236" s="240"/>
    </row>
    <row r="237" spans="1:13" ht="13.5" customHeight="1">
      <c r="B237" s="677"/>
      <c r="C237" s="677"/>
      <c r="E237" s="218"/>
      <c r="F237" s="218"/>
      <c r="G237" s="218">
        <f t="shared" si="3"/>
        <v>500</v>
      </c>
      <c r="H237" s="218"/>
      <c r="I237" s="240"/>
    </row>
    <row r="238" spans="1:13" ht="13.5" customHeight="1">
      <c r="B238" s="677"/>
      <c r="C238" s="677"/>
      <c r="E238" s="218"/>
      <c r="F238" s="218"/>
      <c r="G238" s="218">
        <f t="shared" si="3"/>
        <v>500</v>
      </c>
      <c r="H238" s="218"/>
      <c r="I238" s="240"/>
    </row>
    <row r="239" spans="1:13" ht="13.5" customHeight="1">
      <c r="B239" s="676"/>
      <c r="C239" s="676"/>
      <c r="E239" s="218"/>
      <c r="F239" s="218"/>
      <c r="G239" s="218">
        <f t="shared" si="3"/>
        <v>500</v>
      </c>
      <c r="H239" s="218"/>
      <c r="I239" s="240"/>
    </row>
    <row r="240" spans="1:13" ht="13.5" customHeight="1">
      <c r="B240" s="677"/>
      <c r="C240" s="677"/>
      <c r="E240" s="218"/>
      <c r="F240" s="245"/>
      <c r="G240" s="218">
        <f t="shared" si="3"/>
        <v>500</v>
      </c>
      <c r="H240" s="218"/>
      <c r="I240" s="240"/>
    </row>
    <row r="241" spans="1:9" ht="13.5" customHeight="1">
      <c r="B241" s="677"/>
      <c r="C241" s="677"/>
      <c r="E241" s="218"/>
      <c r="F241" s="245"/>
      <c r="G241" s="218">
        <f t="shared" si="3"/>
        <v>500</v>
      </c>
      <c r="H241" s="218"/>
      <c r="I241" s="240"/>
    </row>
    <row r="242" spans="1:9" ht="13.5" customHeight="1">
      <c r="A242" s="243"/>
      <c r="B242" s="677"/>
      <c r="C242" s="677"/>
      <c r="E242" s="218"/>
      <c r="F242" s="218"/>
      <c r="G242" s="218">
        <f t="shared" si="3"/>
        <v>500</v>
      </c>
      <c r="H242" s="218"/>
      <c r="I242" s="240"/>
    </row>
    <row r="243" spans="1:9" ht="13.5" customHeight="1">
      <c r="B243" s="677"/>
      <c r="C243" s="677"/>
      <c r="E243" s="218"/>
      <c r="F243" s="218"/>
      <c r="G243" s="218">
        <f t="shared" si="3"/>
        <v>500</v>
      </c>
      <c r="H243" s="218"/>
      <c r="I243" s="240"/>
    </row>
    <row r="244" spans="1:9" ht="13.5" customHeight="1">
      <c r="B244" s="677"/>
      <c r="C244" s="677"/>
      <c r="E244" s="218"/>
      <c r="F244" s="218"/>
      <c r="G244" s="218">
        <f t="shared" si="3"/>
        <v>500</v>
      </c>
      <c r="H244" s="218"/>
      <c r="I244" s="240"/>
    </row>
    <row r="245" spans="1:9" ht="13.5" customHeight="1">
      <c r="B245" s="676"/>
      <c r="C245" s="676"/>
      <c r="E245" s="218"/>
      <c r="F245" s="218"/>
      <c r="G245" s="218">
        <f t="shared" si="3"/>
        <v>500</v>
      </c>
      <c r="H245" s="218"/>
      <c r="I245" s="240"/>
    </row>
    <row r="246" spans="1:9" ht="13.5" customHeight="1">
      <c r="B246" s="677"/>
      <c r="C246" s="677"/>
      <c r="E246" s="218"/>
      <c r="F246" s="218"/>
      <c r="G246" s="218">
        <f t="shared" si="3"/>
        <v>500</v>
      </c>
      <c r="H246" s="218"/>
      <c r="I246" s="240"/>
    </row>
    <row r="247" spans="1:9" ht="13.5" customHeight="1">
      <c r="A247" s="243"/>
      <c r="B247" s="677"/>
      <c r="C247" s="677"/>
      <c r="E247" s="218"/>
      <c r="F247" s="218"/>
      <c r="G247" s="218">
        <f t="shared" si="3"/>
        <v>500</v>
      </c>
      <c r="H247" s="218"/>
      <c r="I247" s="240"/>
    </row>
    <row r="248" spans="1:9" ht="13.5" customHeight="1">
      <c r="B248" s="677"/>
      <c r="C248" s="677"/>
      <c r="E248" s="218"/>
      <c r="F248" s="218"/>
      <c r="G248" s="218">
        <f t="shared" si="3"/>
        <v>500</v>
      </c>
      <c r="H248" s="218"/>
      <c r="I248" s="240"/>
    </row>
    <row r="249" spans="1:9" ht="13.5" customHeight="1">
      <c r="B249" s="677"/>
      <c r="C249" s="677"/>
      <c r="E249" s="218"/>
      <c r="F249" s="218"/>
      <c r="G249" s="218">
        <f t="shared" si="3"/>
        <v>500</v>
      </c>
      <c r="H249" s="218"/>
      <c r="I249" s="240"/>
    </row>
    <row r="250" spans="1:9" ht="13.5" customHeight="1">
      <c r="B250" s="676"/>
      <c r="C250" s="676"/>
      <c r="E250" s="218"/>
      <c r="F250" s="218"/>
      <c r="G250" s="218">
        <f t="shared" si="3"/>
        <v>500</v>
      </c>
      <c r="H250" s="218"/>
      <c r="I250" s="240"/>
    </row>
    <row r="251" spans="1:9" ht="13.5" customHeight="1">
      <c r="A251" s="243"/>
      <c r="B251" s="677"/>
      <c r="C251" s="677"/>
      <c r="E251" s="218"/>
      <c r="F251" s="218"/>
      <c r="G251" s="218">
        <f t="shared" si="3"/>
        <v>500</v>
      </c>
      <c r="H251" s="218"/>
      <c r="I251" s="240"/>
    </row>
    <row r="252" spans="1:9" ht="13.5" customHeight="1">
      <c r="B252" s="677"/>
      <c r="C252" s="677"/>
      <c r="E252" s="218"/>
      <c r="F252" s="218"/>
      <c r="G252" s="218">
        <f t="shared" si="3"/>
        <v>500</v>
      </c>
      <c r="H252" s="218"/>
      <c r="I252" s="240"/>
    </row>
    <row r="253" spans="1:9" ht="13.5" customHeight="1">
      <c r="B253" s="677"/>
      <c r="C253" s="677"/>
      <c r="E253" s="218"/>
      <c r="F253" s="218"/>
      <c r="G253" s="218">
        <f t="shared" si="3"/>
        <v>500</v>
      </c>
      <c r="H253" s="218"/>
      <c r="I253" s="240"/>
    </row>
    <row r="254" spans="1:9" ht="13.5" customHeight="1">
      <c r="B254" s="676"/>
      <c r="C254" s="676"/>
      <c r="E254" s="218"/>
      <c r="F254" s="218"/>
      <c r="G254" s="218">
        <f t="shared" si="3"/>
        <v>500</v>
      </c>
      <c r="H254" s="218"/>
      <c r="I254" s="240"/>
    </row>
    <row r="255" spans="1:9" ht="13.5" customHeight="1">
      <c r="B255" s="677"/>
      <c r="C255" s="677"/>
      <c r="E255" s="218"/>
      <c r="F255" s="245"/>
      <c r="G255" s="218">
        <f t="shared" si="3"/>
        <v>500</v>
      </c>
      <c r="H255" s="218"/>
      <c r="I255" s="240"/>
    </row>
    <row r="256" spans="1:9" ht="13.5" customHeight="1">
      <c r="A256" s="243"/>
      <c r="B256" s="677"/>
      <c r="C256" s="677"/>
      <c r="E256" s="218"/>
      <c r="F256" s="245"/>
      <c r="G256" s="218">
        <f t="shared" si="3"/>
        <v>500</v>
      </c>
      <c r="H256" s="218"/>
      <c r="I256" s="240"/>
    </row>
    <row r="257" spans="1:9" ht="13.5" customHeight="1">
      <c r="A257" s="243"/>
      <c r="B257" s="677"/>
      <c r="C257" s="677"/>
      <c r="E257" s="218"/>
      <c r="F257" s="245"/>
      <c r="G257" s="218">
        <f t="shared" ref="G257:G320" si="4">+G256+E257-F257</f>
        <v>500</v>
      </c>
      <c r="H257" s="218"/>
      <c r="I257" s="240"/>
    </row>
    <row r="258" spans="1:9" ht="13.5" customHeight="1">
      <c r="B258" s="677"/>
      <c r="C258" s="677"/>
      <c r="E258" s="218"/>
      <c r="F258" s="245"/>
      <c r="G258" s="218">
        <f t="shared" si="4"/>
        <v>500</v>
      </c>
      <c r="H258" s="218"/>
      <c r="I258" s="240"/>
    </row>
    <row r="259" spans="1:9" ht="13.5" customHeight="1">
      <c r="B259" s="676"/>
      <c r="C259" s="676"/>
      <c r="E259" s="218"/>
      <c r="F259" s="245"/>
      <c r="G259" s="218">
        <f t="shared" si="4"/>
        <v>500</v>
      </c>
      <c r="H259" s="218"/>
      <c r="I259" s="240"/>
    </row>
    <row r="260" spans="1:9" ht="13.5" customHeight="1">
      <c r="B260" s="676"/>
      <c r="C260" s="676"/>
      <c r="F260" s="218"/>
      <c r="G260" s="218">
        <f t="shared" si="4"/>
        <v>500</v>
      </c>
      <c r="H260" s="218"/>
      <c r="I260" s="237"/>
    </row>
    <row r="261" spans="1:9">
      <c r="B261" s="677"/>
      <c r="C261"/>
      <c r="E261" s="237"/>
      <c r="F261" s="237"/>
      <c r="G261" s="218">
        <f t="shared" si="4"/>
        <v>500</v>
      </c>
    </row>
    <row r="262" spans="1:9">
      <c r="B262" s="677"/>
      <c r="C262"/>
      <c r="G262" s="218">
        <f t="shared" si="4"/>
        <v>500</v>
      </c>
    </row>
    <row r="263" spans="1:9">
      <c r="B263" s="677"/>
      <c r="C263" s="677"/>
      <c r="G263" s="218">
        <f t="shared" si="4"/>
        <v>500</v>
      </c>
    </row>
    <row r="264" spans="1:9">
      <c r="B264" s="677"/>
      <c r="C264" s="677"/>
      <c r="G264" s="218">
        <f t="shared" si="4"/>
        <v>500</v>
      </c>
      <c r="H264" s="218"/>
    </row>
    <row r="265" spans="1:9">
      <c r="B265" s="677"/>
      <c r="C265" s="677"/>
      <c r="E265" s="218"/>
      <c r="F265" s="218"/>
      <c r="G265" s="218">
        <f t="shared" si="4"/>
        <v>500</v>
      </c>
      <c r="H265" s="218"/>
    </row>
    <row r="266" spans="1:9">
      <c r="B266" s="677"/>
      <c r="C266" s="677"/>
      <c r="E266" s="218"/>
      <c r="F266" s="218"/>
      <c r="G266" s="218">
        <f t="shared" si="4"/>
        <v>500</v>
      </c>
      <c r="H266" s="218"/>
    </row>
    <row r="267" spans="1:9">
      <c r="B267"/>
      <c r="C267" s="677"/>
      <c r="E267" s="218"/>
      <c r="F267" s="218"/>
      <c r="G267" s="218">
        <f t="shared" si="4"/>
        <v>500</v>
      </c>
      <c r="H267" s="218"/>
    </row>
    <row r="268" spans="1:9">
      <c r="B268" s="677"/>
      <c r="C268" s="677"/>
      <c r="E268" s="218"/>
      <c r="F268" s="218"/>
      <c r="G268" s="218">
        <f t="shared" si="4"/>
        <v>500</v>
      </c>
      <c r="H268" s="218"/>
    </row>
    <row r="269" spans="1:9">
      <c r="B269" s="677"/>
      <c r="C269" s="677"/>
      <c r="E269" s="218"/>
      <c r="F269" s="218"/>
      <c r="G269" s="218">
        <f t="shared" si="4"/>
        <v>500</v>
      </c>
      <c r="H269" s="218"/>
    </row>
    <row r="270" spans="1:9">
      <c r="B270" s="677"/>
      <c r="C270" s="677"/>
      <c r="E270" s="218"/>
      <c r="F270" s="218"/>
      <c r="G270" s="218">
        <f t="shared" si="4"/>
        <v>500</v>
      </c>
      <c r="H270" s="218"/>
    </row>
    <row r="271" spans="1:9">
      <c r="B271" s="677"/>
      <c r="C271" s="677"/>
      <c r="G271" s="218">
        <f t="shared" si="4"/>
        <v>500</v>
      </c>
    </row>
    <row r="272" spans="1:9">
      <c r="B272" s="677"/>
      <c r="C272" s="677"/>
      <c r="G272" s="218">
        <f t="shared" si="4"/>
        <v>500</v>
      </c>
    </row>
    <row r="273" spans="7:7">
      <c r="G273" s="218">
        <f t="shared" si="4"/>
        <v>500</v>
      </c>
    </row>
    <row r="274" spans="7:7">
      <c r="G274" s="218">
        <f t="shared" si="4"/>
        <v>500</v>
      </c>
    </row>
    <row r="275" spans="7:7">
      <c r="G275" s="218">
        <f t="shared" si="4"/>
        <v>500</v>
      </c>
    </row>
    <row r="276" spans="7:7">
      <c r="G276" s="218">
        <f t="shared" si="4"/>
        <v>500</v>
      </c>
    </row>
    <row r="277" spans="7:7">
      <c r="G277" s="218">
        <f t="shared" si="4"/>
        <v>500</v>
      </c>
    </row>
    <row r="278" spans="7:7">
      <c r="G278" s="218">
        <f t="shared" si="4"/>
        <v>500</v>
      </c>
    </row>
    <row r="279" spans="7:7">
      <c r="G279" s="218">
        <f t="shared" si="4"/>
        <v>500</v>
      </c>
    </row>
    <row r="280" spans="7:7">
      <c r="G280" s="218">
        <f t="shared" si="4"/>
        <v>500</v>
      </c>
    </row>
    <row r="281" spans="7:7">
      <c r="G281" s="218">
        <f t="shared" si="4"/>
        <v>500</v>
      </c>
    </row>
    <row r="282" spans="7:7">
      <c r="G282" s="218">
        <f t="shared" si="4"/>
        <v>500</v>
      </c>
    </row>
    <row r="283" spans="7:7">
      <c r="G283" s="218">
        <f t="shared" si="4"/>
        <v>500</v>
      </c>
    </row>
    <row r="284" spans="7:7">
      <c r="G284" s="218">
        <f t="shared" si="4"/>
        <v>500</v>
      </c>
    </row>
    <row r="285" spans="7:7">
      <c r="G285" s="218">
        <f t="shared" si="4"/>
        <v>500</v>
      </c>
    </row>
    <row r="286" spans="7:7">
      <c r="G286" s="218">
        <f t="shared" si="4"/>
        <v>500</v>
      </c>
    </row>
    <row r="287" spans="7:7">
      <c r="G287" s="218">
        <f t="shared" si="4"/>
        <v>500</v>
      </c>
    </row>
    <row r="288" spans="7:7">
      <c r="G288" s="218">
        <f t="shared" si="4"/>
        <v>500</v>
      </c>
    </row>
    <row r="289" spans="7:7">
      <c r="G289" s="218">
        <f t="shared" si="4"/>
        <v>500</v>
      </c>
    </row>
    <row r="290" spans="7:7">
      <c r="G290" s="218">
        <f t="shared" si="4"/>
        <v>500</v>
      </c>
    </row>
    <row r="291" spans="7:7">
      <c r="G291" s="218">
        <f t="shared" si="4"/>
        <v>500</v>
      </c>
    </row>
    <row r="292" spans="7:7">
      <c r="G292" s="218">
        <f t="shared" si="4"/>
        <v>500</v>
      </c>
    </row>
    <row r="293" spans="7:7">
      <c r="G293" s="218">
        <f t="shared" si="4"/>
        <v>500</v>
      </c>
    </row>
    <row r="294" spans="7:7">
      <c r="G294" s="218">
        <f t="shared" si="4"/>
        <v>500</v>
      </c>
    </row>
    <row r="295" spans="7:7">
      <c r="G295" s="218">
        <f t="shared" si="4"/>
        <v>500</v>
      </c>
    </row>
    <row r="296" spans="7:7">
      <c r="G296" s="218">
        <f t="shared" si="4"/>
        <v>500</v>
      </c>
    </row>
    <row r="297" spans="7:7">
      <c r="G297" s="218">
        <f t="shared" si="4"/>
        <v>500</v>
      </c>
    </row>
    <row r="298" spans="7:7">
      <c r="G298" s="218">
        <f t="shared" si="4"/>
        <v>500</v>
      </c>
    </row>
    <row r="299" spans="7:7">
      <c r="G299" s="218">
        <f t="shared" si="4"/>
        <v>500</v>
      </c>
    </row>
    <row r="300" spans="7:7">
      <c r="G300" s="218">
        <f t="shared" si="4"/>
        <v>500</v>
      </c>
    </row>
    <row r="301" spans="7:7">
      <c r="G301" s="218">
        <f t="shared" si="4"/>
        <v>500</v>
      </c>
    </row>
    <row r="302" spans="7:7">
      <c r="G302" s="218">
        <f t="shared" si="4"/>
        <v>500</v>
      </c>
    </row>
    <row r="303" spans="7:7">
      <c r="G303" s="218">
        <f t="shared" si="4"/>
        <v>500</v>
      </c>
    </row>
    <row r="304" spans="7:7">
      <c r="G304" s="218">
        <f t="shared" si="4"/>
        <v>500</v>
      </c>
    </row>
    <row r="305" spans="7:7">
      <c r="G305" s="218">
        <f t="shared" si="4"/>
        <v>500</v>
      </c>
    </row>
    <row r="306" spans="7:7">
      <c r="G306" s="218">
        <f t="shared" si="4"/>
        <v>500</v>
      </c>
    </row>
    <row r="307" spans="7:7">
      <c r="G307" s="218">
        <f t="shared" si="4"/>
        <v>500</v>
      </c>
    </row>
    <row r="308" spans="7:7">
      <c r="G308" s="218">
        <f t="shared" si="4"/>
        <v>500</v>
      </c>
    </row>
    <row r="309" spans="7:7">
      <c r="G309" s="218">
        <f t="shared" si="4"/>
        <v>500</v>
      </c>
    </row>
    <row r="310" spans="7:7">
      <c r="G310" s="218">
        <f t="shared" si="4"/>
        <v>500</v>
      </c>
    </row>
    <row r="311" spans="7:7">
      <c r="G311" s="218">
        <f t="shared" si="4"/>
        <v>500</v>
      </c>
    </row>
    <row r="312" spans="7:7">
      <c r="G312" s="218">
        <f t="shared" si="4"/>
        <v>500</v>
      </c>
    </row>
    <row r="313" spans="7:7">
      <c r="G313" s="218">
        <f t="shared" si="4"/>
        <v>500</v>
      </c>
    </row>
    <row r="314" spans="7:7">
      <c r="G314" s="218">
        <f t="shared" si="4"/>
        <v>500</v>
      </c>
    </row>
    <row r="315" spans="7:7">
      <c r="G315" s="218">
        <f t="shared" si="4"/>
        <v>500</v>
      </c>
    </row>
    <row r="316" spans="7:7">
      <c r="G316" s="218">
        <f t="shared" si="4"/>
        <v>500</v>
      </c>
    </row>
    <row r="317" spans="7:7">
      <c r="G317" s="218">
        <f t="shared" si="4"/>
        <v>500</v>
      </c>
    </row>
    <row r="318" spans="7:7">
      <c r="G318" s="218">
        <f t="shared" si="4"/>
        <v>500</v>
      </c>
    </row>
    <row r="319" spans="7:7">
      <c r="G319" s="218">
        <f t="shared" si="4"/>
        <v>500</v>
      </c>
    </row>
    <row r="320" spans="7:7">
      <c r="G320" s="218">
        <f t="shared" si="4"/>
        <v>500</v>
      </c>
    </row>
    <row r="321" spans="7:7">
      <c r="G321" s="218">
        <f t="shared" ref="G321:G384" si="5">+G320+E321-F321</f>
        <v>500</v>
      </c>
    </row>
    <row r="322" spans="7:7">
      <c r="G322" s="218">
        <f t="shared" si="5"/>
        <v>500</v>
      </c>
    </row>
    <row r="323" spans="7:7">
      <c r="G323" s="218">
        <f t="shared" si="5"/>
        <v>500</v>
      </c>
    </row>
    <row r="324" spans="7:7">
      <c r="G324" s="218">
        <f t="shared" si="5"/>
        <v>500</v>
      </c>
    </row>
    <row r="325" spans="7:7">
      <c r="G325" s="218">
        <f t="shared" si="5"/>
        <v>500</v>
      </c>
    </row>
    <row r="326" spans="7:7">
      <c r="G326" s="218">
        <f t="shared" si="5"/>
        <v>500</v>
      </c>
    </row>
    <row r="327" spans="7:7">
      <c r="G327" s="218">
        <f t="shared" si="5"/>
        <v>500</v>
      </c>
    </row>
    <row r="328" spans="7:7">
      <c r="G328" s="218">
        <f t="shared" si="5"/>
        <v>500</v>
      </c>
    </row>
    <row r="329" spans="7:7">
      <c r="G329" s="218">
        <f t="shared" si="5"/>
        <v>500</v>
      </c>
    </row>
    <row r="330" spans="7:7">
      <c r="G330" s="218">
        <f t="shared" si="5"/>
        <v>500</v>
      </c>
    </row>
    <row r="331" spans="7:7">
      <c r="G331" s="218">
        <f t="shared" si="5"/>
        <v>500</v>
      </c>
    </row>
    <row r="332" spans="7:7">
      <c r="G332" s="218">
        <f t="shared" si="5"/>
        <v>500</v>
      </c>
    </row>
    <row r="333" spans="7:7">
      <c r="G333" s="218">
        <f t="shared" si="5"/>
        <v>500</v>
      </c>
    </row>
    <row r="334" spans="7:7">
      <c r="G334" s="218">
        <f t="shared" si="5"/>
        <v>500</v>
      </c>
    </row>
    <row r="335" spans="7:7">
      <c r="G335" s="218">
        <f t="shared" si="5"/>
        <v>500</v>
      </c>
    </row>
    <row r="336" spans="7:7">
      <c r="G336" s="218">
        <f t="shared" si="5"/>
        <v>500</v>
      </c>
    </row>
    <row r="337" spans="7:7">
      <c r="G337" s="218">
        <f t="shared" si="5"/>
        <v>500</v>
      </c>
    </row>
    <row r="338" spans="7:7">
      <c r="G338" s="218">
        <f t="shared" si="5"/>
        <v>500</v>
      </c>
    </row>
    <row r="339" spans="7:7">
      <c r="G339" s="218">
        <f t="shared" si="5"/>
        <v>500</v>
      </c>
    </row>
    <row r="340" spans="7:7">
      <c r="G340" s="218">
        <f t="shared" si="5"/>
        <v>500</v>
      </c>
    </row>
    <row r="341" spans="7:7">
      <c r="G341" s="218">
        <f t="shared" si="5"/>
        <v>500</v>
      </c>
    </row>
    <row r="342" spans="7:7">
      <c r="G342" s="218">
        <f t="shared" si="5"/>
        <v>500</v>
      </c>
    </row>
    <row r="343" spans="7:7">
      <c r="G343" s="218">
        <f t="shared" si="5"/>
        <v>500</v>
      </c>
    </row>
    <row r="344" spans="7:7">
      <c r="G344" s="218">
        <f t="shared" si="5"/>
        <v>500</v>
      </c>
    </row>
    <row r="345" spans="7:7">
      <c r="G345" s="218">
        <f t="shared" si="5"/>
        <v>500</v>
      </c>
    </row>
    <row r="346" spans="7:7">
      <c r="G346" s="218">
        <f t="shared" si="5"/>
        <v>500</v>
      </c>
    </row>
    <row r="347" spans="7:7">
      <c r="G347" s="218">
        <f t="shared" si="5"/>
        <v>500</v>
      </c>
    </row>
    <row r="348" spans="7:7">
      <c r="G348" s="218">
        <f t="shared" si="5"/>
        <v>500</v>
      </c>
    </row>
    <row r="349" spans="7:7">
      <c r="G349" s="218">
        <f t="shared" si="5"/>
        <v>500</v>
      </c>
    </row>
    <row r="350" spans="7:7">
      <c r="G350" s="218">
        <f t="shared" si="5"/>
        <v>500</v>
      </c>
    </row>
    <row r="351" spans="7:7">
      <c r="G351" s="218">
        <f t="shared" si="5"/>
        <v>500</v>
      </c>
    </row>
    <row r="352" spans="7:7">
      <c r="G352" s="218">
        <f t="shared" si="5"/>
        <v>500</v>
      </c>
    </row>
    <row r="353" spans="7:7">
      <c r="G353" s="218">
        <f t="shared" si="5"/>
        <v>500</v>
      </c>
    </row>
    <row r="354" spans="7:7">
      <c r="G354" s="218">
        <f t="shared" si="5"/>
        <v>500</v>
      </c>
    </row>
    <row r="355" spans="7:7">
      <c r="G355" s="218">
        <f t="shared" si="5"/>
        <v>500</v>
      </c>
    </row>
    <row r="356" spans="7:7">
      <c r="G356" s="218">
        <f t="shared" si="5"/>
        <v>500</v>
      </c>
    </row>
    <row r="357" spans="7:7">
      <c r="G357" s="218">
        <f t="shared" si="5"/>
        <v>500</v>
      </c>
    </row>
    <row r="358" spans="7:7">
      <c r="G358" s="218">
        <f t="shared" si="5"/>
        <v>500</v>
      </c>
    </row>
    <row r="359" spans="7:7">
      <c r="G359" s="218">
        <f t="shared" si="5"/>
        <v>500</v>
      </c>
    </row>
    <row r="360" spans="7:7">
      <c r="G360" s="218">
        <f t="shared" si="5"/>
        <v>500</v>
      </c>
    </row>
    <row r="361" spans="7:7">
      <c r="G361" s="218">
        <f t="shared" si="5"/>
        <v>500</v>
      </c>
    </row>
    <row r="362" spans="7:7">
      <c r="G362" s="218">
        <f t="shared" si="5"/>
        <v>500</v>
      </c>
    </row>
    <row r="363" spans="7:7">
      <c r="G363" s="218">
        <f t="shared" si="5"/>
        <v>500</v>
      </c>
    </row>
    <row r="364" spans="7:7">
      <c r="G364" s="218">
        <f t="shared" si="5"/>
        <v>500</v>
      </c>
    </row>
    <row r="365" spans="7:7">
      <c r="G365" s="218">
        <f t="shared" si="5"/>
        <v>500</v>
      </c>
    </row>
    <row r="366" spans="7:7">
      <c r="G366" s="218">
        <f t="shared" si="5"/>
        <v>500</v>
      </c>
    </row>
    <row r="367" spans="7:7">
      <c r="G367" s="218">
        <f t="shared" si="5"/>
        <v>500</v>
      </c>
    </row>
    <row r="368" spans="7:7">
      <c r="G368" s="218">
        <f t="shared" si="5"/>
        <v>500</v>
      </c>
    </row>
    <row r="369" spans="7:7">
      <c r="G369" s="218">
        <f t="shared" si="5"/>
        <v>500</v>
      </c>
    </row>
    <row r="370" spans="7:7">
      <c r="G370" s="218">
        <f t="shared" si="5"/>
        <v>500</v>
      </c>
    </row>
    <row r="371" spans="7:7">
      <c r="G371" s="218">
        <f t="shared" si="5"/>
        <v>500</v>
      </c>
    </row>
    <row r="372" spans="7:7">
      <c r="G372" s="218">
        <f t="shared" si="5"/>
        <v>500</v>
      </c>
    </row>
    <row r="373" spans="7:7">
      <c r="G373" s="218">
        <f t="shared" si="5"/>
        <v>500</v>
      </c>
    </row>
    <row r="374" spans="7:7">
      <c r="G374" s="218">
        <f t="shared" si="5"/>
        <v>500</v>
      </c>
    </row>
    <row r="375" spans="7:7">
      <c r="G375" s="218">
        <f t="shared" si="5"/>
        <v>500</v>
      </c>
    </row>
    <row r="376" spans="7:7">
      <c r="G376" s="218">
        <f t="shared" si="5"/>
        <v>500</v>
      </c>
    </row>
    <row r="377" spans="7:7">
      <c r="G377" s="218">
        <f t="shared" si="5"/>
        <v>500</v>
      </c>
    </row>
    <row r="378" spans="7:7">
      <c r="G378" s="218">
        <f t="shared" si="5"/>
        <v>500</v>
      </c>
    </row>
    <row r="379" spans="7:7">
      <c r="G379" s="218">
        <f t="shared" si="5"/>
        <v>500</v>
      </c>
    </row>
    <row r="380" spans="7:7">
      <c r="G380" s="218">
        <f t="shared" si="5"/>
        <v>500</v>
      </c>
    </row>
    <row r="381" spans="7:7">
      <c r="G381" s="218">
        <f t="shared" si="5"/>
        <v>500</v>
      </c>
    </row>
    <row r="382" spans="7:7">
      <c r="G382" s="218">
        <f t="shared" si="5"/>
        <v>500</v>
      </c>
    </row>
    <row r="383" spans="7:7">
      <c r="G383" s="218">
        <f t="shared" si="5"/>
        <v>500</v>
      </c>
    </row>
    <row r="384" spans="7:7">
      <c r="G384" s="218">
        <f t="shared" si="5"/>
        <v>500</v>
      </c>
    </row>
    <row r="385" spans="7:7">
      <c r="G385" s="218">
        <f t="shared" ref="G385:G448" si="6">+G384+E385-F385</f>
        <v>500</v>
      </c>
    </row>
    <row r="386" spans="7:7">
      <c r="G386" s="218">
        <f t="shared" si="6"/>
        <v>500</v>
      </c>
    </row>
    <row r="387" spans="7:7">
      <c r="G387" s="218">
        <f t="shared" si="6"/>
        <v>500</v>
      </c>
    </row>
    <row r="388" spans="7:7">
      <c r="G388" s="218">
        <f t="shared" si="6"/>
        <v>500</v>
      </c>
    </row>
    <row r="389" spans="7:7">
      <c r="G389" s="218">
        <f t="shared" si="6"/>
        <v>500</v>
      </c>
    </row>
    <row r="390" spans="7:7">
      <c r="G390" s="218">
        <f t="shared" si="6"/>
        <v>500</v>
      </c>
    </row>
    <row r="391" spans="7:7">
      <c r="G391" s="218">
        <f t="shared" si="6"/>
        <v>500</v>
      </c>
    </row>
    <row r="392" spans="7:7">
      <c r="G392" s="218">
        <f t="shared" si="6"/>
        <v>500</v>
      </c>
    </row>
    <row r="393" spans="7:7">
      <c r="G393" s="218">
        <f t="shared" si="6"/>
        <v>500</v>
      </c>
    </row>
    <row r="394" spans="7:7">
      <c r="G394" s="218">
        <f t="shared" si="6"/>
        <v>500</v>
      </c>
    </row>
    <row r="395" spans="7:7">
      <c r="G395" s="218">
        <f t="shared" si="6"/>
        <v>500</v>
      </c>
    </row>
    <row r="396" spans="7:7">
      <c r="G396" s="218">
        <f t="shared" si="6"/>
        <v>500</v>
      </c>
    </row>
    <row r="397" spans="7:7">
      <c r="G397" s="218">
        <f t="shared" si="6"/>
        <v>500</v>
      </c>
    </row>
    <row r="398" spans="7:7">
      <c r="G398" s="218">
        <f t="shared" si="6"/>
        <v>500</v>
      </c>
    </row>
    <row r="399" spans="7:7">
      <c r="G399" s="218">
        <f t="shared" si="6"/>
        <v>500</v>
      </c>
    </row>
    <row r="400" spans="7:7">
      <c r="G400" s="218">
        <f t="shared" si="6"/>
        <v>500</v>
      </c>
    </row>
    <row r="401" spans="7:7">
      <c r="G401" s="218">
        <f t="shared" si="6"/>
        <v>500</v>
      </c>
    </row>
    <row r="402" spans="7:7">
      <c r="G402" s="218">
        <f t="shared" si="6"/>
        <v>500</v>
      </c>
    </row>
    <row r="403" spans="7:7">
      <c r="G403" s="218">
        <f t="shared" si="6"/>
        <v>500</v>
      </c>
    </row>
    <row r="404" spans="7:7">
      <c r="G404" s="218">
        <f t="shared" si="6"/>
        <v>500</v>
      </c>
    </row>
    <row r="405" spans="7:7">
      <c r="G405" s="218">
        <f t="shared" si="6"/>
        <v>500</v>
      </c>
    </row>
    <row r="406" spans="7:7">
      <c r="G406" s="218">
        <f t="shared" si="6"/>
        <v>500</v>
      </c>
    </row>
    <row r="407" spans="7:7">
      <c r="G407" s="218">
        <f t="shared" si="6"/>
        <v>500</v>
      </c>
    </row>
    <row r="408" spans="7:7">
      <c r="G408" s="218">
        <f t="shared" si="6"/>
        <v>500</v>
      </c>
    </row>
    <row r="409" spans="7:7">
      <c r="G409" s="218">
        <f t="shared" si="6"/>
        <v>500</v>
      </c>
    </row>
    <row r="410" spans="7:7">
      <c r="G410" s="218">
        <f t="shared" si="6"/>
        <v>500</v>
      </c>
    </row>
    <row r="411" spans="7:7">
      <c r="G411" s="218">
        <f t="shared" si="6"/>
        <v>500</v>
      </c>
    </row>
    <row r="412" spans="7:7">
      <c r="G412" s="218">
        <f t="shared" si="6"/>
        <v>500</v>
      </c>
    </row>
    <row r="413" spans="7:7">
      <c r="G413" s="218">
        <f t="shared" si="6"/>
        <v>500</v>
      </c>
    </row>
    <row r="414" spans="7:7">
      <c r="G414" s="218">
        <f t="shared" si="6"/>
        <v>500</v>
      </c>
    </row>
    <row r="415" spans="7:7">
      <c r="G415" s="218">
        <f t="shared" si="6"/>
        <v>500</v>
      </c>
    </row>
    <row r="416" spans="7:7">
      <c r="G416" s="218">
        <f t="shared" si="6"/>
        <v>500</v>
      </c>
    </row>
    <row r="417" spans="7:7">
      <c r="G417" s="218">
        <f t="shared" si="6"/>
        <v>500</v>
      </c>
    </row>
    <row r="418" spans="7:7">
      <c r="G418" s="218">
        <f t="shared" si="6"/>
        <v>500</v>
      </c>
    </row>
    <row r="419" spans="7:7">
      <c r="G419" s="218">
        <f t="shared" si="6"/>
        <v>500</v>
      </c>
    </row>
    <row r="420" spans="7:7">
      <c r="G420" s="218">
        <f t="shared" si="6"/>
        <v>500</v>
      </c>
    </row>
    <row r="421" spans="7:7">
      <c r="G421" s="218">
        <f t="shared" si="6"/>
        <v>500</v>
      </c>
    </row>
    <row r="422" spans="7:7">
      <c r="G422" s="218">
        <f t="shared" si="6"/>
        <v>500</v>
      </c>
    </row>
    <row r="423" spans="7:7">
      <c r="G423" s="218">
        <f t="shared" si="6"/>
        <v>500</v>
      </c>
    </row>
    <row r="424" spans="7:7">
      <c r="G424" s="218">
        <f t="shared" si="6"/>
        <v>500</v>
      </c>
    </row>
    <row r="425" spans="7:7">
      <c r="G425" s="218">
        <f t="shared" si="6"/>
        <v>500</v>
      </c>
    </row>
    <row r="426" spans="7:7">
      <c r="G426" s="218">
        <f t="shared" si="6"/>
        <v>500</v>
      </c>
    </row>
    <row r="427" spans="7:7">
      <c r="G427" s="218">
        <f t="shared" si="6"/>
        <v>500</v>
      </c>
    </row>
    <row r="428" spans="7:7">
      <c r="G428" s="218">
        <f t="shared" si="6"/>
        <v>500</v>
      </c>
    </row>
    <row r="429" spans="7:7">
      <c r="G429" s="218">
        <f t="shared" si="6"/>
        <v>500</v>
      </c>
    </row>
    <row r="430" spans="7:7">
      <c r="G430" s="218">
        <f t="shared" si="6"/>
        <v>500</v>
      </c>
    </row>
    <row r="431" spans="7:7">
      <c r="G431" s="218">
        <f t="shared" si="6"/>
        <v>500</v>
      </c>
    </row>
    <row r="432" spans="7:7">
      <c r="G432" s="218">
        <f t="shared" si="6"/>
        <v>500</v>
      </c>
    </row>
    <row r="433" spans="7:7">
      <c r="G433" s="218">
        <f t="shared" si="6"/>
        <v>500</v>
      </c>
    </row>
    <row r="434" spans="7:7">
      <c r="G434" s="218">
        <f t="shared" si="6"/>
        <v>500</v>
      </c>
    </row>
    <row r="435" spans="7:7">
      <c r="G435" s="218">
        <f t="shared" si="6"/>
        <v>500</v>
      </c>
    </row>
    <row r="436" spans="7:7">
      <c r="G436" s="218">
        <f t="shared" si="6"/>
        <v>500</v>
      </c>
    </row>
    <row r="437" spans="7:7">
      <c r="G437" s="218">
        <f t="shared" si="6"/>
        <v>500</v>
      </c>
    </row>
    <row r="438" spans="7:7">
      <c r="G438" s="218">
        <f t="shared" si="6"/>
        <v>500</v>
      </c>
    </row>
    <row r="439" spans="7:7">
      <c r="G439" s="218">
        <f t="shared" si="6"/>
        <v>500</v>
      </c>
    </row>
    <row r="440" spans="7:7">
      <c r="G440" s="218">
        <f t="shared" si="6"/>
        <v>500</v>
      </c>
    </row>
    <row r="441" spans="7:7">
      <c r="G441" s="218">
        <f t="shared" si="6"/>
        <v>500</v>
      </c>
    </row>
    <row r="442" spans="7:7">
      <c r="G442" s="218">
        <f t="shared" si="6"/>
        <v>500</v>
      </c>
    </row>
    <row r="443" spans="7:7">
      <c r="G443" s="218">
        <f t="shared" si="6"/>
        <v>500</v>
      </c>
    </row>
    <row r="444" spans="7:7">
      <c r="G444" s="218">
        <f t="shared" si="6"/>
        <v>500</v>
      </c>
    </row>
    <row r="445" spans="7:7">
      <c r="G445" s="218">
        <f t="shared" si="6"/>
        <v>500</v>
      </c>
    </row>
    <row r="446" spans="7:7">
      <c r="G446" s="218">
        <f t="shared" si="6"/>
        <v>500</v>
      </c>
    </row>
    <row r="447" spans="7:7">
      <c r="G447" s="218">
        <f t="shared" si="6"/>
        <v>500</v>
      </c>
    </row>
    <row r="448" spans="7:7">
      <c r="G448" s="218">
        <f t="shared" si="6"/>
        <v>500</v>
      </c>
    </row>
    <row r="449" spans="7:7">
      <c r="G449" s="218">
        <f t="shared" ref="G449:G505" si="7">+G448+E449-F449</f>
        <v>500</v>
      </c>
    </row>
    <row r="450" spans="7:7">
      <c r="G450" s="218">
        <f t="shared" si="7"/>
        <v>500</v>
      </c>
    </row>
    <row r="451" spans="7:7">
      <c r="G451" s="218">
        <f t="shared" si="7"/>
        <v>500</v>
      </c>
    </row>
    <row r="452" spans="7:7">
      <c r="G452" s="218">
        <f t="shared" si="7"/>
        <v>500</v>
      </c>
    </row>
    <row r="453" spans="7:7">
      <c r="G453" s="218">
        <f t="shared" si="7"/>
        <v>500</v>
      </c>
    </row>
    <row r="454" spans="7:7">
      <c r="G454" s="218">
        <f t="shared" si="7"/>
        <v>500</v>
      </c>
    </row>
    <row r="455" spans="7:7">
      <c r="G455" s="218">
        <f t="shared" si="7"/>
        <v>500</v>
      </c>
    </row>
    <row r="456" spans="7:7">
      <c r="G456" s="218">
        <f t="shared" si="7"/>
        <v>500</v>
      </c>
    </row>
    <row r="457" spans="7:7">
      <c r="G457" s="218">
        <f t="shared" si="7"/>
        <v>500</v>
      </c>
    </row>
    <row r="458" spans="7:7">
      <c r="G458" s="218">
        <f t="shared" si="7"/>
        <v>500</v>
      </c>
    </row>
    <row r="459" spans="7:7">
      <c r="G459" s="218">
        <f t="shared" si="7"/>
        <v>500</v>
      </c>
    </row>
    <row r="460" spans="7:7">
      <c r="G460" s="218">
        <f t="shared" si="7"/>
        <v>500</v>
      </c>
    </row>
    <row r="461" spans="7:7">
      <c r="G461" s="218">
        <f t="shared" si="7"/>
        <v>500</v>
      </c>
    </row>
    <row r="462" spans="7:7">
      <c r="G462" s="218">
        <f t="shared" si="7"/>
        <v>500</v>
      </c>
    </row>
    <row r="463" spans="7:7">
      <c r="G463" s="218">
        <f t="shared" si="7"/>
        <v>500</v>
      </c>
    </row>
    <row r="464" spans="7:7">
      <c r="G464" s="218">
        <f t="shared" si="7"/>
        <v>500</v>
      </c>
    </row>
    <row r="465" spans="7:7">
      <c r="G465" s="218">
        <f t="shared" si="7"/>
        <v>500</v>
      </c>
    </row>
    <row r="466" spans="7:7">
      <c r="G466" s="218">
        <f t="shared" si="7"/>
        <v>500</v>
      </c>
    </row>
    <row r="467" spans="7:7">
      <c r="G467" s="218">
        <f t="shared" si="7"/>
        <v>500</v>
      </c>
    </row>
    <row r="468" spans="7:7">
      <c r="G468" s="218">
        <f t="shared" si="7"/>
        <v>500</v>
      </c>
    </row>
    <row r="469" spans="7:7">
      <c r="G469" s="218">
        <f t="shared" si="7"/>
        <v>500</v>
      </c>
    </row>
    <row r="470" spans="7:7">
      <c r="G470" s="218">
        <f t="shared" si="7"/>
        <v>500</v>
      </c>
    </row>
    <row r="471" spans="7:7">
      <c r="G471" s="218">
        <f t="shared" si="7"/>
        <v>500</v>
      </c>
    </row>
    <row r="472" spans="7:7">
      <c r="G472" s="218">
        <f t="shared" si="7"/>
        <v>500</v>
      </c>
    </row>
    <row r="473" spans="7:7">
      <c r="G473" s="218">
        <f t="shared" si="7"/>
        <v>500</v>
      </c>
    </row>
    <row r="474" spans="7:7">
      <c r="G474" s="218">
        <f t="shared" si="7"/>
        <v>500</v>
      </c>
    </row>
    <row r="475" spans="7:7">
      <c r="G475" s="218">
        <f t="shared" si="7"/>
        <v>500</v>
      </c>
    </row>
    <row r="476" spans="7:7">
      <c r="G476" s="218">
        <f t="shared" si="7"/>
        <v>500</v>
      </c>
    </row>
    <row r="477" spans="7:7">
      <c r="G477" s="218">
        <f t="shared" si="7"/>
        <v>500</v>
      </c>
    </row>
    <row r="478" spans="7:7">
      <c r="G478" s="218">
        <f t="shared" si="7"/>
        <v>500</v>
      </c>
    </row>
    <row r="479" spans="7:7">
      <c r="G479" s="218">
        <f t="shared" si="7"/>
        <v>500</v>
      </c>
    </row>
    <row r="480" spans="7:7">
      <c r="G480" s="218">
        <f t="shared" si="7"/>
        <v>500</v>
      </c>
    </row>
    <row r="481" spans="7:7">
      <c r="G481" s="218">
        <f t="shared" si="7"/>
        <v>500</v>
      </c>
    </row>
    <row r="482" spans="7:7">
      <c r="G482" s="218">
        <f t="shared" si="7"/>
        <v>500</v>
      </c>
    </row>
    <row r="483" spans="7:7">
      <c r="G483" s="218">
        <f t="shared" si="7"/>
        <v>500</v>
      </c>
    </row>
    <row r="484" spans="7:7">
      <c r="G484" s="218">
        <f t="shared" si="7"/>
        <v>500</v>
      </c>
    </row>
    <row r="485" spans="7:7">
      <c r="G485" s="218">
        <f t="shared" si="7"/>
        <v>500</v>
      </c>
    </row>
    <row r="486" spans="7:7">
      <c r="G486" s="218">
        <f t="shared" si="7"/>
        <v>500</v>
      </c>
    </row>
    <row r="487" spans="7:7">
      <c r="G487" s="218">
        <f t="shared" si="7"/>
        <v>500</v>
      </c>
    </row>
    <row r="488" spans="7:7">
      <c r="G488" s="218">
        <f t="shared" si="7"/>
        <v>500</v>
      </c>
    </row>
    <row r="489" spans="7:7">
      <c r="G489" s="218">
        <f t="shared" si="7"/>
        <v>500</v>
      </c>
    </row>
    <row r="490" spans="7:7">
      <c r="G490" s="218">
        <f t="shared" si="7"/>
        <v>500</v>
      </c>
    </row>
    <row r="491" spans="7:7">
      <c r="G491" s="218">
        <f t="shared" si="7"/>
        <v>500</v>
      </c>
    </row>
    <row r="492" spans="7:7">
      <c r="G492" s="218">
        <f t="shared" si="7"/>
        <v>500</v>
      </c>
    </row>
    <row r="493" spans="7:7">
      <c r="G493" s="218">
        <f t="shared" si="7"/>
        <v>500</v>
      </c>
    </row>
    <row r="494" spans="7:7">
      <c r="G494" s="218">
        <f t="shared" si="7"/>
        <v>500</v>
      </c>
    </row>
    <row r="495" spans="7:7">
      <c r="G495" s="218">
        <f t="shared" si="7"/>
        <v>500</v>
      </c>
    </row>
    <row r="496" spans="7:7">
      <c r="G496" s="218">
        <f t="shared" si="7"/>
        <v>500</v>
      </c>
    </row>
    <row r="497" spans="7:7">
      <c r="G497" s="218">
        <f t="shared" si="7"/>
        <v>500</v>
      </c>
    </row>
    <row r="498" spans="7:7">
      <c r="G498" s="218">
        <f t="shared" si="7"/>
        <v>500</v>
      </c>
    </row>
    <row r="499" spans="7:7">
      <c r="G499" s="218">
        <f t="shared" si="7"/>
        <v>500</v>
      </c>
    </row>
    <row r="500" spans="7:7">
      <c r="G500" s="218">
        <f t="shared" si="7"/>
        <v>500</v>
      </c>
    </row>
    <row r="501" spans="7:7">
      <c r="G501" s="218">
        <f t="shared" si="7"/>
        <v>500</v>
      </c>
    </row>
    <row r="502" spans="7:7">
      <c r="G502" s="218">
        <f t="shared" si="7"/>
        <v>500</v>
      </c>
    </row>
    <row r="503" spans="7:7">
      <c r="G503" s="218">
        <f t="shared" si="7"/>
        <v>500</v>
      </c>
    </row>
    <row r="504" spans="7:7">
      <c r="G504" s="218">
        <f t="shared" si="7"/>
        <v>500</v>
      </c>
    </row>
    <row r="505" spans="7:7">
      <c r="G505" s="218">
        <f t="shared" si="7"/>
        <v>500</v>
      </c>
    </row>
  </sheetData>
  <autoFilter ref="A7:O230" xr:uid="{E05E74AE-82F1-45A8-A7A3-D665F2E2AEEF}"/>
  <mergeCells count="2">
    <mergeCell ref="B3:G3"/>
    <mergeCell ref="K223:M223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9">
    <tabColor rgb="FF00B0F0"/>
  </sheetPr>
  <dimension ref="A3:N1025"/>
  <sheetViews>
    <sheetView topLeftCell="A723" workbookViewId="0">
      <selection activeCell="F745" sqref="F745"/>
    </sheetView>
  </sheetViews>
  <sheetFormatPr defaultColWidth="11.42578125" defaultRowHeight="15"/>
  <cols>
    <col min="1" max="1" width="11.7109375" style="236" bestFit="1" customWidth="1"/>
    <col min="2" max="2" width="12.7109375" style="217" bestFit="1" customWidth="1"/>
    <col min="3" max="3" width="11.85546875" style="217" bestFit="1" customWidth="1"/>
    <col min="4" max="4" width="23" customWidth="1"/>
    <col min="5" max="6" width="11.42578125" style="218"/>
    <col min="7" max="7" width="12.42578125" style="218" bestFit="1" customWidth="1"/>
  </cols>
  <sheetData>
    <row r="3" spans="1:7">
      <c r="B3" s="690" t="s">
        <v>3055</v>
      </c>
      <c r="C3" s="690"/>
      <c r="D3" s="690"/>
      <c r="E3" s="690"/>
      <c r="F3" s="690"/>
      <c r="G3" s="690"/>
    </row>
    <row r="5" spans="1:7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34" t="s">
        <v>394</v>
      </c>
      <c r="F5" s="234" t="s">
        <v>395</v>
      </c>
      <c r="G5" s="235" t="s">
        <v>396</v>
      </c>
    </row>
    <row r="6" spans="1:7">
      <c r="A6" s="236">
        <v>42736</v>
      </c>
      <c r="B6" s="677" t="s">
        <v>476</v>
      </c>
      <c r="C6" s="677"/>
      <c r="G6" s="218">
        <v>16.600000000000001</v>
      </c>
    </row>
    <row r="7" spans="1:7">
      <c r="A7" s="236">
        <v>42751</v>
      </c>
      <c r="B7" s="677">
        <v>12084</v>
      </c>
      <c r="C7" s="677" t="s">
        <v>477</v>
      </c>
      <c r="F7" s="218">
        <v>16.600000000000001</v>
      </c>
      <c r="G7" s="218">
        <f>+G6+E7-F7</f>
        <v>0</v>
      </c>
    </row>
    <row r="8" spans="1:7">
      <c r="A8" s="243">
        <v>42766</v>
      </c>
      <c r="B8" s="676" t="s">
        <v>397</v>
      </c>
      <c r="C8" s="676" t="s">
        <v>444</v>
      </c>
      <c r="D8" t="s">
        <v>19</v>
      </c>
      <c r="E8" s="218">
        <v>13.5</v>
      </c>
      <c r="G8" s="218">
        <f t="shared" ref="G8:G71" si="0">+G7+E8-F8</f>
        <v>13.5</v>
      </c>
    </row>
    <row r="9" spans="1:7">
      <c r="B9" s="677"/>
      <c r="C9" s="677"/>
      <c r="D9" t="s">
        <v>401</v>
      </c>
      <c r="E9" s="218">
        <v>2.8</v>
      </c>
      <c r="G9" s="218">
        <f t="shared" si="0"/>
        <v>16.3</v>
      </c>
    </row>
    <row r="10" spans="1:7">
      <c r="B10" s="677"/>
      <c r="C10" s="677"/>
      <c r="D10" t="s">
        <v>400</v>
      </c>
      <c r="E10" s="218">
        <v>210</v>
      </c>
      <c r="G10" s="218">
        <f t="shared" si="0"/>
        <v>226.3</v>
      </c>
    </row>
    <row r="11" spans="1:7">
      <c r="A11" s="236">
        <v>42787</v>
      </c>
      <c r="B11" s="677">
        <v>12285</v>
      </c>
      <c r="C11" s="677" t="s">
        <v>444</v>
      </c>
      <c r="D11" t="s">
        <v>19</v>
      </c>
      <c r="F11" s="218">
        <v>13.5</v>
      </c>
      <c r="G11" s="218">
        <f t="shared" si="0"/>
        <v>212.8</v>
      </c>
    </row>
    <row r="12" spans="1:7">
      <c r="A12" s="236">
        <v>42787</v>
      </c>
      <c r="B12" s="677">
        <v>12285</v>
      </c>
      <c r="C12" s="677" t="s">
        <v>444</v>
      </c>
      <c r="D12" t="s">
        <v>401</v>
      </c>
      <c r="F12" s="218">
        <v>2.8</v>
      </c>
      <c r="G12" s="218">
        <f t="shared" si="0"/>
        <v>210</v>
      </c>
    </row>
    <row r="13" spans="1:7">
      <c r="A13" s="236">
        <v>42751</v>
      </c>
      <c r="B13" s="677">
        <v>12085</v>
      </c>
      <c r="C13" s="677" t="s">
        <v>444</v>
      </c>
      <c r="D13" t="s">
        <v>400</v>
      </c>
      <c r="F13" s="218">
        <v>110</v>
      </c>
      <c r="G13" s="218">
        <f t="shared" si="0"/>
        <v>100</v>
      </c>
    </row>
    <row r="14" spans="1:7">
      <c r="A14" s="236">
        <v>42765</v>
      </c>
      <c r="B14" s="677">
        <v>12168</v>
      </c>
      <c r="C14" s="677" t="s">
        <v>444</v>
      </c>
      <c r="D14" t="s">
        <v>400</v>
      </c>
      <c r="F14" s="218">
        <v>100</v>
      </c>
      <c r="G14" s="218">
        <f t="shared" si="0"/>
        <v>0</v>
      </c>
    </row>
    <row r="15" spans="1:7">
      <c r="A15" s="243">
        <v>42794</v>
      </c>
      <c r="B15" s="676" t="s">
        <v>397</v>
      </c>
      <c r="C15" s="676" t="s">
        <v>415</v>
      </c>
      <c r="D15" t="s">
        <v>19</v>
      </c>
      <c r="E15" s="218">
        <v>13</v>
      </c>
      <c r="G15" s="218">
        <f t="shared" si="0"/>
        <v>13</v>
      </c>
    </row>
    <row r="16" spans="1:7">
      <c r="B16" s="677"/>
      <c r="C16" s="677"/>
      <c r="D16" t="s">
        <v>401</v>
      </c>
      <c r="E16" s="218">
        <v>2</v>
      </c>
      <c r="G16" s="218">
        <f t="shared" si="0"/>
        <v>15</v>
      </c>
    </row>
    <row r="17" spans="1:7">
      <c r="B17" s="677"/>
      <c r="C17" s="677"/>
      <c r="D17" t="s">
        <v>400</v>
      </c>
      <c r="E17" s="218">
        <v>210</v>
      </c>
      <c r="G17" s="218">
        <f t="shared" si="0"/>
        <v>225</v>
      </c>
    </row>
    <row r="18" spans="1:7">
      <c r="A18" s="236">
        <v>42795</v>
      </c>
      <c r="B18" s="677">
        <v>12312</v>
      </c>
      <c r="C18" s="677" t="s">
        <v>415</v>
      </c>
      <c r="D18" t="s">
        <v>400</v>
      </c>
      <c r="F18" s="218">
        <v>100</v>
      </c>
      <c r="G18" s="218">
        <f t="shared" si="0"/>
        <v>125</v>
      </c>
    </row>
    <row r="19" spans="1:7">
      <c r="A19" s="236">
        <v>42824</v>
      </c>
      <c r="B19" s="677">
        <v>12453</v>
      </c>
      <c r="C19" s="677" t="s">
        <v>415</v>
      </c>
      <c r="D19" t="s">
        <v>19</v>
      </c>
      <c r="F19" s="218">
        <v>13</v>
      </c>
      <c r="G19" s="218">
        <f t="shared" si="0"/>
        <v>112</v>
      </c>
    </row>
    <row r="20" spans="1:7">
      <c r="A20" s="236">
        <v>42824</v>
      </c>
      <c r="B20" s="677">
        <v>12453</v>
      </c>
      <c r="C20" s="677" t="s">
        <v>415</v>
      </c>
      <c r="D20" t="s">
        <v>401</v>
      </c>
      <c r="F20" s="218">
        <v>2</v>
      </c>
      <c r="G20" s="218">
        <f t="shared" si="0"/>
        <v>110</v>
      </c>
    </row>
    <row r="21" spans="1:7">
      <c r="A21" s="236">
        <v>42787</v>
      </c>
      <c r="B21" s="677">
        <v>12286</v>
      </c>
      <c r="C21" s="677" t="s">
        <v>415</v>
      </c>
      <c r="D21" t="s">
        <v>400</v>
      </c>
      <c r="F21" s="218">
        <v>110</v>
      </c>
      <c r="G21" s="218">
        <f t="shared" si="0"/>
        <v>0</v>
      </c>
    </row>
    <row r="22" spans="1:7">
      <c r="A22" s="243">
        <v>42825</v>
      </c>
      <c r="B22" s="676" t="s">
        <v>397</v>
      </c>
      <c r="C22" s="676" t="s">
        <v>418</v>
      </c>
      <c r="D22" t="s">
        <v>19</v>
      </c>
      <c r="E22" s="218">
        <v>12</v>
      </c>
      <c r="G22" s="218">
        <f t="shared" si="0"/>
        <v>12</v>
      </c>
    </row>
    <row r="23" spans="1:7">
      <c r="B23" s="677"/>
      <c r="C23" s="677"/>
      <c r="D23" t="s">
        <v>401</v>
      </c>
      <c r="E23" s="218">
        <v>2</v>
      </c>
      <c r="G23" s="218">
        <f t="shared" si="0"/>
        <v>14</v>
      </c>
    </row>
    <row r="24" spans="1:7">
      <c r="B24" s="677"/>
      <c r="C24" s="677"/>
      <c r="D24" t="s">
        <v>400</v>
      </c>
      <c r="E24" s="218">
        <v>210</v>
      </c>
      <c r="G24" s="218">
        <f t="shared" si="0"/>
        <v>224</v>
      </c>
    </row>
    <row r="25" spans="1:7">
      <c r="A25" s="236">
        <v>42814</v>
      </c>
      <c r="B25" s="677">
        <v>12415</v>
      </c>
      <c r="C25" s="677" t="s">
        <v>418</v>
      </c>
      <c r="D25" t="s">
        <v>400</v>
      </c>
      <c r="F25" s="218">
        <v>110</v>
      </c>
      <c r="G25" s="218">
        <f t="shared" si="0"/>
        <v>114</v>
      </c>
    </row>
    <row r="26" spans="1:7">
      <c r="A26" s="236">
        <v>42824</v>
      </c>
      <c r="B26" s="677">
        <v>12454</v>
      </c>
      <c r="C26" s="677" t="s">
        <v>418</v>
      </c>
      <c r="D26" t="s">
        <v>400</v>
      </c>
      <c r="F26" s="218">
        <v>100</v>
      </c>
      <c r="G26" s="218">
        <f t="shared" si="0"/>
        <v>14</v>
      </c>
    </row>
    <row r="27" spans="1:7">
      <c r="A27" s="236">
        <v>42844</v>
      </c>
      <c r="B27" s="677">
        <v>12548</v>
      </c>
      <c r="C27" s="677" t="s">
        <v>418</v>
      </c>
      <c r="D27" t="s">
        <v>19</v>
      </c>
      <c r="F27" s="218">
        <v>12</v>
      </c>
      <c r="G27" s="218">
        <f t="shared" si="0"/>
        <v>2</v>
      </c>
    </row>
    <row r="28" spans="1:7">
      <c r="A28" s="236">
        <v>42844</v>
      </c>
      <c r="B28" s="677">
        <v>12548</v>
      </c>
      <c r="C28" s="677" t="s">
        <v>418</v>
      </c>
      <c r="D28" t="s">
        <v>401</v>
      </c>
      <c r="F28" s="218">
        <v>2</v>
      </c>
      <c r="G28" s="218">
        <f t="shared" si="0"/>
        <v>0</v>
      </c>
    </row>
    <row r="29" spans="1:7">
      <c r="A29" s="243">
        <v>42855</v>
      </c>
      <c r="B29" s="676" t="s">
        <v>397</v>
      </c>
      <c r="C29" s="676" t="s">
        <v>420</v>
      </c>
      <c r="D29" t="s">
        <v>19</v>
      </c>
      <c r="E29" s="218">
        <v>13</v>
      </c>
      <c r="G29" s="218">
        <f t="shared" si="0"/>
        <v>13</v>
      </c>
    </row>
    <row r="30" spans="1:7">
      <c r="B30" s="677"/>
      <c r="C30" s="677"/>
      <c r="D30" t="s">
        <v>401</v>
      </c>
      <c r="E30" s="218">
        <v>2</v>
      </c>
      <c r="G30" s="218">
        <f t="shared" si="0"/>
        <v>15</v>
      </c>
    </row>
    <row r="31" spans="1:7">
      <c r="B31" s="677"/>
      <c r="C31" s="677"/>
      <c r="D31" t="s">
        <v>400</v>
      </c>
      <c r="E31" s="218">
        <v>210</v>
      </c>
      <c r="G31" s="218">
        <f t="shared" si="0"/>
        <v>225</v>
      </c>
    </row>
    <row r="32" spans="1:7">
      <c r="A32" s="236">
        <v>194</v>
      </c>
      <c r="B32" s="677">
        <v>12549</v>
      </c>
      <c r="C32" s="677" t="s">
        <v>418</v>
      </c>
      <c r="D32" t="s">
        <v>400</v>
      </c>
      <c r="F32" s="218">
        <v>100</v>
      </c>
      <c r="G32" s="218">
        <f t="shared" si="0"/>
        <v>125</v>
      </c>
    </row>
    <row r="33" spans="1:9">
      <c r="A33" s="236">
        <v>42858</v>
      </c>
      <c r="B33" s="677">
        <v>12600</v>
      </c>
      <c r="C33" s="677" t="s">
        <v>420</v>
      </c>
      <c r="D33" t="s">
        <v>400</v>
      </c>
      <c r="F33" s="218">
        <v>110</v>
      </c>
      <c r="G33" s="218">
        <f t="shared" si="0"/>
        <v>15</v>
      </c>
    </row>
    <row r="34" spans="1:9">
      <c r="A34" s="236">
        <v>42874</v>
      </c>
      <c r="B34" s="677">
        <v>12693</v>
      </c>
      <c r="C34" s="677" t="s">
        <v>420</v>
      </c>
      <c r="D34" t="s">
        <v>19</v>
      </c>
      <c r="F34" s="218">
        <v>13</v>
      </c>
      <c r="G34" s="218">
        <f t="shared" si="0"/>
        <v>2</v>
      </c>
    </row>
    <row r="35" spans="1:9">
      <c r="A35" s="236">
        <v>42874</v>
      </c>
      <c r="B35" s="677">
        <v>12693</v>
      </c>
      <c r="C35" s="677" t="s">
        <v>420</v>
      </c>
      <c r="D35" t="s">
        <v>401</v>
      </c>
      <c r="F35" s="218">
        <v>2</v>
      </c>
      <c r="G35" s="218">
        <f t="shared" si="0"/>
        <v>0</v>
      </c>
    </row>
    <row r="36" spans="1:9">
      <c r="A36" s="243">
        <v>42886</v>
      </c>
      <c r="B36" s="676" t="s">
        <v>397</v>
      </c>
      <c r="C36" s="676" t="s">
        <v>422</v>
      </c>
      <c r="D36" t="s">
        <v>19</v>
      </c>
      <c r="E36" s="218">
        <v>13</v>
      </c>
      <c r="G36" s="218">
        <f t="shared" si="0"/>
        <v>13</v>
      </c>
      <c r="I36" s="230"/>
    </row>
    <row r="37" spans="1:9">
      <c r="B37" s="677"/>
      <c r="C37" s="677"/>
      <c r="D37" t="s">
        <v>401</v>
      </c>
      <c r="E37" s="218">
        <v>2</v>
      </c>
      <c r="G37" s="218">
        <f t="shared" si="0"/>
        <v>15</v>
      </c>
    </row>
    <row r="38" spans="1:9">
      <c r="B38" s="677"/>
      <c r="C38" s="677"/>
      <c r="D38" t="s">
        <v>400</v>
      </c>
      <c r="E38" s="218">
        <v>210</v>
      </c>
      <c r="G38" s="218">
        <f t="shared" si="0"/>
        <v>225</v>
      </c>
    </row>
    <row r="39" spans="1:9">
      <c r="A39" s="236">
        <v>42874</v>
      </c>
      <c r="B39" s="677">
        <v>12694</v>
      </c>
      <c r="C39" s="677" t="s">
        <v>422</v>
      </c>
      <c r="D39" t="s">
        <v>400</v>
      </c>
      <c r="F39" s="218">
        <v>100</v>
      </c>
      <c r="G39" s="218">
        <f t="shared" si="0"/>
        <v>125</v>
      </c>
    </row>
    <row r="40" spans="1:9">
      <c r="A40" s="236">
        <v>42888</v>
      </c>
      <c r="B40" s="677">
        <v>12759</v>
      </c>
      <c r="C40" s="677" t="s">
        <v>422</v>
      </c>
      <c r="D40" t="s">
        <v>400</v>
      </c>
      <c r="F40" s="218">
        <v>110</v>
      </c>
      <c r="G40" s="218">
        <f t="shared" si="0"/>
        <v>15</v>
      </c>
    </row>
    <row r="41" spans="1:9">
      <c r="A41" s="236">
        <v>42906</v>
      </c>
      <c r="B41" s="677">
        <v>12860</v>
      </c>
      <c r="C41" s="677" t="s">
        <v>422</v>
      </c>
      <c r="D41" t="s">
        <v>19</v>
      </c>
      <c r="F41" s="218">
        <v>13</v>
      </c>
      <c r="G41" s="218">
        <f t="shared" si="0"/>
        <v>2</v>
      </c>
    </row>
    <row r="42" spans="1:9">
      <c r="A42" s="236">
        <v>42906</v>
      </c>
      <c r="B42" s="677">
        <v>12860</v>
      </c>
      <c r="C42" s="677" t="s">
        <v>422</v>
      </c>
      <c r="D42" t="s">
        <v>401</v>
      </c>
      <c r="F42" s="218">
        <v>2</v>
      </c>
      <c r="G42" s="218">
        <f t="shared" si="0"/>
        <v>0</v>
      </c>
    </row>
    <row r="43" spans="1:9">
      <c r="A43" s="243">
        <v>42916</v>
      </c>
      <c r="B43" s="676" t="s">
        <v>397</v>
      </c>
      <c r="C43" s="676" t="s">
        <v>425</v>
      </c>
      <c r="D43" t="s">
        <v>19</v>
      </c>
      <c r="E43" s="218">
        <v>12.5</v>
      </c>
      <c r="G43" s="218">
        <f t="shared" si="0"/>
        <v>12.5</v>
      </c>
    </row>
    <row r="44" spans="1:9">
      <c r="B44" s="677"/>
      <c r="C44" s="677"/>
      <c r="D44" t="s">
        <v>401</v>
      </c>
      <c r="E44" s="218">
        <v>2</v>
      </c>
      <c r="G44" s="218">
        <f t="shared" si="0"/>
        <v>14.5</v>
      </c>
    </row>
    <row r="45" spans="1:9">
      <c r="B45" s="677"/>
      <c r="C45" s="677"/>
      <c r="D45" t="s">
        <v>400</v>
      </c>
      <c r="E45" s="218">
        <v>210</v>
      </c>
      <c r="G45" s="218">
        <f t="shared" si="0"/>
        <v>224.5</v>
      </c>
    </row>
    <row r="46" spans="1:9">
      <c r="A46" s="236">
        <v>42906</v>
      </c>
      <c r="B46" s="677">
        <v>12859</v>
      </c>
      <c r="C46" s="677" t="s">
        <v>425</v>
      </c>
      <c r="D46" t="s">
        <v>400</v>
      </c>
      <c r="F46" s="218">
        <v>100</v>
      </c>
      <c r="G46" s="218">
        <f t="shared" si="0"/>
        <v>124.5</v>
      </c>
    </row>
    <row r="47" spans="1:9">
      <c r="A47" s="236">
        <v>42919</v>
      </c>
      <c r="B47" s="677">
        <v>12935</v>
      </c>
      <c r="C47" s="677" t="s">
        <v>425</v>
      </c>
      <c r="D47" t="s">
        <v>400</v>
      </c>
      <c r="F47" s="218">
        <v>110</v>
      </c>
      <c r="G47" s="218">
        <f t="shared" si="0"/>
        <v>14.5</v>
      </c>
    </row>
    <row r="48" spans="1:9">
      <c r="A48" s="236">
        <v>42938</v>
      </c>
      <c r="B48" s="677">
        <v>13045</v>
      </c>
      <c r="C48" s="677" t="s">
        <v>425</v>
      </c>
      <c r="D48" t="s">
        <v>19</v>
      </c>
      <c r="F48" s="218">
        <v>12.5</v>
      </c>
      <c r="G48" s="218">
        <f t="shared" si="0"/>
        <v>2</v>
      </c>
    </row>
    <row r="49" spans="1:7">
      <c r="A49" s="236">
        <v>42938</v>
      </c>
      <c r="B49" s="677">
        <v>13045</v>
      </c>
      <c r="C49" s="677" t="s">
        <v>425</v>
      </c>
      <c r="D49" t="s">
        <v>401</v>
      </c>
      <c r="F49" s="218">
        <v>2</v>
      </c>
      <c r="G49" s="218">
        <f t="shared" si="0"/>
        <v>0</v>
      </c>
    </row>
    <row r="50" spans="1:7">
      <c r="A50" s="243">
        <v>42947</v>
      </c>
      <c r="B50" s="676" t="s">
        <v>397</v>
      </c>
      <c r="C50" s="676" t="s">
        <v>427</v>
      </c>
      <c r="D50" t="s">
        <v>19</v>
      </c>
      <c r="E50" s="218">
        <v>13</v>
      </c>
      <c r="G50" s="218">
        <f t="shared" si="0"/>
        <v>13</v>
      </c>
    </row>
    <row r="51" spans="1:7">
      <c r="B51" s="677"/>
      <c r="C51" s="677"/>
      <c r="D51" t="s">
        <v>401</v>
      </c>
      <c r="E51" s="218">
        <v>2</v>
      </c>
      <c r="G51" s="218">
        <f t="shared" si="0"/>
        <v>15</v>
      </c>
    </row>
    <row r="52" spans="1:7">
      <c r="B52" s="677"/>
      <c r="C52" s="677"/>
      <c r="D52" t="s">
        <v>400</v>
      </c>
      <c r="E52" s="218">
        <v>210</v>
      </c>
      <c r="G52" s="218">
        <f t="shared" si="0"/>
        <v>225</v>
      </c>
    </row>
    <row r="53" spans="1:7">
      <c r="A53" s="236">
        <v>42938</v>
      </c>
      <c r="B53" s="677">
        <v>13046</v>
      </c>
      <c r="C53" s="677" t="s">
        <v>427</v>
      </c>
      <c r="D53" t="s">
        <v>400</v>
      </c>
      <c r="F53" s="218">
        <v>100</v>
      </c>
      <c r="G53" s="218">
        <f t="shared" si="0"/>
        <v>125</v>
      </c>
    </row>
    <row r="54" spans="1:7">
      <c r="A54" s="236">
        <v>42949</v>
      </c>
      <c r="B54" s="677">
        <v>13212</v>
      </c>
      <c r="C54" s="677" t="s">
        <v>427</v>
      </c>
      <c r="D54" t="s">
        <v>400</v>
      </c>
      <c r="F54" s="218">
        <v>110</v>
      </c>
      <c r="G54" s="218">
        <f t="shared" si="0"/>
        <v>15</v>
      </c>
    </row>
    <row r="55" spans="1:7">
      <c r="A55" s="236">
        <v>42975</v>
      </c>
      <c r="B55" s="677">
        <v>13338</v>
      </c>
      <c r="C55" s="677" t="s">
        <v>427</v>
      </c>
      <c r="D55" t="s">
        <v>19</v>
      </c>
      <c r="F55" s="218">
        <v>13</v>
      </c>
      <c r="G55" s="218">
        <f t="shared" si="0"/>
        <v>2</v>
      </c>
    </row>
    <row r="56" spans="1:7">
      <c r="A56" s="236">
        <v>42975</v>
      </c>
      <c r="B56" s="677">
        <v>13338</v>
      </c>
      <c r="C56" s="677" t="s">
        <v>427</v>
      </c>
      <c r="D56" t="s">
        <v>401</v>
      </c>
      <c r="F56" s="218">
        <v>2</v>
      </c>
      <c r="G56" s="218">
        <f t="shared" si="0"/>
        <v>0</v>
      </c>
    </row>
    <row r="57" spans="1:7">
      <c r="A57" s="243">
        <v>42978</v>
      </c>
      <c r="B57" s="676" t="s">
        <v>397</v>
      </c>
      <c r="C57" s="676" t="s">
        <v>429</v>
      </c>
      <c r="D57" t="s">
        <v>19</v>
      </c>
      <c r="E57" s="218">
        <v>13</v>
      </c>
      <c r="G57" s="218">
        <f t="shared" si="0"/>
        <v>13</v>
      </c>
    </row>
    <row r="58" spans="1:7">
      <c r="B58" s="677"/>
      <c r="C58" s="677"/>
      <c r="D58" t="s">
        <v>401</v>
      </c>
      <c r="E58" s="218">
        <v>2</v>
      </c>
      <c r="G58" s="218">
        <f t="shared" si="0"/>
        <v>15</v>
      </c>
    </row>
    <row r="59" spans="1:7">
      <c r="B59" s="677"/>
      <c r="C59" s="677"/>
      <c r="D59" t="s">
        <v>400</v>
      </c>
      <c r="E59" s="218">
        <v>210</v>
      </c>
      <c r="G59" s="218">
        <f t="shared" si="0"/>
        <v>225</v>
      </c>
    </row>
    <row r="60" spans="1:7">
      <c r="A60" s="236">
        <v>42968</v>
      </c>
      <c r="B60" s="677">
        <v>13289</v>
      </c>
      <c r="C60" s="677" t="s">
        <v>429</v>
      </c>
      <c r="D60" t="s">
        <v>400</v>
      </c>
      <c r="F60" s="218">
        <v>100</v>
      </c>
      <c r="G60" s="218">
        <f t="shared" si="0"/>
        <v>125</v>
      </c>
    </row>
    <row r="61" spans="1:7">
      <c r="A61" s="236">
        <v>42975</v>
      </c>
      <c r="B61" s="677">
        <v>13339</v>
      </c>
      <c r="C61" s="677" t="s">
        <v>429</v>
      </c>
      <c r="D61" t="s">
        <v>400</v>
      </c>
      <c r="F61" s="218">
        <v>110</v>
      </c>
      <c r="G61" s="218">
        <f t="shared" si="0"/>
        <v>15</v>
      </c>
    </row>
    <row r="62" spans="1:7">
      <c r="A62" s="236">
        <v>43003</v>
      </c>
      <c r="B62" s="677">
        <v>13518</v>
      </c>
      <c r="C62" s="677" t="s">
        <v>429</v>
      </c>
      <c r="D62" t="s">
        <v>19</v>
      </c>
      <c r="F62" s="218">
        <v>13</v>
      </c>
      <c r="G62" s="218">
        <f t="shared" si="0"/>
        <v>2</v>
      </c>
    </row>
    <row r="63" spans="1:7">
      <c r="A63" s="236">
        <v>43003</v>
      </c>
      <c r="B63" s="677">
        <v>13518</v>
      </c>
      <c r="C63" s="677" t="s">
        <v>429</v>
      </c>
      <c r="D63" t="s">
        <v>401</v>
      </c>
      <c r="F63" s="218">
        <v>2</v>
      </c>
      <c r="G63" s="218">
        <f t="shared" si="0"/>
        <v>0</v>
      </c>
    </row>
    <row r="64" spans="1:7">
      <c r="A64" s="243">
        <v>43008</v>
      </c>
      <c r="B64" s="676" t="s">
        <v>397</v>
      </c>
      <c r="C64" s="676" t="s">
        <v>478</v>
      </c>
      <c r="D64" t="s">
        <v>19</v>
      </c>
      <c r="E64" s="218">
        <v>8</v>
      </c>
      <c r="G64" s="218">
        <f t="shared" si="0"/>
        <v>8</v>
      </c>
    </row>
    <row r="65" spans="1:7">
      <c r="B65" s="677"/>
      <c r="C65" s="677"/>
      <c r="D65" t="s">
        <v>401</v>
      </c>
      <c r="E65" s="218">
        <v>2</v>
      </c>
      <c r="G65" s="218">
        <f t="shared" si="0"/>
        <v>10</v>
      </c>
    </row>
    <row r="66" spans="1:7">
      <c r="B66" s="677"/>
      <c r="C66" s="677"/>
      <c r="D66" t="s">
        <v>400</v>
      </c>
      <c r="E66" s="218">
        <v>210</v>
      </c>
      <c r="G66" s="218">
        <f t="shared" si="0"/>
        <v>220</v>
      </c>
    </row>
    <row r="67" spans="1:7">
      <c r="A67" s="236">
        <v>43003</v>
      </c>
      <c r="B67" s="677">
        <v>13519</v>
      </c>
      <c r="C67" s="677" t="s">
        <v>478</v>
      </c>
      <c r="D67" t="s">
        <v>400</v>
      </c>
      <c r="F67" s="218">
        <v>210</v>
      </c>
      <c r="G67" s="218">
        <f t="shared" si="0"/>
        <v>10</v>
      </c>
    </row>
    <row r="68" spans="1:7">
      <c r="A68" s="236">
        <v>43035</v>
      </c>
      <c r="B68" s="677">
        <v>13702</v>
      </c>
      <c r="C68" s="677" t="s">
        <v>478</v>
      </c>
      <c r="D68" t="s">
        <v>19</v>
      </c>
      <c r="F68" s="218">
        <v>8</v>
      </c>
      <c r="G68" s="218">
        <f t="shared" si="0"/>
        <v>2</v>
      </c>
    </row>
    <row r="69" spans="1:7">
      <c r="A69" s="236">
        <v>43035</v>
      </c>
      <c r="B69" s="677">
        <v>13702</v>
      </c>
      <c r="C69" s="677" t="s">
        <v>478</v>
      </c>
      <c r="D69" t="s">
        <v>401</v>
      </c>
      <c r="F69" s="218">
        <v>2</v>
      </c>
      <c r="G69" s="218">
        <f t="shared" si="0"/>
        <v>0</v>
      </c>
    </row>
    <row r="70" spans="1:7">
      <c r="A70" s="243">
        <v>43039</v>
      </c>
      <c r="B70" s="676" t="s">
        <v>397</v>
      </c>
      <c r="C70" s="676" t="s">
        <v>398</v>
      </c>
      <c r="D70" t="s">
        <v>19</v>
      </c>
      <c r="E70" s="218">
        <v>8</v>
      </c>
      <c r="G70" s="218">
        <f t="shared" si="0"/>
        <v>8</v>
      </c>
    </row>
    <row r="71" spans="1:7">
      <c r="B71" s="677"/>
      <c r="C71" s="677"/>
      <c r="D71" t="s">
        <v>401</v>
      </c>
      <c r="E71" s="218">
        <v>2</v>
      </c>
      <c r="G71" s="218">
        <f t="shared" si="0"/>
        <v>10</v>
      </c>
    </row>
    <row r="72" spans="1:7">
      <c r="B72" s="677"/>
      <c r="C72" s="677"/>
      <c r="D72" t="s">
        <v>400</v>
      </c>
      <c r="E72" s="218">
        <v>210</v>
      </c>
      <c r="G72" s="218">
        <f t="shared" ref="G72:G138" si="1">+G71+E72-F72</f>
        <v>220</v>
      </c>
    </row>
    <row r="73" spans="1:7">
      <c r="A73" s="236">
        <v>43035</v>
      </c>
      <c r="B73" s="677">
        <v>13703</v>
      </c>
      <c r="C73" s="677" t="s">
        <v>398</v>
      </c>
      <c r="D73" t="s">
        <v>400</v>
      </c>
      <c r="F73" s="218">
        <v>210</v>
      </c>
      <c r="G73" s="218">
        <f t="shared" si="1"/>
        <v>10</v>
      </c>
    </row>
    <row r="74" spans="1:7">
      <c r="A74" s="236">
        <v>43066</v>
      </c>
      <c r="B74" s="677">
        <v>13846</v>
      </c>
      <c r="C74" s="677" t="s">
        <v>398</v>
      </c>
      <c r="D74" t="s">
        <v>19</v>
      </c>
      <c r="F74" s="218">
        <v>8</v>
      </c>
      <c r="G74" s="218">
        <f t="shared" si="1"/>
        <v>2</v>
      </c>
    </row>
    <row r="75" spans="1:7">
      <c r="A75" s="236">
        <v>43066</v>
      </c>
      <c r="B75" s="677">
        <v>13846</v>
      </c>
      <c r="C75" s="677" t="s">
        <v>398</v>
      </c>
      <c r="D75" t="s">
        <v>401</v>
      </c>
      <c r="F75" s="218">
        <v>2</v>
      </c>
      <c r="G75" s="218">
        <f t="shared" si="1"/>
        <v>0</v>
      </c>
    </row>
    <row r="76" spans="1:7">
      <c r="A76" s="243">
        <v>43069</v>
      </c>
      <c r="B76" s="676" t="s">
        <v>397</v>
      </c>
      <c r="C76" s="676" t="s">
        <v>405</v>
      </c>
      <c r="D76" t="s">
        <v>19</v>
      </c>
      <c r="E76" s="218">
        <v>8.1999999999999993</v>
      </c>
      <c r="G76" s="218">
        <f t="shared" si="1"/>
        <v>8.1999999999999993</v>
      </c>
    </row>
    <row r="77" spans="1:7">
      <c r="B77" s="677"/>
      <c r="C77" s="677"/>
      <c r="D77" t="s">
        <v>401</v>
      </c>
      <c r="E77" s="218">
        <v>2</v>
      </c>
      <c r="G77" s="218">
        <f t="shared" si="1"/>
        <v>10.199999999999999</v>
      </c>
    </row>
    <row r="78" spans="1:7">
      <c r="B78" s="677"/>
      <c r="C78" s="677"/>
      <c r="D78" t="s">
        <v>400</v>
      </c>
      <c r="E78" s="218">
        <v>210</v>
      </c>
      <c r="G78" s="218">
        <f t="shared" si="1"/>
        <v>220.2</v>
      </c>
    </row>
    <row r="79" spans="1:7">
      <c r="A79" s="236">
        <v>43066</v>
      </c>
      <c r="B79" s="677">
        <v>13846</v>
      </c>
      <c r="C79" s="677" t="s">
        <v>405</v>
      </c>
      <c r="D79" t="s">
        <v>400</v>
      </c>
      <c r="F79" s="218">
        <v>210</v>
      </c>
      <c r="G79" s="218">
        <f t="shared" si="1"/>
        <v>10.199999999999989</v>
      </c>
    </row>
    <row r="80" spans="1:7">
      <c r="A80" s="236">
        <v>43455</v>
      </c>
      <c r="B80" s="677">
        <v>13967</v>
      </c>
      <c r="C80" s="677" t="s">
        <v>405</v>
      </c>
      <c r="D80" t="s">
        <v>19</v>
      </c>
      <c r="F80" s="218">
        <v>8.1999999999999993</v>
      </c>
      <c r="G80" s="218">
        <f t="shared" si="1"/>
        <v>1.9999999999999893</v>
      </c>
    </row>
    <row r="81" spans="1:7">
      <c r="A81" s="236">
        <v>43455</v>
      </c>
      <c r="B81" s="677">
        <v>13967</v>
      </c>
      <c r="C81" s="677" t="s">
        <v>405</v>
      </c>
      <c r="D81" t="s">
        <v>401</v>
      </c>
      <c r="F81" s="218">
        <v>2</v>
      </c>
      <c r="G81" s="218">
        <f t="shared" si="1"/>
        <v>-1.0658141036401503E-14</v>
      </c>
    </row>
    <row r="82" spans="1:7">
      <c r="A82" s="243">
        <v>43100</v>
      </c>
      <c r="B82" s="676" t="s">
        <v>397</v>
      </c>
      <c r="C82" s="676" t="s">
        <v>409</v>
      </c>
      <c r="D82" t="s">
        <v>19</v>
      </c>
      <c r="E82" s="218">
        <v>8.9</v>
      </c>
      <c r="G82" s="218">
        <f t="shared" si="1"/>
        <v>8.8999999999999897</v>
      </c>
    </row>
    <row r="83" spans="1:7">
      <c r="B83" s="677"/>
      <c r="C83" s="677"/>
      <c r="D83" t="s">
        <v>401</v>
      </c>
      <c r="E83" s="218">
        <v>2</v>
      </c>
      <c r="G83" s="218">
        <f t="shared" si="1"/>
        <v>10.89999999999999</v>
      </c>
    </row>
    <row r="84" spans="1:7">
      <c r="B84" s="677"/>
      <c r="C84" s="677"/>
      <c r="D84" t="s">
        <v>400</v>
      </c>
      <c r="E84" s="218">
        <v>210</v>
      </c>
      <c r="G84" s="218">
        <f t="shared" si="1"/>
        <v>220.89999999999998</v>
      </c>
    </row>
    <row r="85" spans="1:7">
      <c r="A85" s="236">
        <v>43090</v>
      </c>
      <c r="B85" s="677">
        <v>13967</v>
      </c>
      <c r="C85" s="677" t="s">
        <v>409</v>
      </c>
      <c r="D85" t="s">
        <v>400</v>
      </c>
      <c r="F85" s="218">
        <v>210</v>
      </c>
      <c r="G85" s="218">
        <f t="shared" si="1"/>
        <v>10.899999999999977</v>
      </c>
    </row>
    <row r="86" spans="1:7">
      <c r="A86" s="236">
        <v>43122</v>
      </c>
      <c r="B86" s="677">
        <v>14115</v>
      </c>
      <c r="C86" s="677" t="s">
        <v>409</v>
      </c>
      <c r="D86" t="s">
        <v>19</v>
      </c>
      <c r="F86" s="218">
        <v>8.9</v>
      </c>
      <c r="G86" s="218">
        <f t="shared" si="1"/>
        <v>1.9999999999999769</v>
      </c>
    </row>
    <row r="87" spans="1:7">
      <c r="A87" s="236">
        <v>43122</v>
      </c>
      <c r="B87" s="677">
        <v>14115</v>
      </c>
      <c r="C87" s="677" t="s">
        <v>409</v>
      </c>
      <c r="D87" t="s">
        <v>401</v>
      </c>
      <c r="F87" s="218">
        <v>2</v>
      </c>
      <c r="G87" s="218">
        <f t="shared" si="1"/>
        <v>-2.3092638912203256E-14</v>
      </c>
    </row>
    <row r="88" spans="1:7">
      <c r="A88" s="243">
        <v>43101</v>
      </c>
      <c r="B88" s="676" t="s">
        <v>397</v>
      </c>
      <c r="C88" s="676" t="s">
        <v>444</v>
      </c>
      <c r="D88" t="s">
        <v>19</v>
      </c>
      <c r="E88" s="218">
        <v>8</v>
      </c>
      <c r="G88" s="218">
        <f t="shared" si="1"/>
        <v>7.9999999999999769</v>
      </c>
    </row>
    <row r="89" spans="1:7">
      <c r="B89" s="677"/>
      <c r="C89" s="677"/>
      <c r="D89" t="s">
        <v>401</v>
      </c>
      <c r="E89" s="218">
        <v>2</v>
      </c>
      <c r="G89" s="218">
        <f t="shared" si="1"/>
        <v>9.9999999999999769</v>
      </c>
    </row>
    <row r="90" spans="1:7">
      <c r="B90" s="677"/>
      <c r="C90" s="677"/>
      <c r="D90" t="s">
        <v>400</v>
      </c>
      <c r="E90" s="218">
        <v>210</v>
      </c>
      <c r="G90" s="218">
        <f t="shared" si="1"/>
        <v>219.99999999999997</v>
      </c>
    </row>
    <row r="91" spans="1:7">
      <c r="A91" s="236">
        <v>43122</v>
      </c>
      <c r="B91" s="677">
        <v>14115</v>
      </c>
      <c r="C91" s="677" t="s">
        <v>444</v>
      </c>
      <c r="D91" t="s">
        <v>400</v>
      </c>
      <c r="F91" s="218">
        <v>210</v>
      </c>
      <c r="G91" s="218">
        <f t="shared" si="1"/>
        <v>9.9999999999999716</v>
      </c>
    </row>
    <row r="92" spans="1:7">
      <c r="A92" s="236">
        <v>43153</v>
      </c>
      <c r="B92" s="677">
        <v>14241</v>
      </c>
      <c r="C92" s="677" t="s">
        <v>444</v>
      </c>
      <c r="D92" t="s">
        <v>19</v>
      </c>
      <c r="F92" s="218">
        <v>8</v>
      </c>
      <c r="G92" s="218">
        <f t="shared" si="1"/>
        <v>1.9999999999999716</v>
      </c>
    </row>
    <row r="93" spans="1:7">
      <c r="A93" s="236">
        <v>43153</v>
      </c>
      <c r="B93" s="677">
        <v>14241</v>
      </c>
      <c r="C93" s="677" t="s">
        <v>444</v>
      </c>
      <c r="D93" t="s">
        <v>401</v>
      </c>
      <c r="F93" s="218">
        <v>2</v>
      </c>
      <c r="G93" s="218">
        <f t="shared" si="1"/>
        <v>-2.8421709430404007E-14</v>
      </c>
    </row>
    <row r="94" spans="1:7">
      <c r="A94" s="243">
        <v>43159</v>
      </c>
      <c r="B94" s="676" t="s">
        <v>397</v>
      </c>
      <c r="C94" s="676" t="s">
        <v>415</v>
      </c>
      <c r="D94" t="s">
        <v>19</v>
      </c>
      <c r="E94" s="218">
        <v>9.9</v>
      </c>
      <c r="G94" s="218">
        <f t="shared" si="1"/>
        <v>9.8999999999999719</v>
      </c>
    </row>
    <row r="95" spans="1:7">
      <c r="B95" s="677"/>
      <c r="C95" s="677"/>
      <c r="D95" t="s">
        <v>401</v>
      </c>
      <c r="E95" s="218">
        <v>2</v>
      </c>
      <c r="G95" s="218">
        <f t="shared" si="1"/>
        <v>11.899999999999972</v>
      </c>
    </row>
    <row r="96" spans="1:7">
      <c r="B96" s="677"/>
      <c r="C96" s="677"/>
      <c r="D96" t="s">
        <v>400</v>
      </c>
      <c r="E96" s="218">
        <v>210</v>
      </c>
      <c r="G96" s="218">
        <f t="shared" si="1"/>
        <v>221.89999999999998</v>
      </c>
    </row>
    <row r="97" spans="1:7">
      <c r="A97" s="236">
        <v>43153</v>
      </c>
      <c r="B97" s="677">
        <v>14241</v>
      </c>
      <c r="C97" s="677" t="s">
        <v>415</v>
      </c>
      <c r="D97" t="s">
        <v>400</v>
      </c>
      <c r="F97" s="218">
        <v>210</v>
      </c>
      <c r="G97" s="218">
        <f t="shared" si="1"/>
        <v>11.899999999999977</v>
      </c>
    </row>
    <row r="98" spans="1:7">
      <c r="A98" s="236">
        <v>43180</v>
      </c>
      <c r="B98" s="677">
        <v>14377</v>
      </c>
      <c r="C98" s="677" t="s">
        <v>415</v>
      </c>
      <c r="D98" t="s">
        <v>19</v>
      </c>
      <c r="F98" s="218">
        <v>9.9</v>
      </c>
      <c r="G98" s="218">
        <f t="shared" si="1"/>
        <v>1.9999999999999769</v>
      </c>
    </row>
    <row r="99" spans="1:7">
      <c r="A99" s="236">
        <v>43180</v>
      </c>
      <c r="B99" s="677">
        <v>14377</v>
      </c>
      <c r="C99" s="677" t="s">
        <v>415</v>
      </c>
      <c r="D99" t="s">
        <v>401</v>
      </c>
      <c r="F99" s="218">
        <v>2</v>
      </c>
      <c r="G99" s="218">
        <f t="shared" si="1"/>
        <v>-2.3092638912203256E-14</v>
      </c>
    </row>
    <row r="100" spans="1:7">
      <c r="A100" s="243">
        <v>31</v>
      </c>
      <c r="B100" s="676" t="s">
        <v>397</v>
      </c>
      <c r="C100" s="676" t="s">
        <v>418</v>
      </c>
      <c r="D100" t="s">
        <v>19</v>
      </c>
      <c r="E100" s="218">
        <v>9.5</v>
      </c>
      <c r="G100" s="218">
        <f t="shared" si="1"/>
        <v>9.4999999999999769</v>
      </c>
    </row>
    <row r="101" spans="1:7">
      <c r="B101" s="677"/>
      <c r="C101" s="677"/>
      <c r="D101" t="s">
        <v>401</v>
      </c>
      <c r="E101" s="218">
        <v>2</v>
      </c>
      <c r="G101" s="218">
        <f t="shared" si="1"/>
        <v>11.499999999999977</v>
      </c>
    </row>
    <row r="102" spans="1:7">
      <c r="B102" s="677"/>
      <c r="C102" s="677"/>
      <c r="D102" t="s">
        <v>400</v>
      </c>
      <c r="E102" s="218">
        <v>210</v>
      </c>
      <c r="G102" s="218">
        <f t="shared" si="1"/>
        <v>221.49999999999997</v>
      </c>
    </row>
    <row r="103" spans="1:7">
      <c r="A103" s="236">
        <v>43180</v>
      </c>
      <c r="B103" s="677">
        <v>14377</v>
      </c>
      <c r="C103" s="677" t="s">
        <v>418</v>
      </c>
      <c r="D103" t="s">
        <v>400</v>
      </c>
      <c r="F103" s="218">
        <v>210</v>
      </c>
      <c r="G103" s="218">
        <f t="shared" si="1"/>
        <v>11.499999999999972</v>
      </c>
    </row>
    <row r="104" spans="1:7">
      <c r="A104" s="236">
        <v>43216</v>
      </c>
      <c r="B104" s="677">
        <v>14511</v>
      </c>
      <c r="C104" s="677" t="s">
        <v>418</v>
      </c>
      <c r="D104" t="s">
        <v>19</v>
      </c>
      <c r="F104" s="218">
        <v>9.5</v>
      </c>
      <c r="G104" s="218">
        <f t="shared" si="1"/>
        <v>1.9999999999999716</v>
      </c>
    </row>
    <row r="105" spans="1:7">
      <c r="A105" s="236">
        <v>43216</v>
      </c>
      <c r="B105" s="677">
        <v>14511</v>
      </c>
      <c r="C105" s="677" t="s">
        <v>418</v>
      </c>
      <c r="D105" t="s">
        <v>401</v>
      </c>
      <c r="F105" s="218">
        <v>2</v>
      </c>
      <c r="G105" s="218">
        <f t="shared" si="1"/>
        <v>-2.8421709430404007E-14</v>
      </c>
    </row>
    <row r="106" spans="1:7">
      <c r="A106" s="243">
        <v>43220</v>
      </c>
      <c r="B106" s="676" t="s">
        <v>397</v>
      </c>
      <c r="C106" s="676" t="s">
        <v>420</v>
      </c>
      <c r="D106" t="s">
        <v>19</v>
      </c>
      <c r="E106" s="218">
        <v>9.8000000000000007</v>
      </c>
      <c r="G106" s="218">
        <f t="shared" si="1"/>
        <v>9.7999999999999723</v>
      </c>
    </row>
    <row r="107" spans="1:7">
      <c r="A107" s="243"/>
      <c r="B107" s="676"/>
      <c r="C107" s="676"/>
      <c r="D107" t="s">
        <v>401</v>
      </c>
      <c r="E107" s="218">
        <v>2</v>
      </c>
      <c r="G107" s="218">
        <f t="shared" si="1"/>
        <v>11.799999999999972</v>
      </c>
    </row>
    <row r="108" spans="1:7">
      <c r="A108" s="243"/>
      <c r="B108" s="676"/>
      <c r="C108" s="676"/>
      <c r="D108" t="s">
        <v>400</v>
      </c>
      <c r="E108" s="218">
        <v>210</v>
      </c>
      <c r="G108" s="218">
        <f t="shared" si="1"/>
        <v>221.79999999999998</v>
      </c>
    </row>
    <row r="109" spans="1:7">
      <c r="A109" s="236">
        <v>43216</v>
      </c>
      <c r="B109" s="677">
        <v>14511</v>
      </c>
      <c r="C109" s="677" t="s">
        <v>420</v>
      </c>
      <c r="D109" t="s">
        <v>400</v>
      </c>
      <c r="F109" s="218">
        <v>210</v>
      </c>
      <c r="G109" s="218">
        <f t="shared" si="1"/>
        <v>11.799999999999983</v>
      </c>
    </row>
    <row r="110" spans="1:7">
      <c r="A110" s="236">
        <v>43243</v>
      </c>
      <c r="B110" s="677">
        <v>14664</v>
      </c>
      <c r="C110" s="677" t="s">
        <v>420</v>
      </c>
      <c r="D110" t="s">
        <v>19</v>
      </c>
      <c r="F110" s="218">
        <v>9.8000000000000007</v>
      </c>
      <c r="G110" s="218">
        <f t="shared" si="1"/>
        <v>1.9999999999999822</v>
      </c>
    </row>
    <row r="111" spans="1:7">
      <c r="A111" s="236">
        <v>43243</v>
      </c>
      <c r="B111" s="677">
        <v>14664</v>
      </c>
      <c r="C111" s="677" t="s">
        <v>420</v>
      </c>
      <c r="D111" t="s">
        <v>401</v>
      </c>
      <c r="F111" s="218">
        <v>2</v>
      </c>
      <c r="G111" s="218">
        <f t="shared" si="1"/>
        <v>-1.7763568394002505E-14</v>
      </c>
    </row>
    <row r="112" spans="1:7">
      <c r="A112" s="236">
        <v>43250</v>
      </c>
      <c r="B112" s="677" t="s">
        <v>397</v>
      </c>
      <c r="C112" s="676" t="s">
        <v>422</v>
      </c>
      <c r="D112" t="s">
        <v>19</v>
      </c>
      <c r="E112" s="218">
        <v>9.1</v>
      </c>
      <c r="G112" s="218">
        <f t="shared" si="1"/>
        <v>9.0999999999999819</v>
      </c>
    </row>
    <row r="113" spans="1:7">
      <c r="B113" s="677"/>
      <c r="C113" s="676"/>
      <c r="D113" t="s">
        <v>401</v>
      </c>
      <c r="E113" s="218">
        <v>2</v>
      </c>
      <c r="G113" s="218">
        <f t="shared" si="1"/>
        <v>11.099999999999982</v>
      </c>
    </row>
    <row r="114" spans="1:7">
      <c r="B114" s="677"/>
      <c r="C114" s="676"/>
      <c r="D114" t="s">
        <v>400</v>
      </c>
      <c r="E114" s="218">
        <v>210</v>
      </c>
      <c r="G114" s="218">
        <f t="shared" si="1"/>
        <v>221.1</v>
      </c>
    </row>
    <row r="115" spans="1:7">
      <c r="A115" s="236">
        <v>43248</v>
      </c>
      <c r="B115" s="677">
        <v>14682</v>
      </c>
      <c r="C115" s="677" t="s">
        <v>422</v>
      </c>
      <c r="D115" t="s">
        <v>400</v>
      </c>
      <c r="F115" s="218">
        <v>210</v>
      </c>
      <c r="G115" s="218">
        <f t="shared" si="1"/>
        <v>11.099999999999994</v>
      </c>
    </row>
    <row r="116" spans="1:7">
      <c r="A116" s="236">
        <v>43273</v>
      </c>
      <c r="B116" s="677">
        <v>14823</v>
      </c>
      <c r="C116" s="677" t="s">
        <v>422</v>
      </c>
      <c r="D116" t="s">
        <v>19</v>
      </c>
      <c r="F116" s="218">
        <v>9.1</v>
      </c>
      <c r="G116" s="218">
        <f t="shared" si="1"/>
        <v>1.9999999999999947</v>
      </c>
    </row>
    <row r="117" spans="1:7">
      <c r="A117" s="236">
        <v>43273</v>
      </c>
      <c r="B117" s="677">
        <v>14823</v>
      </c>
      <c r="C117" s="677" t="s">
        <v>422</v>
      </c>
      <c r="D117" t="s">
        <v>401</v>
      </c>
      <c r="F117" s="218">
        <v>2</v>
      </c>
      <c r="G117" s="218">
        <f t="shared" si="1"/>
        <v>-5.3290705182007514E-15</v>
      </c>
    </row>
    <row r="118" spans="1:7">
      <c r="A118" s="236">
        <v>43281</v>
      </c>
      <c r="B118" s="677" t="s">
        <v>397</v>
      </c>
      <c r="C118" s="676" t="s">
        <v>425</v>
      </c>
      <c r="D118" t="s">
        <v>19</v>
      </c>
      <c r="E118" s="218">
        <v>8.4</v>
      </c>
      <c r="G118" s="218">
        <f t="shared" si="1"/>
        <v>8.399999999999995</v>
      </c>
    </row>
    <row r="119" spans="1:7">
      <c r="B119" s="677"/>
      <c r="C119" s="676"/>
      <c r="D119" t="s">
        <v>401</v>
      </c>
      <c r="E119" s="218">
        <v>6</v>
      </c>
      <c r="G119" s="218">
        <f t="shared" si="1"/>
        <v>14.399999999999995</v>
      </c>
    </row>
    <row r="120" spans="1:7">
      <c r="B120" s="677"/>
      <c r="C120" s="676"/>
      <c r="D120" t="s">
        <v>400</v>
      </c>
      <c r="E120" s="218">
        <v>210</v>
      </c>
      <c r="G120" s="218">
        <f t="shared" si="1"/>
        <v>224.4</v>
      </c>
    </row>
    <row r="121" spans="1:7">
      <c r="A121" s="236">
        <v>43283</v>
      </c>
      <c r="B121" s="677">
        <v>14866</v>
      </c>
      <c r="C121" s="677" t="s">
        <v>425</v>
      </c>
      <c r="D121" t="s">
        <v>400</v>
      </c>
      <c r="F121" s="218">
        <v>210</v>
      </c>
      <c r="G121" s="218">
        <f t="shared" si="1"/>
        <v>14.400000000000006</v>
      </c>
    </row>
    <row r="122" spans="1:7">
      <c r="A122" s="236">
        <v>43313</v>
      </c>
      <c r="B122" s="677">
        <v>14983</v>
      </c>
      <c r="C122" s="677" t="s">
        <v>425</v>
      </c>
      <c r="D122" t="s">
        <v>19</v>
      </c>
      <c r="F122" s="218">
        <v>8.4</v>
      </c>
      <c r="G122" s="218">
        <f t="shared" si="1"/>
        <v>6.0000000000000053</v>
      </c>
    </row>
    <row r="123" spans="1:7">
      <c r="A123" s="236">
        <v>43313</v>
      </c>
      <c r="B123" s="677">
        <v>14983</v>
      </c>
      <c r="C123" s="677" t="s">
        <v>425</v>
      </c>
      <c r="D123" t="s">
        <v>401</v>
      </c>
      <c r="F123" s="218">
        <v>6</v>
      </c>
      <c r="G123" s="218">
        <f t="shared" si="1"/>
        <v>0</v>
      </c>
    </row>
    <row r="124" spans="1:7">
      <c r="A124" s="236">
        <v>43312</v>
      </c>
      <c r="B124" s="677" t="s">
        <v>397</v>
      </c>
      <c r="C124" s="676" t="s">
        <v>427</v>
      </c>
      <c r="D124" t="s">
        <v>19</v>
      </c>
      <c r="E124" s="218">
        <v>8.3000000000000007</v>
      </c>
      <c r="G124" s="218">
        <f t="shared" si="1"/>
        <v>8.3000000000000007</v>
      </c>
    </row>
    <row r="125" spans="1:7">
      <c r="B125" s="677"/>
      <c r="C125" s="676"/>
      <c r="D125" t="s">
        <v>401</v>
      </c>
      <c r="E125" s="218">
        <v>4</v>
      </c>
      <c r="G125" s="218">
        <f t="shared" si="1"/>
        <v>12.3</v>
      </c>
    </row>
    <row r="126" spans="1:7">
      <c r="B126" s="677"/>
      <c r="C126" s="676"/>
      <c r="D126" t="s">
        <v>400</v>
      </c>
      <c r="E126" s="218">
        <v>210</v>
      </c>
      <c r="G126" s="218">
        <f t="shared" si="1"/>
        <v>222.3</v>
      </c>
    </row>
    <row r="127" spans="1:7">
      <c r="A127" s="236">
        <v>43313</v>
      </c>
      <c r="B127" s="677">
        <v>14983</v>
      </c>
      <c r="C127" s="677" t="s">
        <v>427</v>
      </c>
      <c r="D127" t="s">
        <v>400</v>
      </c>
      <c r="F127" s="218">
        <v>210</v>
      </c>
      <c r="G127" s="218">
        <f t="shared" si="1"/>
        <v>12.300000000000011</v>
      </c>
    </row>
    <row r="128" spans="1:7">
      <c r="A128" s="236">
        <v>43346</v>
      </c>
      <c r="B128" s="677">
        <v>15138</v>
      </c>
      <c r="C128" s="677" t="s">
        <v>427</v>
      </c>
      <c r="D128" t="s">
        <v>19</v>
      </c>
      <c r="F128" s="218">
        <v>8.3000000000000007</v>
      </c>
      <c r="G128" s="218">
        <f t="shared" si="1"/>
        <v>4.0000000000000107</v>
      </c>
    </row>
    <row r="129" spans="1:7">
      <c r="A129" s="236">
        <v>43346</v>
      </c>
      <c r="B129" s="677">
        <v>15138</v>
      </c>
      <c r="C129" s="677" t="s">
        <v>427</v>
      </c>
      <c r="D129" t="s">
        <v>401</v>
      </c>
      <c r="F129" s="218">
        <v>4</v>
      </c>
      <c r="G129" s="218">
        <f t="shared" si="1"/>
        <v>1.0658141036401503E-14</v>
      </c>
    </row>
    <row r="130" spans="1:7">
      <c r="A130" s="236">
        <v>43343</v>
      </c>
      <c r="B130" s="677" t="s">
        <v>397</v>
      </c>
      <c r="C130" s="676" t="s">
        <v>429</v>
      </c>
      <c r="D130" t="s">
        <v>19</v>
      </c>
      <c r="E130" s="218">
        <v>8.1999999999999993</v>
      </c>
      <c r="G130" s="218">
        <f t="shared" si="1"/>
        <v>8.2000000000000099</v>
      </c>
    </row>
    <row r="131" spans="1:7">
      <c r="B131" s="677"/>
      <c r="C131" s="676"/>
      <c r="D131" t="s">
        <v>401</v>
      </c>
      <c r="E131" s="218">
        <v>3</v>
      </c>
      <c r="G131" s="218">
        <f t="shared" si="1"/>
        <v>11.20000000000001</v>
      </c>
    </row>
    <row r="132" spans="1:7">
      <c r="B132" s="677"/>
      <c r="C132" s="676"/>
      <c r="D132" t="s">
        <v>400</v>
      </c>
      <c r="E132" s="218">
        <v>210</v>
      </c>
      <c r="G132" s="218">
        <f t="shared" si="1"/>
        <v>221.20000000000002</v>
      </c>
    </row>
    <row r="133" spans="1:7">
      <c r="A133" s="236">
        <v>43346</v>
      </c>
      <c r="B133" s="677">
        <v>15138</v>
      </c>
      <c r="C133" s="677" t="s">
        <v>429</v>
      </c>
      <c r="D133" t="s">
        <v>400</v>
      </c>
      <c r="F133" s="218">
        <v>210</v>
      </c>
      <c r="G133" s="218">
        <f t="shared" si="1"/>
        <v>11.200000000000017</v>
      </c>
    </row>
    <row r="134" spans="1:7">
      <c r="A134" s="236">
        <v>43376</v>
      </c>
      <c r="B134" s="677">
        <v>15317</v>
      </c>
      <c r="C134" s="677" t="s">
        <v>429</v>
      </c>
      <c r="D134" t="s">
        <v>19</v>
      </c>
      <c r="F134" s="218">
        <v>8.1999999999999993</v>
      </c>
      <c r="G134" s="218">
        <f t="shared" si="1"/>
        <v>3.0000000000000178</v>
      </c>
    </row>
    <row r="135" spans="1:7">
      <c r="A135" s="236">
        <v>43376</v>
      </c>
      <c r="B135" s="677">
        <v>15317</v>
      </c>
      <c r="C135" s="677" t="s">
        <v>429</v>
      </c>
      <c r="D135" t="s">
        <v>401</v>
      </c>
      <c r="F135" s="218">
        <v>3</v>
      </c>
      <c r="G135" s="218">
        <f t="shared" si="1"/>
        <v>1.7763568394002505E-14</v>
      </c>
    </row>
    <row r="136" spans="1:7">
      <c r="A136" s="236">
        <v>43373</v>
      </c>
      <c r="B136" s="677" t="s">
        <v>397</v>
      </c>
      <c r="C136" s="676" t="s">
        <v>478</v>
      </c>
      <c r="D136" t="s">
        <v>19</v>
      </c>
      <c r="E136" s="218">
        <v>8.4</v>
      </c>
      <c r="G136" s="218">
        <f t="shared" si="1"/>
        <v>8.4000000000000181</v>
      </c>
    </row>
    <row r="137" spans="1:7">
      <c r="B137" s="677"/>
      <c r="C137" s="676"/>
      <c r="D137" t="s">
        <v>401</v>
      </c>
      <c r="E137" s="218">
        <v>6</v>
      </c>
      <c r="G137" s="218">
        <f t="shared" si="1"/>
        <v>14.400000000000018</v>
      </c>
    </row>
    <row r="138" spans="1:7">
      <c r="B138" s="677"/>
      <c r="C138" s="676"/>
      <c r="D138" t="s">
        <v>400</v>
      </c>
      <c r="E138" s="218">
        <v>210</v>
      </c>
      <c r="G138" s="218">
        <f t="shared" si="1"/>
        <v>224.4</v>
      </c>
    </row>
    <row r="139" spans="1:7">
      <c r="A139" s="236">
        <v>43374</v>
      </c>
      <c r="B139" s="677">
        <v>15245</v>
      </c>
      <c r="C139" s="677" t="s">
        <v>478</v>
      </c>
      <c r="D139" t="s">
        <v>400</v>
      </c>
      <c r="F139" s="218">
        <v>130</v>
      </c>
      <c r="G139" s="218">
        <f t="shared" ref="G139:G204" si="2">+G138+E139-F139</f>
        <v>94.4</v>
      </c>
    </row>
    <row r="140" spans="1:7">
      <c r="A140" s="236">
        <v>43376</v>
      </c>
      <c r="B140" s="677">
        <v>15317</v>
      </c>
      <c r="C140" s="677" t="s">
        <v>478</v>
      </c>
      <c r="D140" t="s">
        <v>400</v>
      </c>
      <c r="F140" s="218">
        <v>80</v>
      </c>
      <c r="G140" s="218">
        <f t="shared" si="2"/>
        <v>14.400000000000006</v>
      </c>
    </row>
    <row r="141" spans="1:7">
      <c r="A141" s="236">
        <v>43409</v>
      </c>
      <c r="B141" s="677">
        <v>15457</v>
      </c>
      <c r="C141" s="677" t="s">
        <v>478</v>
      </c>
      <c r="D141" t="s">
        <v>19</v>
      </c>
      <c r="F141" s="218">
        <v>8.4</v>
      </c>
      <c r="G141" s="218">
        <f t="shared" si="2"/>
        <v>6.0000000000000053</v>
      </c>
    </row>
    <row r="142" spans="1:7">
      <c r="A142" s="236">
        <v>43409</v>
      </c>
      <c r="B142" s="677">
        <v>15457</v>
      </c>
      <c r="C142" s="677" t="s">
        <v>478</v>
      </c>
      <c r="D142" t="s">
        <v>401</v>
      </c>
      <c r="F142" s="218">
        <v>6</v>
      </c>
      <c r="G142" s="218">
        <f t="shared" si="2"/>
        <v>0</v>
      </c>
    </row>
    <row r="143" spans="1:7" ht="14.25" customHeight="1">
      <c r="A143" s="236">
        <v>43404</v>
      </c>
      <c r="B143" s="677" t="s">
        <v>397</v>
      </c>
      <c r="C143" s="676" t="s">
        <v>398</v>
      </c>
      <c r="D143" t="s">
        <v>19</v>
      </c>
      <c r="E143" s="218">
        <v>8.5</v>
      </c>
      <c r="G143" s="218">
        <f t="shared" si="2"/>
        <v>8.5</v>
      </c>
    </row>
    <row r="144" spans="1:7">
      <c r="B144" s="677"/>
      <c r="C144" s="676"/>
      <c r="D144" t="s">
        <v>401</v>
      </c>
      <c r="E144" s="218">
        <v>7</v>
      </c>
      <c r="G144" s="218">
        <f t="shared" si="2"/>
        <v>15.5</v>
      </c>
    </row>
    <row r="145" spans="1:7">
      <c r="B145" s="677"/>
      <c r="C145" s="676"/>
      <c r="D145" t="s">
        <v>400</v>
      </c>
      <c r="E145" s="218">
        <v>210</v>
      </c>
      <c r="G145" s="218">
        <f t="shared" si="2"/>
        <v>225.5</v>
      </c>
    </row>
    <row r="146" spans="1:7">
      <c r="A146" s="236">
        <v>43404</v>
      </c>
      <c r="B146" s="677">
        <v>15376</v>
      </c>
      <c r="C146" s="677" t="s">
        <v>398</v>
      </c>
      <c r="D146" t="s">
        <v>400</v>
      </c>
      <c r="F146" s="218">
        <v>180</v>
      </c>
      <c r="G146" s="218">
        <f t="shared" si="2"/>
        <v>45.5</v>
      </c>
    </row>
    <row r="147" spans="1:7">
      <c r="A147" s="236">
        <v>43409</v>
      </c>
      <c r="B147" s="677">
        <v>15457</v>
      </c>
      <c r="C147" s="677" t="s">
        <v>398</v>
      </c>
      <c r="D147" t="s">
        <v>400</v>
      </c>
      <c r="F147" s="218">
        <v>30</v>
      </c>
      <c r="G147" s="218">
        <f t="shared" si="2"/>
        <v>15.5</v>
      </c>
    </row>
    <row r="148" spans="1:7">
      <c r="A148" s="236">
        <v>43437</v>
      </c>
      <c r="B148" s="677">
        <v>15589</v>
      </c>
      <c r="C148" s="677" t="s">
        <v>398</v>
      </c>
      <c r="D148" t="s">
        <v>19</v>
      </c>
      <c r="F148" s="218">
        <v>8.5</v>
      </c>
      <c r="G148" s="218">
        <f t="shared" si="2"/>
        <v>7</v>
      </c>
    </row>
    <row r="149" spans="1:7">
      <c r="A149" s="236">
        <v>43437</v>
      </c>
      <c r="B149" s="677">
        <v>15589</v>
      </c>
      <c r="C149" s="677" t="s">
        <v>398</v>
      </c>
      <c r="D149" t="s">
        <v>401</v>
      </c>
      <c r="F149" s="218">
        <v>7</v>
      </c>
      <c r="G149" s="218">
        <f t="shared" si="2"/>
        <v>0</v>
      </c>
    </row>
    <row r="150" spans="1:7">
      <c r="A150" s="236">
        <v>43434</v>
      </c>
      <c r="B150" s="677" t="s">
        <v>397</v>
      </c>
      <c r="C150" s="676" t="s">
        <v>405</v>
      </c>
      <c r="D150" t="s">
        <v>19</v>
      </c>
      <c r="E150" s="218">
        <v>8.6999999999999993</v>
      </c>
      <c r="G150" s="218">
        <f t="shared" si="2"/>
        <v>8.6999999999999993</v>
      </c>
    </row>
    <row r="151" spans="1:7">
      <c r="B151" s="677"/>
      <c r="C151" s="676"/>
      <c r="D151" t="s">
        <v>401</v>
      </c>
      <c r="E151" s="218">
        <v>7</v>
      </c>
      <c r="G151" s="218">
        <f t="shared" si="2"/>
        <v>15.7</v>
      </c>
    </row>
    <row r="152" spans="1:7">
      <c r="B152" s="677"/>
      <c r="C152" s="676"/>
      <c r="D152" t="s">
        <v>400</v>
      </c>
      <c r="E152" s="218">
        <v>210</v>
      </c>
      <c r="G152" s="218">
        <f t="shared" si="2"/>
        <v>225.7</v>
      </c>
    </row>
    <row r="153" spans="1:7">
      <c r="A153" s="236">
        <v>43434</v>
      </c>
      <c r="B153" s="677">
        <v>15575</v>
      </c>
      <c r="C153" s="677" t="s">
        <v>405</v>
      </c>
      <c r="D153" t="s">
        <v>400</v>
      </c>
      <c r="F153" s="218">
        <v>195</v>
      </c>
      <c r="G153" s="218">
        <f t="shared" si="2"/>
        <v>30.699999999999989</v>
      </c>
    </row>
    <row r="154" spans="1:7">
      <c r="A154" s="236">
        <v>43444</v>
      </c>
      <c r="B154" s="677">
        <v>15611</v>
      </c>
      <c r="C154" s="677" t="s">
        <v>405</v>
      </c>
      <c r="D154" t="s">
        <v>400</v>
      </c>
      <c r="F154" s="218">
        <v>15</v>
      </c>
      <c r="G154" s="218">
        <f t="shared" si="2"/>
        <v>15.699999999999989</v>
      </c>
    </row>
    <row r="155" spans="1:7">
      <c r="A155" s="236">
        <v>43830</v>
      </c>
      <c r="B155" s="677">
        <v>15720</v>
      </c>
      <c r="C155" s="677" t="s">
        <v>405</v>
      </c>
      <c r="D155" t="s">
        <v>19</v>
      </c>
      <c r="F155" s="218">
        <v>8.6999999999999993</v>
      </c>
      <c r="G155" s="218">
        <f t="shared" si="2"/>
        <v>6.9999999999999893</v>
      </c>
    </row>
    <row r="156" spans="1:7">
      <c r="A156" s="236">
        <v>43830</v>
      </c>
      <c r="B156" s="677">
        <v>15720</v>
      </c>
      <c r="C156" s="677" t="s">
        <v>405</v>
      </c>
      <c r="D156" t="s">
        <v>401</v>
      </c>
      <c r="F156" s="218">
        <v>1.3</v>
      </c>
      <c r="G156" s="218">
        <f t="shared" si="2"/>
        <v>5.6999999999999895</v>
      </c>
    </row>
    <row r="157" spans="1:7">
      <c r="A157" s="236">
        <v>43496</v>
      </c>
      <c r="B157" s="677">
        <v>15877</v>
      </c>
      <c r="C157" s="677" t="s">
        <v>405</v>
      </c>
      <c r="D157" t="s">
        <v>401</v>
      </c>
      <c r="F157" s="218">
        <v>5.7</v>
      </c>
      <c r="G157" s="218">
        <f t="shared" si="2"/>
        <v>-1.0658141036401503E-14</v>
      </c>
    </row>
    <row r="158" spans="1:7">
      <c r="A158" s="236">
        <v>43465</v>
      </c>
      <c r="B158" s="677" t="s">
        <v>397</v>
      </c>
      <c r="C158" s="676" t="s">
        <v>409</v>
      </c>
      <c r="D158" t="s">
        <v>19</v>
      </c>
      <c r="E158" s="218">
        <v>9.3000000000000007</v>
      </c>
      <c r="G158" s="218">
        <f t="shared" si="2"/>
        <v>9.2999999999999901</v>
      </c>
    </row>
    <row r="159" spans="1:7">
      <c r="B159" s="677"/>
      <c r="C159" s="676"/>
      <c r="D159" t="s">
        <v>401</v>
      </c>
      <c r="E159" s="218">
        <v>7</v>
      </c>
      <c r="G159" s="218">
        <f t="shared" si="2"/>
        <v>16.29999999999999</v>
      </c>
    </row>
    <row r="160" spans="1:7">
      <c r="B160" s="677"/>
      <c r="C160" s="676"/>
      <c r="D160" t="s">
        <v>400</v>
      </c>
      <c r="E160" s="218">
        <v>210</v>
      </c>
      <c r="G160" s="218">
        <f t="shared" si="2"/>
        <v>226.29999999999998</v>
      </c>
    </row>
    <row r="161" spans="1:7">
      <c r="A161" s="236">
        <v>43830</v>
      </c>
      <c r="B161" s="677">
        <v>15720</v>
      </c>
      <c r="C161" s="677" t="s">
        <v>409</v>
      </c>
      <c r="D161" t="s">
        <v>400</v>
      </c>
      <c r="F161" s="218">
        <v>210</v>
      </c>
      <c r="G161" s="218">
        <f t="shared" si="2"/>
        <v>16.299999999999983</v>
      </c>
    </row>
    <row r="162" spans="1:7">
      <c r="A162" s="236">
        <v>43496</v>
      </c>
      <c r="B162" s="677">
        <v>15877</v>
      </c>
      <c r="C162" s="677" t="s">
        <v>409</v>
      </c>
      <c r="D162" t="s">
        <v>19</v>
      </c>
      <c r="F162" s="218">
        <v>9.3000000000000007</v>
      </c>
      <c r="G162" s="218">
        <f t="shared" si="2"/>
        <v>6.9999999999999822</v>
      </c>
    </row>
    <row r="163" spans="1:7">
      <c r="A163" s="236">
        <v>43496</v>
      </c>
      <c r="B163" s="677">
        <v>15877</v>
      </c>
      <c r="C163" s="677" t="s">
        <v>409</v>
      </c>
      <c r="D163" t="s">
        <v>401</v>
      </c>
      <c r="F163" s="218">
        <v>7</v>
      </c>
      <c r="G163" s="218">
        <f t="shared" si="2"/>
        <v>-1.7763568394002505E-14</v>
      </c>
    </row>
    <row r="164" spans="1:7">
      <c r="A164" s="236">
        <v>43496</v>
      </c>
      <c r="B164" s="677" t="s">
        <v>397</v>
      </c>
      <c r="C164" s="676" t="s">
        <v>444</v>
      </c>
      <c r="D164" t="s">
        <v>19</v>
      </c>
      <c r="E164" s="218">
        <v>9.6999999999999993</v>
      </c>
      <c r="G164" s="218">
        <f t="shared" si="2"/>
        <v>9.6999999999999815</v>
      </c>
    </row>
    <row r="165" spans="1:7">
      <c r="B165" s="677"/>
      <c r="C165" s="676"/>
      <c r="D165" t="s">
        <v>401</v>
      </c>
      <c r="E165" s="218">
        <v>7</v>
      </c>
      <c r="G165" s="218">
        <f t="shared" si="2"/>
        <v>16.699999999999982</v>
      </c>
    </row>
    <row r="166" spans="1:7">
      <c r="B166" s="677"/>
      <c r="C166" s="676"/>
      <c r="D166" t="s">
        <v>400</v>
      </c>
      <c r="E166" s="218">
        <v>210</v>
      </c>
      <c r="G166" s="218">
        <f t="shared" si="2"/>
        <v>226.7</v>
      </c>
    </row>
    <row r="167" spans="1:7">
      <c r="A167" s="236">
        <v>43496</v>
      </c>
      <c r="B167" s="677">
        <v>15877</v>
      </c>
      <c r="C167" s="677" t="s">
        <v>444</v>
      </c>
      <c r="D167" t="s">
        <v>400</v>
      </c>
      <c r="F167" s="218">
        <v>210</v>
      </c>
      <c r="G167" s="218">
        <f t="shared" si="2"/>
        <v>16.699999999999989</v>
      </c>
    </row>
    <row r="168" spans="1:7">
      <c r="A168" s="236">
        <v>43524</v>
      </c>
      <c r="B168" s="677">
        <v>15993</v>
      </c>
      <c r="C168" s="677" t="s">
        <v>444</v>
      </c>
      <c r="D168" t="s">
        <v>19</v>
      </c>
      <c r="F168" s="218">
        <v>9.6999999999999993</v>
      </c>
      <c r="G168" s="218">
        <f t="shared" si="2"/>
        <v>6.9999999999999893</v>
      </c>
    </row>
    <row r="169" spans="1:7">
      <c r="A169" s="236">
        <v>43524</v>
      </c>
      <c r="B169" s="677">
        <v>15993</v>
      </c>
      <c r="C169" s="677" t="s">
        <v>444</v>
      </c>
      <c r="D169" t="s">
        <v>401</v>
      </c>
      <c r="F169" s="218">
        <v>7</v>
      </c>
      <c r="G169" s="218">
        <f t="shared" si="2"/>
        <v>-1.0658141036401503E-14</v>
      </c>
    </row>
    <row r="170" spans="1:7">
      <c r="A170" s="236">
        <v>43524</v>
      </c>
      <c r="B170" s="677" t="s">
        <v>397</v>
      </c>
      <c r="C170" s="676" t="s">
        <v>415</v>
      </c>
      <c r="D170" t="s">
        <v>19</v>
      </c>
      <c r="E170" s="218">
        <v>10.199999999999999</v>
      </c>
      <c r="G170" s="218">
        <f t="shared" si="2"/>
        <v>10.199999999999989</v>
      </c>
    </row>
    <row r="171" spans="1:7">
      <c r="B171" s="677"/>
      <c r="C171" s="676"/>
      <c r="D171" t="s">
        <v>401</v>
      </c>
      <c r="E171" s="218">
        <v>8.6</v>
      </c>
      <c r="G171" s="218">
        <f t="shared" si="2"/>
        <v>18.79999999999999</v>
      </c>
    </row>
    <row r="172" spans="1:7">
      <c r="B172" s="677"/>
      <c r="C172" s="676"/>
      <c r="D172" t="s">
        <v>400</v>
      </c>
      <c r="E172" s="218">
        <v>210</v>
      </c>
      <c r="G172" s="218">
        <f t="shared" si="2"/>
        <v>228.79999999999998</v>
      </c>
    </row>
    <row r="173" spans="1:7">
      <c r="A173" s="236">
        <v>43496</v>
      </c>
      <c r="B173" s="677">
        <v>15889</v>
      </c>
      <c r="C173" s="677" t="s">
        <v>415</v>
      </c>
      <c r="D173" t="s">
        <v>400</v>
      </c>
      <c r="F173" s="218">
        <v>8</v>
      </c>
      <c r="G173" s="218">
        <f t="shared" si="2"/>
        <v>220.79999999999998</v>
      </c>
    </row>
    <row r="174" spans="1:7">
      <c r="A174" s="236">
        <v>43524</v>
      </c>
      <c r="B174" s="677">
        <v>15993</v>
      </c>
      <c r="C174" s="677" t="s">
        <v>415</v>
      </c>
      <c r="D174" t="s">
        <v>400</v>
      </c>
      <c r="F174" s="218">
        <v>202</v>
      </c>
      <c r="G174" s="218">
        <f t="shared" si="2"/>
        <v>18.799999999999983</v>
      </c>
    </row>
    <row r="175" spans="1:7">
      <c r="A175" s="236">
        <v>43524</v>
      </c>
      <c r="B175" s="677">
        <v>15993</v>
      </c>
      <c r="C175" s="677" t="s">
        <v>415</v>
      </c>
      <c r="D175" t="s">
        <v>19</v>
      </c>
      <c r="F175" s="218">
        <v>1.3</v>
      </c>
      <c r="G175" s="218">
        <f t="shared" si="2"/>
        <v>17.499999999999982</v>
      </c>
    </row>
    <row r="176" spans="1:7">
      <c r="A176" s="236">
        <v>43554</v>
      </c>
      <c r="B176" s="677" t="s">
        <v>3056</v>
      </c>
      <c r="C176" s="677" t="s">
        <v>415</v>
      </c>
      <c r="D176" t="s">
        <v>19</v>
      </c>
      <c r="F176" s="218">
        <v>8.9</v>
      </c>
      <c r="G176" s="218">
        <f t="shared" si="2"/>
        <v>8.5999999999999819</v>
      </c>
    </row>
    <row r="177" spans="1:7">
      <c r="A177" s="236">
        <v>43554</v>
      </c>
      <c r="B177" s="677" t="s">
        <v>3056</v>
      </c>
      <c r="C177" s="677" t="s">
        <v>415</v>
      </c>
      <c r="D177" t="s">
        <v>401</v>
      </c>
      <c r="F177" s="218">
        <v>1.1000000000000001</v>
      </c>
      <c r="G177" s="218">
        <f t="shared" si="2"/>
        <v>7.4999999999999822</v>
      </c>
    </row>
    <row r="178" spans="1:7">
      <c r="A178" s="236">
        <v>43585</v>
      </c>
      <c r="B178" s="677" t="s">
        <v>3057</v>
      </c>
      <c r="C178" s="677" t="s">
        <v>415</v>
      </c>
      <c r="D178" t="s">
        <v>401</v>
      </c>
      <c r="F178" s="218">
        <v>7.5</v>
      </c>
      <c r="G178" s="218">
        <f t="shared" si="2"/>
        <v>-1.7763568394002505E-14</v>
      </c>
    </row>
    <row r="179" spans="1:7">
      <c r="A179" s="236">
        <v>43555</v>
      </c>
      <c r="B179" s="677" t="s">
        <v>397</v>
      </c>
      <c r="C179" s="676" t="s">
        <v>418</v>
      </c>
      <c r="D179" t="s">
        <v>19</v>
      </c>
      <c r="E179" s="218">
        <v>9.5</v>
      </c>
      <c r="G179" s="218">
        <f t="shared" si="2"/>
        <v>9.4999999999999822</v>
      </c>
    </row>
    <row r="180" spans="1:7">
      <c r="B180" s="677"/>
      <c r="C180" s="676"/>
      <c r="D180" t="s">
        <v>401</v>
      </c>
      <c r="E180" s="218">
        <v>6.8</v>
      </c>
      <c r="G180" s="218">
        <f t="shared" si="2"/>
        <v>16.299999999999983</v>
      </c>
    </row>
    <row r="181" spans="1:7">
      <c r="B181" s="677"/>
      <c r="C181" s="676"/>
      <c r="D181" t="s">
        <v>400</v>
      </c>
      <c r="E181" s="218">
        <v>210</v>
      </c>
      <c r="G181" s="218">
        <f t="shared" si="2"/>
        <v>226.29999999999998</v>
      </c>
    </row>
    <row r="182" spans="1:7">
      <c r="A182" s="236">
        <v>43554</v>
      </c>
      <c r="B182" s="677" t="s">
        <v>3056</v>
      </c>
      <c r="C182" s="677" t="s">
        <v>418</v>
      </c>
      <c r="D182" t="s">
        <v>400</v>
      </c>
      <c r="F182" s="218">
        <v>210</v>
      </c>
      <c r="G182" s="218">
        <f t="shared" si="2"/>
        <v>16.299999999999983</v>
      </c>
    </row>
    <row r="183" spans="1:7">
      <c r="A183" s="236">
        <v>43585</v>
      </c>
      <c r="B183" s="677" t="s">
        <v>3057</v>
      </c>
      <c r="C183" s="677" t="s">
        <v>418</v>
      </c>
      <c r="D183" t="s">
        <v>19</v>
      </c>
      <c r="F183" s="218">
        <v>9.5</v>
      </c>
      <c r="G183" s="218">
        <f t="shared" si="2"/>
        <v>6.7999999999999829</v>
      </c>
    </row>
    <row r="184" spans="1:7">
      <c r="A184" s="236">
        <v>43585</v>
      </c>
      <c r="B184" s="677" t="s">
        <v>3057</v>
      </c>
      <c r="C184" s="677" t="s">
        <v>418</v>
      </c>
      <c r="D184" t="s">
        <v>401</v>
      </c>
      <c r="F184" s="218">
        <v>3</v>
      </c>
      <c r="G184" s="218">
        <f t="shared" si="2"/>
        <v>3.7999999999999829</v>
      </c>
    </row>
    <row r="185" spans="1:7">
      <c r="A185" s="236">
        <v>43616</v>
      </c>
      <c r="B185" s="677" t="s">
        <v>3058</v>
      </c>
      <c r="C185" s="677" t="s">
        <v>418</v>
      </c>
      <c r="D185" t="s">
        <v>401</v>
      </c>
      <c r="F185" s="218">
        <v>3.8</v>
      </c>
      <c r="G185" s="218">
        <f t="shared" si="2"/>
        <v>-1.6875389974302379E-14</v>
      </c>
    </row>
    <row r="186" spans="1:7">
      <c r="A186" s="236">
        <v>43585</v>
      </c>
      <c r="B186" s="677" t="s">
        <v>397</v>
      </c>
      <c r="C186" s="676" t="s">
        <v>420</v>
      </c>
      <c r="D186" t="s">
        <v>19</v>
      </c>
      <c r="E186" s="218">
        <v>9.6</v>
      </c>
      <c r="G186" s="218">
        <f t="shared" si="2"/>
        <v>9.5999999999999837</v>
      </c>
    </row>
    <row r="187" spans="1:7">
      <c r="B187" s="677"/>
      <c r="C187" s="676"/>
      <c r="D187" t="s">
        <v>401</v>
      </c>
      <c r="E187" s="218">
        <v>6.2</v>
      </c>
      <c r="G187" s="218">
        <f t="shared" si="2"/>
        <v>15.799999999999983</v>
      </c>
    </row>
    <row r="188" spans="1:7">
      <c r="B188" s="677"/>
      <c r="C188" s="676"/>
      <c r="D188" t="s">
        <v>400</v>
      </c>
      <c r="E188" s="218">
        <v>210</v>
      </c>
      <c r="G188" s="218">
        <f t="shared" si="2"/>
        <v>225.79999999999998</v>
      </c>
    </row>
    <row r="189" spans="1:7">
      <c r="A189" s="236">
        <v>43585</v>
      </c>
      <c r="B189" s="677" t="s">
        <v>3057</v>
      </c>
      <c r="C189" s="677" t="s">
        <v>420</v>
      </c>
      <c r="D189" t="s">
        <v>400</v>
      </c>
      <c r="F189" s="218">
        <v>210</v>
      </c>
      <c r="G189" s="218">
        <f t="shared" si="2"/>
        <v>15.799999999999983</v>
      </c>
    </row>
    <row r="190" spans="1:7">
      <c r="A190" s="236">
        <v>43616</v>
      </c>
      <c r="B190" s="677" t="s">
        <v>3058</v>
      </c>
      <c r="C190" s="677" t="s">
        <v>420</v>
      </c>
      <c r="D190" t="s">
        <v>401</v>
      </c>
      <c r="F190" s="218">
        <v>6.2</v>
      </c>
      <c r="G190" s="218">
        <f t="shared" si="2"/>
        <v>9.5999999999999837</v>
      </c>
    </row>
    <row r="191" spans="1:7">
      <c r="A191" s="236">
        <v>43644</v>
      </c>
      <c r="B191" s="677" t="s">
        <v>3059</v>
      </c>
      <c r="C191" s="676" t="s">
        <v>420</v>
      </c>
      <c r="D191" t="s">
        <v>19</v>
      </c>
      <c r="F191" s="218">
        <v>9.6</v>
      </c>
      <c r="G191" s="218">
        <f t="shared" si="2"/>
        <v>-1.5987211554602254E-14</v>
      </c>
    </row>
    <row r="192" spans="1:7">
      <c r="A192" s="236">
        <v>43616</v>
      </c>
      <c r="B192" s="677" t="s">
        <v>397</v>
      </c>
      <c r="C192" s="676" t="s">
        <v>422</v>
      </c>
      <c r="D192" t="s">
        <v>19</v>
      </c>
      <c r="E192" s="218">
        <v>8.9</v>
      </c>
      <c r="G192" s="218">
        <f t="shared" si="2"/>
        <v>8.8999999999999844</v>
      </c>
    </row>
    <row r="193" spans="1:8">
      <c r="B193" s="677"/>
      <c r="C193" s="676"/>
      <c r="D193" t="s">
        <v>401</v>
      </c>
      <c r="E193" s="218">
        <v>7.2</v>
      </c>
      <c r="G193" s="218">
        <f t="shared" si="2"/>
        <v>16.099999999999984</v>
      </c>
    </row>
    <row r="194" spans="1:8">
      <c r="B194" s="677"/>
      <c r="C194" s="676"/>
      <c r="D194" t="s">
        <v>400</v>
      </c>
      <c r="E194" s="218">
        <v>210</v>
      </c>
      <c r="G194" s="218">
        <f t="shared" si="2"/>
        <v>226.1</v>
      </c>
    </row>
    <row r="195" spans="1:8">
      <c r="A195" s="236">
        <v>43616</v>
      </c>
      <c r="B195" s="677" t="s">
        <v>3058</v>
      </c>
      <c r="C195" s="677" t="s">
        <v>422</v>
      </c>
      <c r="D195" t="s">
        <v>400</v>
      </c>
      <c r="F195" s="218">
        <v>210</v>
      </c>
      <c r="G195" s="218">
        <f t="shared" si="2"/>
        <v>16.099999999999994</v>
      </c>
    </row>
    <row r="196" spans="1:8">
      <c r="A196" s="236">
        <v>43644</v>
      </c>
      <c r="B196" s="677" t="s">
        <v>3059</v>
      </c>
      <c r="C196" s="677" t="s">
        <v>422</v>
      </c>
      <c r="D196" t="s">
        <v>19</v>
      </c>
      <c r="F196" s="218">
        <v>8.9</v>
      </c>
      <c r="G196" s="218">
        <f t="shared" si="2"/>
        <v>7.199999999999994</v>
      </c>
    </row>
    <row r="197" spans="1:8">
      <c r="A197" s="236">
        <v>43644</v>
      </c>
      <c r="B197" s="677" t="s">
        <v>3059</v>
      </c>
      <c r="C197" s="677" t="s">
        <v>422</v>
      </c>
      <c r="D197" t="s">
        <v>401</v>
      </c>
      <c r="F197" s="218">
        <v>1.5</v>
      </c>
      <c r="G197" s="218">
        <f t="shared" si="2"/>
        <v>5.699999999999994</v>
      </c>
      <c r="H197" s="237"/>
    </row>
    <row r="198" spans="1:8">
      <c r="A198" s="236">
        <v>43677</v>
      </c>
      <c r="B198" s="677" t="s">
        <v>3060</v>
      </c>
      <c r="C198" s="677" t="s">
        <v>422</v>
      </c>
      <c r="D198" t="s">
        <v>401</v>
      </c>
      <c r="F198" s="218">
        <v>5.7</v>
      </c>
      <c r="G198" s="218">
        <f t="shared" si="2"/>
        <v>0</v>
      </c>
      <c r="H198" s="237"/>
    </row>
    <row r="199" spans="1:8">
      <c r="A199" s="236">
        <v>43646</v>
      </c>
      <c r="B199" s="677" t="s">
        <v>397</v>
      </c>
      <c r="C199" s="676" t="s">
        <v>425</v>
      </c>
      <c r="D199" t="s">
        <v>19</v>
      </c>
      <c r="E199" s="218">
        <v>7.9</v>
      </c>
      <c r="G199" s="218">
        <f t="shared" si="2"/>
        <v>7.9</v>
      </c>
    </row>
    <row r="200" spans="1:8">
      <c r="B200" s="677"/>
      <c r="C200" s="676"/>
      <c r="D200" t="s">
        <v>401</v>
      </c>
      <c r="E200" s="218">
        <v>6.9</v>
      </c>
      <c r="G200" s="218">
        <f t="shared" si="2"/>
        <v>14.8</v>
      </c>
    </row>
    <row r="201" spans="1:8">
      <c r="B201" s="677"/>
      <c r="C201" s="676"/>
      <c r="D201" t="s">
        <v>400</v>
      </c>
      <c r="E201" s="218">
        <v>210</v>
      </c>
      <c r="G201" s="218">
        <f t="shared" si="2"/>
        <v>224.8</v>
      </c>
    </row>
    <row r="202" spans="1:8">
      <c r="A202" s="236">
        <v>43644</v>
      </c>
      <c r="B202" s="677" t="s">
        <v>3059</v>
      </c>
      <c r="C202" s="677" t="s">
        <v>425</v>
      </c>
      <c r="D202" t="s">
        <v>400</v>
      </c>
      <c r="F202" s="218">
        <v>210</v>
      </c>
      <c r="G202" s="218">
        <f t="shared" si="2"/>
        <v>14.800000000000011</v>
      </c>
      <c r="H202" s="237"/>
    </row>
    <row r="203" spans="1:8">
      <c r="A203" s="236">
        <v>43677</v>
      </c>
      <c r="B203" s="677" t="s">
        <v>3060</v>
      </c>
      <c r="C203" s="677" t="s">
        <v>425</v>
      </c>
      <c r="D203" t="s">
        <v>19</v>
      </c>
      <c r="F203" s="218">
        <v>4.3</v>
      </c>
      <c r="G203" s="218">
        <f t="shared" si="2"/>
        <v>10.500000000000011</v>
      </c>
    </row>
    <row r="204" spans="1:8">
      <c r="A204" s="236">
        <v>43708</v>
      </c>
      <c r="B204" s="677" t="s">
        <v>3061</v>
      </c>
      <c r="C204" s="677" t="s">
        <v>425</v>
      </c>
      <c r="D204" t="s">
        <v>19</v>
      </c>
      <c r="F204" s="218">
        <v>3.6</v>
      </c>
      <c r="G204" s="218">
        <f t="shared" si="2"/>
        <v>6.900000000000011</v>
      </c>
    </row>
    <row r="205" spans="1:8">
      <c r="A205" s="236">
        <v>43708</v>
      </c>
      <c r="B205" s="677" t="s">
        <v>3061</v>
      </c>
      <c r="C205" s="677" t="s">
        <v>425</v>
      </c>
      <c r="D205" t="s">
        <v>401</v>
      </c>
      <c r="F205" s="218">
        <v>6.9</v>
      </c>
      <c r="G205" s="218">
        <f t="shared" ref="G205:G272" si="3">+G204+E205-F205</f>
        <v>1.0658141036401503E-14</v>
      </c>
    </row>
    <row r="206" spans="1:8">
      <c r="A206" s="243">
        <v>43677</v>
      </c>
      <c r="B206" s="676" t="s">
        <v>397</v>
      </c>
      <c r="C206" s="676" t="s">
        <v>427</v>
      </c>
      <c r="D206" t="s">
        <v>19</v>
      </c>
      <c r="E206" s="218">
        <v>7.9</v>
      </c>
      <c r="G206" s="218">
        <f t="shared" si="3"/>
        <v>7.900000000000011</v>
      </c>
    </row>
    <row r="207" spans="1:8">
      <c r="B207" s="677"/>
      <c r="C207" s="676"/>
      <c r="D207" t="s">
        <v>401</v>
      </c>
      <c r="E207" s="218">
        <v>6.7</v>
      </c>
      <c r="G207" s="218">
        <f t="shared" si="3"/>
        <v>14.600000000000012</v>
      </c>
    </row>
    <row r="208" spans="1:8">
      <c r="B208" s="677"/>
      <c r="C208" s="676"/>
      <c r="D208" t="s">
        <v>400</v>
      </c>
      <c r="E208" s="218">
        <v>210</v>
      </c>
      <c r="G208" s="218">
        <f t="shared" si="3"/>
        <v>224.60000000000002</v>
      </c>
    </row>
    <row r="209" spans="1:7">
      <c r="A209" s="236">
        <v>43677</v>
      </c>
      <c r="B209" s="677" t="s">
        <v>3060</v>
      </c>
      <c r="C209" s="677" t="s">
        <v>427</v>
      </c>
      <c r="D209" t="s">
        <v>400</v>
      </c>
      <c r="F209" s="218">
        <v>210</v>
      </c>
      <c r="G209" s="218">
        <f t="shared" si="3"/>
        <v>14.600000000000023</v>
      </c>
    </row>
    <row r="210" spans="1:7">
      <c r="A210" s="236">
        <v>43708</v>
      </c>
      <c r="B210" s="677" t="s">
        <v>3061</v>
      </c>
      <c r="C210" s="677" t="s">
        <v>427</v>
      </c>
      <c r="D210" t="s">
        <v>19</v>
      </c>
      <c r="F210" s="218">
        <v>7.9</v>
      </c>
      <c r="G210" s="218">
        <f t="shared" si="3"/>
        <v>6.7000000000000224</v>
      </c>
    </row>
    <row r="211" spans="1:7">
      <c r="A211" s="236">
        <v>43708</v>
      </c>
      <c r="B211" s="677" t="s">
        <v>3061</v>
      </c>
      <c r="C211" s="677" t="s">
        <v>427</v>
      </c>
      <c r="D211" t="s">
        <v>401</v>
      </c>
      <c r="F211" s="218">
        <v>1.6</v>
      </c>
      <c r="G211" s="218">
        <f t="shared" si="3"/>
        <v>5.1000000000000227</v>
      </c>
    </row>
    <row r="212" spans="1:7">
      <c r="A212" s="236">
        <v>43738</v>
      </c>
      <c r="B212" s="677" t="s">
        <v>3062</v>
      </c>
      <c r="C212" s="677" t="s">
        <v>427</v>
      </c>
      <c r="D212" t="s">
        <v>401</v>
      </c>
      <c r="F212" s="218">
        <v>5.0999999999999996</v>
      </c>
      <c r="G212" s="218">
        <f t="shared" si="3"/>
        <v>2.3092638912203256E-14</v>
      </c>
    </row>
    <row r="213" spans="1:7">
      <c r="A213" s="243">
        <v>43708</v>
      </c>
      <c r="B213" s="676" t="s">
        <v>397</v>
      </c>
      <c r="C213" s="676" t="s">
        <v>429</v>
      </c>
      <c r="D213" t="s">
        <v>19</v>
      </c>
      <c r="E213" s="218">
        <v>7.7</v>
      </c>
      <c r="G213" s="218">
        <f t="shared" si="3"/>
        <v>7.7000000000000233</v>
      </c>
    </row>
    <row r="214" spans="1:7">
      <c r="B214" s="677"/>
      <c r="C214" s="676"/>
      <c r="D214" t="s">
        <v>401</v>
      </c>
      <c r="E214" s="218">
        <v>6.5</v>
      </c>
      <c r="G214" s="218">
        <f t="shared" si="3"/>
        <v>14.200000000000024</v>
      </c>
    </row>
    <row r="215" spans="1:7">
      <c r="B215" s="677"/>
      <c r="C215" s="676"/>
      <c r="D215" t="s">
        <v>400</v>
      </c>
      <c r="E215" s="218">
        <v>210</v>
      </c>
      <c r="G215" s="218">
        <f t="shared" si="3"/>
        <v>224.20000000000002</v>
      </c>
    </row>
    <row r="216" spans="1:7">
      <c r="A216" s="236">
        <v>43708</v>
      </c>
      <c r="B216" s="677" t="s">
        <v>3061</v>
      </c>
      <c r="C216" s="677" t="s">
        <v>429</v>
      </c>
      <c r="D216" t="s">
        <v>400</v>
      </c>
      <c r="F216" s="218">
        <v>210</v>
      </c>
      <c r="G216" s="218">
        <f t="shared" si="3"/>
        <v>14.200000000000017</v>
      </c>
    </row>
    <row r="217" spans="1:7">
      <c r="A217" s="236">
        <v>43738</v>
      </c>
      <c r="B217" s="677" t="s">
        <v>3062</v>
      </c>
      <c r="C217" s="677" t="s">
        <v>429</v>
      </c>
      <c r="D217" t="s">
        <v>19</v>
      </c>
      <c r="F217" s="218">
        <v>7.7</v>
      </c>
      <c r="G217" s="218">
        <f t="shared" si="3"/>
        <v>6.5000000000000169</v>
      </c>
    </row>
    <row r="218" spans="1:7">
      <c r="A218" s="236">
        <v>43738</v>
      </c>
      <c r="B218" s="677" t="s">
        <v>3062</v>
      </c>
      <c r="C218" s="677" t="s">
        <v>429</v>
      </c>
      <c r="D218" t="s">
        <v>401</v>
      </c>
      <c r="F218" s="218">
        <v>6.5</v>
      </c>
      <c r="G218" s="218">
        <f t="shared" si="3"/>
        <v>1.6875389974302379E-14</v>
      </c>
    </row>
    <row r="219" spans="1:7">
      <c r="A219" s="243">
        <v>43738</v>
      </c>
      <c r="B219" s="676" t="s">
        <v>397</v>
      </c>
      <c r="C219" s="676" t="s">
        <v>478</v>
      </c>
      <c r="D219" t="s">
        <v>19</v>
      </c>
      <c r="E219" s="218">
        <v>7.7</v>
      </c>
      <c r="G219" s="218">
        <f t="shared" si="3"/>
        <v>7.7000000000000171</v>
      </c>
    </row>
    <row r="220" spans="1:7">
      <c r="B220" s="677"/>
      <c r="C220" s="676"/>
      <c r="D220" t="s">
        <v>401</v>
      </c>
      <c r="E220" s="218">
        <v>6.6</v>
      </c>
      <c r="G220" s="218">
        <f t="shared" si="3"/>
        <v>14.300000000000017</v>
      </c>
    </row>
    <row r="221" spans="1:7">
      <c r="B221" s="677"/>
      <c r="C221" s="676"/>
      <c r="D221" t="s">
        <v>400</v>
      </c>
      <c r="E221" s="218">
        <v>210</v>
      </c>
      <c r="G221" s="218">
        <f t="shared" si="3"/>
        <v>224.3</v>
      </c>
    </row>
    <row r="222" spans="1:7">
      <c r="A222" s="236">
        <v>43738</v>
      </c>
      <c r="B222" s="677" t="s">
        <v>3062</v>
      </c>
      <c r="C222" s="677" t="s">
        <v>478</v>
      </c>
      <c r="D222" t="s">
        <v>400</v>
      </c>
      <c r="F222" s="218">
        <v>210</v>
      </c>
      <c r="G222" s="218">
        <f t="shared" si="3"/>
        <v>14.300000000000011</v>
      </c>
    </row>
    <row r="223" spans="1:7">
      <c r="A223" s="236">
        <v>43738</v>
      </c>
      <c r="B223" s="677" t="s">
        <v>3062</v>
      </c>
      <c r="C223" s="677" t="s">
        <v>478</v>
      </c>
      <c r="D223" t="s">
        <v>19</v>
      </c>
      <c r="F223" s="218">
        <v>0.7</v>
      </c>
      <c r="G223" s="218">
        <f t="shared" si="3"/>
        <v>13.600000000000012</v>
      </c>
    </row>
    <row r="224" spans="1:7">
      <c r="A224" s="236">
        <v>43769</v>
      </c>
      <c r="B224" s="677" t="s">
        <v>3063</v>
      </c>
      <c r="C224" s="677" t="s">
        <v>478</v>
      </c>
      <c r="D224" t="s">
        <v>19</v>
      </c>
      <c r="F224" s="218">
        <v>7</v>
      </c>
      <c r="G224" s="218">
        <f t="shared" si="3"/>
        <v>6.6000000000000121</v>
      </c>
    </row>
    <row r="225" spans="1:7">
      <c r="A225" s="236">
        <v>43769</v>
      </c>
      <c r="B225" s="677" t="s">
        <v>3063</v>
      </c>
      <c r="C225" s="677" t="s">
        <v>478</v>
      </c>
      <c r="D225" t="s">
        <v>401</v>
      </c>
      <c r="F225" s="218">
        <v>3</v>
      </c>
      <c r="G225" s="218">
        <f t="shared" si="3"/>
        <v>3.6000000000000121</v>
      </c>
    </row>
    <row r="226" spans="1:7">
      <c r="A226" s="236">
        <v>43799</v>
      </c>
      <c r="B226" s="677" t="s">
        <v>3064</v>
      </c>
      <c r="C226" s="677" t="s">
        <v>478</v>
      </c>
      <c r="D226" t="s">
        <v>401</v>
      </c>
      <c r="F226" s="218">
        <v>3.6</v>
      </c>
      <c r="G226" s="218">
        <f t="shared" si="3"/>
        <v>1.1990408665951691E-14</v>
      </c>
    </row>
    <row r="227" spans="1:7">
      <c r="A227" s="243">
        <v>43769</v>
      </c>
      <c r="B227" s="676" t="s">
        <v>397</v>
      </c>
      <c r="C227" s="676" t="s">
        <v>398</v>
      </c>
      <c r="D227" t="s">
        <v>19</v>
      </c>
      <c r="E227" s="218">
        <v>7.8</v>
      </c>
      <c r="G227" s="218">
        <f t="shared" si="3"/>
        <v>7.8000000000000114</v>
      </c>
    </row>
    <row r="228" spans="1:7">
      <c r="B228" s="677"/>
      <c r="C228" s="676"/>
      <c r="D228" t="s">
        <v>401</v>
      </c>
      <c r="E228" s="218">
        <v>6.3</v>
      </c>
      <c r="G228" s="218">
        <f t="shared" si="3"/>
        <v>14.100000000000012</v>
      </c>
    </row>
    <row r="229" spans="1:7">
      <c r="B229" s="677"/>
      <c r="C229" s="676"/>
      <c r="D229" t="s">
        <v>400</v>
      </c>
      <c r="E229" s="218">
        <v>210</v>
      </c>
      <c r="G229" s="218">
        <f t="shared" si="3"/>
        <v>224.10000000000002</v>
      </c>
    </row>
    <row r="230" spans="1:7">
      <c r="A230" s="236">
        <v>43769</v>
      </c>
      <c r="B230" s="677" t="s">
        <v>3063</v>
      </c>
      <c r="C230" s="677" t="s">
        <v>398</v>
      </c>
      <c r="D230" t="s">
        <v>400</v>
      </c>
      <c r="F230" s="218">
        <v>210</v>
      </c>
      <c r="G230" s="218">
        <f t="shared" si="3"/>
        <v>14.100000000000023</v>
      </c>
    </row>
    <row r="231" spans="1:7">
      <c r="A231" s="236">
        <v>43799</v>
      </c>
      <c r="B231" s="677" t="s">
        <v>3064</v>
      </c>
      <c r="C231" s="677" t="s">
        <v>398</v>
      </c>
      <c r="D231" t="s">
        <v>19</v>
      </c>
      <c r="F231" s="218">
        <v>7.8</v>
      </c>
      <c r="G231" s="218">
        <f t="shared" si="3"/>
        <v>6.3000000000000229</v>
      </c>
    </row>
    <row r="232" spans="1:7">
      <c r="A232" s="236">
        <v>43799</v>
      </c>
      <c r="B232" s="677" t="s">
        <v>3064</v>
      </c>
      <c r="C232" s="677" t="s">
        <v>398</v>
      </c>
      <c r="D232" t="s">
        <v>401</v>
      </c>
      <c r="F232" s="218">
        <v>6.3</v>
      </c>
      <c r="G232" s="218">
        <f t="shared" si="3"/>
        <v>2.3092638912203256E-14</v>
      </c>
    </row>
    <row r="233" spans="1:7">
      <c r="A233" s="243">
        <v>43799</v>
      </c>
      <c r="B233" s="676" t="s">
        <v>397</v>
      </c>
      <c r="C233" s="676" t="s">
        <v>405</v>
      </c>
      <c r="D233" t="s">
        <v>19</v>
      </c>
      <c r="E233" s="218">
        <v>8.6999999999999993</v>
      </c>
      <c r="G233" s="218">
        <f t="shared" si="3"/>
        <v>8.7000000000000224</v>
      </c>
    </row>
    <row r="234" spans="1:7">
      <c r="B234" s="677"/>
      <c r="C234" s="677"/>
      <c r="D234" t="s">
        <v>401</v>
      </c>
      <c r="E234" s="218">
        <v>6.6</v>
      </c>
      <c r="G234" s="218">
        <f t="shared" si="3"/>
        <v>15.300000000000022</v>
      </c>
    </row>
    <row r="235" spans="1:7">
      <c r="B235" s="677"/>
      <c r="C235" s="677"/>
      <c r="D235" t="s">
        <v>400</v>
      </c>
      <c r="E235" s="218">
        <v>210</v>
      </c>
      <c r="G235" s="218">
        <f t="shared" si="3"/>
        <v>225.3</v>
      </c>
    </row>
    <row r="236" spans="1:7">
      <c r="A236" s="236">
        <v>43799</v>
      </c>
      <c r="B236" s="677" t="s">
        <v>3064</v>
      </c>
      <c r="C236" s="677" t="s">
        <v>405</v>
      </c>
      <c r="D236" t="s">
        <v>19</v>
      </c>
      <c r="F236" s="218">
        <v>8.3000000000000007</v>
      </c>
      <c r="G236" s="218">
        <f t="shared" si="3"/>
        <v>217</v>
      </c>
    </row>
    <row r="237" spans="1:7">
      <c r="A237" s="236">
        <v>43799</v>
      </c>
      <c r="B237" s="677" t="s">
        <v>3064</v>
      </c>
      <c r="C237" s="677" t="s">
        <v>405</v>
      </c>
      <c r="D237" t="s">
        <v>401</v>
      </c>
      <c r="F237" s="218">
        <v>4</v>
      </c>
      <c r="G237" s="218">
        <f t="shared" si="3"/>
        <v>213</v>
      </c>
    </row>
    <row r="238" spans="1:7">
      <c r="A238" s="236">
        <v>43799</v>
      </c>
      <c r="B238" s="677" t="s">
        <v>3064</v>
      </c>
      <c r="C238" s="677" t="s">
        <v>405</v>
      </c>
      <c r="D238" t="s">
        <v>400</v>
      </c>
      <c r="F238" s="218">
        <v>210</v>
      </c>
      <c r="G238" s="218">
        <f t="shared" si="3"/>
        <v>3</v>
      </c>
    </row>
    <row r="239" spans="1:7">
      <c r="A239" s="236">
        <v>43830</v>
      </c>
      <c r="B239" s="677" t="s">
        <v>3065</v>
      </c>
      <c r="C239" s="677" t="s">
        <v>405</v>
      </c>
      <c r="D239" t="s">
        <v>19</v>
      </c>
      <c r="F239" s="218">
        <v>0.4</v>
      </c>
      <c r="G239" s="218">
        <f t="shared" si="3"/>
        <v>2.6</v>
      </c>
    </row>
    <row r="240" spans="1:7">
      <c r="A240" s="236">
        <v>43830</v>
      </c>
      <c r="B240" s="677" t="s">
        <v>3065</v>
      </c>
      <c r="C240" s="677" t="s">
        <v>405</v>
      </c>
      <c r="D240" t="s">
        <v>401</v>
      </c>
      <c r="F240" s="218">
        <v>2.6</v>
      </c>
      <c r="G240" s="218">
        <f t="shared" si="3"/>
        <v>0</v>
      </c>
    </row>
    <row r="241" spans="1:7">
      <c r="A241" s="243">
        <v>43830</v>
      </c>
      <c r="B241" s="231" t="s">
        <v>397</v>
      </c>
      <c r="C241" s="249" t="s">
        <v>409</v>
      </c>
      <c r="D241" t="s">
        <v>19</v>
      </c>
      <c r="E241" s="218">
        <v>9.1</v>
      </c>
      <c r="G241" s="218">
        <f t="shared" si="3"/>
        <v>9.1</v>
      </c>
    </row>
    <row r="242" spans="1:7">
      <c r="B242" s="677"/>
      <c r="C242" s="677"/>
      <c r="D242" t="s">
        <v>401</v>
      </c>
      <c r="E242" s="218">
        <v>6.6</v>
      </c>
      <c r="G242" s="218">
        <f t="shared" si="3"/>
        <v>15.7</v>
      </c>
    </row>
    <row r="243" spans="1:7">
      <c r="B243" s="677"/>
      <c r="C243" s="677"/>
      <c r="D243" t="s">
        <v>400</v>
      </c>
      <c r="E243" s="218">
        <v>210</v>
      </c>
      <c r="G243" s="218">
        <f t="shared" si="3"/>
        <v>225.7</v>
      </c>
    </row>
    <row r="244" spans="1:7">
      <c r="A244" s="236">
        <v>43830</v>
      </c>
      <c r="B244" s="677" t="s">
        <v>3065</v>
      </c>
      <c r="C244" s="677" t="s">
        <v>409</v>
      </c>
      <c r="D244" t="s">
        <v>400</v>
      </c>
      <c r="F244" s="218">
        <v>210</v>
      </c>
      <c r="G244" s="218">
        <f t="shared" si="3"/>
        <v>15.699999999999989</v>
      </c>
    </row>
    <row r="245" spans="1:7">
      <c r="A245" s="236">
        <v>31</v>
      </c>
      <c r="B245" s="677" t="s">
        <v>3066</v>
      </c>
      <c r="C245" s="677" t="s">
        <v>409</v>
      </c>
      <c r="D245" t="s">
        <v>19</v>
      </c>
      <c r="F245" s="218">
        <v>9.1</v>
      </c>
      <c r="G245" s="218">
        <f t="shared" si="3"/>
        <v>6.599999999999989</v>
      </c>
    </row>
    <row r="246" spans="1:7">
      <c r="A246" s="236">
        <v>31</v>
      </c>
      <c r="B246" s="677" t="s">
        <v>3066</v>
      </c>
      <c r="C246" s="677" t="s">
        <v>409</v>
      </c>
      <c r="D246" t="s">
        <v>401</v>
      </c>
      <c r="F246" s="218">
        <v>6.6</v>
      </c>
      <c r="G246" s="218">
        <f t="shared" si="3"/>
        <v>-1.0658141036401503E-14</v>
      </c>
    </row>
    <row r="247" spans="1:7">
      <c r="A247" s="243">
        <v>43861</v>
      </c>
      <c r="B247" s="231" t="s">
        <v>397</v>
      </c>
      <c r="C247" s="249" t="s">
        <v>444</v>
      </c>
      <c r="D247" t="s">
        <v>19</v>
      </c>
      <c r="E247" s="218">
        <v>11.6</v>
      </c>
      <c r="G247" s="218">
        <f t="shared" si="3"/>
        <v>11.599999999999989</v>
      </c>
    </row>
    <row r="248" spans="1:7">
      <c r="B248" s="677"/>
      <c r="C248" s="677"/>
      <c r="D248" t="s">
        <v>401</v>
      </c>
      <c r="E248" s="218">
        <v>6.3</v>
      </c>
      <c r="G248" s="218">
        <f t="shared" si="3"/>
        <v>17.899999999999988</v>
      </c>
    </row>
    <row r="249" spans="1:7">
      <c r="B249" s="677"/>
      <c r="C249" s="677"/>
      <c r="D249" t="s">
        <v>400</v>
      </c>
      <c r="E249" s="218">
        <v>210</v>
      </c>
      <c r="G249" s="218">
        <f t="shared" si="3"/>
        <v>227.89999999999998</v>
      </c>
    </row>
    <row r="250" spans="1:7">
      <c r="A250" s="236">
        <v>43830</v>
      </c>
      <c r="B250" s="677" t="s">
        <v>3065</v>
      </c>
      <c r="C250" s="677" t="s">
        <v>444</v>
      </c>
      <c r="D250" t="s">
        <v>19</v>
      </c>
      <c r="F250" s="218">
        <v>7</v>
      </c>
      <c r="G250" s="218">
        <f t="shared" si="3"/>
        <v>220.89999999999998</v>
      </c>
    </row>
    <row r="251" spans="1:7">
      <c r="A251" s="236">
        <v>43861</v>
      </c>
      <c r="B251" s="677" t="s">
        <v>3066</v>
      </c>
      <c r="C251" s="677" t="s">
        <v>444</v>
      </c>
      <c r="D251" t="s">
        <v>400</v>
      </c>
      <c r="F251" s="218">
        <v>210</v>
      </c>
      <c r="G251" s="218">
        <f t="shared" si="3"/>
        <v>10.899999999999977</v>
      </c>
    </row>
    <row r="252" spans="1:7">
      <c r="A252" s="236">
        <v>43861</v>
      </c>
      <c r="B252" s="677" t="s">
        <v>3066</v>
      </c>
      <c r="C252" s="677" t="s">
        <v>444</v>
      </c>
      <c r="D252" t="s">
        <v>19</v>
      </c>
      <c r="F252" s="218">
        <v>4.3</v>
      </c>
      <c r="G252" s="218">
        <f t="shared" si="3"/>
        <v>6.5999999999999774</v>
      </c>
    </row>
    <row r="253" spans="1:7">
      <c r="A253" s="236">
        <v>43890</v>
      </c>
      <c r="B253" s="677" t="s">
        <v>3067</v>
      </c>
      <c r="C253" s="677" t="s">
        <v>444</v>
      </c>
      <c r="D253" t="s">
        <v>19</v>
      </c>
      <c r="F253" s="218">
        <v>0.3</v>
      </c>
      <c r="G253" s="218">
        <f t="shared" si="3"/>
        <v>6.2999999999999776</v>
      </c>
    </row>
    <row r="254" spans="1:7">
      <c r="A254" s="236">
        <v>43890</v>
      </c>
      <c r="B254" s="677" t="s">
        <v>3067</v>
      </c>
      <c r="C254" s="677" t="s">
        <v>444</v>
      </c>
      <c r="D254" t="s">
        <v>401</v>
      </c>
      <c r="F254" s="218">
        <v>6.3</v>
      </c>
      <c r="G254" s="218">
        <f t="shared" si="3"/>
        <v>-2.2204460492503131E-14</v>
      </c>
    </row>
    <row r="255" spans="1:7">
      <c r="A255" s="243">
        <v>43890</v>
      </c>
      <c r="B255" s="676" t="s">
        <v>397</v>
      </c>
      <c r="C255" s="676" t="s">
        <v>415</v>
      </c>
      <c r="D255" t="s">
        <v>19</v>
      </c>
      <c r="E255" s="218">
        <v>13.4</v>
      </c>
      <c r="G255" s="218">
        <f t="shared" si="3"/>
        <v>13.399999999999977</v>
      </c>
    </row>
    <row r="256" spans="1:7">
      <c r="B256" s="677"/>
      <c r="C256" s="677"/>
      <c r="D256" t="s">
        <v>401</v>
      </c>
      <c r="E256" s="218">
        <v>6.7</v>
      </c>
      <c r="G256" s="218">
        <f t="shared" si="3"/>
        <v>20.099999999999977</v>
      </c>
    </row>
    <row r="257" spans="1:7">
      <c r="B257" s="677"/>
      <c r="C257" s="677"/>
      <c r="D257" t="s">
        <v>400</v>
      </c>
      <c r="E257" s="218">
        <v>210</v>
      </c>
      <c r="G257" s="218">
        <f t="shared" si="3"/>
        <v>230.09999999999997</v>
      </c>
    </row>
    <row r="258" spans="1:7">
      <c r="A258" s="236">
        <v>43890</v>
      </c>
      <c r="B258" s="677" t="s">
        <v>3067</v>
      </c>
      <c r="C258" s="262" t="s">
        <v>415</v>
      </c>
      <c r="D258" s="218" t="s">
        <v>19</v>
      </c>
      <c r="F258" s="218">
        <v>13.4</v>
      </c>
      <c r="G258" s="218">
        <f t="shared" si="3"/>
        <v>216.69999999999996</v>
      </c>
    </row>
    <row r="259" spans="1:7">
      <c r="A259" s="236">
        <v>43890</v>
      </c>
      <c r="B259" s="677" t="s">
        <v>3067</v>
      </c>
      <c r="C259" s="262" t="s">
        <v>415</v>
      </c>
      <c r="D259" s="218" t="s">
        <v>400</v>
      </c>
      <c r="F259" s="218">
        <v>210</v>
      </c>
      <c r="G259" s="218">
        <f t="shared" si="3"/>
        <v>6.6999999999999602</v>
      </c>
    </row>
    <row r="260" spans="1:7">
      <c r="A260" s="236">
        <v>43969</v>
      </c>
      <c r="B260" s="677" t="s">
        <v>3068</v>
      </c>
      <c r="C260" s="262" t="s">
        <v>415</v>
      </c>
      <c r="D260" s="218" t="s">
        <v>401</v>
      </c>
      <c r="F260" s="218">
        <v>6.7</v>
      </c>
      <c r="G260" s="218">
        <f t="shared" si="3"/>
        <v>-3.9968028886505635E-14</v>
      </c>
    </row>
    <row r="261" spans="1:7">
      <c r="A261" s="243">
        <v>43982</v>
      </c>
      <c r="B261" s="676" t="s">
        <v>397</v>
      </c>
      <c r="C261" s="262" t="s">
        <v>418</v>
      </c>
      <c r="D261" s="218" t="s">
        <v>19</v>
      </c>
      <c r="E261" s="218">
        <v>14.5</v>
      </c>
      <c r="G261" s="218">
        <f t="shared" si="3"/>
        <v>14.499999999999961</v>
      </c>
    </row>
    <row r="262" spans="1:7">
      <c r="B262" s="677"/>
      <c r="C262" s="262"/>
      <c r="D262" s="218" t="s">
        <v>401</v>
      </c>
      <c r="E262" s="218">
        <v>7.2</v>
      </c>
      <c r="G262" s="218">
        <f t="shared" si="3"/>
        <v>21.69999999999996</v>
      </c>
    </row>
    <row r="263" spans="1:7">
      <c r="B263" s="677"/>
      <c r="C263" s="262"/>
      <c r="D263" s="218" t="s">
        <v>400</v>
      </c>
      <c r="E263" s="218">
        <v>210</v>
      </c>
      <c r="G263" s="218">
        <f t="shared" si="3"/>
        <v>231.69999999999996</v>
      </c>
    </row>
    <row r="264" spans="1:7">
      <c r="A264" s="236">
        <v>43969</v>
      </c>
      <c r="B264" s="677" t="s">
        <v>3069</v>
      </c>
      <c r="C264" s="262" t="s">
        <v>418</v>
      </c>
      <c r="D264" s="218" t="s">
        <v>400</v>
      </c>
      <c r="F264" s="218">
        <v>120</v>
      </c>
      <c r="G264" s="218">
        <f t="shared" si="3"/>
        <v>111.69999999999996</v>
      </c>
    </row>
    <row r="265" spans="1:7">
      <c r="A265" s="236">
        <v>43969</v>
      </c>
      <c r="B265" s="677" t="s">
        <v>3068</v>
      </c>
      <c r="C265" s="262" t="s">
        <v>418</v>
      </c>
      <c r="D265" s="218" t="s">
        <v>400</v>
      </c>
      <c r="F265" s="218">
        <v>90</v>
      </c>
      <c r="G265" s="218">
        <f t="shared" si="3"/>
        <v>21.69999999999996</v>
      </c>
    </row>
    <row r="266" spans="1:7">
      <c r="A266" s="236">
        <v>43969</v>
      </c>
      <c r="B266" s="677" t="s">
        <v>3068</v>
      </c>
      <c r="C266" s="262" t="s">
        <v>418</v>
      </c>
      <c r="D266" s="218" t="s">
        <v>19</v>
      </c>
      <c r="F266" s="218">
        <v>3.3</v>
      </c>
      <c r="G266" s="218">
        <f t="shared" si="3"/>
        <v>18.399999999999959</v>
      </c>
    </row>
    <row r="267" spans="1:7">
      <c r="A267" s="236">
        <v>43985</v>
      </c>
      <c r="B267" s="677" t="s">
        <v>3070</v>
      </c>
      <c r="C267" s="262" t="s">
        <v>418</v>
      </c>
      <c r="D267" s="218" t="s">
        <v>19</v>
      </c>
      <c r="F267" s="218">
        <v>11.2</v>
      </c>
      <c r="G267" s="218">
        <f t="shared" si="3"/>
        <v>7.1999999999999602</v>
      </c>
    </row>
    <row r="268" spans="1:7">
      <c r="A268" s="236">
        <v>43985</v>
      </c>
      <c r="B268" s="677" t="s">
        <v>3070</v>
      </c>
      <c r="C268" s="262" t="s">
        <v>418</v>
      </c>
      <c r="D268" s="218" t="s">
        <v>401</v>
      </c>
      <c r="F268" s="218">
        <v>7.2</v>
      </c>
      <c r="G268" s="218">
        <f t="shared" si="3"/>
        <v>-3.9968028886505635E-14</v>
      </c>
    </row>
    <row r="269" spans="1:7">
      <c r="A269" s="243">
        <v>43951</v>
      </c>
      <c r="B269" s="676" t="s">
        <v>397</v>
      </c>
      <c r="C269" s="262" t="s">
        <v>420</v>
      </c>
      <c r="D269" s="218" t="s">
        <v>19</v>
      </c>
      <c r="E269" s="218">
        <v>14</v>
      </c>
      <c r="G269" s="218">
        <f t="shared" si="3"/>
        <v>13.999999999999961</v>
      </c>
    </row>
    <row r="270" spans="1:7">
      <c r="B270" s="677"/>
      <c r="C270" s="262"/>
      <c r="D270" s="218" t="s">
        <v>401</v>
      </c>
      <c r="E270" s="218">
        <v>10.8</v>
      </c>
      <c r="G270" s="218">
        <f t="shared" si="3"/>
        <v>24.799999999999962</v>
      </c>
    </row>
    <row r="271" spans="1:7">
      <c r="B271" s="677"/>
      <c r="C271" s="262"/>
      <c r="D271" s="218" t="s">
        <v>400</v>
      </c>
      <c r="E271" s="218">
        <v>210</v>
      </c>
      <c r="G271" s="218">
        <f t="shared" si="3"/>
        <v>234.79999999999995</v>
      </c>
    </row>
    <row r="272" spans="1:7">
      <c r="A272" s="236">
        <v>43969</v>
      </c>
      <c r="B272" s="677" t="s">
        <v>3068</v>
      </c>
      <c r="C272" s="262" t="s">
        <v>420</v>
      </c>
      <c r="D272" s="218" t="s">
        <v>400</v>
      </c>
      <c r="F272" s="218">
        <v>210</v>
      </c>
      <c r="G272" s="218">
        <f t="shared" si="3"/>
        <v>24.799999999999955</v>
      </c>
    </row>
    <row r="273" spans="1:8">
      <c r="A273" s="236">
        <v>43985</v>
      </c>
      <c r="B273" s="677" t="s">
        <v>3070</v>
      </c>
      <c r="C273" s="262" t="s">
        <v>420</v>
      </c>
      <c r="D273" s="218" t="s">
        <v>19</v>
      </c>
      <c r="F273" s="218">
        <v>14</v>
      </c>
      <c r="G273" s="218">
        <f t="shared" ref="G273:G284" si="4">+G272+E273-F273</f>
        <v>10.799999999999955</v>
      </c>
    </row>
    <row r="274" spans="1:8">
      <c r="A274" s="236">
        <v>43985</v>
      </c>
      <c r="B274" s="677" t="s">
        <v>3070</v>
      </c>
      <c r="C274" s="677" t="s">
        <v>420</v>
      </c>
      <c r="D274" t="s">
        <v>401</v>
      </c>
      <c r="F274" s="218">
        <v>7.2</v>
      </c>
      <c r="G274" s="218">
        <f t="shared" si="4"/>
        <v>3.5999999999999543</v>
      </c>
      <c r="H274" s="237"/>
    </row>
    <row r="275" spans="1:8">
      <c r="A275" s="236">
        <v>44106</v>
      </c>
      <c r="B275" s="677" t="s">
        <v>3071</v>
      </c>
      <c r="C275" s="677" t="s">
        <v>420</v>
      </c>
      <c r="D275" s="218" t="s">
        <v>401</v>
      </c>
      <c r="F275" s="218">
        <v>1.3</v>
      </c>
      <c r="G275" s="218">
        <f t="shared" si="4"/>
        <v>2.2999999999999545</v>
      </c>
      <c r="H275" s="237"/>
    </row>
    <row r="276" spans="1:8">
      <c r="A276" s="236">
        <v>44092</v>
      </c>
      <c r="B276" s="677" t="s">
        <v>3072</v>
      </c>
      <c r="C276" s="677" t="s">
        <v>420</v>
      </c>
      <c r="D276" s="218" t="s">
        <v>401</v>
      </c>
      <c r="F276" s="218">
        <v>2.2999999999999998</v>
      </c>
      <c r="G276" s="218">
        <f t="shared" si="4"/>
        <v>-4.5297099404706387E-14</v>
      </c>
      <c r="H276" s="237"/>
    </row>
    <row r="277" spans="1:8">
      <c r="A277" s="243">
        <v>43982</v>
      </c>
      <c r="B277" s="676" t="s">
        <v>397</v>
      </c>
      <c r="C277" s="676" t="s">
        <v>422</v>
      </c>
      <c r="D277" t="s">
        <v>19</v>
      </c>
      <c r="E277" s="245">
        <v>12.1</v>
      </c>
      <c r="G277" s="218">
        <f t="shared" si="4"/>
        <v>12.099999999999955</v>
      </c>
    </row>
    <row r="278" spans="1:8">
      <c r="B278" s="677"/>
      <c r="C278" s="677"/>
      <c r="D278" t="s">
        <v>401</v>
      </c>
      <c r="E278" s="245">
        <v>5.8</v>
      </c>
      <c r="G278" s="218">
        <f t="shared" si="4"/>
        <v>17.899999999999956</v>
      </c>
    </row>
    <row r="279" spans="1:8">
      <c r="B279" s="677"/>
      <c r="C279" s="677"/>
      <c r="D279" t="s">
        <v>400</v>
      </c>
      <c r="E279" s="245">
        <v>210</v>
      </c>
      <c r="G279" s="218">
        <f t="shared" si="4"/>
        <v>227.89999999999995</v>
      </c>
    </row>
    <row r="280" spans="1:8">
      <c r="A280" s="236">
        <v>43981</v>
      </c>
      <c r="B280" s="677" t="s">
        <v>3073</v>
      </c>
      <c r="C280" s="677" t="s">
        <v>422</v>
      </c>
      <c r="D280" t="s">
        <v>400</v>
      </c>
      <c r="F280" s="245">
        <v>210</v>
      </c>
      <c r="G280" s="218">
        <f t="shared" si="4"/>
        <v>17.899999999999949</v>
      </c>
    </row>
    <row r="281" spans="1:8">
      <c r="A281" s="236">
        <v>43985</v>
      </c>
      <c r="B281" s="677" t="s">
        <v>3070</v>
      </c>
      <c r="C281" s="677" t="s">
        <v>422</v>
      </c>
      <c r="D281" t="s">
        <v>19</v>
      </c>
      <c r="F281" s="245">
        <v>10.4</v>
      </c>
      <c r="G281" s="218">
        <f t="shared" si="4"/>
        <v>7.4999999999999485</v>
      </c>
      <c r="H281" s="237"/>
    </row>
    <row r="282" spans="1:8">
      <c r="A282" s="236">
        <v>44092</v>
      </c>
      <c r="B282" s="677" t="s">
        <v>3074</v>
      </c>
      <c r="C282" s="677" t="s">
        <v>422</v>
      </c>
      <c r="D282" t="s">
        <v>19</v>
      </c>
      <c r="F282" s="245">
        <v>1.7</v>
      </c>
      <c r="G282" s="218">
        <f t="shared" si="4"/>
        <v>5.7999999999999483</v>
      </c>
      <c r="H282" s="237"/>
    </row>
    <row r="283" spans="1:8">
      <c r="A283" s="236">
        <v>44092</v>
      </c>
      <c r="B283" s="677" t="s">
        <v>3074</v>
      </c>
      <c r="C283" s="677" t="s">
        <v>422</v>
      </c>
      <c r="D283" t="s">
        <v>401</v>
      </c>
      <c r="F283" s="245">
        <v>5.8</v>
      </c>
      <c r="G283" s="218">
        <f t="shared" si="4"/>
        <v>-5.1514348342607263E-14</v>
      </c>
      <c r="H283" s="237"/>
    </row>
    <row r="284" spans="1:8">
      <c r="A284" s="243">
        <v>44012</v>
      </c>
      <c r="B284" s="676" t="s">
        <v>397</v>
      </c>
      <c r="C284" s="676" t="s">
        <v>425</v>
      </c>
      <c r="D284" t="s">
        <v>19</v>
      </c>
      <c r="E284" s="218">
        <v>10.7</v>
      </c>
      <c r="F284" s="250"/>
      <c r="G284" s="218">
        <f t="shared" si="4"/>
        <v>10.699999999999948</v>
      </c>
    </row>
    <row r="285" spans="1:8">
      <c r="B285" s="677"/>
      <c r="C285" s="677"/>
      <c r="D285" t="s">
        <v>401</v>
      </c>
      <c r="E285" s="218">
        <v>2.8</v>
      </c>
      <c r="F285" s="250"/>
      <c r="G285" s="218">
        <f t="shared" ref="G285:G351" si="5">+G284+E285-F285</f>
        <v>13.499999999999947</v>
      </c>
    </row>
    <row r="286" spans="1:8">
      <c r="B286" s="677"/>
      <c r="C286" s="677"/>
      <c r="D286" t="s">
        <v>400</v>
      </c>
      <c r="E286" s="218">
        <v>210</v>
      </c>
      <c r="F286" s="250"/>
      <c r="G286" s="218">
        <f t="shared" si="5"/>
        <v>223.49999999999994</v>
      </c>
    </row>
    <row r="287" spans="1:8">
      <c r="A287" s="236">
        <v>43981</v>
      </c>
      <c r="B287" s="677" t="s">
        <v>3075</v>
      </c>
      <c r="C287" s="677" t="s">
        <v>425</v>
      </c>
      <c r="D287" t="s">
        <v>400</v>
      </c>
      <c r="F287" s="245">
        <v>210</v>
      </c>
      <c r="G287" s="218">
        <f t="shared" si="5"/>
        <v>13.499999999999943</v>
      </c>
    </row>
    <row r="288" spans="1:8">
      <c r="A288" s="236">
        <v>44092</v>
      </c>
      <c r="B288" s="677" t="s">
        <v>3072</v>
      </c>
      <c r="C288" s="677" t="s">
        <v>425</v>
      </c>
      <c r="D288" t="s">
        <v>19</v>
      </c>
      <c r="F288" s="245">
        <v>10.7</v>
      </c>
      <c r="G288" s="218">
        <f t="shared" si="5"/>
        <v>2.7999999999999439</v>
      </c>
    </row>
    <row r="289" spans="1:7">
      <c r="A289" s="236">
        <v>44092</v>
      </c>
      <c r="B289" s="677" t="s">
        <v>3072</v>
      </c>
      <c r="C289" s="677" t="s">
        <v>425</v>
      </c>
      <c r="D289" t="s">
        <v>401</v>
      </c>
      <c r="F289" s="245">
        <v>2.8</v>
      </c>
      <c r="G289" s="218">
        <f t="shared" si="5"/>
        <v>-5.595524044110789E-14</v>
      </c>
    </row>
    <row r="290" spans="1:7">
      <c r="A290" s="243">
        <v>44043</v>
      </c>
      <c r="B290" s="676" t="s">
        <v>397</v>
      </c>
      <c r="C290" s="676" t="s">
        <v>427</v>
      </c>
      <c r="D290" t="s">
        <v>19</v>
      </c>
      <c r="E290" s="218">
        <v>9</v>
      </c>
      <c r="F290" s="245"/>
      <c r="G290" s="218">
        <f t="shared" si="5"/>
        <v>8.9999999999999432</v>
      </c>
    </row>
    <row r="291" spans="1:7">
      <c r="B291" s="677"/>
      <c r="C291" s="677"/>
      <c r="D291" t="s">
        <v>401</v>
      </c>
      <c r="E291" s="218">
        <v>3.7</v>
      </c>
      <c r="F291" s="245"/>
      <c r="G291" s="218">
        <f t="shared" si="5"/>
        <v>12.699999999999942</v>
      </c>
    </row>
    <row r="292" spans="1:7">
      <c r="B292" s="677"/>
      <c r="C292" s="677"/>
      <c r="D292" t="s">
        <v>400</v>
      </c>
      <c r="E292" s="218">
        <v>210</v>
      </c>
      <c r="F292" s="245"/>
      <c r="G292" s="218">
        <f t="shared" si="5"/>
        <v>222.69999999999993</v>
      </c>
    </row>
    <row r="293" spans="1:7">
      <c r="A293" s="236">
        <v>44013</v>
      </c>
      <c r="B293" s="677" t="s">
        <v>3076</v>
      </c>
      <c r="C293" s="677" t="s">
        <v>427</v>
      </c>
      <c r="D293" t="s">
        <v>400</v>
      </c>
      <c r="F293" s="245">
        <v>210</v>
      </c>
      <c r="G293" s="218">
        <f t="shared" si="5"/>
        <v>12.699999999999932</v>
      </c>
    </row>
    <row r="294" spans="1:7">
      <c r="A294" s="236">
        <v>44106</v>
      </c>
      <c r="B294" s="677" t="s">
        <v>3077</v>
      </c>
      <c r="C294" s="677" t="s">
        <v>427</v>
      </c>
      <c r="D294" t="s">
        <v>19</v>
      </c>
      <c r="F294" s="245">
        <v>9</v>
      </c>
      <c r="G294" s="218">
        <f t="shared" si="5"/>
        <v>3.6999999999999318</v>
      </c>
    </row>
    <row r="295" spans="1:7">
      <c r="A295" s="236">
        <v>44106</v>
      </c>
      <c r="B295" s="677" t="s">
        <v>3077</v>
      </c>
      <c r="C295" s="677" t="s">
        <v>427</v>
      </c>
      <c r="D295" t="s">
        <v>401</v>
      </c>
      <c r="F295" s="245">
        <v>3.7</v>
      </c>
      <c r="G295" s="218">
        <f t="shared" si="5"/>
        <v>-6.8389738316909643E-14</v>
      </c>
    </row>
    <row r="296" spans="1:7">
      <c r="A296" s="243">
        <v>44074</v>
      </c>
      <c r="B296" s="676" t="s">
        <v>397</v>
      </c>
      <c r="C296" s="676" t="s">
        <v>429</v>
      </c>
      <c r="D296" t="s">
        <v>19</v>
      </c>
      <c r="E296" s="218">
        <v>8.6</v>
      </c>
      <c r="F296" s="245"/>
      <c r="G296" s="218">
        <f t="shared" si="5"/>
        <v>8.5999999999999304</v>
      </c>
    </row>
    <row r="297" spans="1:7">
      <c r="B297" s="677"/>
      <c r="C297" s="677"/>
      <c r="D297" t="s">
        <v>401</v>
      </c>
      <c r="E297" s="218">
        <v>2.7</v>
      </c>
      <c r="F297" s="245"/>
      <c r="G297" s="218">
        <f t="shared" si="5"/>
        <v>11.29999999999993</v>
      </c>
    </row>
    <row r="298" spans="1:7">
      <c r="B298" s="677"/>
      <c r="C298" s="677"/>
      <c r="D298" t="s">
        <v>400</v>
      </c>
      <c r="E298" s="218">
        <v>210</v>
      </c>
      <c r="F298" s="245"/>
      <c r="G298" s="218">
        <f t="shared" si="5"/>
        <v>221.29999999999993</v>
      </c>
    </row>
    <row r="299" spans="1:7">
      <c r="B299" s="677"/>
      <c r="C299" s="677"/>
      <c r="D299" t="s">
        <v>503</v>
      </c>
      <c r="E299" s="218">
        <v>15</v>
      </c>
      <c r="F299" s="245"/>
      <c r="G299" s="218">
        <f t="shared" si="5"/>
        <v>236.29999999999993</v>
      </c>
    </row>
    <row r="300" spans="1:7">
      <c r="A300" s="236">
        <v>44050</v>
      </c>
      <c r="B300" s="677" t="s">
        <v>3078</v>
      </c>
      <c r="C300" s="677" t="s">
        <v>429</v>
      </c>
      <c r="D300" t="s">
        <v>400</v>
      </c>
      <c r="F300" s="245">
        <v>210</v>
      </c>
      <c r="G300" s="218">
        <f t="shared" si="5"/>
        <v>26.299999999999926</v>
      </c>
    </row>
    <row r="301" spans="1:7">
      <c r="A301" s="236">
        <v>44141</v>
      </c>
      <c r="B301" s="677" t="s">
        <v>3079</v>
      </c>
      <c r="C301" s="677" t="s">
        <v>429</v>
      </c>
      <c r="D301" t="s">
        <v>19</v>
      </c>
      <c r="F301" s="245">
        <v>8.6</v>
      </c>
      <c r="G301" s="218">
        <f t="shared" si="5"/>
        <v>17.699999999999925</v>
      </c>
    </row>
    <row r="302" spans="1:7">
      <c r="A302" s="236">
        <v>44141</v>
      </c>
      <c r="B302" s="677" t="s">
        <v>3079</v>
      </c>
      <c r="C302" s="677" t="s">
        <v>429</v>
      </c>
      <c r="D302" t="s">
        <v>401</v>
      </c>
      <c r="F302" s="245">
        <v>2.7</v>
      </c>
      <c r="G302" s="218">
        <f t="shared" si="5"/>
        <v>14.999999999999925</v>
      </c>
    </row>
    <row r="303" spans="1:7">
      <c r="A303" s="236">
        <v>44174</v>
      </c>
      <c r="B303" s="677" t="s">
        <v>3080</v>
      </c>
      <c r="C303" s="677" t="s">
        <v>429</v>
      </c>
      <c r="D303" t="s">
        <v>503</v>
      </c>
      <c r="F303" s="245">
        <v>15</v>
      </c>
      <c r="G303" s="218">
        <f t="shared" si="5"/>
        <v>-7.460698725481052E-14</v>
      </c>
    </row>
    <row r="304" spans="1:7">
      <c r="A304" s="243">
        <v>44104</v>
      </c>
      <c r="B304" s="676" t="s">
        <v>397</v>
      </c>
      <c r="C304" s="676" t="s">
        <v>478</v>
      </c>
      <c r="D304" t="s">
        <v>19</v>
      </c>
      <c r="E304" s="218">
        <v>8.9</v>
      </c>
      <c r="F304" s="245"/>
      <c r="G304" s="218">
        <f t="shared" si="5"/>
        <v>8.8999999999999257</v>
      </c>
    </row>
    <row r="305" spans="1:7">
      <c r="B305" s="677"/>
      <c r="C305" s="677"/>
      <c r="D305" t="s">
        <v>401</v>
      </c>
      <c r="E305" s="218">
        <v>3.1</v>
      </c>
      <c r="F305" s="245"/>
      <c r="G305" s="218">
        <f t="shared" si="5"/>
        <v>11.999999999999925</v>
      </c>
    </row>
    <row r="306" spans="1:7">
      <c r="B306" s="677"/>
      <c r="C306" s="677"/>
      <c r="D306" t="s">
        <v>400</v>
      </c>
      <c r="E306" s="218">
        <v>210</v>
      </c>
      <c r="F306" s="245"/>
      <c r="G306" s="218">
        <f t="shared" si="5"/>
        <v>221.99999999999991</v>
      </c>
    </row>
    <row r="307" spans="1:7">
      <c r="B307" s="677"/>
      <c r="C307" s="677"/>
      <c r="D307" t="s">
        <v>503</v>
      </c>
      <c r="E307" s="218">
        <v>8.5</v>
      </c>
      <c r="F307" s="245"/>
      <c r="G307" s="218">
        <f t="shared" si="5"/>
        <v>230.49999999999991</v>
      </c>
    </row>
    <row r="308" spans="1:7">
      <c r="A308" s="236">
        <v>44078</v>
      </c>
      <c r="B308" s="677" t="s">
        <v>3081</v>
      </c>
      <c r="C308" s="677" t="s">
        <v>478</v>
      </c>
      <c r="D308" t="s">
        <v>400</v>
      </c>
      <c r="F308" s="245">
        <v>210</v>
      </c>
      <c r="G308" s="218">
        <f t="shared" si="5"/>
        <v>20.499999999999915</v>
      </c>
    </row>
    <row r="309" spans="1:7">
      <c r="A309" s="236">
        <v>44174</v>
      </c>
      <c r="B309" s="677" t="s">
        <v>3080</v>
      </c>
      <c r="C309" s="677" t="s">
        <v>478</v>
      </c>
      <c r="D309" t="s">
        <v>19</v>
      </c>
      <c r="F309" s="245">
        <v>8.9</v>
      </c>
      <c r="G309" s="218">
        <f t="shared" si="5"/>
        <v>11.599999999999914</v>
      </c>
    </row>
    <row r="310" spans="1:7">
      <c r="A310" s="236">
        <v>44174</v>
      </c>
      <c r="B310" s="677" t="s">
        <v>3080</v>
      </c>
      <c r="C310" s="677" t="s">
        <v>478</v>
      </c>
      <c r="D310" t="s">
        <v>401</v>
      </c>
      <c r="F310" s="245">
        <v>3.1</v>
      </c>
      <c r="G310" s="218">
        <f t="shared" si="5"/>
        <v>8.4999999999999147</v>
      </c>
    </row>
    <row r="311" spans="1:7">
      <c r="A311" s="236">
        <v>44174</v>
      </c>
      <c r="B311" s="677" t="s">
        <v>3080</v>
      </c>
      <c r="C311" s="677" t="s">
        <v>478</v>
      </c>
      <c r="D311" t="s">
        <v>503</v>
      </c>
      <c r="F311" s="245">
        <v>8.5</v>
      </c>
      <c r="G311" s="218">
        <f t="shared" si="5"/>
        <v>-8.5265128291212022E-14</v>
      </c>
    </row>
    <row r="312" spans="1:7">
      <c r="A312" s="243">
        <v>44135</v>
      </c>
      <c r="B312" s="676" t="s">
        <v>397</v>
      </c>
      <c r="C312" s="676" t="s">
        <v>398</v>
      </c>
      <c r="D312" t="s">
        <v>19</v>
      </c>
      <c r="E312" s="218">
        <v>10.4</v>
      </c>
      <c r="F312" s="245"/>
      <c r="G312" s="218">
        <f t="shared" si="5"/>
        <v>10.399999999999915</v>
      </c>
    </row>
    <row r="313" spans="1:7">
      <c r="B313" s="677"/>
      <c r="C313" s="677"/>
      <c r="D313" t="s">
        <v>401</v>
      </c>
      <c r="E313" s="218">
        <v>3.3</v>
      </c>
      <c r="F313" s="245"/>
      <c r="G313" s="218">
        <f t="shared" si="5"/>
        <v>13.699999999999914</v>
      </c>
    </row>
    <row r="314" spans="1:7">
      <c r="B314" s="677"/>
      <c r="C314" s="677"/>
      <c r="D314" t="s">
        <v>400</v>
      </c>
      <c r="E314" s="218">
        <v>210</v>
      </c>
      <c r="F314" s="245"/>
      <c r="G314" s="218">
        <f t="shared" si="5"/>
        <v>223.6999999999999</v>
      </c>
    </row>
    <row r="315" spans="1:7">
      <c r="A315" s="236">
        <v>44146</v>
      </c>
      <c r="B315" s="677" t="s">
        <v>3082</v>
      </c>
      <c r="C315" s="677" t="s">
        <v>398</v>
      </c>
      <c r="D315" t="s">
        <v>400</v>
      </c>
      <c r="F315" s="245">
        <v>210</v>
      </c>
      <c r="G315" s="218">
        <f t="shared" si="5"/>
        <v>13.699999999999903</v>
      </c>
    </row>
    <row r="316" spans="1:7">
      <c r="A316" s="236">
        <v>44174</v>
      </c>
      <c r="B316" s="677" t="s">
        <v>3080</v>
      </c>
      <c r="C316" s="677" t="s">
        <v>398</v>
      </c>
      <c r="D316" t="s">
        <v>19</v>
      </c>
      <c r="F316" s="245">
        <v>10.4</v>
      </c>
      <c r="G316" s="218">
        <f t="shared" si="5"/>
        <v>3.299999999999903</v>
      </c>
    </row>
    <row r="317" spans="1:7">
      <c r="A317" s="236">
        <v>44174</v>
      </c>
      <c r="B317" s="677" t="s">
        <v>3080</v>
      </c>
      <c r="C317" s="677" t="s">
        <v>398</v>
      </c>
      <c r="D317" t="s">
        <v>401</v>
      </c>
      <c r="F317" s="245">
        <v>3.3</v>
      </c>
      <c r="G317" s="218">
        <f t="shared" si="5"/>
        <v>-9.681144774731365E-14</v>
      </c>
    </row>
    <row r="318" spans="1:7">
      <c r="A318" s="243">
        <v>44165</v>
      </c>
      <c r="B318" s="676" t="s">
        <v>397</v>
      </c>
      <c r="C318" s="676" t="s">
        <v>405</v>
      </c>
      <c r="D318" t="s">
        <v>19</v>
      </c>
      <c r="E318" s="218">
        <v>9.9</v>
      </c>
      <c r="F318" s="245"/>
      <c r="G318" s="218">
        <f t="shared" si="5"/>
        <v>9.8999999999999027</v>
      </c>
    </row>
    <row r="319" spans="1:7">
      <c r="B319" s="677"/>
      <c r="C319" s="677"/>
      <c r="D319" t="s">
        <v>401</v>
      </c>
      <c r="E319" s="218">
        <v>3.3</v>
      </c>
      <c r="F319" s="245"/>
      <c r="G319" s="218">
        <f t="shared" si="5"/>
        <v>13.199999999999903</v>
      </c>
    </row>
    <row r="320" spans="1:7">
      <c r="B320" s="677"/>
      <c r="C320" s="677"/>
      <c r="D320" t="s">
        <v>400</v>
      </c>
      <c r="E320" s="218">
        <v>210</v>
      </c>
      <c r="F320" s="245"/>
      <c r="G320" s="218">
        <f t="shared" si="5"/>
        <v>223.1999999999999</v>
      </c>
    </row>
    <row r="321" spans="1:7">
      <c r="A321" s="236">
        <v>44141</v>
      </c>
      <c r="B321" s="677" t="s">
        <v>3083</v>
      </c>
      <c r="C321" s="677" t="s">
        <v>405</v>
      </c>
      <c r="D321" t="s">
        <v>400</v>
      </c>
      <c r="F321" s="245">
        <v>210</v>
      </c>
      <c r="G321" s="218">
        <f t="shared" si="5"/>
        <v>13.199999999999903</v>
      </c>
    </row>
    <row r="322" spans="1:7">
      <c r="A322" s="236">
        <v>44209</v>
      </c>
      <c r="B322" s="677" t="s">
        <v>3084</v>
      </c>
      <c r="C322" s="677" t="s">
        <v>405</v>
      </c>
      <c r="D322" t="s">
        <v>19</v>
      </c>
      <c r="F322" s="245">
        <v>9.9</v>
      </c>
      <c r="G322" s="218">
        <f t="shared" si="5"/>
        <v>3.299999999999903</v>
      </c>
    </row>
    <row r="323" spans="1:7">
      <c r="A323" s="236">
        <v>44209</v>
      </c>
      <c r="B323" s="677" t="s">
        <v>3084</v>
      </c>
      <c r="C323" s="677" t="s">
        <v>405</v>
      </c>
      <c r="D323" t="s">
        <v>401</v>
      </c>
      <c r="F323" s="245">
        <v>3.3</v>
      </c>
      <c r="G323" s="218">
        <f t="shared" si="5"/>
        <v>-9.681144774731365E-14</v>
      </c>
    </row>
    <row r="324" spans="1:7">
      <c r="A324" s="243">
        <v>44196</v>
      </c>
      <c r="B324" s="676" t="s">
        <v>397</v>
      </c>
      <c r="C324" s="676" t="s">
        <v>409</v>
      </c>
      <c r="D324" t="s">
        <v>19</v>
      </c>
      <c r="E324" s="218">
        <v>11.3</v>
      </c>
      <c r="F324" s="245"/>
      <c r="G324" s="218">
        <f t="shared" si="5"/>
        <v>11.299999999999905</v>
      </c>
    </row>
    <row r="325" spans="1:7">
      <c r="B325" s="677"/>
      <c r="C325" s="677"/>
      <c r="D325" t="s">
        <v>401</v>
      </c>
      <c r="E325" s="218">
        <v>3</v>
      </c>
      <c r="F325" s="245"/>
      <c r="G325" s="218">
        <f t="shared" si="5"/>
        <v>14.299999999999905</v>
      </c>
    </row>
    <row r="326" spans="1:7">
      <c r="B326" s="677"/>
      <c r="C326" s="677"/>
      <c r="D326" t="s">
        <v>400</v>
      </c>
      <c r="E326" s="218">
        <v>210</v>
      </c>
      <c r="F326" s="245"/>
      <c r="G326" s="218">
        <f t="shared" si="5"/>
        <v>224.2999999999999</v>
      </c>
    </row>
    <row r="327" spans="1:7">
      <c r="A327" s="236">
        <v>44174</v>
      </c>
      <c r="B327" s="677" t="s">
        <v>3085</v>
      </c>
      <c r="C327" s="677" t="s">
        <v>409</v>
      </c>
      <c r="D327" t="s">
        <v>400</v>
      </c>
      <c r="F327" s="245">
        <v>210</v>
      </c>
      <c r="G327" s="218">
        <f t="shared" si="5"/>
        <v>14.299999999999898</v>
      </c>
    </row>
    <row r="328" spans="1:7">
      <c r="A328" s="236">
        <v>44239</v>
      </c>
      <c r="B328" s="677" t="s">
        <v>3086</v>
      </c>
      <c r="C328" s="677" t="s">
        <v>409</v>
      </c>
      <c r="D328" t="s">
        <v>19</v>
      </c>
      <c r="F328" s="245">
        <v>11.3</v>
      </c>
      <c r="G328" s="218">
        <f t="shared" si="5"/>
        <v>2.999999999999897</v>
      </c>
    </row>
    <row r="329" spans="1:7">
      <c r="A329" s="236">
        <v>44239</v>
      </c>
      <c r="B329" s="677" t="s">
        <v>3086</v>
      </c>
      <c r="C329" s="677" t="s">
        <v>409</v>
      </c>
      <c r="D329" t="s">
        <v>401</v>
      </c>
      <c r="F329" s="245">
        <v>3</v>
      </c>
      <c r="G329" s="218">
        <f t="shared" si="5"/>
        <v>-1.0302869668521453E-13</v>
      </c>
    </row>
    <row r="330" spans="1:7">
      <c r="A330" s="243">
        <v>44227</v>
      </c>
      <c r="B330" s="676" t="s">
        <v>397</v>
      </c>
      <c r="C330" s="676" t="s">
        <v>444</v>
      </c>
      <c r="D330" t="s">
        <v>19</v>
      </c>
      <c r="E330" s="218">
        <v>12</v>
      </c>
      <c r="F330" s="245"/>
      <c r="G330" s="218">
        <f t="shared" si="5"/>
        <v>11.999999999999897</v>
      </c>
    </row>
    <row r="331" spans="1:7">
      <c r="B331" s="677"/>
      <c r="C331" s="677"/>
      <c r="D331" t="s">
        <v>401</v>
      </c>
      <c r="E331" s="218">
        <v>3.8</v>
      </c>
      <c r="F331" s="245"/>
      <c r="G331" s="218">
        <f t="shared" si="5"/>
        <v>15.799999999999898</v>
      </c>
    </row>
    <row r="332" spans="1:7">
      <c r="B332" s="677"/>
      <c r="C332" s="677"/>
      <c r="D332" t="s">
        <v>400</v>
      </c>
      <c r="E332" s="218">
        <v>210</v>
      </c>
      <c r="F332" s="245"/>
      <c r="G332" s="218">
        <f t="shared" si="5"/>
        <v>225.7999999999999</v>
      </c>
    </row>
    <row r="333" spans="1:7">
      <c r="A333" s="236">
        <v>44209</v>
      </c>
      <c r="B333" s="677" t="s">
        <v>3087</v>
      </c>
      <c r="C333" s="677" t="s">
        <v>444</v>
      </c>
      <c r="D333" t="s">
        <v>400</v>
      </c>
      <c r="F333" s="245">
        <v>210</v>
      </c>
      <c r="G333" s="218">
        <f t="shared" si="5"/>
        <v>15.799999999999898</v>
      </c>
    </row>
    <row r="334" spans="1:7">
      <c r="A334" s="236">
        <v>44285</v>
      </c>
      <c r="B334" s="677" t="s">
        <v>3088</v>
      </c>
      <c r="C334" s="677" t="s">
        <v>444</v>
      </c>
      <c r="D334" t="s">
        <v>19</v>
      </c>
      <c r="F334" s="245">
        <v>12</v>
      </c>
      <c r="G334" s="218">
        <f t="shared" si="5"/>
        <v>3.7999999999998977</v>
      </c>
    </row>
    <row r="335" spans="1:7">
      <c r="A335" s="236">
        <v>44285</v>
      </c>
      <c r="B335" s="677" t="s">
        <v>3088</v>
      </c>
      <c r="C335" s="677" t="s">
        <v>444</v>
      </c>
      <c r="D335" t="s">
        <v>401</v>
      </c>
      <c r="F335" s="245">
        <v>3.8</v>
      </c>
      <c r="G335" s="218">
        <f t="shared" si="5"/>
        <v>-1.021405182655144E-13</v>
      </c>
    </row>
    <row r="336" spans="1:7">
      <c r="A336" s="243">
        <v>44255</v>
      </c>
      <c r="B336" s="676" t="s">
        <v>397</v>
      </c>
      <c r="C336" s="676" t="s">
        <v>415</v>
      </c>
      <c r="D336" t="s">
        <v>19</v>
      </c>
      <c r="E336" s="218">
        <v>10.9</v>
      </c>
      <c r="F336" s="245"/>
      <c r="G336" s="218">
        <f t="shared" si="5"/>
        <v>10.899999999999899</v>
      </c>
    </row>
    <row r="337" spans="1:7">
      <c r="B337" s="677"/>
      <c r="C337" s="677"/>
      <c r="D337" t="s">
        <v>401</v>
      </c>
      <c r="E337" s="218">
        <v>4.7</v>
      </c>
      <c r="F337" s="245"/>
      <c r="G337" s="218">
        <f t="shared" si="5"/>
        <v>15.599999999999898</v>
      </c>
    </row>
    <row r="338" spans="1:7">
      <c r="B338" s="677"/>
      <c r="C338" s="677"/>
      <c r="D338" t="s">
        <v>400</v>
      </c>
      <c r="E338" s="218">
        <v>210</v>
      </c>
      <c r="F338" s="245"/>
      <c r="G338" s="218">
        <f t="shared" si="5"/>
        <v>225.59999999999991</v>
      </c>
    </row>
    <row r="339" spans="1:7">
      <c r="A339" s="236">
        <v>44239</v>
      </c>
      <c r="B339" s="677" t="s">
        <v>3089</v>
      </c>
      <c r="C339" s="677" t="s">
        <v>415</v>
      </c>
      <c r="D339" t="s">
        <v>400</v>
      </c>
      <c r="F339" s="245">
        <v>210</v>
      </c>
      <c r="G339" s="218">
        <f t="shared" si="5"/>
        <v>15.599999999999909</v>
      </c>
    </row>
    <row r="340" spans="1:7">
      <c r="A340" s="236">
        <v>44319</v>
      </c>
      <c r="B340" s="677" t="s">
        <v>3090</v>
      </c>
      <c r="C340" s="677" t="s">
        <v>415</v>
      </c>
      <c r="D340" t="s">
        <v>19</v>
      </c>
      <c r="F340" s="245">
        <v>10.9</v>
      </c>
      <c r="G340" s="218">
        <f t="shared" si="5"/>
        <v>4.6999999999999087</v>
      </c>
    </row>
    <row r="341" spans="1:7">
      <c r="A341" s="236">
        <v>44319</v>
      </c>
      <c r="B341" s="677" t="s">
        <v>3090</v>
      </c>
      <c r="C341" s="677" t="s">
        <v>415</v>
      </c>
      <c r="D341" t="s">
        <v>401</v>
      </c>
      <c r="F341" s="245">
        <v>4.7</v>
      </c>
      <c r="G341" s="218">
        <f t="shared" si="5"/>
        <v>-9.1482377229112899E-14</v>
      </c>
    </row>
    <row r="342" spans="1:7">
      <c r="A342" s="243">
        <v>44286</v>
      </c>
      <c r="B342" s="676" t="s">
        <v>397</v>
      </c>
      <c r="C342" s="676" t="s">
        <v>418</v>
      </c>
      <c r="D342" t="s">
        <v>19</v>
      </c>
      <c r="E342" s="218">
        <v>12</v>
      </c>
      <c r="F342" s="245"/>
      <c r="G342" s="218">
        <f t="shared" si="5"/>
        <v>11.999999999999908</v>
      </c>
    </row>
    <row r="343" spans="1:7">
      <c r="B343" s="677"/>
      <c r="C343" s="677"/>
      <c r="D343" t="s">
        <v>401</v>
      </c>
      <c r="E343" s="218">
        <v>2.8</v>
      </c>
      <c r="F343" s="245"/>
      <c r="G343" s="218">
        <f t="shared" si="5"/>
        <v>14.799999999999908</v>
      </c>
    </row>
    <row r="344" spans="1:7">
      <c r="B344" s="677"/>
      <c r="C344" s="677"/>
      <c r="D344" t="s">
        <v>400</v>
      </c>
      <c r="E344" s="218">
        <v>210</v>
      </c>
      <c r="F344" s="245"/>
      <c r="G344" s="218">
        <f t="shared" si="5"/>
        <v>224.7999999999999</v>
      </c>
    </row>
    <row r="345" spans="1:7">
      <c r="A345" s="236">
        <v>44285</v>
      </c>
      <c r="B345" s="677" t="s">
        <v>3091</v>
      </c>
      <c r="C345" s="677" t="s">
        <v>418</v>
      </c>
      <c r="D345" t="s">
        <v>400</v>
      </c>
      <c r="F345" s="245">
        <v>210</v>
      </c>
      <c r="G345" s="218">
        <f t="shared" si="5"/>
        <v>14.799999999999898</v>
      </c>
    </row>
    <row r="346" spans="1:7">
      <c r="A346" s="236">
        <v>44319</v>
      </c>
      <c r="B346" s="677" t="s">
        <v>3090</v>
      </c>
      <c r="C346" s="677" t="s">
        <v>418</v>
      </c>
      <c r="D346" t="s">
        <v>19</v>
      </c>
      <c r="F346" s="245">
        <v>12</v>
      </c>
      <c r="G346" s="218">
        <f t="shared" si="5"/>
        <v>2.7999999999998977</v>
      </c>
    </row>
    <row r="347" spans="1:7">
      <c r="A347" s="236">
        <v>44319</v>
      </c>
      <c r="B347" s="677" t="s">
        <v>3090</v>
      </c>
      <c r="C347" s="677" t="s">
        <v>418</v>
      </c>
      <c r="D347" t="s">
        <v>401</v>
      </c>
      <c r="F347" s="245">
        <v>2.8</v>
      </c>
      <c r="G347" s="218">
        <f t="shared" si="5"/>
        <v>-1.021405182655144E-13</v>
      </c>
    </row>
    <row r="348" spans="1:7" ht="14.25" customHeight="1">
      <c r="A348" s="243">
        <v>44316</v>
      </c>
      <c r="B348" s="676" t="s">
        <v>397</v>
      </c>
      <c r="C348" s="676" t="s">
        <v>420</v>
      </c>
      <c r="D348" t="s">
        <v>19</v>
      </c>
      <c r="E348" s="218">
        <v>11.5</v>
      </c>
      <c r="F348" s="245"/>
      <c r="G348" s="218">
        <f t="shared" si="5"/>
        <v>11.499999999999897</v>
      </c>
    </row>
    <row r="349" spans="1:7">
      <c r="B349" s="677"/>
      <c r="C349" s="677"/>
      <c r="D349" t="s">
        <v>401</v>
      </c>
      <c r="E349" s="218">
        <v>3.8</v>
      </c>
      <c r="F349" s="245"/>
      <c r="G349" s="218">
        <f t="shared" si="5"/>
        <v>15.299999999999898</v>
      </c>
    </row>
    <row r="350" spans="1:7">
      <c r="B350" s="677"/>
      <c r="C350" s="677"/>
      <c r="D350" t="s">
        <v>400</v>
      </c>
      <c r="E350" s="218">
        <v>210</v>
      </c>
      <c r="F350" s="245"/>
      <c r="G350" s="218">
        <f t="shared" si="5"/>
        <v>225.2999999999999</v>
      </c>
    </row>
    <row r="351" spans="1:7">
      <c r="A351" s="236">
        <v>44285</v>
      </c>
      <c r="B351" s="677" t="s">
        <v>3091</v>
      </c>
      <c r="C351" s="677" t="s">
        <v>420</v>
      </c>
      <c r="D351" t="s">
        <v>400</v>
      </c>
      <c r="F351" s="245">
        <v>210</v>
      </c>
      <c r="G351" s="218">
        <f t="shared" si="5"/>
        <v>15.299999999999898</v>
      </c>
    </row>
    <row r="352" spans="1:7">
      <c r="A352" s="236">
        <v>44361</v>
      </c>
      <c r="B352" s="677" t="s">
        <v>3092</v>
      </c>
      <c r="C352" s="677" t="s">
        <v>420</v>
      </c>
      <c r="D352" t="s">
        <v>19</v>
      </c>
      <c r="F352" s="245">
        <v>11.5</v>
      </c>
      <c r="G352" s="218">
        <f t="shared" ref="G352:G496" si="6">+G351+E352-F352</f>
        <v>3.7999999999998977</v>
      </c>
    </row>
    <row r="353" spans="1:7">
      <c r="A353" s="236">
        <v>44361</v>
      </c>
      <c r="B353" s="677" t="s">
        <v>3092</v>
      </c>
      <c r="C353" s="677" t="s">
        <v>420</v>
      </c>
      <c r="D353" t="s">
        <v>401</v>
      </c>
      <c r="F353" s="245">
        <v>3.8</v>
      </c>
      <c r="G353" s="218">
        <f t="shared" si="6"/>
        <v>-1.021405182655144E-13</v>
      </c>
    </row>
    <row r="354" spans="1:7">
      <c r="A354" s="243">
        <v>44347</v>
      </c>
      <c r="B354" s="676" t="s">
        <v>397</v>
      </c>
      <c r="C354" s="676" t="s">
        <v>422</v>
      </c>
      <c r="D354" t="s">
        <v>19</v>
      </c>
      <c r="E354" s="218">
        <v>9.4</v>
      </c>
      <c r="F354" s="245"/>
      <c r="G354" s="218">
        <f t="shared" si="6"/>
        <v>9.3999999999998991</v>
      </c>
    </row>
    <row r="355" spans="1:7">
      <c r="B355" s="677"/>
      <c r="C355" s="677"/>
      <c r="D355" t="s">
        <v>401</v>
      </c>
      <c r="E355" s="218">
        <v>2.5</v>
      </c>
      <c r="F355" s="245"/>
      <c r="G355" s="218">
        <f t="shared" si="6"/>
        <v>11.899999999999899</v>
      </c>
    </row>
    <row r="356" spans="1:7">
      <c r="B356" s="677"/>
      <c r="C356" s="677"/>
      <c r="D356" t="s">
        <v>400</v>
      </c>
      <c r="E356" s="218">
        <v>210</v>
      </c>
      <c r="F356" s="245"/>
      <c r="G356" s="218">
        <f t="shared" si="6"/>
        <v>221.89999999999989</v>
      </c>
    </row>
    <row r="357" spans="1:7">
      <c r="B357" s="677"/>
      <c r="C357" s="677"/>
      <c r="D357" t="s">
        <v>1812</v>
      </c>
      <c r="E357" s="218">
        <v>8.5</v>
      </c>
      <c r="F357" s="245"/>
      <c r="G357" s="218">
        <f t="shared" si="6"/>
        <v>230.39999999999989</v>
      </c>
    </row>
    <row r="358" spans="1:7">
      <c r="A358" s="236">
        <v>44319</v>
      </c>
      <c r="B358" s="677" t="s">
        <v>3093</v>
      </c>
      <c r="C358" s="677" t="s">
        <v>422</v>
      </c>
      <c r="D358" t="s">
        <v>400</v>
      </c>
      <c r="F358" s="245">
        <v>210</v>
      </c>
      <c r="G358" s="218">
        <f t="shared" si="6"/>
        <v>20.399999999999892</v>
      </c>
    </row>
    <row r="359" spans="1:7">
      <c r="A359" s="236">
        <v>44391</v>
      </c>
      <c r="B359" s="677" t="s">
        <v>3094</v>
      </c>
      <c r="C359" s="677" t="s">
        <v>422</v>
      </c>
      <c r="D359" t="s">
        <v>19</v>
      </c>
      <c r="F359" s="218">
        <v>9.4</v>
      </c>
      <c r="G359" s="218">
        <f t="shared" si="6"/>
        <v>10.999999999999892</v>
      </c>
    </row>
    <row r="360" spans="1:7">
      <c r="A360" s="236">
        <v>44391</v>
      </c>
      <c r="B360" s="677" t="s">
        <v>3094</v>
      </c>
      <c r="C360" s="677" t="s">
        <v>422</v>
      </c>
      <c r="D360" t="s">
        <v>401</v>
      </c>
      <c r="F360" s="218">
        <v>2.5</v>
      </c>
      <c r="G360" s="218">
        <f t="shared" si="6"/>
        <v>8.4999999999998916</v>
      </c>
    </row>
    <row r="361" spans="1:7">
      <c r="A361" s="236">
        <v>44391</v>
      </c>
      <c r="B361" s="677" t="s">
        <v>3094</v>
      </c>
      <c r="C361" s="677" t="s">
        <v>422</v>
      </c>
      <c r="D361" t="s">
        <v>1812</v>
      </c>
      <c r="F361" s="218">
        <v>8.5</v>
      </c>
      <c r="G361" s="218">
        <f t="shared" si="6"/>
        <v>-1.0835776720341528E-13</v>
      </c>
    </row>
    <row r="362" spans="1:7">
      <c r="A362" s="243">
        <v>44377</v>
      </c>
      <c r="B362" s="676" t="s">
        <v>397</v>
      </c>
      <c r="C362" s="676" t="s">
        <v>425</v>
      </c>
      <c r="D362" t="s">
        <v>19</v>
      </c>
      <c r="E362" s="218">
        <v>10.3</v>
      </c>
      <c r="F362" s="245"/>
      <c r="G362" s="218">
        <f t="shared" si="6"/>
        <v>10.299999999999892</v>
      </c>
    </row>
    <row r="363" spans="1:7">
      <c r="B363" s="677"/>
      <c r="C363" s="677"/>
      <c r="D363" t="s">
        <v>401</v>
      </c>
      <c r="E363" s="273">
        <v>4.4000000000000004</v>
      </c>
      <c r="F363" s="245"/>
      <c r="G363" s="218">
        <f t="shared" si="6"/>
        <v>14.699999999999893</v>
      </c>
    </row>
    <row r="364" spans="1:7">
      <c r="B364" s="677"/>
      <c r="C364" s="677"/>
      <c r="D364" t="s">
        <v>400</v>
      </c>
      <c r="E364" s="218">
        <v>210</v>
      </c>
      <c r="F364" s="245"/>
      <c r="G364" s="218">
        <f t="shared" si="6"/>
        <v>224.6999999999999</v>
      </c>
    </row>
    <row r="365" spans="1:7">
      <c r="A365" s="236">
        <v>44361</v>
      </c>
      <c r="B365" s="677" t="s">
        <v>3095</v>
      </c>
      <c r="C365" s="677" t="s">
        <v>425</v>
      </c>
      <c r="D365" t="s">
        <v>400</v>
      </c>
      <c r="F365" s="245">
        <v>210</v>
      </c>
      <c r="G365" s="218">
        <f t="shared" si="6"/>
        <v>14.699999999999903</v>
      </c>
    </row>
    <row r="366" spans="1:7">
      <c r="A366" s="236">
        <v>44425</v>
      </c>
      <c r="B366" s="677" t="s">
        <v>3096</v>
      </c>
      <c r="C366" s="677" t="s">
        <v>425</v>
      </c>
      <c r="D366" t="s">
        <v>19</v>
      </c>
      <c r="F366" s="218">
        <v>10.3</v>
      </c>
      <c r="G366" s="218">
        <f t="shared" si="6"/>
        <v>4.3999999999999027</v>
      </c>
    </row>
    <row r="367" spans="1:7">
      <c r="A367" s="236">
        <v>44425</v>
      </c>
      <c r="B367" s="677" t="s">
        <v>3096</v>
      </c>
      <c r="C367" s="677" t="s">
        <v>425</v>
      </c>
      <c r="D367" t="s">
        <v>401</v>
      </c>
      <c r="E367" s="273"/>
      <c r="F367" s="273">
        <v>4.4000000000000004</v>
      </c>
      <c r="G367" s="218">
        <f t="shared" si="6"/>
        <v>-9.7699626167013776E-14</v>
      </c>
    </row>
    <row r="368" spans="1:7">
      <c r="A368" s="243">
        <v>44407</v>
      </c>
      <c r="B368" s="676" t="s">
        <v>397</v>
      </c>
      <c r="C368" s="676" t="s">
        <v>427</v>
      </c>
      <c r="D368" t="s">
        <v>19</v>
      </c>
      <c r="E368" s="218">
        <v>9</v>
      </c>
      <c r="F368" s="245"/>
      <c r="G368" s="218">
        <f t="shared" si="6"/>
        <v>8.9999999999999023</v>
      </c>
    </row>
    <row r="369" spans="1:7">
      <c r="B369" s="677"/>
      <c r="C369" s="677"/>
      <c r="D369" t="s">
        <v>401</v>
      </c>
      <c r="E369" s="218">
        <v>1.8</v>
      </c>
      <c r="F369" s="245"/>
      <c r="G369" s="218">
        <f t="shared" si="6"/>
        <v>10.799999999999903</v>
      </c>
    </row>
    <row r="370" spans="1:7">
      <c r="B370" s="677"/>
      <c r="C370" s="677"/>
      <c r="D370" t="s">
        <v>400</v>
      </c>
      <c r="E370" s="218">
        <v>210</v>
      </c>
      <c r="F370" s="245"/>
      <c r="G370" s="218">
        <f t="shared" si="6"/>
        <v>220.7999999999999</v>
      </c>
    </row>
    <row r="371" spans="1:7">
      <c r="A371" s="236">
        <v>44391</v>
      </c>
      <c r="B371" s="677" t="s">
        <v>3097</v>
      </c>
      <c r="C371" s="677" t="s">
        <v>427</v>
      </c>
      <c r="D371" t="s">
        <v>400</v>
      </c>
      <c r="F371" s="245">
        <v>210</v>
      </c>
      <c r="G371" s="218">
        <f t="shared" si="6"/>
        <v>10.799999999999898</v>
      </c>
    </row>
    <row r="372" spans="1:7">
      <c r="A372" s="236">
        <v>44456</v>
      </c>
      <c r="B372" s="677" t="s">
        <v>3098</v>
      </c>
      <c r="C372" s="677" t="s">
        <v>427</v>
      </c>
      <c r="D372" t="s">
        <v>19</v>
      </c>
      <c r="F372" s="245">
        <v>9</v>
      </c>
      <c r="G372" s="218">
        <f t="shared" si="6"/>
        <v>1.7999999999998977</v>
      </c>
    </row>
    <row r="373" spans="1:7">
      <c r="A373" s="236">
        <v>44456</v>
      </c>
      <c r="B373" s="677" t="s">
        <v>3098</v>
      </c>
      <c r="C373" s="677" t="s">
        <v>427</v>
      </c>
      <c r="D373" t="s">
        <v>401</v>
      </c>
      <c r="F373" s="245">
        <v>1.8</v>
      </c>
      <c r="G373" s="218">
        <f t="shared" si="6"/>
        <v>-1.0236256287043943E-13</v>
      </c>
    </row>
    <row r="374" spans="1:7">
      <c r="A374" s="243">
        <v>44439</v>
      </c>
      <c r="B374" s="676" t="s">
        <v>397</v>
      </c>
      <c r="C374" s="676" t="s">
        <v>429</v>
      </c>
      <c r="D374" t="s">
        <v>19</v>
      </c>
      <c r="E374" s="218">
        <v>10.199999999999999</v>
      </c>
      <c r="F374" s="245"/>
      <c r="G374" s="218">
        <f t="shared" si="6"/>
        <v>10.199999999999896</v>
      </c>
    </row>
    <row r="375" spans="1:7">
      <c r="A375" s="243"/>
      <c r="B375" s="676"/>
      <c r="C375" s="676"/>
      <c r="D375" t="s">
        <v>401</v>
      </c>
      <c r="E375" s="218">
        <v>2.1</v>
      </c>
      <c r="F375" s="245"/>
      <c r="G375" s="218">
        <f t="shared" si="6"/>
        <v>12.299999999999896</v>
      </c>
    </row>
    <row r="376" spans="1:7">
      <c r="A376" s="243"/>
      <c r="B376" s="676"/>
      <c r="C376" s="676"/>
      <c r="D376" t="s">
        <v>400</v>
      </c>
      <c r="E376" s="218">
        <v>210</v>
      </c>
      <c r="F376" s="245"/>
      <c r="G376" s="218">
        <f t="shared" si="6"/>
        <v>222.2999999999999</v>
      </c>
    </row>
    <row r="377" spans="1:7">
      <c r="A377" s="236">
        <v>44425</v>
      </c>
      <c r="B377" s="677" t="s">
        <v>3099</v>
      </c>
      <c r="C377" s="677" t="s">
        <v>429</v>
      </c>
      <c r="D377" t="s">
        <v>400</v>
      </c>
      <c r="F377" s="218">
        <v>210</v>
      </c>
      <c r="G377" s="218">
        <f t="shared" si="6"/>
        <v>12.299999999999898</v>
      </c>
    </row>
    <row r="378" spans="1:7">
      <c r="A378" s="236">
        <v>44484</v>
      </c>
      <c r="B378" s="677" t="s">
        <v>3100</v>
      </c>
      <c r="C378" s="677" t="s">
        <v>429</v>
      </c>
      <c r="D378" t="s">
        <v>19</v>
      </c>
      <c r="F378" s="218">
        <v>10.199999999999999</v>
      </c>
      <c r="G378" s="218">
        <f t="shared" si="6"/>
        <v>2.0999999999998984</v>
      </c>
    </row>
    <row r="379" spans="1:7">
      <c r="A379" s="236">
        <v>44484</v>
      </c>
      <c r="B379" s="677" t="s">
        <v>3100</v>
      </c>
      <c r="C379" s="677" t="s">
        <v>429</v>
      </c>
      <c r="D379" t="s">
        <v>401</v>
      </c>
      <c r="F379" s="218">
        <v>2.1</v>
      </c>
      <c r="G379" s="218">
        <f t="shared" si="6"/>
        <v>-1.0169642905566434E-13</v>
      </c>
    </row>
    <row r="380" spans="1:7">
      <c r="A380" s="243">
        <v>44469</v>
      </c>
      <c r="B380" s="676" t="s">
        <v>397</v>
      </c>
      <c r="C380" s="676" t="s">
        <v>478</v>
      </c>
      <c r="D380" t="s">
        <v>19</v>
      </c>
      <c r="E380" s="218">
        <v>10.5</v>
      </c>
      <c r="G380" s="218">
        <f t="shared" si="6"/>
        <v>10.499999999999899</v>
      </c>
    </row>
    <row r="381" spans="1:7">
      <c r="B381" s="677"/>
      <c r="C381" s="677"/>
      <c r="D381" t="s">
        <v>401</v>
      </c>
      <c r="E381" s="218">
        <v>3.7</v>
      </c>
      <c r="G381" s="218">
        <f t="shared" si="6"/>
        <v>14.1999999999999</v>
      </c>
    </row>
    <row r="382" spans="1:7">
      <c r="B382" s="677"/>
      <c r="C382" s="677"/>
      <c r="D382" t="s">
        <v>400</v>
      </c>
      <c r="E382" s="218">
        <v>210</v>
      </c>
      <c r="G382" s="218">
        <f t="shared" si="6"/>
        <v>224.1999999999999</v>
      </c>
    </row>
    <row r="383" spans="1:7">
      <c r="A383" s="236">
        <v>44456</v>
      </c>
      <c r="B383" s="677" t="s">
        <v>3101</v>
      </c>
      <c r="C383" s="677" t="s">
        <v>478</v>
      </c>
      <c r="D383" t="s">
        <v>400</v>
      </c>
      <c r="F383" s="218">
        <v>210</v>
      </c>
      <c r="G383" s="218">
        <f t="shared" si="6"/>
        <v>14.199999999999903</v>
      </c>
    </row>
    <row r="384" spans="1:7">
      <c r="A384" s="236">
        <v>44518</v>
      </c>
      <c r="B384" s="677" t="s">
        <v>3102</v>
      </c>
      <c r="C384" s="677" t="s">
        <v>478</v>
      </c>
      <c r="D384" t="s">
        <v>19</v>
      </c>
      <c r="F384" s="218">
        <v>10.5</v>
      </c>
      <c r="G384" s="218">
        <f t="shared" si="6"/>
        <v>3.6999999999999034</v>
      </c>
    </row>
    <row r="385" spans="1:8">
      <c r="A385" s="236">
        <v>44518</v>
      </c>
      <c r="B385" s="677" t="s">
        <v>3102</v>
      </c>
      <c r="C385" s="677" t="s">
        <v>478</v>
      </c>
      <c r="D385" t="s">
        <v>401</v>
      </c>
      <c r="F385" s="218">
        <v>3.7</v>
      </c>
      <c r="G385" s="218">
        <f t="shared" si="6"/>
        <v>-9.681144774731365E-14</v>
      </c>
    </row>
    <row r="386" spans="1:8">
      <c r="A386" s="243">
        <v>44500</v>
      </c>
      <c r="B386" s="676" t="s">
        <v>397</v>
      </c>
      <c r="C386" s="676" t="s">
        <v>398</v>
      </c>
      <c r="D386" t="s">
        <v>19</v>
      </c>
      <c r="E386" s="218">
        <v>10.9</v>
      </c>
      <c r="G386" s="218">
        <f t="shared" si="6"/>
        <v>10.899999999999903</v>
      </c>
    </row>
    <row r="387" spans="1:8">
      <c r="B387" s="677"/>
      <c r="C387" s="677"/>
      <c r="D387" t="s">
        <v>401</v>
      </c>
      <c r="E387" s="218">
        <v>1.6</v>
      </c>
      <c r="G387" s="218">
        <f t="shared" si="6"/>
        <v>12.499999999999902</v>
      </c>
    </row>
    <row r="388" spans="1:8">
      <c r="B388" s="677"/>
      <c r="C388" s="677"/>
      <c r="D388" t="s">
        <v>400</v>
      </c>
      <c r="E388" s="218">
        <v>210</v>
      </c>
      <c r="G388" s="218">
        <f t="shared" si="6"/>
        <v>222.49999999999991</v>
      </c>
    </row>
    <row r="389" spans="1:8">
      <c r="A389" s="236">
        <v>44484</v>
      </c>
      <c r="B389" s="677" t="s">
        <v>3103</v>
      </c>
      <c r="C389" s="677" t="s">
        <v>398</v>
      </c>
      <c r="D389" t="s">
        <v>400</v>
      </c>
      <c r="F389" s="218">
        <v>210</v>
      </c>
      <c r="G389" s="218">
        <f t="shared" si="6"/>
        <v>12.499999999999915</v>
      </c>
    </row>
    <row r="390" spans="1:8">
      <c r="A390" s="236">
        <v>44551</v>
      </c>
      <c r="B390" s="677" t="s">
        <v>3104</v>
      </c>
      <c r="C390" s="677" t="s">
        <v>398</v>
      </c>
      <c r="D390" t="s">
        <v>19</v>
      </c>
      <c r="F390" s="218">
        <v>10.9</v>
      </c>
      <c r="G390" s="218">
        <f t="shared" si="6"/>
        <v>1.5999999999999144</v>
      </c>
    </row>
    <row r="391" spans="1:8">
      <c r="A391" s="236">
        <v>44551</v>
      </c>
      <c r="B391" s="677" t="s">
        <v>3104</v>
      </c>
      <c r="C391" s="677" t="s">
        <v>398</v>
      </c>
      <c r="D391" t="s">
        <v>401</v>
      </c>
      <c r="F391" s="218">
        <v>1.6</v>
      </c>
      <c r="G391" s="218">
        <f t="shared" si="6"/>
        <v>-8.5709217501062085E-14</v>
      </c>
    </row>
    <row r="392" spans="1:8">
      <c r="A392" s="243">
        <v>44530</v>
      </c>
      <c r="B392" s="676" t="s">
        <v>397</v>
      </c>
      <c r="C392" s="676" t="s">
        <v>405</v>
      </c>
      <c r="D392" t="s">
        <v>400</v>
      </c>
      <c r="E392" s="218">
        <v>210</v>
      </c>
      <c r="F392" s="245"/>
      <c r="G392" s="218">
        <f t="shared" si="6"/>
        <v>209.99999999999991</v>
      </c>
      <c r="H392" s="237"/>
    </row>
    <row r="393" spans="1:8">
      <c r="A393" s="243"/>
      <c r="B393" s="676"/>
      <c r="C393" s="676"/>
      <c r="D393" t="s">
        <v>19</v>
      </c>
      <c r="E393" s="218">
        <v>11.6</v>
      </c>
      <c r="F393" s="245"/>
      <c r="G393" s="218">
        <f t="shared" si="6"/>
        <v>221.59999999999991</v>
      </c>
      <c r="H393" s="237"/>
    </row>
    <row r="394" spans="1:8">
      <c r="A394" s="243"/>
      <c r="B394" s="676"/>
      <c r="C394" s="676"/>
      <c r="D394" t="s">
        <v>401</v>
      </c>
      <c r="E394" s="218">
        <v>3</v>
      </c>
      <c r="F394" s="245"/>
      <c r="G394" s="218">
        <f t="shared" si="6"/>
        <v>224.59999999999991</v>
      </c>
      <c r="H394" s="237"/>
    </row>
    <row r="395" spans="1:8">
      <c r="A395" s="236">
        <v>44518</v>
      </c>
      <c r="B395" s="677" t="s">
        <v>3105</v>
      </c>
      <c r="C395" s="677" t="s">
        <v>405</v>
      </c>
      <c r="D395" t="s">
        <v>400</v>
      </c>
      <c r="F395" s="218">
        <v>210</v>
      </c>
      <c r="G395" s="218">
        <f t="shared" si="6"/>
        <v>14.599999999999909</v>
      </c>
    </row>
    <row r="396" spans="1:8">
      <c r="A396" s="236">
        <v>44547</v>
      </c>
      <c r="B396" s="677" t="s">
        <v>3106</v>
      </c>
      <c r="C396" s="677" t="s">
        <v>405</v>
      </c>
      <c r="D396" t="s">
        <v>19</v>
      </c>
      <c r="F396" s="218">
        <v>11.6</v>
      </c>
      <c r="G396" s="218">
        <f t="shared" si="6"/>
        <v>2.9999999999999094</v>
      </c>
    </row>
    <row r="397" spans="1:8">
      <c r="A397" s="236">
        <v>44547</v>
      </c>
      <c r="B397" s="677" t="s">
        <v>3106</v>
      </c>
      <c r="C397" s="677" t="s">
        <v>405</v>
      </c>
      <c r="D397" t="s">
        <v>401</v>
      </c>
      <c r="F397" s="218">
        <v>3</v>
      </c>
      <c r="G397" s="218">
        <f t="shared" si="6"/>
        <v>-9.0594198809412774E-14</v>
      </c>
    </row>
    <row r="398" spans="1:8">
      <c r="A398" s="243">
        <v>44561</v>
      </c>
      <c r="B398" s="676" t="s">
        <v>397</v>
      </c>
      <c r="C398" s="676" t="s">
        <v>409</v>
      </c>
      <c r="D398" t="s">
        <v>400</v>
      </c>
      <c r="E398" s="218">
        <v>210</v>
      </c>
      <c r="G398" s="218">
        <f t="shared" si="6"/>
        <v>209.99999999999991</v>
      </c>
    </row>
    <row r="399" spans="1:8">
      <c r="A399" s="243"/>
      <c r="B399" s="676"/>
      <c r="C399" s="676"/>
      <c r="D399" t="s">
        <v>19</v>
      </c>
      <c r="E399" s="218">
        <v>10.6</v>
      </c>
      <c r="G399" s="218">
        <f t="shared" si="6"/>
        <v>220.59999999999991</v>
      </c>
    </row>
    <row r="400" spans="1:8">
      <c r="A400" s="243"/>
      <c r="B400" s="676"/>
      <c r="C400" s="676"/>
      <c r="D400" t="s">
        <v>401</v>
      </c>
      <c r="E400" s="218">
        <v>3</v>
      </c>
      <c r="G400" s="218">
        <f t="shared" si="6"/>
        <v>223.59999999999991</v>
      </c>
    </row>
    <row r="401" spans="1:7">
      <c r="A401" s="236">
        <v>44546</v>
      </c>
      <c r="B401" s="677" t="s">
        <v>3107</v>
      </c>
      <c r="C401" s="677" t="s">
        <v>409</v>
      </c>
      <c r="D401" t="s">
        <v>400</v>
      </c>
      <c r="F401" s="218">
        <v>210</v>
      </c>
      <c r="G401" s="218">
        <f t="shared" si="6"/>
        <v>13.599999999999909</v>
      </c>
    </row>
    <row r="402" spans="1:7">
      <c r="A402" s="236">
        <v>44578</v>
      </c>
      <c r="B402" s="677" t="s">
        <v>3108</v>
      </c>
      <c r="C402" s="677" t="s">
        <v>409</v>
      </c>
      <c r="D402" t="s">
        <v>19</v>
      </c>
      <c r="F402" s="218">
        <v>10.6</v>
      </c>
      <c r="G402" s="218">
        <f t="shared" si="6"/>
        <v>2.9999999999999094</v>
      </c>
    </row>
    <row r="403" spans="1:7">
      <c r="A403" s="236">
        <v>44578</v>
      </c>
      <c r="B403" s="677" t="s">
        <v>3108</v>
      </c>
      <c r="C403" s="677" t="s">
        <v>409</v>
      </c>
      <c r="D403" t="s">
        <v>401</v>
      </c>
      <c r="F403" s="218">
        <v>3</v>
      </c>
      <c r="G403" s="218">
        <f t="shared" si="6"/>
        <v>-9.0594198809412774E-14</v>
      </c>
    </row>
    <row r="404" spans="1:7">
      <c r="A404" s="243">
        <v>44592</v>
      </c>
      <c r="B404" s="676" t="s">
        <v>397</v>
      </c>
      <c r="C404" s="676" t="s">
        <v>444</v>
      </c>
      <c r="D404" t="s">
        <v>19</v>
      </c>
      <c r="E404" s="218">
        <v>11.2</v>
      </c>
      <c r="G404" s="218">
        <f t="shared" si="6"/>
        <v>11.199999999999909</v>
      </c>
    </row>
    <row r="405" spans="1:7">
      <c r="B405" s="677"/>
      <c r="C405" s="677"/>
      <c r="D405" t="s">
        <v>401</v>
      </c>
      <c r="E405" s="218">
        <v>2</v>
      </c>
      <c r="G405" s="218">
        <f t="shared" si="6"/>
        <v>13.199999999999909</v>
      </c>
    </row>
    <row r="406" spans="1:7">
      <c r="B406" s="677"/>
      <c r="C406" s="677"/>
      <c r="D406" t="s">
        <v>1115</v>
      </c>
      <c r="E406" s="218">
        <v>210</v>
      </c>
      <c r="G406" s="218">
        <f t="shared" si="6"/>
        <v>223.1999999999999</v>
      </c>
    </row>
    <row r="407" spans="1:7">
      <c r="A407" s="236">
        <v>44576</v>
      </c>
      <c r="B407" s="677" t="s">
        <v>3109</v>
      </c>
      <c r="C407" s="677" t="s">
        <v>444</v>
      </c>
      <c r="D407" t="s">
        <v>1115</v>
      </c>
      <c r="F407" s="218">
        <v>210</v>
      </c>
      <c r="G407" s="218">
        <f t="shared" si="6"/>
        <v>13.199999999999903</v>
      </c>
    </row>
    <row r="408" spans="1:7">
      <c r="A408" s="236">
        <v>44609</v>
      </c>
      <c r="B408" s="677" t="s">
        <v>3110</v>
      </c>
      <c r="C408" s="677" t="s">
        <v>444</v>
      </c>
      <c r="D408" t="s">
        <v>19</v>
      </c>
      <c r="F408" s="218">
        <v>11.2</v>
      </c>
      <c r="G408" s="218">
        <f t="shared" si="6"/>
        <v>1.9999999999999041</v>
      </c>
    </row>
    <row r="409" spans="1:7">
      <c r="A409" s="236">
        <v>44609</v>
      </c>
      <c r="B409" s="677" t="s">
        <v>3110</v>
      </c>
      <c r="C409" s="677" t="s">
        <v>444</v>
      </c>
      <c r="D409" t="s">
        <v>401</v>
      </c>
      <c r="F409" s="218">
        <v>2</v>
      </c>
      <c r="G409" s="218">
        <f t="shared" si="6"/>
        <v>-9.5923269327613525E-14</v>
      </c>
    </row>
    <row r="410" spans="1:7">
      <c r="A410" s="243">
        <v>44620</v>
      </c>
      <c r="B410" s="676" t="s">
        <v>397</v>
      </c>
      <c r="C410" s="676" t="s">
        <v>415</v>
      </c>
      <c r="D410" t="s">
        <v>19</v>
      </c>
      <c r="E410" s="218">
        <v>12.8</v>
      </c>
      <c r="G410" s="218">
        <f t="shared" si="6"/>
        <v>12.799999999999905</v>
      </c>
    </row>
    <row r="411" spans="1:7">
      <c r="B411" s="677"/>
      <c r="C411" s="677"/>
      <c r="D411" t="s">
        <v>401</v>
      </c>
      <c r="E411" s="218">
        <v>3.3</v>
      </c>
      <c r="G411" s="218">
        <f t="shared" si="6"/>
        <v>16.099999999999905</v>
      </c>
    </row>
    <row r="412" spans="1:7">
      <c r="B412" s="677"/>
      <c r="C412" s="677"/>
      <c r="D412" t="s">
        <v>1115</v>
      </c>
      <c r="E412" s="218">
        <v>210</v>
      </c>
      <c r="G412" s="218">
        <f t="shared" si="6"/>
        <v>226.09999999999991</v>
      </c>
    </row>
    <row r="413" spans="1:7">
      <c r="A413" s="236">
        <v>44609</v>
      </c>
      <c r="B413" s="677" t="s">
        <v>3111</v>
      </c>
      <c r="C413" s="677" t="s">
        <v>415</v>
      </c>
      <c r="D413" t="s">
        <v>1115</v>
      </c>
      <c r="F413" s="218">
        <v>210</v>
      </c>
      <c r="G413" s="218">
        <f t="shared" si="6"/>
        <v>16.099999999999909</v>
      </c>
    </row>
    <row r="414" spans="1:7">
      <c r="A414" s="236">
        <v>44680</v>
      </c>
      <c r="B414" s="677" t="s">
        <v>3112</v>
      </c>
      <c r="C414" s="677" t="s">
        <v>415</v>
      </c>
      <c r="D414" t="s">
        <v>19</v>
      </c>
      <c r="F414" s="218">
        <v>12.8</v>
      </c>
      <c r="G414" s="218">
        <f t="shared" si="6"/>
        <v>3.2999999999999083</v>
      </c>
    </row>
    <row r="415" spans="1:7">
      <c r="A415" s="236">
        <v>44680</v>
      </c>
      <c r="B415" s="677" t="s">
        <v>3112</v>
      </c>
      <c r="C415" s="677" t="s">
        <v>415</v>
      </c>
      <c r="D415" t="s">
        <v>401</v>
      </c>
      <c r="F415" s="218">
        <v>3.3</v>
      </c>
      <c r="G415" s="218">
        <f t="shared" si="6"/>
        <v>-9.1482377229112899E-14</v>
      </c>
    </row>
    <row r="416" spans="1:7">
      <c r="A416" s="243">
        <v>44651</v>
      </c>
      <c r="B416" s="676" t="s">
        <v>397</v>
      </c>
      <c r="C416" s="676" t="s">
        <v>418</v>
      </c>
      <c r="D416" t="s">
        <v>19</v>
      </c>
      <c r="E416" s="218">
        <v>13.1</v>
      </c>
      <c r="G416" s="218">
        <f t="shared" si="6"/>
        <v>13.099999999999909</v>
      </c>
    </row>
    <row r="417" spans="1:8">
      <c r="B417" s="677"/>
      <c r="C417" s="677"/>
      <c r="D417" t="s">
        <v>401</v>
      </c>
      <c r="E417" s="218">
        <v>4.2</v>
      </c>
      <c r="G417" s="218">
        <f t="shared" si="6"/>
        <v>17.299999999999908</v>
      </c>
    </row>
    <row r="418" spans="1:8">
      <c r="B418" s="677"/>
      <c r="C418" s="677"/>
      <c r="D418" t="s">
        <v>1115</v>
      </c>
      <c r="E418" s="218">
        <v>210</v>
      </c>
      <c r="G418" s="218">
        <f t="shared" si="6"/>
        <v>227.2999999999999</v>
      </c>
    </row>
    <row r="419" spans="1:8">
      <c r="A419" s="236">
        <v>44638</v>
      </c>
      <c r="B419" s="677" t="s">
        <v>3113</v>
      </c>
      <c r="C419" s="677" t="s">
        <v>418</v>
      </c>
      <c r="D419" t="s">
        <v>1115</v>
      </c>
      <c r="F419" s="218">
        <v>210</v>
      </c>
      <c r="G419" s="218">
        <f t="shared" si="6"/>
        <v>17.299999999999898</v>
      </c>
    </row>
    <row r="420" spans="1:8">
      <c r="A420" s="236">
        <v>44680</v>
      </c>
      <c r="B420" s="677" t="s">
        <v>3112</v>
      </c>
      <c r="C420" s="677" t="s">
        <v>418</v>
      </c>
      <c r="D420" t="s">
        <v>19</v>
      </c>
      <c r="F420" s="218">
        <v>13.1</v>
      </c>
      <c r="G420" s="218">
        <f t="shared" si="6"/>
        <v>4.199999999999898</v>
      </c>
    </row>
    <row r="421" spans="1:8">
      <c r="A421" s="236">
        <v>44680</v>
      </c>
      <c r="B421" s="677" t="s">
        <v>3112</v>
      </c>
      <c r="C421" s="677" t="s">
        <v>418</v>
      </c>
      <c r="D421" t="s">
        <v>401</v>
      </c>
      <c r="F421" s="218">
        <v>4.2</v>
      </c>
      <c r="G421" s="218">
        <f t="shared" si="6"/>
        <v>-1.021405182655144E-13</v>
      </c>
    </row>
    <row r="422" spans="1:8">
      <c r="A422" s="243">
        <v>44681</v>
      </c>
      <c r="B422" s="676" t="s">
        <v>397</v>
      </c>
      <c r="C422" s="676" t="s">
        <v>420</v>
      </c>
      <c r="D422" t="s">
        <v>1115</v>
      </c>
      <c r="E422" s="218">
        <v>210</v>
      </c>
      <c r="G422" s="218">
        <f t="shared" si="6"/>
        <v>209.99999999999989</v>
      </c>
    </row>
    <row r="423" spans="1:8">
      <c r="A423" s="236">
        <v>44680</v>
      </c>
      <c r="B423" s="677" t="s">
        <v>3114</v>
      </c>
      <c r="C423" s="677" t="s">
        <v>420</v>
      </c>
      <c r="D423" t="s">
        <v>1115</v>
      </c>
      <c r="F423" s="218">
        <v>210</v>
      </c>
      <c r="G423" s="218">
        <f t="shared" si="6"/>
        <v>0</v>
      </c>
    </row>
    <row r="424" spans="1:8">
      <c r="B424" s="677"/>
      <c r="C424" s="677"/>
      <c r="D424" t="s">
        <v>19</v>
      </c>
      <c r="E424" s="218">
        <v>12.9</v>
      </c>
      <c r="G424" s="218">
        <f t="shared" si="6"/>
        <v>12.9</v>
      </c>
    </row>
    <row r="425" spans="1:8">
      <c r="B425" s="677"/>
      <c r="C425" s="677"/>
      <c r="D425" t="s">
        <v>401</v>
      </c>
      <c r="E425" s="218">
        <v>1.8</v>
      </c>
      <c r="G425" s="218">
        <f t="shared" si="6"/>
        <v>14.700000000000001</v>
      </c>
    </row>
    <row r="426" spans="1:8">
      <c r="A426" s="236">
        <v>44712</v>
      </c>
      <c r="B426" s="677" t="s">
        <v>3115</v>
      </c>
      <c r="C426" s="677" t="s">
        <v>420</v>
      </c>
      <c r="D426" t="s">
        <v>19</v>
      </c>
      <c r="F426" s="218">
        <v>12.9</v>
      </c>
      <c r="G426" s="218">
        <f t="shared" si="6"/>
        <v>1.8000000000000007</v>
      </c>
    </row>
    <row r="427" spans="1:8">
      <c r="A427" s="236">
        <v>44712</v>
      </c>
      <c r="B427" s="677" t="s">
        <v>3115</v>
      </c>
      <c r="C427" s="677" t="s">
        <v>420</v>
      </c>
      <c r="D427" t="s">
        <v>401</v>
      </c>
      <c r="F427" s="218">
        <v>1.8</v>
      </c>
      <c r="G427" s="218">
        <f t="shared" si="6"/>
        <v>0</v>
      </c>
    </row>
    <row r="428" spans="1:8">
      <c r="A428" s="243">
        <v>44712</v>
      </c>
      <c r="B428" s="676" t="s">
        <v>397</v>
      </c>
      <c r="C428" s="676" t="s">
        <v>422</v>
      </c>
      <c r="D428" t="s">
        <v>19</v>
      </c>
      <c r="E428" s="218">
        <v>12.4</v>
      </c>
      <c r="G428" s="218">
        <f t="shared" si="6"/>
        <v>12.4</v>
      </c>
    </row>
    <row r="429" spans="1:8">
      <c r="B429" s="677"/>
      <c r="C429" s="677"/>
      <c r="D429" t="s">
        <v>401</v>
      </c>
      <c r="E429" s="218">
        <v>8.1</v>
      </c>
      <c r="G429" s="218">
        <f t="shared" si="6"/>
        <v>20.5</v>
      </c>
    </row>
    <row r="430" spans="1:8">
      <c r="B430" s="677"/>
      <c r="C430" s="677"/>
      <c r="D430" t="s">
        <v>1115</v>
      </c>
      <c r="E430" s="218">
        <v>210</v>
      </c>
      <c r="G430" s="218">
        <f t="shared" si="6"/>
        <v>230.5</v>
      </c>
    </row>
    <row r="431" spans="1:8">
      <c r="A431" s="236">
        <v>44712</v>
      </c>
      <c r="B431" s="677" t="s">
        <v>3115</v>
      </c>
      <c r="C431" s="677" t="s">
        <v>422</v>
      </c>
      <c r="D431" t="s">
        <v>19</v>
      </c>
      <c r="F431" s="218">
        <v>5.3</v>
      </c>
      <c r="G431" s="218">
        <f t="shared" si="6"/>
        <v>225.2</v>
      </c>
    </row>
    <row r="432" spans="1:8">
      <c r="A432" s="236">
        <v>44712</v>
      </c>
      <c r="B432" s="677" t="s">
        <v>3116</v>
      </c>
      <c r="C432" s="677" t="s">
        <v>422</v>
      </c>
      <c r="D432" t="s">
        <v>1115</v>
      </c>
      <c r="F432" s="218">
        <v>210</v>
      </c>
      <c r="G432" s="218">
        <f t="shared" si="6"/>
        <v>15.199999999999989</v>
      </c>
      <c r="H432" s="237">
        <f>E428-F431</f>
        <v>7.1000000000000005</v>
      </c>
    </row>
    <row r="433" spans="1:9">
      <c r="A433" s="236">
        <v>44742</v>
      </c>
      <c r="B433" s="677" t="s">
        <v>3117</v>
      </c>
      <c r="C433" s="677" t="s">
        <v>422</v>
      </c>
      <c r="D433" t="s">
        <v>19</v>
      </c>
      <c r="F433" s="218">
        <v>7.1</v>
      </c>
      <c r="G433" s="218">
        <f t="shared" si="6"/>
        <v>8.099999999999989</v>
      </c>
      <c r="H433" s="237"/>
    </row>
    <row r="434" spans="1:9">
      <c r="A434" s="236">
        <v>44742</v>
      </c>
      <c r="B434" s="677" t="s">
        <v>3117</v>
      </c>
      <c r="C434" s="677" t="s">
        <v>422</v>
      </c>
      <c r="D434" t="s">
        <v>401</v>
      </c>
      <c r="F434" s="218">
        <v>8.1</v>
      </c>
      <c r="G434" s="218">
        <f t="shared" si="6"/>
        <v>0</v>
      </c>
      <c r="H434" s="237"/>
    </row>
    <row r="435" spans="1:9">
      <c r="A435" s="243">
        <v>44742</v>
      </c>
      <c r="B435" s="676" t="s">
        <v>397</v>
      </c>
      <c r="C435" s="676" t="s">
        <v>425</v>
      </c>
      <c r="D435" t="s">
        <v>19</v>
      </c>
      <c r="E435" s="218">
        <v>12</v>
      </c>
      <c r="G435" s="218">
        <f t="shared" si="6"/>
        <v>12</v>
      </c>
      <c r="H435" s="237"/>
    </row>
    <row r="436" spans="1:9">
      <c r="B436" s="677"/>
      <c r="C436" s="677"/>
      <c r="D436" t="s">
        <v>401</v>
      </c>
      <c r="E436" s="218">
        <v>6.9</v>
      </c>
      <c r="G436" s="218">
        <f t="shared" si="6"/>
        <v>18.899999999999999</v>
      </c>
      <c r="H436" s="237"/>
    </row>
    <row r="437" spans="1:9">
      <c r="B437" s="677"/>
      <c r="C437" s="677"/>
      <c r="D437" t="s">
        <v>1115</v>
      </c>
      <c r="E437" s="218">
        <v>210</v>
      </c>
      <c r="G437" s="218">
        <f t="shared" si="6"/>
        <v>228.9</v>
      </c>
      <c r="H437" s="237"/>
    </row>
    <row r="438" spans="1:9">
      <c r="A438" s="236">
        <v>44742</v>
      </c>
      <c r="B438" s="677" t="s">
        <v>3118</v>
      </c>
      <c r="C438" s="677" t="s">
        <v>425</v>
      </c>
      <c r="D438" t="s">
        <v>1115</v>
      </c>
      <c r="F438" s="218">
        <v>210</v>
      </c>
      <c r="G438" s="218">
        <f t="shared" si="6"/>
        <v>18.900000000000006</v>
      </c>
      <c r="H438" s="237"/>
    </row>
    <row r="439" spans="1:9">
      <c r="A439" s="236">
        <v>44742</v>
      </c>
      <c r="B439" s="677" t="s">
        <v>3117</v>
      </c>
      <c r="C439" s="677" t="s">
        <v>425</v>
      </c>
      <c r="D439" t="s">
        <v>19</v>
      </c>
      <c r="F439" s="218">
        <v>4.8</v>
      </c>
      <c r="G439" s="218">
        <f t="shared" si="6"/>
        <v>14.100000000000005</v>
      </c>
      <c r="H439" s="237"/>
      <c r="I439">
        <v>20</v>
      </c>
    </row>
    <row r="440" spans="1:9">
      <c r="A440" s="236">
        <v>44773</v>
      </c>
      <c r="B440" s="677" t="s">
        <v>3119</v>
      </c>
      <c r="C440" s="677" t="s">
        <v>425</v>
      </c>
      <c r="D440" t="s">
        <v>19</v>
      </c>
      <c r="F440" s="218">
        <v>7.2</v>
      </c>
      <c r="G440" s="218">
        <f t="shared" si="6"/>
        <v>6.9000000000000048</v>
      </c>
      <c r="H440" s="237"/>
    </row>
    <row r="441" spans="1:9">
      <c r="A441" s="236">
        <v>44773</v>
      </c>
      <c r="B441" s="677" t="s">
        <v>3119</v>
      </c>
      <c r="C441" s="677" t="s">
        <v>425</v>
      </c>
      <c r="D441" t="s">
        <v>401</v>
      </c>
      <c r="F441" s="218">
        <v>6.9</v>
      </c>
      <c r="G441" s="218">
        <f t="shared" si="6"/>
        <v>0</v>
      </c>
      <c r="H441" s="237"/>
    </row>
    <row r="442" spans="1:9">
      <c r="A442" s="243">
        <v>44773</v>
      </c>
      <c r="B442" s="676" t="s">
        <v>397</v>
      </c>
      <c r="C442" s="676" t="s">
        <v>427</v>
      </c>
      <c r="D442" t="s">
        <v>19</v>
      </c>
      <c r="E442" s="218">
        <v>11.9</v>
      </c>
      <c r="G442" s="218">
        <f t="shared" si="6"/>
        <v>11.9</v>
      </c>
      <c r="H442" s="237"/>
    </row>
    <row r="443" spans="1:9">
      <c r="B443" s="677"/>
      <c r="C443" s="677"/>
      <c r="D443" t="s">
        <v>401</v>
      </c>
      <c r="E443" s="218">
        <v>9.6999999999999993</v>
      </c>
      <c r="G443" s="218">
        <f t="shared" si="6"/>
        <v>21.6</v>
      </c>
      <c r="H443" s="237"/>
      <c r="I443" s="237">
        <f>E435-F439</f>
        <v>7.2</v>
      </c>
    </row>
    <row r="444" spans="1:9">
      <c r="B444" s="677"/>
      <c r="C444" s="677"/>
      <c r="D444" t="s">
        <v>1115</v>
      </c>
      <c r="E444" s="218">
        <v>210</v>
      </c>
      <c r="G444" s="218">
        <f t="shared" si="6"/>
        <v>231.6</v>
      </c>
      <c r="H444" s="237"/>
    </row>
    <row r="445" spans="1:9">
      <c r="A445" s="236">
        <v>44773</v>
      </c>
      <c r="B445" s="677" t="s">
        <v>3120</v>
      </c>
      <c r="C445" s="677" t="s">
        <v>427</v>
      </c>
      <c r="D445" t="s">
        <v>1115</v>
      </c>
      <c r="F445" s="218">
        <v>210</v>
      </c>
      <c r="G445" s="218">
        <f t="shared" si="6"/>
        <v>21.599999999999994</v>
      </c>
      <c r="H445" s="237"/>
    </row>
    <row r="446" spans="1:9">
      <c r="A446" s="236">
        <v>44773</v>
      </c>
      <c r="B446" s="677" t="s">
        <v>3119</v>
      </c>
      <c r="C446" s="677" t="s">
        <v>427</v>
      </c>
      <c r="D446" t="s">
        <v>19</v>
      </c>
      <c r="F446" s="218">
        <v>5.9</v>
      </c>
      <c r="G446" s="218">
        <f t="shared" si="6"/>
        <v>15.699999999999994</v>
      </c>
      <c r="H446" s="237"/>
    </row>
    <row r="447" spans="1:9">
      <c r="A447" s="236">
        <v>44804</v>
      </c>
      <c r="B447" s="677" t="s">
        <v>3121</v>
      </c>
      <c r="C447" s="677" t="s">
        <v>427</v>
      </c>
      <c r="D447" t="s">
        <v>19</v>
      </c>
      <c r="F447" s="218">
        <v>6</v>
      </c>
      <c r="G447" s="218">
        <f t="shared" si="6"/>
        <v>9.699999999999994</v>
      </c>
      <c r="H447" s="237"/>
    </row>
    <row r="448" spans="1:9">
      <c r="A448" s="236">
        <v>44804</v>
      </c>
      <c r="B448" s="677" t="s">
        <v>3121</v>
      </c>
      <c r="C448" s="677" t="s">
        <v>427</v>
      </c>
      <c r="D448" t="s">
        <v>401</v>
      </c>
      <c r="F448" s="218">
        <v>9.6999999999999993</v>
      </c>
      <c r="G448" s="218">
        <f t="shared" si="6"/>
        <v>0</v>
      </c>
      <c r="H448" s="237"/>
    </row>
    <row r="449" spans="1:8">
      <c r="A449" s="243">
        <v>44804</v>
      </c>
      <c r="B449" s="676" t="s">
        <v>397</v>
      </c>
      <c r="C449" s="676" t="s">
        <v>429</v>
      </c>
      <c r="D449" t="s">
        <v>19</v>
      </c>
      <c r="E449" s="218">
        <v>12</v>
      </c>
      <c r="G449" s="218">
        <f t="shared" si="6"/>
        <v>12</v>
      </c>
      <c r="H449" s="237"/>
    </row>
    <row r="450" spans="1:8">
      <c r="B450" s="677"/>
      <c r="C450" s="677"/>
      <c r="D450" t="s">
        <v>401</v>
      </c>
      <c r="E450" s="218">
        <v>7</v>
      </c>
      <c r="G450" s="218">
        <f t="shared" si="6"/>
        <v>19</v>
      </c>
      <c r="H450" s="237"/>
    </row>
    <row r="451" spans="1:8">
      <c r="B451" s="677"/>
      <c r="C451" s="677"/>
      <c r="D451" t="s">
        <v>1115</v>
      </c>
      <c r="E451" s="218">
        <v>210</v>
      </c>
      <c r="G451" s="218">
        <f t="shared" si="6"/>
        <v>229</v>
      </c>
      <c r="H451" s="237"/>
    </row>
    <row r="452" spans="1:8">
      <c r="A452" s="236">
        <v>44804</v>
      </c>
      <c r="B452" s="677" t="s">
        <v>3122</v>
      </c>
      <c r="C452" s="677" t="s">
        <v>429</v>
      </c>
      <c r="D452" t="s">
        <v>1115</v>
      </c>
      <c r="F452" s="218">
        <v>210</v>
      </c>
      <c r="G452" s="218">
        <f t="shared" si="6"/>
        <v>19</v>
      </c>
      <c r="H452" s="237"/>
    </row>
    <row r="453" spans="1:8">
      <c r="A453" s="236">
        <v>44804</v>
      </c>
      <c r="B453" s="677" t="s">
        <v>3121</v>
      </c>
      <c r="C453" s="677" t="s">
        <v>429</v>
      </c>
      <c r="D453" t="s">
        <v>19</v>
      </c>
      <c r="F453" s="218">
        <v>4.3</v>
      </c>
      <c r="G453" s="218">
        <f t="shared" si="6"/>
        <v>14.7</v>
      </c>
      <c r="H453" s="237"/>
    </row>
    <row r="454" spans="1:8">
      <c r="A454" s="236">
        <v>44834</v>
      </c>
      <c r="B454" s="677" t="s">
        <v>3123</v>
      </c>
      <c r="C454" s="677" t="s">
        <v>429</v>
      </c>
      <c r="D454" t="s">
        <v>19</v>
      </c>
      <c r="F454" s="218">
        <v>7.7</v>
      </c>
      <c r="G454" s="218">
        <f t="shared" si="6"/>
        <v>6.9999999999999991</v>
      </c>
      <c r="H454" s="237"/>
    </row>
    <row r="455" spans="1:8">
      <c r="A455" s="236">
        <v>44834</v>
      </c>
      <c r="B455" s="677" t="s">
        <v>3123</v>
      </c>
      <c r="C455" s="677" t="s">
        <v>429</v>
      </c>
      <c r="D455" t="s">
        <v>401</v>
      </c>
      <c r="F455" s="218">
        <v>7</v>
      </c>
      <c r="G455" s="218">
        <f t="shared" si="6"/>
        <v>0</v>
      </c>
      <c r="H455" s="237"/>
    </row>
    <row r="456" spans="1:8">
      <c r="A456" s="243">
        <v>44834</v>
      </c>
      <c r="B456" s="676" t="s">
        <v>397</v>
      </c>
      <c r="C456" s="676" t="s">
        <v>478</v>
      </c>
      <c r="D456" t="s">
        <v>19</v>
      </c>
      <c r="E456" s="218">
        <v>10.6</v>
      </c>
      <c r="G456" s="218">
        <f t="shared" si="6"/>
        <v>10.6</v>
      </c>
      <c r="H456" s="237"/>
    </row>
    <row r="457" spans="1:8">
      <c r="B457" s="677"/>
      <c r="C457" s="677"/>
      <c r="D457" t="s">
        <v>401</v>
      </c>
      <c r="E457" s="218">
        <v>9.1999999999999993</v>
      </c>
      <c r="G457" s="218">
        <f t="shared" si="6"/>
        <v>19.799999999999997</v>
      </c>
      <c r="H457" s="237"/>
    </row>
    <row r="458" spans="1:8">
      <c r="B458" s="677"/>
      <c r="C458" s="677"/>
      <c r="D458" t="s">
        <v>1115</v>
      </c>
      <c r="E458" s="218">
        <v>350</v>
      </c>
      <c r="G458" s="218">
        <f t="shared" si="6"/>
        <v>369.8</v>
      </c>
      <c r="H458" s="237"/>
    </row>
    <row r="459" spans="1:8">
      <c r="A459" s="236">
        <v>44834</v>
      </c>
      <c r="B459" s="677" t="s">
        <v>397</v>
      </c>
      <c r="C459" s="677" t="s">
        <v>478</v>
      </c>
      <c r="D459" t="s">
        <v>1115</v>
      </c>
      <c r="F459" s="218">
        <v>350</v>
      </c>
      <c r="G459" s="218">
        <f t="shared" si="6"/>
        <v>19.800000000000011</v>
      </c>
      <c r="H459" s="237"/>
    </row>
    <row r="460" spans="1:8">
      <c r="A460" s="236">
        <v>44834</v>
      </c>
      <c r="B460" s="677" t="s">
        <v>3124</v>
      </c>
      <c r="C460" s="677" t="s">
        <v>478</v>
      </c>
      <c r="D460" t="s">
        <v>19</v>
      </c>
      <c r="F460" s="218">
        <v>10.3</v>
      </c>
      <c r="G460" s="218">
        <f t="shared" si="6"/>
        <v>9.5000000000000107</v>
      </c>
      <c r="H460" s="237"/>
    </row>
    <row r="461" spans="1:8">
      <c r="A461" s="236">
        <v>44865</v>
      </c>
      <c r="B461" s="677" t="s">
        <v>3125</v>
      </c>
      <c r="C461" s="677" t="s">
        <v>478</v>
      </c>
      <c r="D461" t="s">
        <v>19</v>
      </c>
      <c r="F461" s="218">
        <v>0.3</v>
      </c>
      <c r="G461" s="218">
        <f t="shared" si="6"/>
        <v>9.2000000000000099</v>
      </c>
      <c r="H461" s="237"/>
    </row>
    <row r="462" spans="1:8">
      <c r="A462" s="236">
        <v>44865</v>
      </c>
      <c r="B462" s="677" t="s">
        <v>3125</v>
      </c>
      <c r="C462" s="677" t="s">
        <v>478</v>
      </c>
      <c r="D462" t="s">
        <v>401</v>
      </c>
      <c r="F462" s="218">
        <v>9.1999999999999993</v>
      </c>
      <c r="G462" s="218">
        <f t="shared" si="6"/>
        <v>0</v>
      </c>
      <c r="H462" s="237"/>
    </row>
    <row r="463" spans="1:8">
      <c r="A463" s="243">
        <v>44865</v>
      </c>
      <c r="B463" s="676" t="s">
        <v>397</v>
      </c>
      <c r="C463" s="676" t="s">
        <v>398</v>
      </c>
      <c r="D463" t="s">
        <v>19</v>
      </c>
      <c r="E463" s="218">
        <v>10.6</v>
      </c>
      <c r="G463" s="218">
        <f t="shared" si="6"/>
        <v>10.6</v>
      </c>
      <c r="H463" s="237"/>
    </row>
    <row r="464" spans="1:8">
      <c r="B464" s="677"/>
      <c r="C464" s="677"/>
      <c r="D464" t="s">
        <v>401</v>
      </c>
      <c r="E464" s="218">
        <v>5.9</v>
      </c>
      <c r="G464" s="218">
        <f t="shared" si="6"/>
        <v>16.5</v>
      </c>
      <c r="H464" s="237"/>
    </row>
    <row r="465" spans="1:11">
      <c r="B465" s="677"/>
      <c r="C465" s="677"/>
      <c r="D465" t="s">
        <v>1115</v>
      </c>
      <c r="E465" s="218">
        <v>350</v>
      </c>
      <c r="G465" s="218">
        <f t="shared" si="6"/>
        <v>366.5</v>
      </c>
      <c r="H465" s="237"/>
    </row>
    <row r="466" spans="1:11">
      <c r="A466" s="236">
        <v>44865</v>
      </c>
      <c r="B466" s="677" t="s">
        <v>3126</v>
      </c>
      <c r="C466" s="677" t="s">
        <v>398</v>
      </c>
      <c r="D466" t="s">
        <v>1115</v>
      </c>
      <c r="F466" s="218">
        <v>350</v>
      </c>
      <c r="G466" s="218">
        <f t="shared" si="6"/>
        <v>16.5</v>
      </c>
      <c r="H466" s="237"/>
    </row>
    <row r="467" spans="1:11">
      <c r="A467" s="236">
        <v>44865</v>
      </c>
      <c r="B467" s="677" t="s">
        <v>3125</v>
      </c>
      <c r="C467" s="677" t="s">
        <v>398</v>
      </c>
      <c r="D467" t="s">
        <v>19</v>
      </c>
      <c r="F467" s="218">
        <v>10.5</v>
      </c>
      <c r="G467" s="218">
        <f t="shared" si="6"/>
        <v>6</v>
      </c>
      <c r="H467" s="237"/>
    </row>
    <row r="468" spans="1:11">
      <c r="A468" s="236">
        <v>44895</v>
      </c>
      <c r="B468" s="677" t="s">
        <v>3127</v>
      </c>
      <c r="C468" s="677" t="s">
        <v>398</v>
      </c>
      <c r="D468" t="s">
        <v>19</v>
      </c>
      <c r="F468" s="218">
        <v>0.1</v>
      </c>
      <c r="G468" s="218">
        <f t="shared" si="6"/>
        <v>5.9</v>
      </c>
      <c r="H468" s="237"/>
    </row>
    <row r="469" spans="1:11">
      <c r="A469" s="236">
        <v>44895</v>
      </c>
      <c r="B469" s="677" t="s">
        <v>3127</v>
      </c>
      <c r="C469" s="677" t="s">
        <v>398</v>
      </c>
      <c r="D469" t="s">
        <v>401</v>
      </c>
      <c r="F469" s="218">
        <v>5.9</v>
      </c>
      <c r="G469" s="218">
        <f t="shared" si="6"/>
        <v>0</v>
      </c>
      <c r="H469" s="237"/>
    </row>
    <row r="470" spans="1:11">
      <c r="A470" s="243">
        <v>44895</v>
      </c>
      <c r="B470" s="676" t="s">
        <v>397</v>
      </c>
      <c r="C470" s="676" t="s">
        <v>405</v>
      </c>
      <c r="D470" t="s">
        <v>19</v>
      </c>
      <c r="E470" s="241">
        <v>11.8</v>
      </c>
      <c r="F470" s="285"/>
      <c r="G470" s="218">
        <f t="shared" si="6"/>
        <v>11.8</v>
      </c>
      <c r="H470" s="237"/>
    </row>
    <row r="471" spans="1:11">
      <c r="A471" s="243"/>
      <c r="B471" s="676"/>
      <c r="C471" s="676"/>
      <c r="D471" t="s">
        <v>401</v>
      </c>
      <c r="E471" s="241">
        <v>7.3</v>
      </c>
      <c r="F471" s="285"/>
      <c r="G471" s="218">
        <f t="shared" si="6"/>
        <v>19.100000000000001</v>
      </c>
      <c r="H471" s="237"/>
    </row>
    <row r="472" spans="1:11">
      <c r="A472" s="243"/>
      <c r="B472" s="676"/>
      <c r="C472" s="676"/>
      <c r="D472" t="s">
        <v>1115</v>
      </c>
      <c r="E472" s="241">
        <v>350</v>
      </c>
      <c r="F472" s="285"/>
      <c r="G472" s="218">
        <f t="shared" si="6"/>
        <v>369.1</v>
      </c>
      <c r="H472" s="237"/>
    </row>
    <row r="473" spans="1:11">
      <c r="A473" s="236">
        <v>44895</v>
      </c>
      <c r="B473" s="677" t="s">
        <v>3128</v>
      </c>
      <c r="C473" s="677" t="s">
        <v>405</v>
      </c>
      <c r="D473" t="s">
        <v>400</v>
      </c>
      <c r="F473" s="218">
        <v>350</v>
      </c>
      <c r="G473" s="218">
        <f t="shared" si="6"/>
        <v>19.100000000000023</v>
      </c>
      <c r="H473" s="237"/>
    </row>
    <row r="474" spans="1:11">
      <c r="A474" s="236">
        <v>44895</v>
      </c>
      <c r="B474" s="677" t="s">
        <v>3127</v>
      </c>
      <c r="C474" s="677" t="s">
        <v>405</v>
      </c>
      <c r="D474" t="s">
        <v>19</v>
      </c>
      <c r="F474" s="218">
        <v>11.8</v>
      </c>
      <c r="G474" s="218">
        <f t="shared" si="6"/>
        <v>7.300000000000022</v>
      </c>
      <c r="H474" s="237"/>
    </row>
    <row r="475" spans="1:11">
      <c r="A475" s="236">
        <v>44895</v>
      </c>
      <c r="B475" s="677" t="s">
        <v>3127</v>
      </c>
      <c r="C475" s="677" t="s">
        <v>405</v>
      </c>
      <c r="D475" t="s">
        <v>401</v>
      </c>
      <c r="F475" s="218">
        <v>7.3</v>
      </c>
      <c r="G475" s="218">
        <f t="shared" si="6"/>
        <v>2.2204460492503131E-14</v>
      </c>
      <c r="H475" s="237"/>
    </row>
    <row r="476" spans="1:11">
      <c r="A476" s="243">
        <v>44926</v>
      </c>
      <c r="B476" s="676" t="s">
        <v>397</v>
      </c>
      <c r="C476" s="676" t="s">
        <v>409</v>
      </c>
      <c r="D476" t="s">
        <v>19</v>
      </c>
      <c r="E476" s="218">
        <v>13.5</v>
      </c>
      <c r="G476" s="218">
        <f t="shared" si="6"/>
        <v>13.500000000000021</v>
      </c>
      <c r="H476" s="237"/>
      <c r="I476" s="676"/>
      <c r="K476" s="218"/>
    </row>
    <row r="477" spans="1:11">
      <c r="B477" s="677"/>
      <c r="C477" s="677"/>
      <c r="D477" t="s">
        <v>401</v>
      </c>
      <c r="E477" s="218">
        <v>6.7</v>
      </c>
      <c r="G477" s="218">
        <f t="shared" si="6"/>
        <v>20.200000000000021</v>
      </c>
      <c r="H477" s="237"/>
      <c r="I477" s="677"/>
      <c r="K477" s="218"/>
    </row>
    <row r="478" spans="1:11">
      <c r="B478" s="677"/>
      <c r="C478" s="677"/>
      <c r="D478" t="s">
        <v>400</v>
      </c>
      <c r="E478" s="218">
        <v>350</v>
      </c>
      <c r="G478" s="218">
        <f t="shared" si="6"/>
        <v>370.20000000000005</v>
      </c>
      <c r="H478" s="237"/>
    </row>
    <row r="479" spans="1:11">
      <c r="A479" s="236">
        <v>44926</v>
      </c>
      <c r="B479" s="677" t="s">
        <v>3129</v>
      </c>
      <c r="C479" s="677" t="s">
        <v>409</v>
      </c>
      <c r="D479" t="s">
        <v>400</v>
      </c>
      <c r="F479" s="218">
        <v>350</v>
      </c>
      <c r="G479" s="218">
        <f t="shared" si="6"/>
        <v>20.200000000000045</v>
      </c>
      <c r="H479" s="237"/>
    </row>
    <row r="480" spans="1:11">
      <c r="A480" s="236">
        <v>44895</v>
      </c>
      <c r="B480" s="677" t="s">
        <v>3127</v>
      </c>
      <c r="C480" s="677" t="s">
        <v>409</v>
      </c>
      <c r="D480" t="s">
        <v>19</v>
      </c>
      <c r="E480" s="245"/>
      <c r="F480" s="218">
        <v>9.9</v>
      </c>
      <c r="G480" s="218">
        <f t="shared" si="6"/>
        <v>10.300000000000045</v>
      </c>
      <c r="H480" s="237"/>
    </row>
    <row r="481" spans="1:10">
      <c r="A481" s="236">
        <v>44957</v>
      </c>
      <c r="B481" s="677" t="s">
        <v>3130</v>
      </c>
      <c r="C481" s="677" t="s">
        <v>409</v>
      </c>
      <c r="D481" t="s">
        <v>19</v>
      </c>
      <c r="E481" s="245"/>
      <c r="F481" s="218">
        <v>3.6</v>
      </c>
      <c r="G481" s="218">
        <f t="shared" si="6"/>
        <v>6.7000000000000455</v>
      </c>
      <c r="H481" s="237"/>
    </row>
    <row r="482" spans="1:10">
      <c r="A482" s="236">
        <v>44957</v>
      </c>
      <c r="B482" s="677" t="s">
        <v>3130</v>
      </c>
      <c r="C482" s="677" t="s">
        <v>409</v>
      </c>
      <c r="D482" t="s">
        <v>401</v>
      </c>
      <c r="E482" s="245"/>
      <c r="F482" s="218">
        <v>6.7</v>
      </c>
      <c r="G482" s="218">
        <f t="shared" si="6"/>
        <v>4.5297099404706387E-14</v>
      </c>
      <c r="H482" s="237"/>
    </row>
    <row r="483" spans="1:10">
      <c r="A483" s="243">
        <v>44926</v>
      </c>
      <c r="B483" s="676" t="s">
        <v>397</v>
      </c>
      <c r="C483" s="676" t="s">
        <v>444</v>
      </c>
      <c r="D483" t="s">
        <v>19</v>
      </c>
      <c r="E483" s="245">
        <v>18.399999999999999</v>
      </c>
      <c r="G483" s="218">
        <f t="shared" si="6"/>
        <v>18.400000000000045</v>
      </c>
      <c r="H483" s="237"/>
    </row>
    <row r="484" spans="1:10">
      <c r="B484" s="677"/>
      <c r="C484" s="677"/>
      <c r="D484" t="s">
        <v>401</v>
      </c>
      <c r="E484" s="218">
        <v>5.8</v>
      </c>
      <c r="G484" s="218">
        <f t="shared" si="6"/>
        <v>24.200000000000045</v>
      </c>
      <c r="H484" s="237"/>
    </row>
    <row r="485" spans="1:10">
      <c r="B485" s="677"/>
      <c r="C485" s="677"/>
      <c r="D485" t="s">
        <v>400</v>
      </c>
      <c r="E485" s="218">
        <v>350</v>
      </c>
      <c r="G485" s="218">
        <f t="shared" si="6"/>
        <v>374.20000000000005</v>
      </c>
    </row>
    <row r="486" spans="1:10">
      <c r="A486" s="236">
        <v>44957</v>
      </c>
      <c r="B486" s="677" t="s">
        <v>3131</v>
      </c>
      <c r="C486" s="677" t="s">
        <v>444</v>
      </c>
      <c r="D486" t="s">
        <v>400</v>
      </c>
      <c r="F486" s="218">
        <v>350</v>
      </c>
      <c r="G486" s="218">
        <f t="shared" si="6"/>
        <v>24.200000000000045</v>
      </c>
    </row>
    <row r="487" spans="1:10">
      <c r="A487" s="236">
        <v>44957</v>
      </c>
      <c r="B487" s="677" t="s">
        <v>3130</v>
      </c>
      <c r="C487" s="677" t="s">
        <v>444</v>
      </c>
      <c r="D487" t="s">
        <v>19</v>
      </c>
      <c r="F487" s="218">
        <v>18.399999999999999</v>
      </c>
      <c r="G487" s="218">
        <f t="shared" si="6"/>
        <v>5.8000000000000469</v>
      </c>
    </row>
    <row r="488" spans="1:10">
      <c r="A488" s="236">
        <v>44957</v>
      </c>
      <c r="B488" s="677" t="s">
        <v>3130</v>
      </c>
      <c r="C488" s="677" t="s">
        <v>444</v>
      </c>
      <c r="D488" t="s">
        <v>401</v>
      </c>
      <c r="F488" s="218">
        <v>1.3</v>
      </c>
      <c r="G488" s="218">
        <f t="shared" si="6"/>
        <v>4.5000000000000471</v>
      </c>
      <c r="I488" s="240"/>
    </row>
    <row r="489" spans="1:10">
      <c r="A489" s="236">
        <v>44985</v>
      </c>
      <c r="B489" s="677" t="s">
        <v>3132</v>
      </c>
      <c r="C489" s="677" t="s">
        <v>444</v>
      </c>
      <c r="D489" t="s">
        <v>401</v>
      </c>
      <c r="F489" s="218">
        <v>4.5</v>
      </c>
      <c r="G489" s="218">
        <f t="shared" si="6"/>
        <v>4.7073456244106637E-14</v>
      </c>
      <c r="I489" s="240"/>
    </row>
    <row r="490" spans="1:10">
      <c r="A490" s="243">
        <v>44985</v>
      </c>
      <c r="B490" s="676" t="s">
        <v>397</v>
      </c>
      <c r="C490" s="676" t="s">
        <v>415</v>
      </c>
      <c r="D490" t="s">
        <v>19</v>
      </c>
      <c r="E490" s="218">
        <v>20</v>
      </c>
      <c r="G490" s="218">
        <f t="shared" si="6"/>
        <v>20.000000000000046</v>
      </c>
    </row>
    <row r="491" spans="1:10">
      <c r="B491" s="677"/>
      <c r="C491" s="677"/>
      <c r="D491" t="s">
        <v>401</v>
      </c>
      <c r="E491" s="218">
        <v>1.2</v>
      </c>
      <c r="G491" s="218">
        <f t="shared" si="6"/>
        <v>21.200000000000045</v>
      </c>
    </row>
    <row r="492" spans="1:10">
      <c r="B492" s="677"/>
      <c r="C492" s="677"/>
      <c r="D492" t="s">
        <v>400</v>
      </c>
      <c r="E492" s="218">
        <v>350</v>
      </c>
      <c r="G492" s="218">
        <f t="shared" si="6"/>
        <v>371.20000000000005</v>
      </c>
      <c r="H492" s="676"/>
      <c r="J492" s="218"/>
    </row>
    <row r="493" spans="1:10">
      <c r="A493" s="236">
        <v>44985</v>
      </c>
      <c r="B493" s="677" t="s">
        <v>3133</v>
      </c>
      <c r="C493" s="677" t="s">
        <v>415</v>
      </c>
      <c r="D493" t="s">
        <v>400</v>
      </c>
      <c r="F493" s="218">
        <v>350</v>
      </c>
      <c r="G493" s="218">
        <f t="shared" si="6"/>
        <v>21.200000000000045</v>
      </c>
    </row>
    <row r="494" spans="1:10">
      <c r="A494" s="236">
        <v>44985</v>
      </c>
      <c r="B494" s="677" t="s">
        <v>3132</v>
      </c>
      <c r="C494" s="677" t="s">
        <v>415</v>
      </c>
      <c r="D494" t="s">
        <v>19</v>
      </c>
      <c r="F494" s="218">
        <v>20</v>
      </c>
      <c r="G494" s="218">
        <f t="shared" si="6"/>
        <v>1.2000000000000455</v>
      </c>
    </row>
    <row r="495" spans="1:10">
      <c r="A495" s="236">
        <v>44985</v>
      </c>
      <c r="B495" s="677" t="s">
        <v>3132</v>
      </c>
      <c r="C495" s="677" t="s">
        <v>415</v>
      </c>
      <c r="D495" t="s">
        <v>401</v>
      </c>
      <c r="F495" s="218">
        <v>0.5</v>
      </c>
      <c r="G495" s="218">
        <f t="shared" si="6"/>
        <v>0.70000000000004547</v>
      </c>
      <c r="I495" s="240"/>
    </row>
    <row r="496" spans="1:10">
      <c r="A496" s="236">
        <v>45016</v>
      </c>
      <c r="B496" s="677" t="s">
        <v>3134</v>
      </c>
      <c r="C496" s="677" t="s">
        <v>415</v>
      </c>
      <c r="D496" t="s">
        <v>401</v>
      </c>
      <c r="F496" s="218">
        <v>0.7</v>
      </c>
      <c r="G496" s="218">
        <f t="shared" si="6"/>
        <v>4.5519144009631418E-14</v>
      </c>
    </row>
    <row r="497" spans="1:10">
      <c r="A497" s="243">
        <v>44985</v>
      </c>
      <c r="B497" s="676" t="s">
        <v>397</v>
      </c>
      <c r="C497" s="676" t="s">
        <v>418</v>
      </c>
      <c r="D497" t="s">
        <v>19</v>
      </c>
      <c r="E497" s="218">
        <v>18.399999999999999</v>
      </c>
      <c r="G497" s="218">
        <f t="shared" ref="G497:G505" si="7">+G496+E497-F497</f>
        <v>18.400000000000045</v>
      </c>
    </row>
    <row r="498" spans="1:10">
      <c r="B498" s="677"/>
      <c r="C498" s="677"/>
      <c r="D498" t="s">
        <v>401</v>
      </c>
      <c r="E498" s="218">
        <v>1.3</v>
      </c>
      <c r="G498" s="218">
        <f t="shared" si="7"/>
        <v>19.700000000000045</v>
      </c>
      <c r="J498">
        <v>19.3</v>
      </c>
    </row>
    <row r="499" spans="1:10">
      <c r="B499" s="677"/>
      <c r="C499" s="677"/>
      <c r="D499" t="s">
        <v>400</v>
      </c>
      <c r="E499" s="218">
        <v>350</v>
      </c>
      <c r="G499" s="218">
        <f t="shared" si="7"/>
        <v>369.70000000000005</v>
      </c>
    </row>
    <row r="500" spans="1:10">
      <c r="A500" s="236">
        <v>45016</v>
      </c>
      <c r="B500" s="677" t="s">
        <v>3134</v>
      </c>
      <c r="C500" s="677" t="s">
        <v>418</v>
      </c>
      <c r="D500" t="s">
        <v>401</v>
      </c>
      <c r="F500" s="218">
        <v>18.399999999999999</v>
      </c>
      <c r="G500" s="218">
        <f t="shared" si="7"/>
        <v>351.30000000000007</v>
      </c>
    </row>
    <row r="501" spans="1:10">
      <c r="A501" s="236">
        <v>45016</v>
      </c>
      <c r="B501" s="677" t="s">
        <v>3135</v>
      </c>
      <c r="C501" s="677" t="s">
        <v>418</v>
      </c>
      <c r="D501" t="s">
        <v>400</v>
      </c>
      <c r="F501" s="218">
        <v>350</v>
      </c>
      <c r="G501" s="218">
        <f t="shared" si="7"/>
        <v>1.3000000000000682</v>
      </c>
      <c r="J501" s="240">
        <f>E497-J498</f>
        <v>-0.90000000000000213</v>
      </c>
    </row>
    <row r="502" spans="1:10">
      <c r="A502" s="236">
        <v>45016</v>
      </c>
      <c r="B502" s="677" t="s">
        <v>3134</v>
      </c>
      <c r="C502" s="677" t="s">
        <v>418</v>
      </c>
      <c r="D502" t="s">
        <v>401</v>
      </c>
      <c r="F502" s="218">
        <v>0.9</v>
      </c>
      <c r="G502" s="218">
        <f t="shared" si="7"/>
        <v>0.40000000000006819</v>
      </c>
    </row>
    <row r="503" spans="1:10">
      <c r="A503" s="236">
        <v>45046</v>
      </c>
      <c r="B503" s="677" t="s">
        <v>3136</v>
      </c>
      <c r="C503" s="677" t="s">
        <v>418</v>
      </c>
      <c r="D503" t="s">
        <v>401</v>
      </c>
      <c r="F503" s="218">
        <v>0.4</v>
      </c>
      <c r="G503" s="218">
        <f t="shared" si="7"/>
        <v>6.8167693711984612E-14</v>
      </c>
    </row>
    <row r="504" spans="1:10">
      <c r="A504" s="243">
        <v>45046</v>
      </c>
      <c r="B504" s="676" t="s">
        <v>397</v>
      </c>
      <c r="C504" s="676" t="s">
        <v>420</v>
      </c>
      <c r="D504" t="s">
        <v>19</v>
      </c>
      <c r="E504" s="319">
        <v>19.3</v>
      </c>
      <c r="F504" s="319"/>
      <c r="G504" s="218">
        <f t="shared" si="7"/>
        <v>19.300000000000068</v>
      </c>
    </row>
    <row r="505" spans="1:10">
      <c r="B505" s="677"/>
      <c r="C505" s="677"/>
      <c r="D505" t="s">
        <v>401</v>
      </c>
      <c r="E505" s="319">
        <v>1.5</v>
      </c>
      <c r="F505" s="319"/>
      <c r="G505" s="218">
        <f t="shared" si="7"/>
        <v>20.800000000000068</v>
      </c>
    </row>
    <row r="506" spans="1:10">
      <c r="B506" s="677"/>
      <c r="C506" s="677"/>
      <c r="D506" t="s">
        <v>400</v>
      </c>
      <c r="E506" s="319">
        <v>350</v>
      </c>
      <c r="F506" s="319"/>
      <c r="G506" s="218">
        <f t="shared" ref="G506:G571" si="8">+G505+E506-F506</f>
        <v>370.80000000000007</v>
      </c>
    </row>
    <row r="507" spans="1:10">
      <c r="A507" s="236">
        <v>45046</v>
      </c>
      <c r="B507" s="677" t="s">
        <v>3137</v>
      </c>
      <c r="C507" s="677" t="s">
        <v>420</v>
      </c>
      <c r="D507" t="s">
        <v>400</v>
      </c>
      <c r="E507" s="319"/>
      <c r="F507" s="319">
        <v>350</v>
      </c>
      <c r="G507" s="218">
        <f t="shared" si="8"/>
        <v>20.800000000000068</v>
      </c>
    </row>
    <row r="508" spans="1:10">
      <c r="A508" s="236">
        <v>45046</v>
      </c>
      <c r="B508" s="677" t="s">
        <v>3136</v>
      </c>
      <c r="C508" s="677" t="s">
        <v>420</v>
      </c>
      <c r="D508" t="s">
        <v>19</v>
      </c>
      <c r="F508" s="319">
        <v>19.3</v>
      </c>
      <c r="G508" s="218">
        <f t="shared" si="8"/>
        <v>1.5000000000000675</v>
      </c>
    </row>
    <row r="509" spans="1:10">
      <c r="A509" s="236">
        <v>45046</v>
      </c>
      <c r="B509" s="677" t="s">
        <v>3136</v>
      </c>
      <c r="C509" s="677" t="s">
        <v>420</v>
      </c>
      <c r="D509" t="s">
        <v>401</v>
      </c>
      <c r="F509" s="319">
        <v>1.5</v>
      </c>
      <c r="G509" s="218">
        <f t="shared" si="8"/>
        <v>6.7501559897209518E-14</v>
      </c>
    </row>
    <row r="510" spans="1:10">
      <c r="A510" s="243">
        <v>45077</v>
      </c>
      <c r="B510" s="676" t="s">
        <v>397</v>
      </c>
      <c r="C510" s="676" t="s">
        <v>422</v>
      </c>
      <c r="D510" t="s">
        <v>19</v>
      </c>
      <c r="E510" s="334">
        <v>29.7</v>
      </c>
      <c r="G510" s="218">
        <f t="shared" si="8"/>
        <v>29.700000000000067</v>
      </c>
    </row>
    <row r="511" spans="1:10">
      <c r="B511" s="677"/>
      <c r="C511" s="677"/>
      <c r="D511" t="s">
        <v>401</v>
      </c>
      <c r="E511" s="334">
        <v>2.1</v>
      </c>
      <c r="G511" s="218">
        <f t="shared" si="8"/>
        <v>31.800000000000068</v>
      </c>
      <c r="J511" s="237">
        <f>SUM(J492:J510)</f>
        <v>18.399999999999999</v>
      </c>
    </row>
    <row r="512" spans="1:10">
      <c r="B512" s="677"/>
      <c r="C512" s="677"/>
      <c r="D512" t="s">
        <v>400</v>
      </c>
      <c r="E512" s="218">
        <v>350</v>
      </c>
      <c r="G512" s="218">
        <f t="shared" si="8"/>
        <v>381.80000000000007</v>
      </c>
    </row>
    <row r="513" spans="1:12">
      <c r="B513" s="677"/>
      <c r="C513" s="677"/>
      <c r="D513" s="319" t="s">
        <v>551</v>
      </c>
      <c r="E513" s="218">
        <v>10</v>
      </c>
      <c r="G513" s="218">
        <f t="shared" si="8"/>
        <v>391.80000000000007</v>
      </c>
    </row>
    <row r="514" spans="1:12">
      <c r="A514" s="236">
        <v>45077</v>
      </c>
      <c r="B514" s="677" t="s">
        <v>3138</v>
      </c>
      <c r="C514" s="677" t="s">
        <v>422</v>
      </c>
      <c r="D514" t="s">
        <v>400</v>
      </c>
      <c r="E514" s="334"/>
      <c r="F514" s="334">
        <v>350</v>
      </c>
      <c r="G514" s="218">
        <f t="shared" si="8"/>
        <v>41.800000000000068</v>
      </c>
    </row>
    <row r="515" spans="1:12">
      <c r="A515" s="236">
        <v>45046</v>
      </c>
      <c r="B515" s="677" t="s">
        <v>3136</v>
      </c>
      <c r="C515" s="677" t="s">
        <v>420</v>
      </c>
      <c r="D515" t="s">
        <v>19</v>
      </c>
      <c r="F515" s="218">
        <v>3.8</v>
      </c>
      <c r="G515" s="218">
        <f t="shared" si="8"/>
        <v>38.000000000000071</v>
      </c>
      <c r="I515">
        <v>14</v>
      </c>
      <c r="K515" s="237">
        <f>SUM(K476:K512)</f>
        <v>0</v>
      </c>
    </row>
    <row r="516" spans="1:12">
      <c r="A516" s="236">
        <v>45077</v>
      </c>
      <c r="B516" s="677" t="s">
        <v>3139</v>
      </c>
      <c r="C516" s="677" t="s">
        <v>420</v>
      </c>
      <c r="D516" t="s">
        <v>19</v>
      </c>
      <c r="F516" s="218">
        <v>25.9</v>
      </c>
      <c r="G516" s="218">
        <f t="shared" si="8"/>
        <v>12.100000000000072</v>
      </c>
      <c r="K516" s="237"/>
    </row>
    <row r="517" spans="1:12">
      <c r="A517" s="236">
        <v>45077</v>
      </c>
      <c r="B517" s="677" t="s">
        <v>3139</v>
      </c>
      <c r="C517" s="677" t="s">
        <v>420</v>
      </c>
      <c r="D517" t="s">
        <v>401</v>
      </c>
      <c r="F517" s="218">
        <v>2.1</v>
      </c>
      <c r="G517" s="218">
        <f t="shared" si="8"/>
        <v>10.000000000000073</v>
      </c>
      <c r="K517" s="237"/>
    </row>
    <row r="518" spans="1:12">
      <c r="A518" s="236">
        <v>45110</v>
      </c>
      <c r="B518" s="677" t="s">
        <v>3140</v>
      </c>
      <c r="C518" s="677" t="s">
        <v>420</v>
      </c>
      <c r="D518" s="319" t="s">
        <v>551</v>
      </c>
      <c r="F518" s="218">
        <v>10</v>
      </c>
      <c r="G518" s="218">
        <f t="shared" si="8"/>
        <v>7.2830630415410269E-14</v>
      </c>
      <c r="K518" s="237"/>
    </row>
    <row r="519" spans="1:12">
      <c r="A519" s="243">
        <v>45107</v>
      </c>
      <c r="B519" s="676" t="s">
        <v>397</v>
      </c>
      <c r="C519" s="676" t="s">
        <v>425</v>
      </c>
      <c r="D519" t="s">
        <v>19</v>
      </c>
      <c r="E519" s="334">
        <v>30.3</v>
      </c>
      <c r="F519" s="323"/>
      <c r="G519" s="218">
        <f t="shared" si="8"/>
        <v>30.300000000000075</v>
      </c>
      <c r="J519" s="676"/>
      <c r="L519" s="218"/>
    </row>
    <row r="520" spans="1:12">
      <c r="A520" s="243"/>
      <c r="B520" s="676"/>
      <c r="C520" s="676"/>
      <c r="D520" t="s">
        <v>401</v>
      </c>
      <c r="E520" s="334">
        <v>2</v>
      </c>
      <c r="F520" s="323"/>
      <c r="G520" s="218">
        <f t="shared" si="8"/>
        <v>32.300000000000075</v>
      </c>
      <c r="L520" s="334"/>
    </row>
    <row r="521" spans="1:12">
      <c r="A521" s="243"/>
      <c r="B521" s="676"/>
      <c r="C521" s="676"/>
      <c r="D521" t="s">
        <v>400</v>
      </c>
      <c r="E521" s="334">
        <v>350</v>
      </c>
      <c r="F521" s="323"/>
      <c r="G521" s="218">
        <f t="shared" si="8"/>
        <v>382.30000000000007</v>
      </c>
      <c r="J521" s="676"/>
      <c r="L521" s="334"/>
    </row>
    <row r="522" spans="1:12">
      <c r="A522" s="236">
        <v>45111</v>
      </c>
      <c r="B522" s="677" t="s">
        <v>3141</v>
      </c>
      <c r="C522" s="677" t="s">
        <v>425</v>
      </c>
      <c r="D522" t="s">
        <v>400</v>
      </c>
      <c r="F522" s="218">
        <v>350</v>
      </c>
      <c r="G522" s="218">
        <f t="shared" si="8"/>
        <v>32.300000000000068</v>
      </c>
      <c r="J522" s="676"/>
      <c r="L522" s="334"/>
    </row>
    <row r="523" spans="1:12">
      <c r="A523" s="236">
        <v>45110</v>
      </c>
      <c r="B523" s="677" t="s">
        <v>3140</v>
      </c>
      <c r="C523" s="677" t="s">
        <v>425</v>
      </c>
      <c r="D523" t="s">
        <v>19</v>
      </c>
      <c r="F523" s="218">
        <v>15</v>
      </c>
      <c r="G523" s="218">
        <f t="shared" si="8"/>
        <v>17.300000000000068</v>
      </c>
      <c r="H523" s="218"/>
    </row>
    <row r="524" spans="1:12">
      <c r="A524" s="236">
        <v>45110</v>
      </c>
      <c r="B524" s="677" t="s">
        <v>3140</v>
      </c>
      <c r="C524" s="677" t="s">
        <v>425</v>
      </c>
      <c r="D524" t="s">
        <v>401</v>
      </c>
      <c r="F524" s="218">
        <v>1</v>
      </c>
      <c r="G524" s="218">
        <f t="shared" si="8"/>
        <v>16.300000000000068</v>
      </c>
    </row>
    <row r="525" spans="1:12">
      <c r="A525" s="236">
        <v>45077</v>
      </c>
      <c r="B525" s="677" t="s">
        <v>3139</v>
      </c>
      <c r="C525" s="677" t="s">
        <v>425</v>
      </c>
      <c r="D525" t="s">
        <v>19</v>
      </c>
      <c r="F525" s="218">
        <v>2</v>
      </c>
      <c r="G525" s="218">
        <f t="shared" si="8"/>
        <v>14.300000000000068</v>
      </c>
    </row>
    <row r="526" spans="1:12">
      <c r="A526" s="236">
        <v>45110</v>
      </c>
      <c r="B526" s="677" t="s">
        <v>3140</v>
      </c>
      <c r="C526" s="677" t="s">
        <v>425</v>
      </c>
      <c r="D526" t="s">
        <v>19</v>
      </c>
      <c r="F526" s="218">
        <v>4</v>
      </c>
      <c r="G526" s="218">
        <f t="shared" si="8"/>
        <v>10.300000000000068</v>
      </c>
    </row>
    <row r="527" spans="1:12">
      <c r="A527" s="236">
        <v>45169</v>
      </c>
      <c r="B527" s="677" t="s">
        <v>3142</v>
      </c>
      <c r="C527" s="677" t="s">
        <v>422</v>
      </c>
      <c r="D527" t="s">
        <v>19</v>
      </c>
      <c r="F527" s="218">
        <v>9.3000000000000007</v>
      </c>
      <c r="G527" s="218">
        <f t="shared" si="8"/>
        <v>1.0000000000000675</v>
      </c>
    </row>
    <row r="528" spans="1:12">
      <c r="A528" s="236">
        <v>45169</v>
      </c>
      <c r="B528" s="677" t="s">
        <v>3142</v>
      </c>
      <c r="C528" s="677" t="s">
        <v>422</v>
      </c>
      <c r="D528" t="s">
        <v>401</v>
      </c>
      <c r="F528" s="218">
        <v>1</v>
      </c>
      <c r="G528" s="218">
        <f t="shared" si="8"/>
        <v>6.7501559897209518E-14</v>
      </c>
    </row>
    <row r="529" spans="1:11">
      <c r="A529" s="243">
        <v>45138</v>
      </c>
      <c r="B529" s="676" t="s">
        <v>397</v>
      </c>
      <c r="C529" s="676" t="s">
        <v>427</v>
      </c>
      <c r="D529" t="s">
        <v>19</v>
      </c>
      <c r="E529" s="334">
        <v>28.5</v>
      </c>
      <c r="G529" s="218">
        <f t="shared" si="8"/>
        <v>28.500000000000068</v>
      </c>
    </row>
    <row r="530" spans="1:11">
      <c r="A530" s="243"/>
      <c r="B530" s="676"/>
      <c r="C530" s="676"/>
      <c r="D530" t="s">
        <v>401</v>
      </c>
      <c r="E530" s="334">
        <v>2</v>
      </c>
      <c r="G530" s="218">
        <f t="shared" si="8"/>
        <v>30.500000000000068</v>
      </c>
    </row>
    <row r="531" spans="1:11">
      <c r="A531" s="243"/>
      <c r="B531" s="676"/>
      <c r="C531" s="676"/>
      <c r="D531" t="s">
        <v>400</v>
      </c>
      <c r="E531" s="334">
        <v>350</v>
      </c>
      <c r="G531" s="218">
        <f t="shared" si="8"/>
        <v>380.50000000000006</v>
      </c>
    </row>
    <row r="532" spans="1:11">
      <c r="A532" s="236">
        <v>45138</v>
      </c>
      <c r="B532" s="677" t="s">
        <v>3143</v>
      </c>
      <c r="C532" s="677" t="s">
        <v>427</v>
      </c>
      <c r="D532" t="s">
        <v>400</v>
      </c>
      <c r="F532" s="218">
        <v>350</v>
      </c>
      <c r="G532" s="218">
        <f t="shared" si="8"/>
        <v>30.500000000000057</v>
      </c>
    </row>
    <row r="533" spans="1:11">
      <c r="A533" s="236">
        <v>45169</v>
      </c>
      <c r="B533" s="677" t="s">
        <v>3142</v>
      </c>
      <c r="C533" s="677" t="s">
        <v>427</v>
      </c>
      <c r="D533" t="s">
        <v>19</v>
      </c>
      <c r="F533" s="218">
        <v>28.5</v>
      </c>
      <c r="G533" s="218">
        <f t="shared" si="8"/>
        <v>2.0000000000000568</v>
      </c>
    </row>
    <row r="534" spans="1:11">
      <c r="A534" s="236">
        <v>45169</v>
      </c>
      <c r="B534" s="677" t="s">
        <v>3142</v>
      </c>
      <c r="C534" s="677" t="s">
        <v>427</v>
      </c>
      <c r="D534" t="s">
        <v>401</v>
      </c>
      <c r="F534" s="218">
        <v>2</v>
      </c>
      <c r="G534" s="218">
        <f t="shared" si="8"/>
        <v>5.6843418860808015E-14</v>
      </c>
    </row>
    <row r="535" spans="1:11">
      <c r="A535" s="243">
        <v>45169</v>
      </c>
      <c r="B535" s="676" t="s">
        <v>397</v>
      </c>
      <c r="C535" s="676" t="s">
        <v>429</v>
      </c>
      <c r="D535" t="s">
        <v>19</v>
      </c>
      <c r="E535" s="334">
        <v>27.3</v>
      </c>
      <c r="G535" s="218">
        <f t="shared" si="8"/>
        <v>27.300000000000058</v>
      </c>
      <c r="I535" s="676"/>
      <c r="K535" s="334"/>
    </row>
    <row r="536" spans="1:11">
      <c r="B536" s="677"/>
      <c r="C536" s="677"/>
      <c r="D536" t="s">
        <v>401</v>
      </c>
      <c r="E536" s="334">
        <v>2.2999999999999998</v>
      </c>
      <c r="G536" s="218">
        <f t="shared" si="8"/>
        <v>29.600000000000058</v>
      </c>
      <c r="I536" s="677"/>
      <c r="K536" s="334"/>
    </row>
    <row r="537" spans="1:11">
      <c r="B537" s="677"/>
      <c r="C537" s="677"/>
      <c r="D537" t="s">
        <v>400</v>
      </c>
      <c r="E537" s="334">
        <v>350</v>
      </c>
      <c r="G537" s="218">
        <f t="shared" si="8"/>
        <v>379.60000000000008</v>
      </c>
    </row>
    <row r="538" spans="1:11">
      <c r="A538" s="236">
        <v>45169</v>
      </c>
      <c r="B538" s="677" t="s">
        <v>3142</v>
      </c>
      <c r="C538" s="677" t="s">
        <v>429</v>
      </c>
      <c r="D538" t="s">
        <v>19</v>
      </c>
      <c r="F538" s="218">
        <v>19.2</v>
      </c>
      <c r="G538" s="218">
        <f t="shared" si="8"/>
        <v>360.40000000000009</v>
      </c>
    </row>
    <row r="539" spans="1:11">
      <c r="A539" s="236">
        <v>45169</v>
      </c>
      <c r="B539" s="677" t="s">
        <v>3144</v>
      </c>
      <c r="C539" s="677" t="s">
        <v>732</v>
      </c>
      <c r="D539" t="s">
        <v>400</v>
      </c>
      <c r="F539" s="218">
        <v>350</v>
      </c>
      <c r="G539" s="218">
        <f t="shared" si="8"/>
        <v>10.400000000000091</v>
      </c>
    </row>
    <row r="540" spans="1:11">
      <c r="A540" s="236">
        <v>45199</v>
      </c>
      <c r="B540" s="677" t="s">
        <v>3145</v>
      </c>
      <c r="C540" s="677" t="s">
        <v>429</v>
      </c>
      <c r="D540" t="s">
        <v>19</v>
      </c>
      <c r="F540" s="218">
        <v>8.1</v>
      </c>
      <c r="G540" s="218">
        <f t="shared" si="8"/>
        <v>2.3000000000000913</v>
      </c>
    </row>
    <row r="541" spans="1:11">
      <c r="A541" s="236">
        <v>45199</v>
      </c>
      <c r="B541" s="677" t="s">
        <v>3145</v>
      </c>
      <c r="C541" s="677" t="s">
        <v>429</v>
      </c>
      <c r="D541" t="s">
        <v>401</v>
      </c>
      <c r="F541" s="218">
        <v>2.2999999999999998</v>
      </c>
      <c r="G541" s="218">
        <f t="shared" si="8"/>
        <v>9.1482377229112899E-14</v>
      </c>
    </row>
    <row r="542" spans="1:11">
      <c r="A542" s="243">
        <v>45199</v>
      </c>
      <c r="B542" s="676" t="s">
        <v>397</v>
      </c>
      <c r="C542" s="676" t="s">
        <v>431</v>
      </c>
      <c r="D542" t="s">
        <v>19</v>
      </c>
      <c r="E542" s="218">
        <v>27.1</v>
      </c>
      <c r="G542" s="218">
        <f t="shared" si="8"/>
        <v>27.100000000000094</v>
      </c>
      <c r="H542" s="676"/>
      <c r="J542" s="218"/>
    </row>
    <row r="543" spans="1:11">
      <c r="B543" s="677"/>
      <c r="C543" s="677"/>
      <c r="D543" t="s">
        <v>401</v>
      </c>
      <c r="E543" s="241">
        <v>2</v>
      </c>
      <c r="G543" s="218">
        <f t="shared" si="8"/>
        <v>29.100000000000094</v>
      </c>
      <c r="H543" s="677"/>
      <c r="J543" s="241"/>
    </row>
    <row r="544" spans="1:11">
      <c r="B544" s="677"/>
      <c r="C544" s="677"/>
      <c r="D544" t="s">
        <v>400</v>
      </c>
      <c r="E544" s="241">
        <v>350</v>
      </c>
      <c r="G544" s="218">
        <f t="shared" si="8"/>
        <v>379.10000000000008</v>
      </c>
      <c r="J544" s="237"/>
    </row>
    <row r="545" spans="1:10">
      <c r="A545" s="236">
        <v>45199</v>
      </c>
      <c r="B545" s="677" t="s">
        <v>3145</v>
      </c>
      <c r="C545" s="677" t="s">
        <v>431</v>
      </c>
      <c r="D545" t="s">
        <v>19</v>
      </c>
      <c r="F545" s="218">
        <v>9.6</v>
      </c>
      <c r="G545" s="218">
        <f t="shared" si="8"/>
        <v>369.50000000000006</v>
      </c>
    </row>
    <row r="546" spans="1:10">
      <c r="A546" s="236">
        <v>45199</v>
      </c>
      <c r="B546" s="677" t="s">
        <v>3146</v>
      </c>
      <c r="C546" s="677" t="s">
        <v>431</v>
      </c>
      <c r="D546" t="s">
        <v>400</v>
      </c>
      <c r="F546" s="218">
        <v>350</v>
      </c>
      <c r="G546" s="218">
        <f t="shared" si="8"/>
        <v>19.500000000000057</v>
      </c>
    </row>
    <row r="547" spans="1:10">
      <c r="A547" s="236">
        <v>45230</v>
      </c>
      <c r="B547" s="677" t="s">
        <v>3147</v>
      </c>
      <c r="C547" s="677" t="s">
        <v>431</v>
      </c>
      <c r="D547" t="s">
        <v>19</v>
      </c>
      <c r="E547" s="237"/>
      <c r="F547" s="256">
        <v>17.5</v>
      </c>
      <c r="G547" s="218">
        <f t="shared" si="8"/>
        <v>2.0000000000000568</v>
      </c>
    </row>
    <row r="548" spans="1:10">
      <c r="A548" s="236">
        <v>45230</v>
      </c>
      <c r="B548" s="677" t="s">
        <v>3147</v>
      </c>
      <c r="C548" s="677" t="s">
        <v>431</v>
      </c>
      <c r="D548" t="s">
        <v>401</v>
      </c>
      <c r="E548" s="334"/>
      <c r="F548" s="355">
        <v>2</v>
      </c>
      <c r="G548" s="218">
        <f t="shared" si="8"/>
        <v>5.6843418860808015E-14</v>
      </c>
    </row>
    <row r="549" spans="1:10">
      <c r="A549" s="243">
        <v>45230</v>
      </c>
      <c r="B549" s="676" t="s">
        <v>397</v>
      </c>
      <c r="C549" s="676" t="s">
        <v>398</v>
      </c>
      <c r="D549" t="s">
        <v>19</v>
      </c>
      <c r="E549" s="256">
        <v>26.4</v>
      </c>
      <c r="F549" s="355"/>
      <c r="G549" s="218">
        <f t="shared" si="8"/>
        <v>26.400000000000055</v>
      </c>
      <c r="H549" s="676"/>
      <c r="J549" s="256"/>
    </row>
    <row r="550" spans="1:10">
      <c r="B550" s="677"/>
      <c r="C550" s="677"/>
      <c r="D550" t="s">
        <v>401</v>
      </c>
      <c r="E550" s="256">
        <v>2</v>
      </c>
      <c r="F550" s="355"/>
      <c r="G550" s="218">
        <f t="shared" si="8"/>
        <v>28.400000000000055</v>
      </c>
      <c r="H550" s="677"/>
      <c r="J550" s="256"/>
    </row>
    <row r="551" spans="1:10">
      <c r="B551" s="677"/>
      <c r="C551" s="677"/>
      <c r="D551" t="s">
        <v>400</v>
      </c>
      <c r="E551" s="237">
        <v>350</v>
      </c>
      <c r="F551" s="355"/>
      <c r="G551" s="218">
        <f t="shared" si="8"/>
        <v>378.40000000000003</v>
      </c>
    </row>
    <row r="552" spans="1:10">
      <c r="A552" s="236">
        <v>45230</v>
      </c>
      <c r="B552" s="677" t="s">
        <v>3147</v>
      </c>
      <c r="C552" s="677" t="s">
        <v>398</v>
      </c>
      <c r="D552" t="s">
        <v>19</v>
      </c>
      <c r="E552" s="237"/>
      <c r="F552" s="355">
        <v>5.5</v>
      </c>
      <c r="G552" s="218">
        <f t="shared" si="8"/>
        <v>372.90000000000003</v>
      </c>
    </row>
    <row r="553" spans="1:10">
      <c r="A553" s="236">
        <v>45230</v>
      </c>
      <c r="B553" s="677" t="s">
        <v>3148</v>
      </c>
      <c r="C553" s="677" t="s">
        <v>398</v>
      </c>
      <c r="D553" t="s">
        <v>400</v>
      </c>
      <c r="F553" s="218">
        <v>350</v>
      </c>
      <c r="G553" s="218">
        <f t="shared" si="8"/>
        <v>22.900000000000034</v>
      </c>
    </row>
    <row r="554" spans="1:10">
      <c r="A554" s="365">
        <v>45260</v>
      </c>
      <c r="B554" s="677" t="s">
        <v>3149</v>
      </c>
      <c r="C554" s="677" t="s">
        <v>398</v>
      </c>
      <c r="D554" t="s">
        <v>19</v>
      </c>
      <c r="F554" s="218">
        <v>20.9</v>
      </c>
      <c r="G554" s="218">
        <f t="shared" si="8"/>
        <v>2.0000000000000355</v>
      </c>
    </row>
    <row r="555" spans="1:10">
      <c r="A555" s="365">
        <v>45260</v>
      </c>
      <c r="B555" s="677" t="s">
        <v>3149</v>
      </c>
      <c r="C555" s="677" t="s">
        <v>398</v>
      </c>
      <c r="D555" t="s">
        <v>401</v>
      </c>
      <c r="F555" s="218">
        <v>2</v>
      </c>
      <c r="G555" s="218">
        <f t="shared" si="8"/>
        <v>3.5527136788005009E-14</v>
      </c>
    </row>
    <row r="556" spans="1:10">
      <c r="A556" s="364">
        <v>45260</v>
      </c>
      <c r="B556" s="391" t="s">
        <v>397</v>
      </c>
      <c r="C556" s="391" t="s">
        <v>405</v>
      </c>
      <c r="D556" t="s">
        <v>19</v>
      </c>
      <c r="E556" s="237">
        <v>28.7</v>
      </c>
      <c r="F556" s="355"/>
      <c r="G556" s="218">
        <f t="shared" si="8"/>
        <v>28.700000000000035</v>
      </c>
    </row>
    <row r="557" spans="1:10">
      <c r="A557" s="364"/>
      <c r="B557" s="391"/>
      <c r="C557" s="391"/>
      <c r="D557" t="s">
        <v>401</v>
      </c>
      <c r="E557" s="237">
        <v>10</v>
      </c>
      <c r="F557" s="355"/>
      <c r="G557" s="218">
        <f t="shared" si="8"/>
        <v>38.700000000000031</v>
      </c>
    </row>
    <row r="558" spans="1:10">
      <c r="A558" s="365"/>
      <c r="B558" s="366"/>
      <c r="C558" s="366"/>
      <c r="D558" t="s">
        <v>400</v>
      </c>
      <c r="E558" s="237">
        <v>350</v>
      </c>
      <c r="F558" s="355"/>
      <c r="G558" s="218">
        <f t="shared" si="8"/>
        <v>388.70000000000005</v>
      </c>
    </row>
    <row r="559" spans="1:10">
      <c r="A559" s="365">
        <v>45260</v>
      </c>
      <c r="B559" s="366" t="s">
        <v>3150</v>
      </c>
      <c r="C559" s="366" t="s">
        <v>405</v>
      </c>
      <c r="D559" t="s">
        <v>400</v>
      </c>
      <c r="E559" s="237"/>
      <c r="F559" s="355">
        <v>350</v>
      </c>
      <c r="G559" s="218">
        <f t="shared" si="8"/>
        <v>38.700000000000045</v>
      </c>
    </row>
    <row r="560" spans="1:10">
      <c r="A560" s="365">
        <v>45260</v>
      </c>
      <c r="B560" s="677" t="s">
        <v>3149</v>
      </c>
      <c r="C560" s="366" t="s">
        <v>405</v>
      </c>
      <c r="D560" t="s">
        <v>19</v>
      </c>
      <c r="F560" s="218">
        <v>28.7</v>
      </c>
      <c r="G560" s="218">
        <f t="shared" si="8"/>
        <v>10.000000000000046</v>
      </c>
    </row>
    <row r="561" spans="1:11">
      <c r="A561" s="365">
        <v>45260</v>
      </c>
      <c r="B561" s="677" t="s">
        <v>3149</v>
      </c>
      <c r="C561" s="366" t="s">
        <v>405</v>
      </c>
      <c r="D561" t="s">
        <v>401</v>
      </c>
      <c r="F561" s="218">
        <v>3.4</v>
      </c>
      <c r="G561" s="218">
        <f t="shared" si="8"/>
        <v>6.6000000000000458</v>
      </c>
    </row>
    <row r="562" spans="1:11">
      <c r="A562" s="236">
        <v>45291</v>
      </c>
      <c r="B562" s="677" t="s">
        <v>3151</v>
      </c>
      <c r="C562" s="366" t="s">
        <v>405</v>
      </c>
      <c r="D562" t="s">
        <v>401</v>
      </c>
      <c r="F562" s="218">
        <v>6.6</v>
      </c>
      <c r="G562" s="218">
        <f t="shared" si="8"/>
        <v>4.6185277824406512E-14</v>
      </c>
    </row>
    <row r="563" spans="1:11">
      <c r="A563" s="243">
        <v>45291</v>
      </c>
      <c r="B563" s="676" t="s">
        <v>397</v>
      </c>
      <c r="C563" s="676" t="s">
        <v>409</v>
      </c>
      <c r="D563" t="s">
        <v>19</v>
      </c>
      <c r="E563" s="237">
        <v>30.6</v>
      </c>
      <c r="F563" s="355"/>
      <c r="G563" s="218">
        <f t="shared" si="8"/>
        <v>30.600000000000048</v>
      </c>
    </row>
    <row r="564" spans="1:11">
      <c r="B564" s="677"/>
      <c r="C564" s="677"/>
      <c r="D564" t="s">
        <v>401</v>
      </c>
      <c r="E564" s="237">
        <v>5</v>
      </c>
      <c r="F564" s="355"/>
      <c r="G564" s="218">
        <f t="shared" si="8"/>
        <v>35.600000000000051</v>
      </c>
      <c r="K564" s="369"/>
    </row>
    <row r="565" spans="1:11">
      <c r="B565" s="677"/>
      <c r="C565" s="677"/>
      <c r="D565" t="s">
        <v>400</v>
      </c>
      <c r="E565" s="237">
        <v>350</v>
      </c>
      <c r="F565" s="355"/>
      <c r="G565" s="218">
        <f t="shared" si="8"/>
        <v>385.6</v>
      </c>
    </row>
    <row r="566" spans="1:11">
      <c r="A566" s="236">
        <v>45291</v>
      </c>
      <c r="B566" s="677" t="s">
        <v>3152</v>
      </c>
      <c r="C566" s="677" t="s">
        <v>409</v>
      </c>
      <c r="D566" t="s">
        <v>400</v>
      </c>
      <c r="E566" s="237"/>
      <c r="F566" s="355">
        <v>350</v>
      </c>
      <c r="G566" s="218">
        <f t="shared" si="8"/>
        <v>35.600000000000023</v>
      </c>
    </row>
    <row r="567" spans="1:11">
      <c r="A567" s="236">
        <v>45291</v>
      </c>
      <c r="B567" s="677" t="s">
        <v>3151</v>
      </c>
      <c r="C567" s="677" t="s">
        <v>409</v>
      </c>
      <c r="D567" t="s">
        <v>19</v>
      </c>
      <c r="F567" s="218">
        <v>28.4</v>
      </c>
      <c r="G567" s="218">
        <f t="shared" si="8"/>
        <v>7.2000000000000242</v>
      </c>
      <c r="H567" s="376"/>
    </row>
    <row r="568" spans="1:11">
      <c r="A568" s="236">
        <v>45322</v>
      </c>
      <c r="B568" s="677" t="s">
        <v>3153</v>
      </c>
      <c r="C568" s="677" t="s">
        <v>409</v>
      </c>
      <c r="D568" t="s">
        <v>19</v>
      </c>
      <c r="F568" s="218">
        <v>2.2000000000000002</v>
      </c>
      <c r="G568" s="218">
        <f t="shared" si="8"/>
        <v>5.000000000000024</v>
      </c>
      <c r="H568" s="376"/>
    </row>
    <row r="569" spans="1:11">
      <c r="A569" s="236">
        <v>45322</v>
      </c>
      <c r="B569" s="677" t="s">
        <v>3153</v>
      </c>
      <c r="C569" s="677" t="s">
        <v>409</v>
      </c>
      <c r="D569" t="s">
        <v>401</v>
      </c>
      <c r="F569" s="218">
        <v>5</v>
      </c>
      <c r="G569" s="218">
        <f t="shared" si="8"/>
        <v>2.3980817331903381E-14</v>
      </c>
      <c r="H569" s="376"/>
    </row>
    <row r="570" spans="1:11">
      <c r="A570" s="243">
        <v>45322</v>
      </c>
      <c r="B570" s="676" t="s">
        <v>397</v>
      </c>
      <c r="C570" s="676" t="s">
        <v>444</v>
      </c>
      <c r="D570" t="s">
        <v>19</v>
      </c>
      <c r="E570" s="237">
        <v>22.8</v>
      </c>
      <c r="F570" s="256"/>
      <c r="G570" s="218">
        <f t="shared" si="8"/>
        <v>22.800000000000026</v>
      </c>
      <c r="H570" s="676"/>
      <c r="J570" s="237"/>
    </row>
    <row r="571" spans="1:11">
      <c r="B571" s="677"/>
      <c r="C571" s="677"/>
      <c r="D571" t="s">
        <v>401</v>
      </c>
      <c r="E571" s="237">
        <v>5.6</v>
      </c>
      <c r="F571" s="256"/>
      <c r="G571" s="218">
        <f t="shared" si="8"/>
        <v>28.400000000000027</v>
      </c>
      <c r="H571" s="677"/>
      <c r="J571" s="237"/>
    </row>
    <row r="572" spans="1:11">
      <c r="B572" s="677"/>
      <c r="C572" s="677"/>
      <c r="D572" t="s">
        <v>400</v>
      </c>
      <c r="E572" s="237">
        <v>233.3</v>
      </c>
      <c r="F572" s="256"/>
      <c r="G572" s="218">
        <f>+G571+E572-F572</f>
        <v>261.70000000000005</v>
      </c>
    </row>
    <row r="573" spans="1:11">
      <c r="B573" s="677"/>
      <c r="C573" s="677"/>
      <c r="D573" t="s">
        <v>399</v>
      </c>
      <c r="E573" s="237">
        <v>1000</v>
      </c>
      <c r="F573" s="256"/>
      <c r="G573" s="218">
        <f>+G572+E573-F573</f>
        <v>1261.7</v>
      </c>
    </row>
    <row r="574" spans="1:11" s="396" customFormat="1">
      <c r="A574" s="395">
        <v>45301</v>
      </c>
      <c r="B574" s="681" t="s">
        <v>3154</v>
      </c>
      <c r="C574" s="681" t="s">
        <v>444</v>
      </c>
      <c r="D574" s="396" t="s">
        <v>399</v>
      </c>
      <c r="E574" s="416"/>
      <c r="F574" s="397">
        <v>500</v>
      </c>
      <c r="G574" s="399">
        <f>+G573+E574-F574</f>
        <v>761.7</v>
      </c>
    </row>
    <row r="575" spans="1:11" s="396" customFormat="1">
      <c r="A575" s="395">
        <v>45308</v>
      </c>
      <c r="B575" s="681" t="s">
        <v>3155</v>
      </c>
      <c r="C575" s="681" t="s">
        <v>444</v>
      </c>
      <c r="D575" s="396" t="s">
        <v>399</v>
      </c>
      <c r="E575" s="399"/>
      <c r="F575" s="399">
        <v>500</v>
      </c>
      <c r="G575" s="399">
        <f t="shared" ref="G575:G584" si="9">+G574+E575-F575</f>
        <v>261.70000000000005</v>
      </c>
    </row>
    <row r="576" spans="1:11" s="396" customFormat="1">
      <c r="A576" s="395">
        <v>45322</v>
      </c>
      <c r="B576" s="681" t="s">
        <v>3156</v>
      </c>
      <c r="C576" s="681" t="s">
        <v>444</v>
      </c>
      <c r="D576" s="396" t="s">
        <v>400</v>
      </c>
      <c r="E576" s="399"/>
      <c r="F576" s="399">
        <v>233.3</v>
      </c>
      <c r="G576" s="399">
        <f t="shared" si="9"/>
        <v>28.400000000000034</v>
      </c>
      <c r="I576" s="399">
        <v>84.5</v>
      </c>
    </row>
    <row r="577" spans="1:9">
      <c r="A577" s="236">
        <v>45322</v>
      </c>
      <c r="B577" s="677" t="s">
        <v>3153</v>
      </c>
      <c r="C577" s="677" t="s">
        <v>444</v>
      </c>
      <c r="D577" t="s">
        <v>19</v>
      </c>
      <c r="F577" s="218">
        <v>22.8</v>
      </c>
      <c r="G577" s="218">
        <f t="shared" si="9"/>
        <v>5.6000000000000334</v>
      </c>
      <c r="I577">
        <v>51.1</v>
      </c>
    </row>
    <row r="578" spans="1:9">
      <c r="A578" s="236">
        <v>45322</v>
      </c>
      <c r="B578" s="677" t="s">
        <v>3153</v>
      </c>
      <c r="C578" s="677" t="s">
        <v>444</v>
      </c>
      <c r="D578" t="s">
        <v>401</v>
      </c>
      <c r="F578" s="218">
        <v>5.6</v>
      </c>
      <c r="G578" s="218">
        <f t="shared" si="9"/>
        <v>3.3750779948604759E-14</v>
      </c>
      <c r="I578" s="240">
        <f>I576-I577</f>
        <v>33.4</v>
      </c>
    </row>
    <row r="579" spans="1:9">
      <c r="A579" s="243">
        <v>45351</v>
      </c>
      <c r="B579" s="676" t="s">
        <v>397</v>
      </c>
      <c r="C579" s="676" t="s">
        <v>415</v>
      </c>
      <c r="D579" t="s">
        <v>19</v>
      </c>
      <c r="E579" s="237">
        <v>17.7</v>
      </c>
      <c r="F579" s="237"/>
      <c r="G579" s="218">
        <f t="shared" si="9"/>
        <v>17.700000000000031</v>
      </c>
    </row>
    <row r="580" spans="1:9">
      <c r="B580" s="677"/>
      <c r="C580" s="677"/>
      <c r="D580" t="s">
        <v>401</v>
      </c>
      <c r="E580" s="237">
        <v>5</v>
      </c>
      <c r="F580" s="237"/>
      <c r="G580" s="218">
        <f t="shared" si="9"/>
        <v>22.700000000000031</v>
      </c>
    </row>
    <row r="581" spans="1:9">
      <c r="B581" s="677"/>
      <c r="C581" s="677"/>
      <c r="D581" t="s">
        <v>400</v>
      </c>
      <c r="E581" s="237">
        <v>250</v>
      </c>
      <c r="F581" s="237"/>
      <c r="G581" s="218">
        <f t="shared" si="9"/>
        <v>272.70000000000005</v>
      </c>
    </row>
    <row r="582" spans="1:9" s="396" customFormat="1">
      <c r="A582" s="395">
        <v>45351</v>
      </c>
      <c r="B582" s="681" t="s">
        <v>3157</v>
      </c>
      <c r="C582" s="681" t="s">
        <v>415</v>
      </c>
      <c r="D582" s="396" t="s">
        <v>400</v>
      </c>
      <c r="E582" s="421"/>
      <c r="F582" s="398">
        <v>150</v>
      </c>
      <c r="G582" s="399">
        <f t="shared" si="9"/>
        <v>122.70000000000005</v>
      </c>
    </row>
    <row r="583" spans="1:9">
      <c r="A583" s="236">
        <v>45322</v>
      </c>
      <c r="B583" s="677" t="s">
        <v>3153</v>
      </c>
      <c r="C583" s="677" t="s">
        <v>415</v>
      </c>
      <c r="D583" t="s">
        <v>19</v>
      </c>
      <c r="F583" s="237">
        <v>17.7</v>
      </c>
      <c r="G583" s="218">
        <f t="shared" si="9"/>
        <v>105.00000000000004</v>
      </c>
    </row>
    <row r="584" spans="1:9">
      <c r="A584" s="236">
        <v>45322</v>
      </c>
      <c r="B584" s="677" t="s">
        <v>3153</v>
      </c>
      <c r="C584" s="677" t="s">
        <v>415</v>
      </c>
      <c r="D584" t="s">
        <v>401</v>
      </c>
      <c r="F584" s="237">
        <v>5</v>
      </c>
      <c r="G584" s="218">
        <f t="shared" si="9"/>
        <v>100.00000000000004</v>
      </c>
    </row>
    <row r="585" spans="1:9" s="396" customFormat="1">
      <c r="A585" s="395">
        <v>45371</v>
      </c>
      <c r="B585" s="681" t="s">
        <v>3158</v>
      </c>
      <c r="C585" s="681" t="s">
        <v>415</v>
      </c>
      <c r="D585" s="396" t="s">
        <v>400</v>
      </c>
      <c r="E585" s="399"/>
      <c r="F585" s="399">
        <v>100</v>
      </c>
      <c r="G585" s="399">
        <f t="shared" ref="G585:G590" si="10">+G584+E585-F585</f>
        <v>0</v>
      </c>
    </row>
    <row r="586" spans="1:9">
      <c r="A586" s="243">
        <v>45382</v>
      </c>
      <c r="B586" s="676" t="s">
        <v>397</v>
      </c>
      <c r="C586" s="676" t="s">
        <v>418</v>
      </c>
      <c r="D586" t="s">
        <v>19</v>
      </c>
      <c r="E586" s="218">
        <v>39.799999999999997</v>
      </c>
      <c r="G586" s="218">
        <f t="shared" si="10"/>
        <v>39.799999999999997</v>
      </c>
    </row>
    <row r="587" spans="1:9">
      <c r="B587" s="677"/>
      <c r="C587" s="677"/>
      <c r="D587" t="s">
        <v>401</v>
      </c>
      <c r="E587" s="218">
        <v>5</v>
      </c>
      <c r="G587" s="218">
        <f t="shared" si="10"/>
        <v>44.8</v>
      </c>
    </row>
    <row r="588" spans="1:9">
      <c r="B588" s="677"/>
      <c r="C588" s="677"/>
      <c r="D588" t="s">
        <v>400</v>
      </c>
      <c r="E588" s="218">
        <v>500</v>
      </c>
      <c r="G588" s="218">
        <f t="shared" si="10"/>
        <v>544.79999999999995</v>
      </c>
      <c r="H588">
        <v>15</v>
      </c>
      <c r="I588">
        <v>65</v>
      </c>
    </row>
    <row r="589" spans="1:9">
      <c r="A589" s="236">
        <v>45322</v>
      </c>
      <c r="B589" s="677" t="s">
        <v>3153</v>
      </c>
      <c r="C589" s="677" t="s">
        <v>418</v>
      </c>
      <c r="D589" t="s">
        <v>19</v>
      </c>
      <c r="F589" s="218">
        <v>33.4</v>
      </c>
      <c r="G589" s="218">
        <f t="shared" si="10"/>
        <v>511.4</v>
      </c>
    </row>
    <row r="590" spans="1:9">
      <c r="A590" s="236">
        <v>45382</v>
      </c>
      <c r="B590" s="677" t="s">
        <v>3159</v>
      </c>
      <c r="C590" s="677" t="s">
        <v>418</v>
      </c>
      <c r="D590" t="s">
        <v>19</v>
      </c>
      <c r="F590" s="218">
        <v>6.4</v>
      </c>
      <c r="G590" s="218">
        <f t="shared" si="10"/>
        <v>505</v>
      </c>
    </row>
    <row r="591" spans="1:9" s="396" customFormat="1">
      <c r="A591" s="395">
        <v>45382</v>
      </c>
      <c r="B591" s="681" t="s">
        <v>3160</v>
      </c>
      <c r="C591" s="681" t="s">
        <v>418</v>
      </c>
      <c r="D591" s="396" t="s">
        <v>400</v>
      </c>
      <c r="E591" s="397"/>
      <c r="F591" s="416">
        <v>500</v>
      </c>
      <c r="G591" s="399">
        <f>+G590+E591-F591</f>
        <v>5</v>
      </c>
    </row>
    <row r="592" spans="1:9">
      <c r="A592" s="236">
        <v>45382</v>
      </c>
      <c r="B592" s="677" t="s">
        <v>3159</v>
      </c>
      <c r="C592" s="677" t="s">
        <v>418</v>
      </c>
      <c r="D592" t="s">
        <v>401</v>
      </c>
      <c r="E592" s="256"/>
      <c r="F592" s="237">
        <v>5</v>
      </c>
      <c r="G592" s="218">
        <f>+G591+E592-F592</f>
        <v>0</v>
      </c>
    </row>
    <row r="593" spans="1:10">
      <c r="A593" s="243">
        <v>45412</v>
      </c>
      <c r="B593" s="676" t="s">
        <v>397</v>
      </c>
      <c r="C593" s="676" t="s">
        <v>420</v>
      </c>
      <c r="D593" t="s">
        <v>19</v>
      </c>
      <c r="E593" s="256">
        <v>39.6</v>
      </c>
      <c r="F593" s="237"/>
      <c r="G593" s="218">
        <f>+G592+E593-F593</f>
        <v>39.6</v>
      </c>
    </row>
    <row r="594" spans="1:10">
      <c r="B594" s="677"/>
      <c r="C594" s="677"/>
      <c r="D594" t="s">
        <v>401</v>
      </c>
      <c r="E594" s="256">
        <v>5</v>
      </c>
      <c r="F594" s="237"/>
      <c r="G594" s="218">
        <f t="shared" ref="G594:G604" si="11">+G593+E594-F594</f>
        <v>44.6</v>
      </c>
    </row>
    <row r="595" spans="1:10">
      <c r="B595" s="677"/>
      <c r="C595" s="677"/>
      <c r="D595" t="s">
        <v>400</v>
      </c>
      <c r="E595" s="256">
        <v>500</v>
      </c>
      <c r="F595" s="237"/>
      <c r="G595" s="218">
        <f t="shared" si="11"/>
        <v>544.6</v>
      </c>
    </row>
    <row r="596" spans="1:10" s="396" customFormat="1">
      <c r="A596" s="395">
        <v>45412</v>
      </c>
      <c r="B596" s="681" t="s">
        <v>3161</v>
      </c>
      <c r="C596" s="681" t="s">
        <v>420</v>
      </c>
      <c r="D596" s="396" t="s">
        <v>400</v>
      </c>
      <c r="E596" s="397"/>
      <c r="F596" s="416">
        <v>500</v>
      </c>
      <c r="G596" s="399">
        <f t="shared" si="11"/>
        <v>44.600000000000023</v>
      </c>
    </row>
    <row r="597" spans="1:10">
      <c r="A597" s="236">
        <v>45412</v>
      </c>
      <c r="B597" s="677" t="s">
        <v>3162</v>
      </c>
      <c r="C597" s="677" t="s">
        <v>420</v>
      </c>
      <c r="D597" t="s">
        <v>19</v>
      </c>
      <c r="F597" s="218">
        <v>30</v>
      </c>
      <c r="G597" s="218">
        <f t="shared" si="11"/>
        <v>14.600000000000023</v>
      </c>
    </row>
    <row r="598" spans="1:10">
      <c r="A598" s="236">
        <v>45382</v>
      </c>
      <c r="B598" s="677" t="s">
        <v>3159</v>
      </c>
      <c r="C598" s="677" t="s">
        <v>420</v>
      </c>
      <c r="D598" t="s">
        <v>19</v>
      </c>
      <c r="F598" s="218">
        <v>3.6</v>
      </c>
      <c r="G598" s="218">
        <f t="shared" si="11"/>
        <v>11.000000000000023</v>
      </c>
    </row>
    <row r="599" spans="1:10">
      <c r="A599" s="236">
        <v>45443</v>
      </c>
      <c r="B599" s="677" t="s">
        <v>3163</v>
      </c>
      <c r="C599" s="677" t="s">
        <v>420</v>
      </c>
      <c r="D599" t="s">
        <v>19</v>
      </c>
      <c r="F599" s="218">
        <v>6</v>
      </c>
      <c r="G599" s="218">
        <f t="shared" si="11"/>
        <v>5.0000000000000231</v>
      </c>
    </row>
    <row r="600" spans="1:10">
      <c r="A600" s="236">
        <v>45443</v>
      </c>
      <c r="B600" s="677" t="s">
        <v>3163</v>
      </c>
      <c r="C600" s="677" t="s">
        <v>420</v>
      </c>
      <c r="D600" t="s">
        <v>401</v>
      </c>
      <c r="F600" s="218">
        <v>5</v>
      </c>
      <c r="G600" s="218">
        <f t="shared" si="11"/>
        <v>2.3092638912203256E-14</v>
      </c>
    </row>
    <row r="601" spans="1:10">
      <c r="A601" s="243">
        <v>45443</v>
      </c>
      <c r="B601" s="676" t="s">
        <v>397</v>
      </c>
      <c r="C601" s="676" t="s">
        <v>422</v>
      </c>
      <c r="D601" t="s">
        <v>19</v>
      </c>
      <c r="E601" s="256">
        <v>36</v>
      </c>
      <c r="G601" s="218">
        <f t="shared" si="11"/>
        <v>36.000000000000021</v>
      </c>
    </row>
    <row r="602" spans="1:10">
      <c r="B602" s="677"/>
      <c r="C602" s="677"/>
      <c r="D602" t="s">
        <v>401</v>
      </c>
      <c r="E602" s="256">
        <v>5</v>
      </c>
      <c r="G602" s="218">
        <f t="shared" si="11"/>
        <v>41.000000000000021</v>
      </c>
      <c r="H602" s="218"/>
    </row>
    <row r="603" spans="1:10">
      <c r="B603" s="677"/>
      <c r="C603" s="677"/>
      <c r="D603" t="s">
        <v>400</v>
      </c>
      <c r="E603" s="256">
        <v>500</v>
      </c>
      <c r="G603" s="218">
        <f t="shared" si="11"/>
        <v>541</v>
      </c>
    </row>
    <row r="604" spans="1:10" s="396" customFormat="1">
      <c r="A604" s="395">
        <v>45443</v>
      </c>
      <c r="B604" s="681" t="s">
        <v>3164</v>
      </c>
      <c r="C604" s="681" t="s">
        <v>422</v>
      </c>
      <c r="D604" s="396" t="s">
        <v>400</v>
      </c>
      <c r="E604" s="399"/>
      <c r="F604" s="399">
        <v>500</v>
      </c>
      <c r="G604" s="399">
        <f t="shared" si="11"/>
        <v>41</v>
      </c>
      <c r="H604" s="396">
        <v>40.299999999999997</v>
      </c>
    </row>
    <row r="605" spans="1:10">
      <c r="A605" s="236">
        <v>45443</v>
      </c>
      <c r="B605" s="677" t="s">
        <v>3163</v>
      </c>
      <c r="C605" s="677" t="s">
        <v>422</v>
      </c>
      <c r="D605" t="s">
        <v>19</v>
      </c>
      <c r="F605" s="218">
        <v>36</v>
      </c>
      <c r="G605" s="218">
        <f t="shared" ref="G605:G668" si="12">+G604+E605-F605</f>
        <v>5</v>
      </c>
    </row>
    <row r="606" spans="1:10">
      <c r="A606" s="236">
        <v>45443</v>
      </c>
      <c r="B606" s="677" t="s">
        <v>3163</v>
      </c>
      <c r="C606" s="677" t="s">
        <v>422</v>
      </c>
      <c r="D606" t="s">
        <v>401</v>
      </c>
      <c r="F606" s="218">
        <v>5</v>
      </c>
      <c r="G606" s="218">
        <f t="shared" si="12"/>
        <v>0</v>
      </c>
    </row>
    <row r="607" spans="1:10">
      <c r="A607" s="243">
        <v>45473</v>
      </c>
      <c r="B607" s="676" t="s">
        <v>397</v>
      </c>
      <c r="C607" s="676" t="s">
        <v>425</v>
      </c>
      <c r="D607" t="s">
        <v>19</v>
      </c>
      <c r="E607" s="256">
        <v>35</v>
      </c>
      <c r="G607" s="218">
        <f t="shared" si="12"/>
        <v>35</v>
      </c>
      <c r="H607" s="676"/>
      <c r="J607" s="256"/>
    </row>
    <row r="608" spans="1:10">
      <c r="B608" s="677"/>
      <c r="C608" s="677"/>
      <c r="D608" t="s">
        <v>401</v>
      </c>
      <c r="E608" s="256">
        <v>7</v>
      </c>
      <c r="G608" s="218">
        <f t="shared" si="12"/>
        <v>42</v>
      </c>
      <c r="H608" s="677"/>
      <c r="J608" s="256"/>
    </row>
    <row r="609" spans="1:11">
      <c r="B609" s="677"/>
      <c r="C609" s="677"/>
      <c r="D609" t="s">
        <v>400</v>
      </c>
      <c r="E609" s="256">
        <v>500</v>
      </c>
      <c r="G609" s="218">
        <f t="shared" si="12"/>
        <v>542</v>
      </c>
    </row>
    <row r="610" spans="1:11" s="460" customFormat="1">
      <c r="A610" s="458">
        <v>45473</v>
      </c>
      <c r="B610" s="459" t="s">
        <v>3165</v>
      </c>
      <c r="C610" s="459" t="s">
        <v>425</v>
      </c>
      <c r="D610" s="460" t="s">
        <v>400</v>
      </c>
      <c r="E610" s="463"/>
      <c r="F610" s="463">
        <v>500</v>
      </c>
      <c r="G610" s="463">
        <f t="shared" si="12"/>
        <v>42</v>
      </c>
    </row>
    <row r="611" spans="1:11">
      <c r="A611" s="236">
        <v>45443</v>
      </c>
      <c r="B611" s="677" t="s">
        <v>3163</v>
      </c>
      <c r="C611" s="677" t="s">
        <v>425</v>
      </c>
      <c r="D611" t="s">
        <v>19</v>
      </c>
      <c r="F611" s="218">
        <v>13</v>
      </c>
      <c r="G611" s="218">
        <f t="shared" si="12"/>
        <v>29</v>
      </c>
    </row>
    <row r="612" spans="1:11">
      <c r="A612" s="236">
        <v>45504</v>
      </c>
      <c r="B612" s="677" t="s">
        <v>3166</v>
      </c>
      <c r="C612" s="677" t="s">
        <v>425</v>
      </c>
      <c r="D612" t="s">
        <v>19</v>
      </c>
      <c r="F612" s="218">
        <v>22</v>
      </c>
      <c r="G612" s="218">
        <f t="shared" si="12"/>
        <v>7</v>
      </c>
    </row>
    <row r="613" spans="1:11">
      <c r="A613" s="236">
        <v>45504</v>
      </c>
      <c r="B613" s="677" t="s">
        <v>3166</v>
      </c>
      <c r="C613" s="677" t="s">
        <v>425</v>
      </c>
      <c r="D613" t="s">
        <v>401</v>
      </c>
      <c r="F613" s="218">
        <v>7</v>
      </c>
      <c r="G613" s="218">
        <f t="shared" si="12"/>
        <v>0</v>
      </c>
    </row>
    <row r="614" spans="1:11">
      <c r="A614" s="243">
        <v>45504</v>
      </c>
      <c r="B614" s="676" t="s">
        <v>397</v>
      </c>
      <c r="C614" s="676" t="s">
        <v>427</v>
      </c>
      <c r="D614" t="s">
        <v>19</v>
      </c>
      <c r="E614" s="237">
        <v>34.299999999999997</v>
      </c>
      <c r="F614" s="256"/>
      <c r="G614" s="218">
        <f t="shared" si="12"/>
        <v>34.299999999999997</v>
      </c>
    </row>
    <row r="615" spans="1:11">
      <c r="B615" s="677"/>
      <c r="C615" s="677"/>
      <c r="D615" t="s">
        <v>401</v>
      </c>
      <c r="E615" s="237">
        <v>7</v>
      </c>
      <c r="F615" s="256"/>
      <c r="G615" s="218">
        <f t="shared" si="12"/>
        <v>41.3</v>
      </c>
    </row>
    <row r="616" spans="1:11">
      <c r="B616" s="677"/>
      <c r="C616" s="677"/>
      <c r="D616" t="s">
        <v>400</v>
      </c>
      <c r="E616" s="237">
        <v>500</v>
      </c>
      <c r="F616" s="256"/>
      <c r="G616" s="218">
        <f t="shared" si="12"/>
        <v>541.29999999999995</v>
      </c>
    </row>
    <row r="617" spans="1:11" s="396" customFormat="1">
      <c r="A617" s="395">
        <v>45504</v>
      </c>
      <c r="B617" s="681" t="s">
        <v>3167</v>
      </c>
      <c r="C617" s="681" t="s">
        <v>427</v>
      </c>
      <c r="D617" s="396" t="s">
        <v>400</v>
      </c>
      <c r="E617" s="398"/>
      <c r="F617" s="397">
        <v>500</v>
      </c>
      <c r="G617" s="399">
        <f t="shared" si="12"/>
        <v>41.299999999999955</v>
      </c>
    </row>
    <row r="618" spans="1:11">
      <c r="A618" s="236">
        <v>45504</v>
      </c>
      <c r="B618" s="677" t="s">
        <v>3166</v>
      </c>
      <c r="C618" s="677" t="s">
        <v>427</v>
      </c>
      <c r="D618" t="s">
        <v>19</v>
      </c>
      <c r="F618" s="218">
        <v>1</v>
      </c>
      <c r="G618" s="218">
        <f t="shared" si="12"/>
        <v>40.299999999999955</v>
      </c>
    </row>
    <row r="619" spans="1:11">
      <c r="A619" s="236">
        <v>45535</v>
      </c>
      <c r="B619" s="677" t="s">
        <v>3168</v>
      </c>
      <c r="C619" s="677" t="s">
        <v>427</v>
      </c>
      <c r="D619" t="s">
        <v>19</v>
      </c>
      <c r="F619" s="218">
        <v>33.299999999999997</v>
      </c>
      <c r="G619" s="218">
        <f t="shared" si="12"/>
        <v>6.9999999999999574</v>
      </c>
    </row>
    <row r="620" spans="1:11">
      <c r="A620" s="236">
        <v>45535</v>
      </c>
      <c r="B620" s="677" t="s">
        <v>3168</v>
      </c>
      <c r="C620" s="677" t="s">
        <v>427</v>
      </c>
      <c r="D620" t="s">
        <v>401</v>
      </c>
      <c r="F620" s="218">
        <v>7</v>
      </c>
      <c r="G620" s="218">
        <f t="shared" si="12"/>
        <v>-4.2632564145606011E-14</v>
      </c>
    </row>
    <row r="621" spans="1:11">
      <c r="A621" s="243">
        <v>45535</v>
      </c>
      <c r="B621" s="676" t="s">
        <v>397</v>
      </c>
      <c r="C621" s="676" t="s">
        <v>429</v>
      </c>
      <c r="D621" t="s">
        <v>19</v>
      </c>
      <c r="E621" s="237">
        <v>34.4</v>
      </c>
      <c r="F621" s="355"/>
      <c r="G621" s="218">
        <f t="shared" si="12"/>
        <v>34.399999999999956</v>
      </c>
      <c r="I621" s="676" t="s">
        <v>429</v>
      </c>
      <c r="J621" t="s">
        <v>19</v>
      </c>
      <c r="K621" s="237"/>
    </row>
    <row r="622" spans="1:11">
      <c r="B622" s="677"/>
      <c r="C622" s="677"/>
      <c r="D622" t="s">
        <v>401</v>
      </c>
      <c r="E622" s="237">
        <v>7</v>
      </c>
      <c r="F622" s="355"/>
      <c r="G622" s="218">
        <f t="shared" si="12"/>
        <v>41.399999999999956</v>
      </c>
      <c r="I622" s="677"/>
      <c r="J622" t="s">
        <v>401</v>
      </c>
      <c r="K622" s="237"/>
    </row>
    <row r="623" spans="1:11">
      <c r="B623" s="677"/>
      <c r="C623" s="677"/>
      <c r="D623" t="s">
        <v>400</v>
      </c>
      <c r="E623" s="237">
        <v>500</v>
      </c>
      <c r="F623" s="355"/>
      <c r="G623" s="218">
        <f t="shared" si="12"/>
        <v>541.4</v>
      </c>
      <c r="I623" s="676" t="s">
        <v>431</v>
      </c>
      <c r="J623" t="s">
        <v>19</v>
      </c>
      <c r="K623" s="237">
        <f>E628-F632</f>
        <v>16</v>
      </c>
    </row>
    <row r="624" spans="1:11" s="396" customFormat="1">
      <c r="A624" s="395">
        <v>45535</v>
      </c>
      <c r="B624" s="681" t="s">
        <v>3169</v>
      </c>
      <c r="C624" s="681" t="s">
        <v>429</v>
      </c>
      <c r="D624" s="396" t="s">
        <v>400</v>
      </c>
      <c r="E624" s="416"/>
      <c r="F624" s="417">
        <v>500</v>
      </c>
      <c r="G624" s="399">
        <f t="shared" si="12"/>
        <v>41.399999999999977</v>
      </c>
      <c r="I624" s="681"/>
      <c r="J624" s="396" t="s">
        <v>401</v>
      </c>
      <c r="K624" s="416">
        <v>5</v>
      </c>
    </row>
    <row r="625" spans="1:14">
      <c r="A625" s="236">
        <v>45596</v>
      </c>
      <c r="B625" s="677" t="s">
        <v>3170</v>
      </c>
      <c r="C625" s="677" t="s">
        <v>429</v>
      </c>
      <c r="D625" t="s">
        <v>19</v>
      </c>
      <c r="E625" s="237"/>
      <c r="F625" s="355">
        <v>20</v>
      </c>
      <c r="G625" s="218">
        <f t="shared" si="12"/>
        <v>21.399999999999977</v>
      </c>
      <c r="K625" s="237">
        <f>SUM(K621:K624)</f>
        <v>21</v>
      </c>
    </row>
    <row r="626" spans="1:14">
      <c r="A626" s="236">
        <v>45626</v>
      </c>
      <c r="B626" s="677" t="s">
        <v>3171</v>
      </c>
      <c r="C626" s="677" t="s">
        <v>429</v>
      </c>
      <c r="D626" t="s">
        <v>19</v>
      </c>
      <c r="E626" s="237"/>
      <c r="F626" s="355">
        <v>14.4</v>
      </c>
      <c r="G626" s="218">
        <f t="shared" si="12"/>
        <v>6.9999999999999769</v>
      </c>
      <c r="K626" s="237"/>
    </row>
    <row r="627" spans="1:14">
      <c r="A627" s="236">
        <v>45626</v>
      </c>
      <c r="B627" s="677" t="s">
        <v>3171</v>
      </c>
      <c r="C627" s="677" t="s">
        <v>429</v>
      </c>
      <c r="D627" t="s">
        <v>401</v>
      </c>
      <c r="E627" s="237"/>
      <c r="F627" s="355">
        <v>7</v>
      </c>
      <c r="G627" s="218">
        <f t="shared" si="12"/>
        <v>-2.3092638912203256E-14</v>
      </c>
      <c r="K627" s="237"/>
    </row>
    <row r="628" spans="1:14">
      <c r="A628" s="243">
        <v>45565</v>
      </c>
      <c r="B628" s="676" t="s">
        <v>397</v>
      </c>
      <c r="C628" s="676" t="s">
        <v>431</v>
      </c>
      <c r="D628" t="s">
        <v>19</v>
      </c>
      <c r="E628" s="237">
        <v>34.6</v>
      </c>
      <c r="F628" s="355"/>
      <c r="G628" s="218">
        <f t="shared" si="12"/>
        <v>34.59999999999998</v>
      </c>
    </row>
    <row r="629" spans="1:14">
      <c r="B629" s="677"/>
      <c r="C629" s="677"/>
      <c r="D629" t="s">
        <v>401</v>
      </c>
      <c r="E629" s="237">
        <v>5</v>
      </c>
      <c r="F629" s="355"/>
      <c r="G629" s="218">
        <f t="shared" si="12"/>
        <v>39.59999999999998</v>
      </c>
    </row>
    <row r="630" spans="1:14">
      <c r="B630" s="677"/>
      <c r="C630" s="677"/>
      <c r="D630" t="s">
        <v>400</v>
      </c>
      <c r="E630" s="237">
        <v>500</v>
      </c>
      <c r="F630" s="355"/>
      <c r="G630" s="218">
        <f t="shared" si="12"/>
        <v>539.6</v>
      </c>
    </row>
    <row r="631" spans="1:14" s="466" customFormat="1">
      <c r="A631" s="464">
        <v>45565</v>
      </c>
      <c r="B631" s="465" t="s">
        <v>3172</v>
      </c>
      <c r="C631" s="465" t="s">
        <v>431</v>
      </c>
      <c r="D631" s="466" t="s">
        <v>400</v>
      </c>
      <c r="E631" s="468"/>
      <c r="F631" s="487">
        <v>500</v>
      </c>
      <c r="G631" s="469">
        <f t="shared" si="12"/>
        <v>39.600000000000023</v>
      </c>
    </row>
    <row r="632" spans="1:14">
      <c r="A632" s="236">
        <v>45626</v>
      </c>
      <c r="B632" s="677" t="s">
        <v>3171</v>
      </c>
      <c r="C632" s="677" t="s">
        <v>431</v>
      </c>
      <c r="D632" t="s">
        <v>19</v>
      </c>
      <c r="E632" s="237"/>
      <c r="F632" s="355">
        <v>18.600000000000001</v>
      </c>
      <c r="G632" s="218">
        <f t="shared" si="12"/>
        <v>21.000000000000021</v>
      </c>
    </row>
    <row r="633" spans="1:14">
      <c r="A633" s="236">
        <v>45632</v>
      </c>
      <c r="B633" s="677" t="s">
        <v>3173</v>
      </c>
      <c r="C633" s="677" t="s">
        <v>431</v>
      </c>
      <c r="D633" t="s">
        <v>19</v>
      </c>
      <c r="E633" s="237"/>
      <c r="F633" s="355">
        <v>16</v>
      </c>
      <c r="G633" s="218">
        <f t="shared" si="12"/>
        <v>5.0000000000000213</v>
      </c>
    </row>
    <row r="634" spans="1:14">
      <c r="A634" s="236">
        <v>45632</v>
      </c>
      <c r="B634" s="677" t="s">
        <v>3173</v>
      </c>
      <c r="C634" s="677" t="s">
        <v>431</v>
      </c>
      <c r="D634" t="s">
        <v>401</v>
      </c>
      <c r="E634" s="237"/>
      <c r="F634" s="355">
        <v>5</v>
      </c>
      <c r="G634" s="218">
        <f t="shared" si="12"/>
        <v>2.1316282072803006E-14</v>
      </c>
    </row>
    <row r="635" spans="1:14">
      <c r="A635" s="243">
        <v>45596</v>
      </c>
      <c r="B635" s="676" t="s">
        <v>397</v>
      </c>
      <c r="C635" s="676" t="s">
        <v>398</v>
      </c>
      <c r="D635" t="s">
        <v>19</v>
      </c>
      <c r="E635" s="237">
        <v>7</v>
      </c>
      <c r="G635" s="218">
        <f t="shared" si="12"/>
        <v>7.0000000000000213</v>
      </c>
    </row>
    <row r="636" spans="1:14">
      <c r="B636" s="677"/>
      <c r="C636" s="677"/>
      <c r="D636" t="s">
        <v>401</v>
      </c>
      <c r="E636" s="237">
        <v>7</v>
      </c>
      <c r="G636" s="218">
        <f t="shared" si="12"/>
        <v>14.000000000000021</v>
      </c>
      <c r="N636">
        <v>18.600000000000001</v>
      </c>
    </row>
    <row r="637" spans="1:14">
      <c r="B637" s="677"/>
      <c r="C637" s="677"/>
      <c r="D637" t="s">
        <v>400</v>
      </c>
      <c r="E637" s="237">
        <v>500</v>
      </c>
      <c r="G637" s="218">
        <f t="shared" si="12"/>
        <v>514</v>
      </c>
      <c r="N637">
        <v>16</v>
      </c>
    </row>
    <row r="638" spans="1:14" s="396" customFormat="1">
      <c r="A638" s="395">
        <v>45596</v>
      </c>
      <c r="B638" s="681" t="s">
        <v>3174</v>
      </c>
      <c r="C638" s="681" t="s">
        <v>398</v>
      </c>
      <c r="D638" s="396" t="s">
        <v>400</v>
      </c>
      <c r="E638" s="399"/>
      <c r="F638" s="399">
        <v>500</v>
      </c>
      <c r="G638" s="399">
        <f t="shared" si="12"/>
        <v>14</v>
      </c>
    </row>
    <row r="639" spans="1:14">
      <c r="A639" s="236">
        <v>45632</v>
      </c>
      <c r="B639" s="677" t="s">
        <v>3175</v>
      </c>
      <c r="C639" s="677" t="s">
        <v>398</v>
      </c>
      <c r="D639" t="s">
        <v>19</v>
      </c>
      <c r="F639" s="218">
        <v>7</v>
      </c>
      <c r="G639" s="218">
        <f t="shared" si="12"/>
        <v>7</v>
      </c>
    </row>
    <row r="640" spans="1:14">
      <c r="A640" s="236">
        <v>45632</v>
      </c>
      <c r="B640" s="677" t="s">
        <v>3175</v>
      </c>
      <c r="C640" s="677" t="s">
        <v>398</v>
      </c>
      <c r="D640" t="s">
        <v>401</v>
      </c>
      <c r="F640" s="218">
        <v>7</v>
      </c>
      <c r="G640" s="218">
        <f t="shared" si="12"/>
        <v>0</v>
      </c>
      <c r="I640" s="676" t="s">
        <v>405</v>
      </c>
      <c r="J640" t="s">
        <v>19</v>
      </c>
      <c r="K640" s="237">
        <v>8</v>
      </c>
    </row>
    <row r="641" spans="1:11">
      <c r="A641" s="243">
        <v>45626</v>
      </c>
      <c r="B641" s="676" t="s">
        <v>397</v>
      </c>
      <c r="C641" s="676" t="s">
        <v>405</v>
      </c>
      <c r="D641" t="s">
        <v>19</v>
      </c>
      <c r="E641" s="237">
        <v>8</v>
      </c>
      <c r="F641" s="355"/>
      <c r="G641" s="218">
        <f t="shared" si="12"/>
        <v>8</v>
      </c>
      <c r="I641" s="677"/>
      <c r="J641" t="s">
        <v>401</v>
      </c>
      <c r="K641" s="237">
        <v>7</v>
      </c>
    </row>
    <row r="642" spans="1:11">
      <c r="B642" s="677"/>
      <c r="C642" s="677"/>
      <c r="D642" t="s">
        <v>401</v>
      </c>
      <c r="E642" s="237">
        <v>7</v>
      </c>
      <c r="F642" s="355"/>
      <c r="G642" s="218">
        <f t="shared" si="12"/>
        <v>15</v>
      </c>
      <c r="K642" s="237">
        <f>SUM(K640:K641)</f>
        <v>15</v>
      </c>
    </row>
    <row r="643" spans="1:11">
      <c r="B643" s="677"/>
      <c r="C643" s="677"/>
      <c r="D643" t="s">
        <v>400</v>
      </c>
      <c r="E643" s="237">
        <v>500</v>
      </c>
      <c r="F643" s="355"/>
      <c r="G643" s="218">
        <f t="shared" si="12"/>
        <v>515</v>
      </c>
    </row>
    <row r="644" spans="1:11" s="396" customFormat="1">
      <c r="A644" s="395">
        <v>45626</v>
      </c>
      <c r="B644" s="681" t="s">
        <v>3176</v>
      </c>
      <c r="C644" s="681" t="s">
        <v>405</v>
      </c>
      <c r="D644" s="396" t="s">
        <v>400</v>
      </c>
      <c r="E644" s="416"/>
      <c r="F644" s="417">
        <v>500</v>
      </c>
      <c r="G644" s="399">
        <f t="shared" si="12"/>
        <v>15</v>
      </c>
    </row>
    <row r="645" spans="1:11">
      <c r="A645" s="236">
        <v>45665</v>
      </c>
      <c r="B645" s="677" t="s">
        <v>3177</v>
      </c>
      <c r="C645" s="677" t="s">
        <v>405</v>
      </c>
      <c r="D645" t="s">
        <v>19</v>
      </c>
      <c r="E645" s="237"/>
      <c r="F645" s="355">
        <v>8</v>
      </c>
      <c r="G645" s="218">
        <f t="shared" si="12"/>
        <v>7</v>
      </c>
    </row>
    <row r="646" spans="1:11">
      <c r="A646" s="236">
        <v>45665</v>
      </c>
      <c r="B646" s="677" t="s">
        <v>3177</v>
      </c>
      <c r="C646" s="677" t="s">
        <v>405</v>
      </c>
      <c r="D646" t="s">
        <v>401</v>
      </c>
      <c r="E646" s="237"/>
      <c r="F646" s="355">
        <v>7</v>
      </c>
      <c r="G646" s="218">
        <f t="shared" si="12"/>
        <v>0</v>
      </c>
    </row>
    <row r="647" spans="1:11">
      <c r="A647" s="243">
        <v>45657</v>
      </c>
      <c r="B647" s="676" t="s">
        <v>397</v>
      </c>
      <c r="C647" s="676" t="s">
        <v>409</v>
      </c>
      <c r="D647" t="s">
        <v>19</v>
      </c>
      <c r="E647" s="237">
        <v>10.5</v>
      </c>
      <c r="F647" s="355"/>
      <c r="G647" s="218">
        <f t="shared" si="12"/>
        <v>10.5</v>
      </c>
    </row>
    <row r="648" spans="1:11">
      <c r="B648" s="677"/>
      <c r="C648" s="677"/>
      <c r="D648" t="s">
        <v>401</v>
      </c>
      <c r="E648" s="237">
        <v>3</v>
      </c>
      <c r="F648" s="355"/>
      <c r="G648" s="218">
        <f t="shared" si="12"/>
        <v>13.5</v>
      </c>
    </row>
    <row r="649" spans="1:11">
      <c r="B649" s="677"/>
      <c r="C649" s="677"/>
      <c r="D649" t="s">
        <v>400</v>
      </c>
      <c r="E649" s="237">
        <v>500</v>
      </c>
      <c r="F649" s="355"/>
      <c r="G649" s="218">
        <f t="shared" si="12"/>
        <v>513.5</v>
      </c>
    </row>
    <row r="650" spans="1:11" s="396" customFormat="1">
      <c r="A650" s="395">
        <v>45657</v>
      </c>
      <c r="B650" s="681" t="s">
        <v>3178</v>
      </c>
      <c r="C650" s="681" t="s">
        <v>409</v>
      </c>
      <c r="D650" s="396" t="s">
        <v>400</v>
      </c>
      <c r="E650" s="416"/>
      <c r="F650" s="417">
        <v>500</v>
      </c>
      <c r="G650" s="399">
        <f t="shared" si="12"/>
        <v>13.5</v>
      </c>
    </row>
    <row r="651" spans="1:11">
      <c r="A651" s="236">
        <v>45684</v>
      </c>
      <c r="B651" s="677" t="s">
        <v>3179</v>
      </c>
      <c r="C651" s="677" t="s">
        <v>409</v>
      </c>
      <c r="D651" t="s">
        <v>19</v>
      </c>
      <c r="F651" s="218">
        <v>10.5</v>
      </c>
      <c r="G651" s="218">
        <f t="shared" si="12"/>
        <v>3</v>
      </c>
    </row>
    <row r="652" spans="1:11">
      <c r="A652" s="236">
        <v>45684</v>
      </c>
      <c r="B652" s="677" t="s">
        <v>3179</v>
      </c>
      <c r="C652" s="677" t="s">
        <v>409</v>
      </c>
      <c r="D652" t="s">
        <v>401</v>
      </c>
      <c r="F652" s="218">
        <v>3</v>
      </c>
      <c r="G652" s="218">
        <f t="shared" si="12"/>
        <v>0</v>
      </c>
    </row>
    <row r="653" spans="1:11">
      <c r="A653" s="243">
        <v>45688</v>
      </c>
      <c r="B653" s="676" t="s">
        <v>397</v>
      </c>
      <c r="C653" s="676" t="s">
        <v>444</v>
      </c>
      <c r="D653" t="s">
        <v>19</v>
      </c>
      <c r="E653" s="256">
        <v>8</v>
      </c>
      <c r="F653" s="256"/>
      <c r="G653" s="218">
        <f t="shared" si="12"/>
        <v>8</v>
      </c>
    </row>
    <row r="654" spans="1:11">
      <c r="B654" s="677"/>
      <c r="C654" s="677"/>
      <c r="D654" t="s">
        <v>401</v>
      </c>
      <c r="E654" s="256">
        <v>3</v>
      </c>
      <c r="F654" s="256"/>
      <c r="G654" s="218">
        <f t="shared" si="12"/>
        <v>11</v>
      </c>
    </row>
    <row r="655" spans="1:11">
      <c r="B655" s="677"/>
      <c r="C655" s="677"/>
      <c r="D655" t="s">
        <v>400</v>
      </c>
      <c r="E655" s="256">
        <v>500</v>
      </c>
      <c r="F655" s="256"/>
      <c r="G655" s="218">
        <f t="shared" si="12"/>
        <v>511</v>
      </c>
    </row>
    <row r="656" spans="1:11" s="396" customFormat="1">
      <c r="A656" s="395">
        <v>45688</v>
      </c>
      <c r="B656" s="681" t="s">
        <v>3180</v>
      </c>
      <c r="C656" s="681" t="s">
        <v>444</v>
      </c>
      <c r="D656" s="396" t="s">
        <v>400</v>
      </c>
      <c r="E656" s="397"/>
      <c r="F656" s="397">
        <v>500</v>
      </c>
      <c r="G656" s="399">
        <f t="shared" si="12"/>
        <v>11</v>
      </c>
    </row>
    <row r="657" spans="1:7">
      <c r="A657" s="236">
        <v>45713</v>
      </c>
      <c r="B657" s="677" t="s">
        <v>3181</v>
      </c>
      <c r="C657" s="677" t="s">
        <v>444</v>
      </c>
      <c r="D657" t="s">
        <v>19</v>
      </c>
      <c r="F657" s="218">
        <v>8</v>
      </c>
      <c r="G657" s="218">
        <f t="shared" si="12"/>
        <v>3</v>
      </c>
    </row>
    <row r="658" spans="1:7">
      <c r="A658" s="236">
        <v>45713</v>
      </c>
      <c r="B658" s="677" t="s">
        <v>3181</v>
      </c>
      <c r="C658" s="677" t="s">
        <v>444</v>
      </c>
      <c r="D658" t="s">
        <v>401</v>
      </c>
      <c r="F658" s="218">
        <v>3</v>
      </c>
      <c r="G658" s="218">
        <f t="shared" si="12"/>
        <v>0</v>
      </c>
    </row>
    <row r="659" spans="1:7">
      <c r="A659" s="243">
        <v>45716</v>
      </c>
      <c r="B659" s="676" t="s">
        <v>397</v>
      </c>
      <c r="C659" s="676" t="s">
        <v>415</v>
      </c>
      <c r="D659" t="s">
        <v>19</v>
      </c>
      <c r="E659" s="218">
        <v>14</v>
      </c>
      <c r="G659" s="218">
        <f t="shared" si="12"/>
        <v>14</v>
      </c>
    </row>
    <row r="660" spans="1:7">
      <c r="B660" s="677"/>
      <c r="C660" s="677"/>
      <c r="D660" t="s">
        <v>401</v>
      </c>
      <c r="E660" s="218">
        <v>3</v>
      </c>
      <c r="G660" s="218">
        <f t="shared" si="12"/>
        <v>17</v>
      </c>
    </row>
    <row r="661" spans="1:7">
      <c r="B661" s="677"/>
      <c r="C661" s="677"/>
      <c r="D661" t="s">
        <v>400</v>
      </c>
      <c r="E661" s="218">
        <v>500</v>
      </c>
      <c r="G661" s="218">
        <f t="shared" si="12"/>
        <v>517</v>
      </c>
    </row>
    <row r="662" spans="1:7" s="396" customFormat="1">
      <c r="A662" s="395">
        <v>45716</v>
      </c>
      <c r="B662" s="681" t="s">
        <v>3182</v>
      </c>
      <c r="C662" s="681" t="s">
        <v>415</v>
      </c>
      <c r="D662" s="396" t="s">
        <v>400</v>
      </c>
      <c r="E662" s="399"/>
      <c r="F662" s="399">
        <v>500</v>
      </c>
      <c r="G662" s="399">
        <f t="shared" si="12"/>
        <v>17</v>
      </c>
    </row>
    <row r="663" spans="1:7">
      <c r="A663" s="236">
        <v>45748</v>
      </c>
      <c r="B663" s="677" t="s">
        <v>3183</v>
      </c>
      <c r="C663" s="677" t="s">
        <v>415</v>
      </c>
      <c r="D663" t="s">
        <v>19</v>
      </c>
      <c r="F663" s="218">
        <v>14</v>
      </c>
      <c r="G663" s="218">
        <f t="shared" si="12"/>
        <v>3</v>
      </c>
    </row>
    <row r="664" spans="1:7">
      <c r="A664" s="236">
        <v>45748</v>
      </c>
      <c r="B664" s="677" t="s">
        <v>3183</v>
      </c>
      <c r="C664" s="677" t="s">
        <v>415</v>
      </c>
      <c r="D664" t="s">
        <v>401</v>
      </c>
      <c r="F664" s="218">
        <v>3</v>
      </c>
      <c r="G664" s="218">
        <f t="shared" si="12"/>
        <v>0</v>
      </c>
    </row>
    <row r="665" spans="1:7">
      <c r="A665" s="243">
        <v>45747</v>
      </c>
      <c r="B665" s="676" t="s">
        <v>397</v>
      </c>
      <c r="C665" s="676" t="s">
        <v>1302</v>
      </c>
      <c r="D665" t="s">
        <v>19</v>
      </c>
      <c r="E665" s="218">
        <v>14</v>
      </c>
      <c r="G665" s="218">
        <f t="shared" si="12"/>
        <v>14</v>
      </c>
    </row>
    <row r="666" spans="1:7">
      <c r="B666" s="677"/>
      <c r="C666" s="677"/>
      <c r="D666" t="s">
        <v>401</v>
      </c>
      <c r="E666" s="218">
        <v>3</v>
      </c>
      <c r="G666" s="218">
        <f t="shared" si="12"/>
        <v>17</v>
      </c>
    </row>
    <row r="667" spans="1:7">
      <c r="B667" s="677"/>
      <c r="C667" s="677"/>
      <c r="D667" t="s">
        <v>400</v>
      </c>
      <c r="E667" s="218">
        <v>500</v>
      </c>
      <c r="G667" s="218">
        <f t="shared" si="12"/>
        <v>517</v>
      </c>
    </row>
    <row r="668" spans="1:7" s="396" customFormat="1">
      <c r="A668" s="395">
        <v>45747</v>
      </c>
      <c r="B668" s="681" t="s">
        <v>3184</v>
      </c>
      <c r="C668" s="681" t="s">
        <v>1302</v>
      </c>
      <c r="D668" s="396" t="s">
        <v>400</v>
      </c>
      <c r="E668" s="399"/>
      <c r="F668" s="399">
        <v>500</v>
      </c>
      <c r="G668" s="399">
        <f t="shared" si="12"/>
        <v>17</v>
      </c>
    </row>
    <row r="669" spans="1:7">
      <c r="A669" s="236">
        <v>45790</v>
      </c>
      <c r="B669" s="677" t="s">
        <v>3185</v>
      </c>
      <c r="C669" s="677" t="s">
        <v>1302</v>
      </c>
      <c r="D669" t="s">
        <v>19</v>
      </c>
      <c r="F669" s="218">
        <v>14</v>
      </c>
      <c r="G669" s="218">
        <f t="shared" ref="G669:G697" si="13">+G668+E669-F669</f>
        <v>3</v>
      </c>
    </row>
    <row r="670" spans="1:7">
      <c r="A670" s="236">
        <v>45790</v>
      </c>
      <c r="B670" s="677" t="s">
        <v>3185</v>
      </c>
      <c r="C670" s="677" t="s">
        <v>1302</v>
      </c>
      <c r="D670" t="s">
        <v>401</v>
      </c>
      <c r="F670" s="218">
        <v>3</v>
      </c>
      <c r="G670" s="218">
        <f t="shared" si="13"/>
        <v>0</v>
      </c>
    </row>
    <row r="671" spans="1:7">
      <c r="A671" s="243">
        <v>45777</v>
      </c>
      <c r="B671" s="676" t="s">
        <v>397</v>
      </c>
      <c r="C671" s="676" t="s">
        <v>420</v>
      </c>
      <c r="D671" t="s">
        <v>19</v>
      </c>
      <c r="E671" s="218">
        <v>14</v>
      </c>
      <c r="G671" s="218">
        <f t="shared" si="13"/>
        <v>14</v>
      </c>
    </row>
    <row r="672" spans="1:7">
      <c r="B672" s="677"/>
      <c r="C672" s="677"/>
      <c r="D672" t="s">
        <v>401</v>
      </c>
      <c r="E672" s="218">
        <v>3</v>
      </c>
      <c r="G672" s="218">
        <f t="shared" si="13"/>
        <v>17</v>
      </c>
    </row>
    <row r="673" spans="1:11">
      <c r="B673" s="677"/>
      <c r="C673" s="677"/>
      <c r="D673" t="s">
        <v>400</v>
      </c>
      <c r="E673" s="218">
        <v>500</v>
      </c>
      <c r="G673" s="218">
        <f t="shared" si="13"/>
        <v>517</v>
      </c>
    </row>
    <row r="674" spans="1:11" s="396" customFormat="1">
      <c r="A674" s="395">
        <v>45777</v>
      </c>
      <c r="B674" s="681" t="s">
        <v>3186</v>
      </c>
      <c r="C674" s="681" t="s">
        <v>420</v>
      </c>
      <c r="D674" s="396" t="s">
        <v>400</v>
      </c>
      <c r="E674" s="399"/>
      <c r="F674" s="399">
        <v>500</v>
      </c>
      <c r="G674" s="399">
        <f t="shared" si="13"/>
        <v>17</v>
      </c>
    </row>
    <row r="675" spans="1:11">
      <c r="A675" s="236">
        <v>45804</v>
      </c>
      <c r="B675" s="677" t="s">
        <v>3187</v>
      </c>
      <c r="C675" s="677" t="s">
        <v>420</v>
      </c>
      <c r="D675" t="s">
        <v>19</v>
      </c>
      <c r="F675" s="218">
        <v>14</v>
      </c>
      <c r="G675" s="218">
        <f t="shared" si="13"/>
        <v>3</v>
      </c>
    </row>
    <row r="676" spans="1:11">
      <c r="A676" s="236">
        <v>45804</v>
      </c>
      <c r="B676" s="677" t="s">
        <v>3187</v>
      </c>
      <c r="C676" s="677" t="s">
        <v>420</v>
      </c>
      <c r="D676" t="s">
        <v>401</v>
      </c>
      <c r="F676" s="218">
        <v>3</v>
      </c>
      <c r="G676" s="218">
        <f t="shared" si="13"/>
        <v>0</v>
      </c>
    </row>
    <row r="677" spans="1:11">
      <c r="A677" s="243">
        <v>45808</v>
      </c>
      <c r="B677" s="676" t="s">
        <v>397</v>
      </c>
      <c r="C677" s="676" t="s">
        <v>422</v>
      </c>
      <c r="D677" t="s">
        <v>19</v>
      </c>
      <c r="E677" s="237">
        <v>14</v>
      </c>
      <c r="F677" s="355"/>
      <c r="G677" s="218">
        <f t="shared" si="13"/>
        <v>14</v>
      </c>
    </row>
    <row r="678" spans="1:11">
      <c r="B678" s="677"/>
      <c r="C678" s="677"/>
      <c r="D678" t="s">
        <v>401</v>
      </c>
      <c r="E678" s="237">
        <v>5</v>
      </c>
      <c r="F678" s="355"/>
      <c r="G678" s="218">
        <f t="shared" si="13"/>
        <v>19</v>
      </c>
      <c r="I678" s="676" t="s">
        <v>422</v>
      </c>
      <c r="J678" t="s">
        <v>19</v>
      </c>
      <c r="K678" s="237">
        <v>14</v>
      </c>
    </row>
    <row r="679" spans="1:11">
      <c r="B679" s="677"/>
      <c r="C679" s="677"/>
      <c r="D679" t="s">
        <v>400</v>
      </c>
      <c r="E679" s="237">
        <v>500</v>
      </c>
      <c r="F679" s="355"/>
      <c r="G679" s="218">
        <f t="shared" si="13"/>
        <v>519</v>
      </c>
      <c r="I679" s="677"/>
      <c r="J679" t="s">
        <v>401</v>
      </c>
      <c r="K679" s="237">
        <v>5</v>
      </c>
    </row>
    <row r="680" spans="1:11" s="396" customFormat="1">
      <c r="A680" s="395">
        <v>45808</v>
      </c>
      <c r="B680" s="681" t="s">
        <v>3188</v>
      </c>
      <c r="C680" s="681" t="s">
        <v>422</v>
      </c>
      <c r="D680" s="396" t="s">
        <v>400</v>
      </c>
      <c r="E680" s="416"/>
      <c r="F680" s="417">
        <v>500</v>
      </c>
      <c r="G680" s="399">
        <f t="shared" si="13"/>
        <v>19</v>
      </c>
      <c r="K680" s="416"/>
    </row>
    <row r="681" spans="1:11">
      <c r="A681" s="236">
        <v>45832</v>
      </c>
      <c r="B681" s="677" t="s">
        <v>3189</v>
      </c>
      <c r="C681" s="677" t="s">
        <v>422</v>
      </c>
      <c r="D681" t="s">
        <v>19</v>
      </c>
      <c r="F681" s="218">
        <v>14</v>
      </c>
      <c r="G681" s="218">
        <f t="shared" si="13"/>
        <v>5</v>
      </c>
      <c r="I681" s="676" t="s">
        <v>425</v>
      </c>
      <c r="J681" t="s">
        <v>19</v>
      </c>
      <c r="K681" s="218">
        <v>11.5</v>
      </c>
    </row>
    <row r="682" spans="1:11">
      <c r="A682" s="236">
        <v>45832</v>
      </c>
      <c r="B682" s="677" t="s">
        <v>3189</v>
      </c>
      <c r="C682" s="677" t="s">
        <v>422</v>
      </c>
      <c r="D682" t="s">
        <v>401</v>
      </c>
      <c r="F682" s="218">
        <v>5</v>
      </c>
      <c r="G682" s="218">
        <f t="shared" si="13"/>
        <v>0</v>
      </c>
      <c r="I682" s="677"/>
      <c r="J682" t="s">
        <v>401</v>
      </c>
      <c r="K682" s="218">
        <v>4</v>
      </c>
    </row>
    <row r="683" spans="1:11">
      <c r="A683" s="243">
        <v>45838</v>
      </c>
      <c r="B683" s="676" t="s">
        <v>397</v>
      </c>
      <c r="C683" s="676" t="s">
        <v>425</v>
      </c>
      <c r="D683" t="s">
        <v>19</v>
      </c>
      <c r="E683" s="218">
        <v>11.5</v>
      </c>
      <c r="G683" s="218">
        <f t="shared" si="13"/>
        <v>11.5</v>
      </c>
      <c r="K683" s="237"/>
    </row>
    <row r="684" spans="1:11">
      <c r="B684" s="677"/>
      <c r="C684" s="677"/>
      <c r="D684" t="s">
        <v>401</v>
      </c>
      <c r="E684" s="218">
        <v>4</v>
      </c>
      <c r="G684" s="218">
        <f t="shared" si="13"/>
        <v>15.5</v>
      </c>
      <c r="I684" s="676" t="s">
        <v>427</v>
      </c>
      <c r="J684" t="s">
        <v>19</v>
      </c>
      <c r="K684" s="256">
        <v>10</v>
      </c>
    </row>
    <row r="685" spans="1:11">
      <c r="B685" s="677"/>
      <c r="C685" s="677"/>
      <c r="D685" t="s">
        <v>400</v>
      </c>
      <c r="E685" s="218">
        <v>500</v>
      </c>
      <c r="G685" s="218">
        <f t="shared" si="13"/>
        <v>515.5</v>
      </c>
      <c r="I685" s="677"/>
      <c r="J685" t="s">
        <v>401</v>
      </c>
      <c r="K685" s="256">
        <v>4</v>
      </c>
    </row>
    <row r="686" spans="1:11" s="396" customFormat="1">
      <c r="A686" s="395">
        <v>45838</v>
      </c>
      <c r="B686" s="681" t="s">
        <v>3190</v>
      </c>
      <c r="C686" s="681" t="s">
        <v>425</v>
      </c>
      <c r="D686" s="396" t="s">
        <v>400</v>
      </c>
      <c r="E686" s="399"/>
      <c r="F686" s="399">
        <v>500</v>
      </c>
      <c r="G686" s="399">
        <f t="shared" si="13"/>
        <v>15.5</v>
      </c>
      <c r="K686" s="397"/>
    </row>
    <row r="687" spans="1:11">
      <c r="A687" s="236">
        <v>45870</v>
      </c>
      <c r="B687" s="677" t="s">
        <v>3191</v>
      </c>
      <c r="C687" s="677" t="s">
        <v>425</v>
      </c>
      <c r="D687" t="s">
        <v>19</v>
      </c>
      <c r="F687" s="218">
        <v>11.5</v>
      </c>
      <c r="G687" s="218">
        <f t="shared" si="13"/>
        <v>4</v>
      </c>
    </row>
    <row r="688" spans="1:11">
      <c r="A688" s="236">
        <v>45870</v>
      </c>
      <c r="B688" s="677" t="s">
        <v>3191</v>
      </c>
      <c r="C688" s="677" t="s">
        <v>425</v>
      </c>
      <c r="D688" t="s">
        <v>401</v>
      </c>
      <c r="F688" s="218">
        <v>4</v>
      </c>
      <c r="G688" s="218">
        <f t="shared" si="13"/>
        <v>0</v>
      </c>
    </row>
    <row r="689" spans="1:12">
      <c r="A689" s="243">
        <v>45869</v>
      </c>
      <c r="B689" s="676" t="s">
        <v>397</v>
      </c>
      <c r="C689" s="676" t="s">
        <v>427</v>
      </c>
      <c r="D689" t="s">
        <v>19</v>
      </c>
      <c r="E689" s="256">
        <v>10</v>
      </c>
      <c r="F689" s="256"/>
      <c r="G689" s="218">
        <f t="shared" si="13"/>
        <v>10</v>
      </c>
    </row>
    <row r="690" spans="1:12">
      <c r="B690" s="677"/>
      <c r="C690" s="677"/>
      <c r="D690" t="s">
        <v>401</v>
      </c>
      <c r="E690" s="256">
        <v>4</v>
      </c>
      <c r="F690" s="256"/>
      <c r="G690" s="218">
        <f t="shared" si="13"/>
        <v>14</v>
      </c>
    </row>
    <row r="691" spans="1:12">
      <c r="B691" s="677"/>
      <c r="C691" s="677"/>
      <c r="D691" t="s">
        <v>400</v>
      </c>
      <c r="E691" s="256">
        <v>500</v>
      </c>
      <c r="F691" s="256"/>
      <c r="G691" s="218">
        <f t="shared" si="13"/>
        <v>514</v>
      </c>
    </row>
    <row r="692" spans="1:12" s="396" customFormat="1">
      <c r="A692" s="395">
        <v>45869</v>
      </c>
      <c r="B692" s="681" t="s">
        <v>3192</v>
      </c>
      <c r="C692" s="681" t="s">
        <v>427</v>
      </c>
      <c r="D692" s="396" t="s">
        <v>400</v>
      </c>
      <c r="E692" s="398"/>
      <c r="F692" s="398">
        <v>500</v>
      </c>
      <c r="G692" s="399">
        <f t="shared" si="13"/>
        <v>14</v>
      </c>
    </row>
    <row r="693" spans="1:12">
      <c r="A693" s="236">
        <v>45894</v>
      </c>
      <c r="B693" s="677" t="s">
        <v>3193</v>
      </c>
      <c r="C693" s="677" t="s">
        <v>427</v>
      </c>
      <c r="D693" t="s">
        <v>19</v>
      </c>
      <c r="F693" s="218">
        <v>10</v>
      </c>
      <c r="G693" s="218">
        <f t="shared" si="13"/>
        <v>4</v>
      </c>
    </row>
    <row r="694" spans="1:12">
      <c r="A694" s="236">
        <v>45894</v>
      </c>
      <c r="B694" s="677" t="s">
        <v>3193</v>
      </c>
      <c r="C694" s="677" t="s">
        <v>427</v>
      </c>
      <c r="D694" t="s">
        <v>401</v>
      </c>
      <c r="F694" s="218">
        <v>4</v>
      </c>
      <c r="G694" s="218">
        <f t="shared" si="13"/>
        <v>0</v>
      </c>
    </row>
    <row r="695" spans="1:12">
      <c r="A695" s="243">
        <v>45900</v>
      </c>
      <c r="B695" s="676" t="s">
        <v>397</v>
      </c>
      <c r="C695" s="676" t="s">
        <v>429</v>
      </c>
      <c r="D695" s="287" t="s">
        <v>19</v>
      </c>
      <c r="E695" s="218">
        <v>10</v>
      </c>
      <c r="G695" s="218">
        <f t="shared" si="13"/>
        <v>10</v>
      </c>
    </row>
    <row r="696" spans="1:12">
      <c r="B696" s="677"/>
      <c r="C696" s="677"/>
      <c r="D696" s="287" t="s">
        <v>401</v>
      </c>
      <c r="E696" s="218">
        <v>6</v>
      </c>
      <c r="G696" s="218">
        <f t="shared" si="13"/>
        <v>16</v>
      </c>
    </row>
    <row r="697" spans="1:12">
      <c r="B697" s="677"/>
      <c r="C697" s="677"/>
      <c r="D697" s="287" t="s">
        <v>1115</v>
      </c>
      <c r="E697" s="256">
        <v>500</v>
      </c>
      <c r="G697" s="218">
        <f t="shared" si="13"/>
        <v>516</v>
      </c>
    </row>
    <row r="698" spans="1:12">
      <c r="A698" s="236">
        <v>45900</v>
      </c>
      <c r="B698" s="677" t="s">
        <v>3194</v>
      </c>
      <c r="C698" s="677" t="s">
        <v>429</v>
      </c>
      <c r="D698" s="287" t="s">
        <v>1115</v>
      </c>
      <c r="E698" s="256"/>
      <c r="F698" s="256">
        <v>500</v>
      </c>
      <c r="G698" s="218">
        <f>+G697+E698-F698</f>
        <v>16</v>
      </c>
    </row>
    <row r="699" spans="1:12">
      <c r="A699" s="236">
        <v>45937</v>
      </c>
      <c r="B699" s="677" t="s">
        <v>3195</v>
      </c>
      <c r="C699" s="677" t="s">
        <v>429</v>
      </c>
      <c r="D699" s="287" t="s">
        <v>19</v>
      </c>
      <c r="E699" s="256"/>
      <c r="F699" s="218">
        <v>10</v>
      </c>
      <c r="G699" s="218">
        <f t="shared" ref="G699:G768" si="14">+G698+E699-F699</f>
        <v>6</v>
      </c>
    </row>
    <row r="700" spans="1:12">
      <c r="A700" s="236">
        <v>45937</v>
      </c>
      <c r="B700" s="677" t="s">
        <v>3195</v>
      </c>
      <c r="C700" s="677" t="s">
        <v>429</v>
      </c>
      <c r="D700" s="287" t="s">
        <v>401</v>
      </c>
      <c r="E700" s="256"/>
      <c r="F700" s="218">
        <v>6</v>
      </c>
      <c r="G700" s="218">
        <f t="shared" si="14"/>
        <v>0</v>
      </c>
    </row>
    <row r="701" spans="1:12">
      <c r="A701" s="243">
        <v>45930</v>
      </c>
      <c r="B701" s="676" t="s">
        <v>397</v>
      </c>
      <c r="C701" s="676" t="s">
        <v>431</v>
      </c>
      <c r="D701" t="s">
        <v>19</v>
      </c>
      <c r="E701" s="218">
        <v>10</v>
      </c>
      <c r="G701" s="218">
        <f t="shared" si="14"/>
        <v>10</v>
      </c>
    </row>
    <row r="702" spans="1:12">
      <c r="B702" s="677"/>
      <c r="C702" s="677"/>
      <c r="D702" t="s">
        <v>401</v>
      </c>
      <c r="E702" s="218">
        <v>4</v>
      </c>
      <c r="G702" s="218">
        <f t="shared" si="14"/>
        <v>14</v>
      </c>
      <c r="J702" s="676" t="s">
        <v>429</v>
      </c>
      <c r="K702" s="287" t="s">
        <v>19</v>
      </c>
      <c r="L702" s="218">
        <v>10</v>
      </c>
    </row>
    <row r="703" spans="1:12">
      <c r="B703" s="677"/>
      <c r="C703" s="677"/>
      <c r="D703" t="s">
        <v>400</v>
      </c>
      <c r="E703" s="256">
        <v>500</v>
      </c>
      <c r="G703" s="218">
        <f t="shared" si="14"/>
        <v>514</v>
      </c>
      <c r="J703" s="677"/>
      <c r="K703" s="287" t="s">
        <v>401</v>
      </c>
      <c r="L703" s="218">
        <v>6</v>
      </c>
    </row>
    <row r="704" spans="1:12">
      <c r="A704" s="236">
        <v>45930</v>
      </c>
      <c r="B704" s="677" t="s">
        <v>3196</v>
      </c>
      <c r="C704" s="677" t="s">
        <v>431</v>
      </c>
      <c r="D704" t="s">
        <v>400</v>
      </c>
      <c r="F704" s="256">
        <v>500</v>
      </c>
      <c r="G704" s="218">
        <f t="shared" si="14"/>
        <v>14</v>
      </c>
      <c r="L704" s="237">
        <f>SUM(L702:L703)</f>
        <v>16</v>
      </c>
    </row>
    <row r="705" spans="1:14">
      <c r="A705" s="236">
        <v>45961</v>
      </c>
      <c r="B705" s="677" t="s">
        <v>3197</v>
      </c>
      <c r="C705" s="677" t="s">
        <v>431</v>
      </c>
      <c r="D705" t="s">
        <v>19</v>
      </c>
      <c r="F705" s="218">
        <v>10</v>
      </c>
      <c r="G705" s="218">
        <f t="shared" si="14"/>
        <v>4</v>
      </c>
    </row>
    <row r="706" spans="1:14">
      <c r="A706" s="236">
        <v>45961</v>
      </c>
      <c r="B706" s="677" t="s">
        <v>3197</v>
      </c>
      <c r="C706" s="677" t="s">
        <v>431</v>
      </c>
      <c r="D706" t="s">
        <v>401</v>
      </c>
      <c r="F706" s="218">
        <v>4</v>
      </c>
      <c r="G706" s="218">
        <f t="shared" si="14"/>
        <v>0</v>
      </c>
    </row>
    <row r="707" spans="1:14">
      <c r="A707" s="277">
        <v>45961</v>
      </c>
      <c r="B707" s="676" t="s">
        <v>397</v>
      </c>
      <c r="C707" s="680" t="s">
        <v>398</v>
      </c>
      <c r="D707" t="s">
        <v>19</v>
      </c>
      <c r="E707" s="218">
        <v>10</v>
      </c>
      <c r="G707" s="218">
        <f t="shared" si="14"/>
        <v>10</v>
      </c>
    </row>
    <row r="708" spans="1:14">
      <c r="A708" s="257"/>
      <c r="B708" s="677"/>
      <c r="C708" s="317"/>
      <c r="D708" t="s">
        <v>401</v>
      </c>
      <c r="E708" s="218">
        <v>6</v>
      </c>
      <c r="G708" s="218">
        <f t="shared" si="14"/>
        <v>16</v>
      </c>
    </row>
    <row r="709" spans="1:14">
      <c r="A709" s="257"/>
      <c r="B709" s="677"/>
      <c r="C709" s="317"/>
      <c r="D709" t="s">
        <v>400</v>
      </c>
      <c r="E709" s="256">
        <v>500</v>
      </c>
      <c r="G709" s="218">
        <f t="shared" si="14"/>
        <v>516</v>
      </c>
    </row>
    <row r="710" spans="1:14">
      <c r="A710" s="236">
        <v>45961</v>
      </c>
      <c r="B710" s="677" t="s">
        <v>3198</v>
      </c>
      <c r="C710" s="677" t="s">
        <v>398</v>
      </c>
      <c r="D710" t="s">
        <v>400</v>
      </c>
      <c r="F710" s="256">
        <v>500</v>
      </c>
      <c r="G710" s="218">
        <f t="shared" si="14"/>
        <v>16</v>
      </c>
    </row>
    <row r="711" spans="1:14">
      <c r="A711" s="236">
        <v>45992</v>
      </c>
      <c r="B711" s="677" t="s">
        <v>3199</v>
      </c>
      <c r="C711" s="677" t="s">
        <v>398</v>
      </c>
      <c r="D711" t="s">
        <v>19</v>
      </c>
      <c r="F711" s="218">
        <v>10</v>
      </c>
      <c r="G711" s="218">
        <f t="shared" si="14"/>
        <v>6</v>
      </c>
    </row>
    <row r="712" spans="1:14">
      <c r="A712" s="236">
        <v>45992</v>
      </c>
      <c r="B712" s="677" t="s">
        <v>3199</v>
      </c>
      <c r="C712" s="677" t="s">
        <v>398</v>
      </c>
      <c r="D712" t="s">
        <v>401</v>
      </c>
      <c r="F712" s="218">
        <v>6</v>
      </c>
      <c r="G712" s="218">
        <f t="shared" si="14"/>
        <v>0</v>
      </c>
    </row>
    <row r="713" spans="1:14">
      <c r="A713" s="277">
        <v>45991</v>
      </c>
      <c r="B713" s="676" t="s">
        <v>397</v>
      </c>
      <c r="C713" s="676" t="s">
        <v>405</v>
      </c>
      <c r="D713" s="587" t="s">
        <v>19</v>
      </c>
      <c r="E713" s="237">
        <v>10</v>
      </c>
      <c r="F713" s="256"/>
      <c r="G713" s="218">
        <f t="shared" si="14"/>
        <v>10</v>
      </c>
      <c r="J713" s="676" t="s">
        <v>405</v>
      </c>
      <c r="K713" s="587" t="s">
        <v>19</v>
      </c>
      <c r="L713" s="237">
        <v>10</v>
      </c>
    </row>
    <row r="714" spans="1:14">
      <c r="A714" s="257"/>
      <c r="B714" s="677"/>
      <c r="C714" s="677"/>
      <c r="D714" s="587" t="s">
        <v>401</v>
      </c>
      <c r="E714" s="237">
        <v>5</v>
      </c>
      <c r="F714" s="256"/>
      <c r="G714" s="218">
        <f t="shared" si="14"/>
        <v>15</v>
      </c>
      <c r="J714" s="677"/>
      <c r="K714" s="587" t="s">
        <v>401</v>
      </c>
      <c r="L714" s="237">
        <v>5</v>
      </c>
    </row>
    <row r="715" spans="1:14">
      <c r="A715" s="257"/>
      <c r="B715" s="677"/>
      <c r="C715" s="677"/>
      <c r="D715" s="587" t="s">
        <v>400</v>
      </c>
      <c r="E715" s="237">
        <v>500</v>
      </c>
      <c r="F715" s="256"/>
      <c r="G715" s="218">
        <f t="shared" si="14"/>
        <v>515</v>
      </c>
      <c r="L715" s="237">
        <f>SUM(L713:L714)</f>
        <v>15</v>
      </c>
    </row>
    <row r="716" spans="1:14">
      <c r="A716" s="276">
        <v>45991</v>
      </c>
      <c r="B716" s="677" t="s">
        <v>3200</v>
      </c>
      <c r="C716" s="677" t="s">
        <v>405</v>
      </c>
      <c r="D716" t="s">
        <v>400</v>
      </c>
      <c r="E716" s="237"/>
      <c r="F716" s="256">
        <v>500</v>
      </c>
      <c r="G716" s="218">
        <f t="shared" si="14"/>
        <v>15</v>
      </c>
    </row>
    <row r="717" spans="1:14">
      <c r="A717" s="236">
        <v>46020</v>
      </c>
      <c r="B717" s="677" t="s">
        <v>3201</v>
      </c>
      <c r="C717" s="677" t="s">
        <v>405</v>
      </c>
      <c r="D717" t="s">
        <v>19</v>
      </c>
      <c r="F717" s="218">
        <v>10</v>
      </c>
      <c r="G717" s="218">
        <f t="shared" si="14"/>
        <v>5</v>
      </c>
    </row>
    <row r="718" spans="1:14">
      <c r="A718" s="236">
        <v>46020</v>
      </c>
      <c r="B718" s="677" t="s">
        <v>3201</v>
      </c>
      <c r="C718" s="677" t="s">
        <v>405</v>
      </c>
      <c r="D718" t="s">
        <v>401</v>
      </c>
      <c r="F718" s="218">
        <v>5</v>
      </c>
      <c r="G718" s="218">
        <f t="shared" si="14"/>
        <v>0</v>
      </c>
    </row>
    <row r="719" spans="1:14">
      <c r="A719" s="243">
        <v>46022</v>
      </c>
      <c r="B719" s="676" t="s">
        <v>397</v>
      </c>
      <c r="C719" s="676" t="s">
        <v>409</v>
      </c>
      <c r="D719" t="s">
        <v>19</v>
      </c>
      <c r="E719" s="256">
        <v>10</v>
      </c>
      <c r="G719" s="218">
        <f t="shared" si="14"/>
        <v>10</v>
      </c>
    </row>
    <row r="720" spans="1:14">
      <c r="B720" s="677"/>
      <c r="C720" s="677"/>
      <c r="D720" t="s">
        <v>401</v>
      </c>
      <c r="E720" s="256">
        <v>5</v>
      </c>
      <c r="G720" s="218">
        <f t="shared" si="14"/>
        <v>15</v>
      </c>
      <c r="J720" s="690" t="s">
        <v>3202</v>
      </c>
      <c r="K720" s="690"/>
      <c r="L720" s="690"/>
      <c r="M720" s="690"/>
      <c r="N720" s="690"/>
    </row>
    <row r="721" spans="1:7">
      <c r="B721" s="677"/>
      <c r="C721" s="677"/>
      <c r="D721" t="s">
        <v>400</v>
      </c>
      <c r="E721" s="256">
        <v>500</v>
      </c>
      <c r="G721" s="218">
        <f t="shared" si="14"/>
        <v>515</v>
      </c>
    </row>
    <row r="722" spans="1:7">
      <c r="A722" s="236">
        <v>46021</v>
      </c>
      <c r="B722" s="677" t="s">
        <v>3203</v>
      </c>
      <c r="C722" s="677" t="s">
        <v>409</v>
      </c>
      <c r="D722" t="s">
        <v>400</v>
      </c>
      <c r="E722" s="237"/>
      <c r="F722" s="256">
        <v>500</v>
      </c>
      <c r="G722" s="218">
        <f t="shared" si="14"/>
        <v>15</v>
      </c>
    </row>
    <row r="723" spans="1:7">
      <c r="A723" s="236">
        <v>46058</v>
      </c>
      <c r="B723" s="677" t="s">
        <v>3204</v>
      </c>
      <c r="C723" s="677" t="s">
        <v>409</v>
      </c>
      <c r="D723" t="s">
        <v>19</v>
      </c>
      <c r="E723" s="237"/>
      <c r="F723" s="256">
        <v>10</v>
      </c>
      <c r="G723" s="218">
        <f t="shared" si="14"/>
        <v>5</v>
      </c>
    </row>
    <row r="724" spans="1:7">
      <c r="A724" s="236">
        <v>46058</v>
      </c>
      <c r="B724" s="677" t="s">
        <v>3204</v>
      </c>
      <c r="C724" s="677" t="s">
        <v>409</v>
      </c>
      <c r="D724" t="s">
        <v>401</v>
      </c>
      <c r="E724" s="237"/>
      <c r="F724" s="256">
        <v>5</v>
      </c>
      <c r="G724" s="218">
        <f t="shared" si="14"/>
        <v>0</v>
      </c>
    </row>
    <row r="725" spans="1:7">
      <c r="A725" s="243">
        <v>46053</v>
      </c>
      <c r="B725" s="676" t="s">
        <v>397</v>
      </c>
      <c r="C725" s="676" t="s">
        <v>444</v>
      </c>
      <c r="D725" t="s">
        <v>19</v>
      </c>
      <c r="E725" s="218">
        <v>15</v>
      </c>
      <c r="G725" s="218">
        <f t="shared" si="14"/>
        <v>15</v>
      </c>
    </row>
    <row r="726" spans="1:7">
      <c r="B726" s="677"/>
      <c r="C726" s="677"/>
      <c r="D726" t="s">
        <v>401</v>
      </c>
      <c r="E726" s="218">
        <v>3</v>
      </c>
      <c r="G726" s="218">
        <f t="shared" si="14"/>
        <v>18</v>
      </c>
    </row>
    <row r="727" spans="1:7">
      <c r="B727" s="677"/>
      <c r="C727" s="677"/>
      <c r="D727" t="s">
        <v>400</v>
      </c>
      <c r="E727" s="218">
        <v>500</v>
      </c>
      <c r="G727" s="218">
        <f t="shared" si="14"/>
        <v>518</v>
      </c>
    </row>
    <row r="728" spans="1:7">
      <c r="A728" s="236">
        <v>46053</v>
      </c>
      <c r="B728" s="677" t="s">
        <v>3205</v>
      </c>
      <c r="C728" s="677" t="s">
        <v>444</v>
      </c>
      <c r="D728" t="s">
        <v>400</v>
      </c>
      <c r="E728" s="319"/>
      <c r="F728" s="237">
        <v>500</v>
      </c>
      <c r="G728" s="218">
        <f t="shared" si="14"/>
        <v>18</v>
      </c>
    </row>
    <row r="729" spans="1:7">
      <c r="A729" s="236">
        <v>46092</v>
      </c>
      <c r="B729" s="677" t="s">
        <v>3206</v>
      </c>
      <c r="C729" s="677" t="s">
        <v>444</v>
      </c>
      <c r="D729" t="s">
        <v>19</v>
      </c>
      <c r="E729" s="319"/>
      <c r="F729" s="237">
        <v>15</v>
      </c>
      <c r="G729" s="218">
        <f t="shared" si="14"/>
        <v>3</v>
      </c>
    </row>
    <row r="730" spans="1:7">
      <c r="A730" s="236">
        <v>46092</v>
      </c>
      <c r="B730" s="677" t="s">
        <v>3206</v>
      </c>
      <c r="C730" s="677" t="s">
        <v>444</v>
      </c>
      <c r="D730" t="s">
        <v>401</v>
      </c>
      <c r="E730" s="319"/>
      <c r="F730" s="237">
        <v>3</v>
      </c>
      <c r="G730" s="218">
        <f t="shared" si="14"/>
        <v>0</v>
      </c>
    </row>
    <row r="731" spans="1:7">
      <c r="A731" s="243">
        <v>46081</v>
      </c>
      <c r="B731" s="676" t="s">
        <v>397</v>
      </c>
      <c r="C731" s="676" t="s">
        <v>415</v>
      </c>
      <c r="D731" t="s">
        <v>19</v>
      </c>
      <c r="E731" s="218">
        <v>14.4</v>
      </c>
      <c r="G731" s="218">
        <f t="shared" si="14"/>
        <v>14.4</v>
      </c>
    </row>
    <row r="732" spans="1:7">
      <c r="B732" s="677"/>
      <c r="C732" s="677"/>
      <c r="D732" t="s">
        <v>401</v>
      </c>
      <c r="E732" s="218">
        <v>6</v>
      </c>
      <c r="G732" s="218">
        <f t="shared" si="14"/>
        <v>20.399999999999999</v>
      </c>
    </row>
    <row r="733" spans="1:7">
      <c r="B733" s="677"/>
      <c r="C733" s="677"/>
      <c r="D733" t="s">
        <v>400</v>
      </c>
      <c r="E733" s="218">
        <v>500</v>
      </c>
      <c r="G733" s="218">
        <f t="shared" si="14"/>
        <v>520.4</v>
      </c>
    </row>
    <row r="734" spans="1:7">
      <c r="A734" s="236">
        <v>46081</v>
      </c>
      <c r="B734" s="677" t="s">
        <v>3207</v>
      </c>
      <c r="C734" s="677" t="s">
        <v>415</v>
      </c>
      <c r="D734" t="s">
        <v>400</v>
      </c>
      <c r="E734" s="256"/>
      <c r="F734" s="218">
        <v>500</v>
      </c>
      <c r="G734" s="218">
        <f t="shared" si="14"/>
        <v>20.399999999999977</v>
      </c>
    </row>
    <row r="735" spans="1:7">
      <c r="A735" s="236">
        <v>46119</v>
      </c>
      <c r="B735" s="677" t="s">
        <v>3208</v>
      </c>
      <c r="C735" s="677" t="s">
        <v>415</v>
      </c>
      <c r="D735" t="s">
        <v>19</v>
      </c>
      <c r="E735" s="256"/>
      <c r="F735" s="218">
        <v>14.4</v>
      </c>
      <c r="G735" s="218">
        <f t="shared" si="14"/>
        <v>5.9999999999999769</v>
      </c>
    </row>
    <row r="736" spans="1:7">
      <c r="A736" s="236">
        <v>46119</v>
      </c>
      <c r="B736" s="677" t="s">
        <v>3208</v>
      </c>
      <c r="C736" s="677" t="s">
        <v>415</v>
      </c>
      <c r="D736" t="s">
        <v>401</v>
      </c>
      <c r="E736" s="256"/>
      <c r="F736" s="218">
        <v>6</v>
      </c>
      <c r="G736" s="218">
        <f t="shared" si="14"/>
        <v>-2.3092638912203256E-14</v>
      </c>
    </row>
    <row r="737" spans="1:7">
      <c r="A737" s="243">
        <v>46112</v>
      </c>
      <c r="B737" s="676" t="s">
        <v>1454</v>
      </c>
      <c r="C737" s="676" t="s">
        <v>418</v>
      </c>
      <c r="D737" t="s">
        <v>19</v>
      </c>
      <c r="E737" s="218">
        <v>5.6</v>
      </c>
      <c r="G737" s="218">
        <f t="shared" si="14"/>
        <v>5.5999999999999766</v>
      </c>
    </row>
    <row r="738" spans="1:7">
      <c r="B738" s="677"/>
      <c r="C738" s="677"/>
      <c r="D738" t="s">
        <v>401</v>
      </c>
      <c r="E738" s="218">
        <v>6</v>
      </c>
      <c r="G738" s="218">
        <f t="shared" si="14"/>
        <v>11.599999999999977</v>
      </c>
    </row>
    <row r="739" spans="1:7">
      <c r="B739" s="677"/>
      <c r="C739" s="677"/>
      <c r="D739" t="s">
        <v>1115</v>
      </c>
      <c r="E739" s="218">
        <v>500</v>
      </c>
      <c r="G739" s="218">
        <f t="shared" si="14"/>
        <v>511.59999999999997</v>
      </c>
    </row>
    <row r="740" spans="1:7">
      <c r="A740" s="236">
        <v>46111</v>
      </c>
      <c r="B740" s="677" t="s">
        <v>3209</v>
      </c>
      <c r="C740" s="677" t="s">
        <v>418</v>
      </c>
      <c r="D740" t="s">
        <v>400</v>
      </c>
      <c r="F740" s="218">
        <v>500</v>
      </c>
      <c r="G740" s="218">
        <f t="shared" si="14"/>
        <v>11.599999999999966</v>
      </c>
    </row>
    <row r="741" spans="1:7">
      <c r="A741" s="243">
        <v>46142</v>
      </c>
      <c r="B741" s="676" t="s">
        <v>397</v>
      </c>
      <c r="C741" s="676" t="s">
        <v>473</v>
      </c>
      <c r="D741" t="s">
        <v>19</v>
      </c>
      <c r="G741" s="218">
        <f t="shared" si="14"/>
        <v>11.599999999999966</v>
      </c>
    </row>
    <row r="742" spans="1:7">
      <c r="B742" s="677"/>
      <c r="C742" s="677"/>
      <c r="D742" t="s">
        <v>401</v>
      </c>
      <c r="G742" s="218">
        <f t="shared" si="14"/>
        <v>11.599999999999966</v>
      </c>
    </row>
    <row r="743" spans="1:7">
      <c r="B743" s="677"/>
      <c r="C743" s="677"/>
      <c r="D743" t="s">
        <v>400</v>
      </c>
      <c r="E743" s="218">
        <v>500</v>
      </c>
      <c r="G743" s="218">
        <f t="shared" si="14"/>
        <v>511.59999999999997</v>
      </c>
    </row>
    <row r="744" spans="1:7">
      <c r="A744" s="236">
        <v>46142</v>
      </c>
      <c r="B744" s="677" t="s">
        <v>3210</v>
      </c>
      <c r="C744" s="677" t="s">
        <v>473</v>
      </c>
      <c r="D744" t="s">
        <v>400</v>
      </c>
      <c r="F744" s="218">
        <v>500</v>
      </c>
      <c r="G744" s="218">
        <f t="shared" si="14"/>
        <v>11.599999999999966</v>
      </c>
    </row>
    <row r="745" spans="1:7">
      <c r="B745" s="677"/>
      <c r="C745" s="677"/>
      <c r="G745" s="218">
        <f t="shared" si="14"/>
        <v>11.599999999999966</v>
      </c>
    </row>
    <row r="746" spans="1:7">
      <c r="B746" s="677"/>
      <c r="C746" s="677"/>
      <c r="G746" s="218">
        <f t="shared" si="14"/>
        <v>11.599999999999966</v>
      </c>
    </row>
    <row r="747" spans="1:7">
      <c r="B747" s="677"/>
      <c r="C747" s="677"/>
      <c r="G747" s="218">
        <f t="shared" si="14"/>
        <v>11.599999999999966</v>
      </c>
    </row>
    <row r="748" spans="1:7">
      <c r="B748" s="677"/>
      <c r="C748" s="677"/>
      <c r="G748" s="218">
        <f t="shared" si="14"/>
        <v>11.599999999999966</v>
      </c>
    </row>
    <row r="749" spans="1:7">
      <c r="B749" s="677"/>
      <c r="C749" s="677"/>
      <c r="G749" s="218">
        <f t="shared" si="14"/>
        <v>11.599999999999966</v>
      </c>
    </row>
    <row r="750" spans="1:7">
      <c r="B750" s="677"/>
      <c r="C750" s="677"/>
      <c r="G750" s="218">
        <f t="shared" si="14"/>
        <v>11.599999999999966</v>
      </c>
    </row>
    <row r="751" spans="1:7">
      <c r="B751" s="677"/>
      <c r="C751" s="677"/>
      <c r="G751" s="218">
        <f t="shared" si="14"/>
        <v>11.599999999999966</v>
      </c>
    </row>
    <row r="752" spans="1:7">
      <c r="B752" s="677"/>
      <c r="C752" s="677"/>
      <c r="G752" s="218">
        <f t="shared" si="14"/>
        <v>11.599999999999966</v>
      </c>
    </row>
    <row r="753" spans="2:7">
      <c r="B753" s="677"/>
      <c r="C753" s="677"/>
      <c r="G753" s="218">
        <f t="shared" si="14"/>
        <v>11.599999999999966</v>
      </c>
    </row>
    <row r="754" spans="2:7">
      <c r="B754" s="677"/>
      <c r="C754" s="677"/>
      <c r="G754" s="218">
        <f t="shared" si="14"/>
        <v>11.599999999999966</v>
      </c>
    </row>
    <row r="755" spans="2:7">
      <c r="B755" s="677"/>
      <c r="C755" s="677"/>
      <c r="G755" s="218">
        <f t="shared" si="14"/>
        <v>11.599999999999966</v>
      </c>
    </row>
    <row r="756" spans="2:7">
      <c r="B756" s="677"/>
      <c r="C756" s="677"/>
      <c r="G756" s="218">
        <f t="shared" si="14"/>
        <v>11.599999999999966</v>
      </c>
    </row>
    <row r="757" spans="2:7">
      <c r="B757" s="677"/>
      <c r="C757" s="677"/>
      <c r="G757" s="218">
        <f t="shared" si="14"/>
        <v>11.599999999999966</v>
      </c>
    </row>
    <row r="758" spans="2:7">
      <c r="B758" s="677"/>
      <c r="C758" s="677"/>
      <c r="G758" s="218">
        <f t="shared" si="14"/>
        <v>11.599999999999966</v>
      </c>
    </row>
    <row r="759" spans="2:7">
      <c r="B759" s="677"/>
      <c r="C759" s="677"/>
      <c r="G759" s="218">
        <f t="shared" si="14"/>
        <v>11.599999999999966</v>
      </c>
    </row>
    <row r="760" spans="2:7">
      <c r="B760" s="677"/>
      <c r="C760" s="677"/>
      <c r="G760" s="218">
        <f t="shared" si="14"/>
        <v>11.599999999999966</v>
      </c>
    </row>
    <row r="761" spans="2:7">
      <c r="B761" s="677"/>
      <c r="C761" s="677"/>
      <c r="G761" s="218">
        <f t="shared" si="14"/>
        <v>11.599999999999966</v>
      </c>
    </row>
    <row r="762" spans="2:7">
      <c r="B762" s="677"/>
      <c r="C762" s="677"/>
      <c r="G762" s="218">
        <f t="shared" si="14"/>
        <v>11.599999999999966</v>
      </c>
    </row>
    <row r="763" spans="2:7">
      <c r="B763" s="677"/>
      <c r="C763" s="677"/>
      <c r="G763" s="218">
        <f t="shared" si="14"/>
        <v>11.599999999999966</v>
      </c>
    </row>
    <row r="764" spans="2:7">
      <c r="B764" s="677"/>
      <c r="C764" s="677"/>
      <c r="G764" s="218">
        <f t="shared" si="14"/>
        <v>11.599999999999966</v>
      </c>
    </row>
    <row r="765" spans="2:7">
      <c r="B765" s="677"/>
      <c r="C765" s="677"/>
      <c r="G765" s="218">
        <f t="shared" si="14"/>
        <v>11.599999999999966</v>
      </c>
    </row>
    <row r="766" spans="2:7">
      <c r="B766" s="677"/>
      <c r="C766" s="677"/>
      <c r="G766" s="218">
        <f t="shared" si="14"/>
        <v>11.599999999999966</v>
      </c>
    </row>
    <row r="767" spans="2:7">
      <c r="B767" s="677"/>
      <c r="C767" s="677"/>
      <c r="G767" s="218">
        <f t="shared" si="14"/>
        <v>11.599999999999966</v>
      </c>
    </row>
    <row r="768" spans="2:7">
      <c r="B768" s="677"/>
      <c r="C768" s="677"/>
      <c r="G768" s="218">
        <f t="shared" si="14"/>
        <v>11.599999999999966</v>
      </c>
    </row>
    <row r="769" spans="2:7">
      <c r="B769" s="677"/>
      <c r="C769" s="677"/>
      <c r="G769" s="218">
        <f t="shared" ref="G769:G832" si="15">+G768+E769-F769</f>
        <v>11.599999999999966</v>
      </c>
    </row>
    <row r="770" spans="2:7">
      <c r="B770" s="677"/>
      <c r="C770" s="677"/>
      <c r="G770" s="218">
        <f t="shared" si="15"/>
        <v>11.599999999999966</v>
      </c>
    </row>
    <row r="771" spans="2:7">
      <c r="B771" s="677"/>
      <c r="C771" s="677"/>
      <c r="G771" s="218">
        <f t="shared" si="15"/>
        <v>11.599999999999966</v>
      </c>
    </row>
    <row r="772" spans="2:7">
      <c r="B772" s="677"/>
      <c r="C772" s="677"/>
      <c r="G772" s="218">
        <f t="shared" si="15"/>
        <v>11.599999999999966</v>
      </c>
    </row>
    <row r="773" spans="2:7">
      <c r="B773" s="677"/>
      <c r="C773" s="677"/>
      <c r="G773" s="218">
        <f t="shared" si="15"/>
        <v>11.599999999999966</v>
      </c>
    </row>
    <row r="774" spans="2:7">
      <c r="B774" s="677"/>
      <c r="C774" s="677"/>
      <c r="G774" s="218">
        <f t="shared" si="15"/>
        <v>11.599999999999966</v>
      </c>
    </row>
    <row r="775" spans="2:7">
      <c r="B775" s="677"/>
      <c r="C775" s="677"/>
      <c r="G775" s="218">
        <f t="shared" si="15"/>
        <v>11.599999999999966</v>
      </c>
    </row>
    <row r="776" spans="2:7">
      <c r="B776" s="677"/>
      <c r="C776" s="677"/>
      <c r="G776" s="218">
        <f t="shared" si="15"/>
        <v>11.599999999999966</v>
      </c>
    </row>
    <row r="777" spans="2:7">
      <c r="B777" s="677"/>
      <c r="C777" s="677"/>
      <c r="G777" s="218">
        <f t="shared" si="15"/>
        <v>11.599999999999966</v>
      </c>
    </row>
    <row r="778" spans="2:7">
      <c r="B778" s="677"/>
      <c r="C778" s="677"/>
      <c r="G778" s="218">
        <f t="shared" si="15"/>
        <v>11.599999999999966</v>
      </c>
    </row>
    <row r="779" spans="2:7">
      <c r="B779" s="677"/>
      <c r="C779" s="677"/>
      <c r="G779" s="218">
        <f t="shared" si="15"/>
        <v>11.599999999999966</v>
      </c>
    </row>
    <row r="780" spans="2:7">
      <c r="B780" s="677"/>
      <c r="C780" s="677"/>
      <c r="G780" s="218">
        <f t="shared" si="15"/>
        <v>11.599999999999966</v>
      </c>
    </row>
    <row r="781" spans="2:7">
      <c r="B781" s="677"/>
      <c r="C781" s="677"/>
      <c r="G781" s="218">
        <f t="shared" si="15"/>
        <v>11.599999999999966</v>
      </c>
    </row>
    <row r="782" spans="2:7">
      <c r="B782" s="677"/>
      <c r="C782" s="677"/>
      <c r="G782" s="218">
        <f t="shared" si="15"/>
        <v>11.599999999999966</v>
      </c>
    </row>
    <row r="783" spans="2:7">
      <c r="B783" s="677"/>
      <c r="C783" s="677"/>
      <c r="G783" s="218">
        <f t="shared" si="15"/>
        <v>11.599999999999966</v>
      </c>
    </row>
    <row r="784" spans="2:7">
      <c r="B784" s="677"/>
      <c r="C784" s="677"/>
      <c r="G784" s="218">
        <f t="shared" si="15"/>
        <v>11.599999999999966</v>
      </c>
    </row>
    <row r="785" spans="2:7">
      <c r="B785" s="677"/>
      <c r="C785" s="677"/>
      <c r="G785" s="218">
        <f t="shared" si="15"/>
        <v>11.599999999999966</v>
      </c>
    </row>
    <row r="786" spans="2:7">
      <c r="B786" s="677"/>
      <c r="C786" s="677"/>
      <c r="G786" s="218">
        <f t="shared" si="15"/>
        <v>11.599999999999966</v>
      </c>
    </row>
    <row r="787" spans="2:7">
      <c r="B787" s="677"/>
      <c r="C787" s="677"/>
      <c r="G787" s="218">
        <f t="shared" si="15"/>
        <v>11.599999999999966</v>
      </c>
    </row>
    <row r="788" spans="2:7">
      <c r="B788" s="677"/>
      <c r="C788" s="677"/>
      <c r="G788" s="218">
        <f t="shared" si="15"/>
        <v>11.599999999999966</v>
      </c>
    </row>
    <row r="789" spans="2:7">
      <c r="B789" s="677"/>
      <c r="C789" s="677"/>
      <c r="G789" s="218">
        <f t="shared" si="15"/>
        <v>11.599999999999966</v>
      </c>
    </row>
    <row r="790" spans="2:7">
      <c r="B790" s="677"/>
      <c r="C790" s="677"/>
      <c r="G790" s="218">
        <f t="shared" si="15"/>
        <v>11.599999999999966</v>
      </c>
    </row>
    <row r="791" spans="2:7">
      <c r="B791" s="677"/>
      <c r="C791" s="677"/>
      <c r="G791" s="218">
        <f t="shared" si="15"/>
        <v>11.599999999999966</v>
      </c>
    </row>
    <row r="792" spans="2:7">
      <c r="B792" s="677"/>
      <c r="C792" s="677"/>
      <c r="G792" s="218">
        <f t="shared" si="15"/>
        <v>11.599999999999966</v>
      </c>
    </row>
    <row r="793" spans="2:7">
      <c r="B793" s="677"/>
      <c r="C793" s="677"/>
      <c r="G793" s="218">
        <f t="shared" si="15"/>
        <v>11.599999999999966</v>
      </c>
    </row>
    <row r="794" spans="2:7">
      <c r="B794" s="677"/>
      <c r="C794" s="677"/>
      <c r="G794" s="218">
        <f t="shared" si="15"/>
        <v>11.599999999999966</v>
      </c>
    </row>
    <row r="795" spans="2:7">
      <c r="B795" s="677"/>
      <c r="C795" s="677"/>
      <c r="G795" s="218">
        <f t="shared" si="15"/>
        <v>11.599999999999966</v>
      </c>
    </row>
    <row r="796" spans="2:7">
      <c r="B796" s="677"/>
      <c r="C796" s="677"/>
      <c r="G796" s="218">
        <f t="shared" si="15"/>
        <v>11.599999999999966</v>
      </c>
    </row>
    <row r="797" spans="2:7">
      <c r="B797" s="677"/>
      <c r="C797" s="677"/>
      <c r="G797" s="218">
        <f t="shared" si="15"/>
        <v>11.599999999999966</v>
      </c>
    </row>
    <row r="798" spans="2:7">
      <c r="B798" s="677"/>
      <c r="C798" s="677"/>
      <c r="G798" s="218">
        <f t="shared" si="15"/>
        <v>11.599999999999966</v>
      </c>
    </row>
    <row r="799" spans="2:7">
      <c r="B799" s="677"/>
      <c r="C799" s="677"/>
      <c r="G799" s="218">
        <f t="shared" si="15"/>
        <v>11.599999999999966</v>
      </c>
    </row>
    <row r="800" spans="2:7">
      <c r="B800" s="677"/>
      <c r="C800" s="677"/>
      <c r="G800" s="218">
        <f t="shared" si="15"/>
        <v>11.599999999999966</v>
      </c>
    </row>
    <row r="801" spans="2:7">
      <c r="B801" s="677"/>
      <c r="C801" s="677"/>
      <c r="G801" s="218">
        <f t="shared" si="15"/>
        <v>11.599999999999966</v>
      </c>
    </row>
    <row r="802" spans="2:7">
      <c r="B802" s="677"/>
      <c r="C802" s="677"/>
      <c r="G802" s="218">
        <f t="shared" si="15"/>
        <v>11.599999999999966</v>
      </c>
    </row>
    <row r="803" spans="2:7">
      <c r="B803" s="677"/>
      <c r="C803" s="677"/>
      <c r="G803" s="218">
        <f t="shared" si="15"/>
        <v>11.599999999999966</v>
      </c>
    </row>
    <row r="804" spans="2:7">
      <c r="B804" s="677"/>
      <c r="C804" s="677"/>
      <c r="G804" s="218">
        <f t="shared" si="15"/>
        <v>11.599999999999966</v>
      </c>
    </row>
    <row r="805" spans="2:7">
      <c r="B805" s="677"/>
      <c r="C805" s="677"/>
      <c r="G805" s="218">
        <f t="shared" si="15"/>
        <v>11.599999999999966</v>
      </c>
    </row>
    <row r="806" spans="2:7">
      <c r="B806" s="677"/>
      <c r="C806" s="677"/>
      <c r="G806" s="218">
        <f t="shared" si="15"/>
        <v>11.599999999999966</v>
      </c>
    </row>
    <row r="807" spans="2:7">
      <c r="B807" s="677"/>
      <c r="C807" s="677"/>
      <c r="G807" s="218">
        <f t="shared" si="15"/>
        <v>11.599999999999966</v>
      </c>
    </row>
    <row r="808" spans="2:7">
      <c r="B808" s="677"/>
      <c r="C808" s="677"/>
      <c r="G808" s="218">
        <f t="shared" si="15"/>
        <v>11.599999999999966</v>
      </c>
    </row>
    <row r="809" spans="2:7">
      <c r="B809" s="677"/>
      <c r="C809" s="677"/>
      <c r="G809" s="218">
        <f t="shared" si="15"/>
        <v>11.599999999999966</v>
      </c>
    </row>
    <row r="810" spans="2:7">
      <c r="B810" s="677"/>
      <c r="C810" s="677"/>
      <c r="G810" s="218">
        <f t="shared" si="15"/>
        <v>11.599999999999966</v>
      </c>
    </row>
    <row r="811" spans="2:7">
      <c r="B811" s="677"/>
      <c r="C811" s="677"/>
      <c r="G811" s="218">
        <f t="shared" si="15"/>
        <v>11.599999999999966</v>
      </c>
    </row>
    <row r="812" spans="2:7">
      <c r="B812" s="677"/>
      <c r="C812" s="677"/>
      <c r="G812" s="218">
        <f t="shared" si="15"/>
        <v>11.599999999999966</v>
      </c>
    </row>
    <row r="813" spans="2:7">
      <c r="B813" s="677"/>
      <c r="C813" s="677"/>
      <c r="G813" s="218">
        <f t="shared" si="15"/>
        <v>11.599999999999966</v>
      </c>
    </row>
    <row r="814" spans="2:7">
      <c r="B814" s="677"/>
      <c r="C814" s="677"/>
      <c r="G814" s="218">
        <f t="shared" si="15"/>
        <v>11.599999999999966</v>
      </c>
    </row>
    <row r="815" spans="2:7">
      <c r="B815" s="677"/>
      <c r="C815" s="677"/>
      <c r="G815" s="218">
        <f t="shared" si="15"/>
        <v>11.599999999999966</v>
      </c>
    </row>
    <row r="816" spans="2:7">
      <c r="B816" s="677"/>
      <c r="C816" s="677"/>
      <c r="G816" s="218">
        <f t="shared" si="15"/>
        <v>11.599999999999966</v>
      </c>
    </row>
    <row r="817" spans="2:7">
      <c r="B817" s="677"/>
      <c r="C817" s="677"/>
      <c r="G817" s="218">
        <f t="shared" si="15"/>
        <v>11.599999999999966</v>
      </c>
    </row>
    <row r="818" spans="2:7">
      <c r="B818" s="677"/>
      <c r="C818" s="677"/>
      <c r="G818" s="218">
        <f t="shared" si="15"/>
        <v>11.599999999999966</v>
      </c>
    </row>
    <row r="819" spans="2:7">
      <c r="B819" s="677"/>
      <c r="C819" s="677"/>
      <c r="G819" s="218">
        <f t="shared" si="15"/>
        <v>11.599999999999966</v>
      </c>
    </row>
    <row r="820" spans="2:7">
      <c r="B820" s="677"/>
      <c r="C820" s="677"/>
      <c r="G820" s="218">
        <f t="shared" si="15"/>
        <v>11.599999999999966</v>
      </c>
    </row>
    <row r="821" spans="2:7">
      <c r="B821" s="677"/>
      <c r="C821" s="677"/>
      <c r="G821" s="218">
        <f t="shared" si="15"/>
        <v>11.599999999999966</v>
      </c>
    </row>
    <row r="822" spans="2:7">
      <c r="B822" s="677"/>
      <c r="C822" s="677"/>
      <c r="G822" s="218">
        <f t="shared" si="15"/>
        <v>11.599999999999966</v>
      </c>
    </row>
    <row r="823" spans="2:7">
      <c r="B823" s="677"/>
      <c r="C823" s="677"/>
      <c r="G823" s="218">
        <f t="shared" si="15"/>
        <v>11.599999999999966</v>
      </c>
    </row>
    <row r="824" spans="2:7">
      <c r="B824" s="677"/>
      <c r="C824" s="677"/>
      <c r="G824" s="218">
        <f t="shared" si="15"/>
        <v>11.599999999999966</v>
      </c>
    </row>
    <row r="825" spans="2:7">
      <c r="B825" s="677"/>
      <c r="C825" s="677"/>
      <c r="G825" s="218">
        <f t="shared" si="15"/>
        <v>11.599999999999966</v>
      </c>
    </row>
    <row r="826" spans="2:7">
      <c r="B826" s="677"/>
      <c r="C826" s="677"/>
      <c r="G826" s="218">
        <f t="shared" si="15"/>
        <v>11.599999999999966</v>
      </c>
    </row>
    <row r="827" spans="2:7">
      <c r="B827" s="677"/>
      <c r="C827" s="677"/>
      <c r="G827" s="218">
        <f t="shared" si="15"/>
        <v>11.599999999999966</v>
      </c>
    </row>
    <row r="828" spans="2:7">
      <c r="B828" s="677"/>
      <c r="C828" s="677"/>
      <c r="G828" s="218">
        <f t="shared" si="15"/>
        <v>11.599999999999966</v>
      </c>
    </row>
    <row r="829" spans="2:7">
      <c r="B829" s="677"/>
      <c r="C829" s="677"/>
      <c r="G829" s="218">
        <f t="shared" si="15"/>
        <v>11.599999999999966</v>
      </c>
    </row>
    <row r="830" spans="2:7">
      <c r="B830" s="677"/>
      <c r="C830" s="677"/>
      <c r="G830" s="218">
        <f t="shared" si="15"/>
        <v>11.599999999999966</v>
      </c>
    </row>
    <row r="831" spans="2:7">
      <c r="B831" s="677"/>
      <c r="C831" s="677"/>
      <c r="G831" s="218">
        <f t="shared" si="15"/>
        <v>11.599999999999966</v>
      </c>
    </row>
    <row r="832" spans="2:7">
      <c r="B832" s="677"/>
      <c r="C832" s="677"/>
      <c r="G832" s="218">
        <f t="shared" si="15"/>
        <v>11.599999999999966</v>
      </c>
    </row>
    <row r="833" spans="2:7">
      <c r="B833" s="677"/>
      <c r="C833" s="677"/>
      <c r="G833" s="218">
        <f t="shared" ref="G833:G896" si="16">+G832+E833-F833</f>
        <v>11.599999999999966</v>
      </c>
    </row>
    <row r="834" spans="2:7">
      <c r="B834" s="677"/>
      <c r="C834" s="677"/>
      <c r="G834" s="218">
        <f t="shared" si="16"/>
        <v>11.599999999999966</v>
      </c>
    </row>
    <row r="835" spans="2:7">
      <c r="B835" s="677"/>
      <c r="C835" s="677"/>
      <c r="G835" s="218">
        <f t="shared" si="16"/>
        <v>11.599999999999966</v>
      </c>
    </row>
    <row r="836" spans="2:7">
      <c r="B836" s="677"/>
      <c r="C836" s="677"/>
      <c r="G836" s="218">
        <f t="shared" si="16"/>
        <v>11.599999999999966</v>
      </c>
    </row>
    <row r="837" spans="2:7">
      <c r="B837" s="677"/>
      <c r="C837" s="677"/>
      <c r="G837" s="218">
        <f t="shared" si="16"/>
        <v>11.599999999999966</v>
      </c>
    </row>
    <row r="838" spans="2:7">
      <c r="B838" s="677"/>
      <c r="C838" s="677"/>
      <c r="G838" s="218">
        <f t="shared" si="16"/>
        <v>11.599999999999966</v>
      </c>
    </row>
    <row r="839" spans="2:7">
      <c r="B839" s="677"/>
      <c r="C839" s="677"/>
      <c r="G839" s="218">
        <f t="shared" si="16"/>
        <v>11.599999999999966</v>
      </c>
    </row>
    <row r="840" spans="2:7">
      <c r="B840" s="677"/>
      <c r="C840" s="677"/>
      <c r="G840" s="218">
        <f t="shared" si="16"/>
        <v>11.599999999999966</v>
      </c>
    </row>
    <row r="841" spans="2:7">
      <c r="B841" s="677"/>
      <c r="C841" s="677"/>
      <c r="G841" s="218">
        <f t="shared" si="16"/>
        <v>11.599999999999966</v>
      </c>
    </row>
    <row r="842" spans="2:7">
      <c r="B842" s="677"/>
      <c r="C842" s="677"/>
      <c r="G842" s="218">
        <f t="shared" si="16"/>
        <v>11.599999999999966</v>
      </c>
    </row>
    <row r="843" spans="2:7">
      <c r="B843" s="677"/>
      <c r="C843" s="677"/>
      <c r="G843" s="218">
        <f t="shared" si="16"/>
        <v>11.599999999999966</v>
      </c>
    </row>
    <row r="844" spans="2:7">
      <c r="B844" s="677"/>
      <c r="C844" s="677"/>
      <c r="G844" s="218">
        <f t="shared" si="16"/>
        <v>11.599999999999966</v>
      </c>
    </row>
    <row r="845" spans="2:7">
      <c r="B845" s="677"/>
      <c r="C845" s="677"/>
      <c r="G845" s="218">
        <f t="shared" si="16"/>
        <v>11.599999999999966</v>
      </c>
    </row>
    <row r="846" spans="2:7">
      <c r="B846" s="677"/>
      <c r="C846" s="677"/>
      <c r="G846" s="218">
        <f t="shared" si="16"/>
        <v>11.599999999999966</v>
      </c>
    </row>
    <row r="847" spans="2:7">
      <c r="B847" s="677"/>
      <c r="C847" s="677"/>
      <c r="G847" s="218">
        <f t="shared" si="16"/>
        <v>11.599999999999966</v>
      </c>
    </row>
    <row r="848" spans="2:7">
      <c r="B848" s="677"/>
      <c r="C848" s="677"/>
      <c r="G848" s="218">
        <f t="shared" si="16"/>
        <v>11.599999999999966</v>
      </c>
    </row>
    <row r="849" spans="2:7">
      <c r="B849" s="677"/>
      <c r="C849" s="677"/>
      <c r="G849" s="218">
        <f t="shared" si="16"/>
        <v>11.599999999999966</v>
      </c>
    </row>
    <row r="850" spans="2:7">
      <c r="B850" s="677"/>
      <c r="C850" s="677"/>
      <c r="G850" s="218">
        <f t="shared" si="16"/>
        <v>11.599999999999966</v>
      </c>
    </row>
    <row r="851" spans="2:7">
      <c r="B851" s="677"/>
      <c r="C851" s="677"/>
      <c r="G851" s="218">
        <f t="shared" si="16"/>
        <v>11.599999999999966</v>
      </c>
    </row>
    <row r="852" spans="2:7">
      <c r="B852" s="677"/>
      <c r="C852" s="677"/>
      <c r="G852" s="218">
        <f t="shared" si="16"/>
        <v>11.599999999999966</v>
      </c>
    </row>
    <row r="853" spans="2:7">
      <c r="B853" s="677"/>
      <c r="C853" s="677"/>
      <c r="G853" s="218">
        <f t="shared" si="16"/>
        <v>11.599999999999966</v>
      </c>
    </row>
    <row r="854" spans="2:7">
      <c r="B854" s="677"/>
      <c r="C854" s="677"/>
      <c r="G854" s="218">
        <f t="shared" si="16"/>
        <v>11.599999999999966</v>
      </c>
    </row>
    <row r="855" spans="2:7">
      <c r="B855" s="677"/>
      <c r="C855" s="677"/>
      <c r="G855" s="218">
        <f t="shared" si="16"/>
        <v>11.599999999999966</v>
      </c>
    </row>
    <row r="856" spans="2:7">
      <c r="B856" s="677"/>
      <c r="C856" s="677"/>
      <c r="G856" s="218">
        <f t="shared" si="16"/>
        <v>11.599999999999966</v>
      </c>
    </row>
    <row r="857" spans="2:7">
      <c r="B857" s="677"/>
      <c r="C857" s="677"/>
      <c r="G857" s="218">
        <f t="shared" si="16"/>
        <v>11.599999999999966</v>
      </c>
    </row>
    <row r="858" spans="2:7">
      <c r="B858" s="677"/>
      <c r="C858" s="677"/>
      <c r="G858" s="218">
        <f t="shared" si="16"/>
        <v>11.599999999999966</v>
      </c>
    </row>
    <row r="859" spans="2:7">
      <c r="B859" s="677"/>
      <c r="C859" s="677"/>
      <c r="G859" s="218">
        <f t="shared" si="16"/>
        <v>11.599999999999966</v>
      </c>
    </row>
    <row r="860" spans="2:7">
      <c r="B860" s="677"/>
      <c r="C860" s="677"/>
      <c r="G860" s="218">
        <f t="shared" si="16"/>
        <v>11.599999999999966</v>
      </c>
    </row>
    <row r="861" spans="2:7">
      <c r="B861" s="677"/>
      <c r="C861" s="677"/>
      <c r="G861" s="218">
        <f t="shared" si="16"/>
        <v>11.599999999999966</v>
      </c>
    </row>
    <row r="862" spans="2:7">
      <c r="B862" s="677"/>
      <c r="C862" s="677"/>
      <c r="G862" s="218">
        <f t="shared" si="16"/>
        <v>11.599999999999966</v>
      </c>
    </row>
    <row r="863" spans="2:7">
      <c r="B863" s="677"/>
      <c r="C863" s="677"/>
      <c r="G863" s="218">
        <f t="shared" si="16"/>
        <v>11.599999999999966</v>
      </c>
    </row>
    <row r="864" spans="2:7">
      <c r="B864" s="677"/>
      <c r="C864" s="677"/>
      <c r="G864" s="218">
        <f t="shared" si="16"/>
        <v>11.599999999999966</v>
      </c>
    </row>
    <row r="865" spans="2:7">
      <c r="B865" s="677"/>
      <c r="C865" s="677"/>
      <c r="G865" s="218">
        <f t="shared" si="16"/>
        <v>11.599999999999966</v>
      </c>
    </row>
    <row r="866" spans="2:7">
      <c r="B866" s="677"/>
      <c r="C866" s="677"/>
      <c r="G866" s="218">
        <f t="shared" si="16"/>
        <v>11.599999999999966</v>
      </c>
    </row>
    <row r="867" spans="2:7">
      <c r="B867" s="677"/>
      <c r="C867" s="677"/>
      <c r="G867" s="218">
        <f t="shared" si="16"/>
        <v>11.599999999999966</v>
      </c>
    </row>
    <row r="868" spans="2:7">
      <c r="B868" s="677"/>
      <c r="C868" s="677"/>
      <c r="G868" s="218">
        <f t="shared" si="16"/>
        <v>11.599999999999966</v>
      </c>
    </row>
    <row r="869" spans="2:7">
      <c r="B869" s="677"/>
      <c r="C869" s="677"/>
      <c r="G869" s="218">
        <f t="shared" si="16"/>
        <v>11.599999999999966</v>
      </c>
    </row>
    <row r="870" spans="2:7">
      <c r="B870" s="677"/>
      <c r="C870" s="677"/>
      <c r="G870" s="218">
        <f t="shared" si="16"/>
        <v>11.599999999999966</v>
      </c>
    </row>
    <row r="871" spans="2:7">
      <c r="B871" s="677"/>
      <c r="C871" s="677"/>
      <c r="G871" s="218">
        <f t="shared" si="16"/>
        <v>11.599999999999966</v>
      </c>
    </row>
    <row r="872" spans="2:7">
      <c r="B872" s="677"/>
      <c r="C872" s="677"/>
      <c r="G872" s="218">
        <f t="shared" si="16"/>
        <v>11.599999999999966</v>
      </c>
    </row>
    <row r="873" spans="2:7">
      <c r="B873" s="677"/>
      <c r="C873" s="677"/>
      <c r="G873" s="218">
        <f t="shared" si="16"/>
        <v>11.599999999999966</v>
      </c>
    </row>
    <row r="874" spans="2:7">
      <c r="B874" s="677"/>
      <c r="C874" s="677"/>
      <c r="G874" s="218">
        <f t="shared" si="16"/>
        <v>11.599999999999966</v>
      </c>
    </row>
    <row r="875" spans="2:7">
      <c r="B875" s="677"/>
      <c r="C875" s="677"/>
      <c r="G875" s="218">
        <f t="shared" si="16"/>
        <v>11.599999999999966</v>
      </c>
    </row>
    <row r="876" spans="2:7">
      <c r="B876" s="677"/>
      <c r="C876" s="677"/>
      <c r="G876" s="218">
        <f t="shared" si="16"/>
        <v>11.599999999999966</v>
      </c>
    </row>
    <row r="877" spans="2:7">
      <c r="B877" s="677"/>
      <c r="C877" s="677"/>
      <c r="G877" s="218">
        <f t="shared" si="16"/>
        <v>11.599999999999966</v>
      </c>
    </row>
    <row r="878" spans="2:7">
      <c r="B878" s="677"/>
      <c r="C878" s="677"/>
      <c r="G878" s="218">
        <f t="shared" si="16"/>
        <v>11.599999999999966</v>
      </c>
    </row>
    <row r="879" spans="2:7">
      <c r="B879" s="677"/>
      <c r="C879" s="677"/>
      <c r="G879" s="218">
        <f t="shared" si="16"/>
        <v>11.599999999999966</v>
      </c>
    </row>
    <row r="880" spans="2:7">
      <c r="B880" s="677"/>
      <c r="C880" s="677"/>
      <c r="G880" s="218">
        <f t="shared" si="16"/>
        <v>11.599999999999966</v>
      </c>
    </row>
    <row r="881" spans="2:7">
      <c r="B881" s="677"/>
      <c r="C881" s="677"/>
      <c r="G881" s="218">
        <f t="shared" si="16"/>
        <v>11.599999999999966</v>
      </c>
    </row>
    <row r="882" spans="2:7">
      <c r="B882" s="677"/>
      <c r="C882" s="677"/>
      <c r="G882" s="218">
        <f t="shared" si="16"/>
        <v>11.599999999999966</v>
      </c>
    </row>
    <row r="883" spans="2:7">
      <c r="B883" s="677"/>
      <c r="C883" s="677"/>
      <c r="G883" s="218">
        <f t="shared" si="16"/>
        <v>11.599999999999966</v>
      </c>
    </row>
    <row r="884" spans="2:7">
      <c r="B884" s="677"/>
      <c r="C884" s="677"/>
      <c r="G884" s="218">
        <f t="shared" si="16"/>
        <v>11.599999999999966</v>
      </c>
    </row>
    <row r="885" spans="2:7">
      <c r="B885" s="677"/>
      <c r="C885" s="677"/>
      <c r="G885" s="218">
        <f t="shared" si="16"/>
        <v>11.599999999999966</v>
      </c>
    </row>
    <row r="886" spans="2:7">
      <c r="B886" s="677"/>
      <c r="C886" s="677"/>
      <c r="G886" s="218">
        <f t="shared" si="16"/>
        <v>11.599999999999966</v>
      </c>
    </row>
    <row r="887" spans="2:7">
      <c r="B887" s="677"/>
      <c r="C887" s="677"/>
      <c r="G887" s="218">
        <f t="shared" si="16"/>
        <v>11.599999999999966</v>
      </c>
    </row>
    <row r="888" spans="2:7">
      <c r="B888" s="677"/>
      <c r="C888" s="677"/>
      <c r="G888" s="218">
        <f t="shared" si="16"/>
        <v>11.599999999999966</v>
      </c>
    </row>
    <row r="889" spans="2:7">
      <c r="B889" s="677"/>
      <c r="C889" s="677"/>
      <c r="G889" s="218">
        <f t="shared" si="16"/>
        <v>11.599999999999966</v>
      </c>
    </row>
    <row r="890" spans="2:7">
      <c r="B890" s="677"/>
      <c r="C890" s="677"/>
      <c r="G890" s="218">
        <f t="shared" si="16"/>
        <v>11.599999999999966</v>
      </c>
    </row>
    <row r="891" spans="2:7">
      <c r="B891" s="677"/>
      <c r="C891" s="677"/>
      <c r="G891" s="218">
        <f t="shared" si="16"/>
        <v>11.599999999999966</v>
      </c>
    </row>
    <row r="892" spans="2:7">
      <c r="B892" s="677"/>
      <c r="C892" s="677"/>
      <c r="G892" s="218">
        <f t="shared" si="16"/>
        <v>11.599999999999966</v>
      </c>
    </row>
    <row r="893" spans="2:7">
      <c r="B893" s="677"/>
      <c r="C893" s="677"/>
      <c r="G893" s="218">
        <f t="shared" si="16"/>
        <v>11.599999999999966</v>
      </c>
    </row>
    <row r="894" spans="2:7">
      <c r="B894" s="677"/>
      <c r="C894" s="677"/>
      <c r="G894" s="218">
        <f t="shared" si="16"/>
        <v>11.599999999999966</v>
      </c>
    </row>
    <row r="895" spans="2:7">
      <c r="B895" s="677"/>
      <c r="C895" s="677"/>
      <c r="G895" s="218">
        <f t="shared" si="16"/>
        <v>11.599999999999966</v>
      </c>
    </row>
    <row r="896" spans="2:7">
      <c r="B896" s="677"/>
      <c r="C896" s="677"/>
      <c r="G896" s="218">
        <f t="shared" si="16"/>
        <v>11.599999999999966</v>
      </c>
    </row>
    <row r="897" spans="2:7">
      <c r="B897" s="677"/>
      <c r="C897" s="677"/>
      <c r="G897" s="218">
        <f t="shared" ref="G897:G960" si="17">+G896+E897-F897</f>
        <v>11.599999999999966</v>
      </c>
    </row>
    <row r="898" spans="2:7">
      <c r="B898" s="677"/>
      <c r="C898" s="677"/>
      <c r="G898" s="218">
        <f t="shared" si="17"/>
        <v>11.599999999999966</v>
      </c>
    </row>
    <row r="899" spans="2:7">
      <c r="B899" s="677"/>
      <c r="C899" s="677"/>
      <c r="G899" s="218">
        <f t="shared" si="17"/>
        <v>11.599999999999966</v>
      </c>
    </row>
    <row r="900" spans="2:7">
      <c r="B900" s="677"/>
      <c r="C900" s="677"/>
      <c r="G900" s="218">
        <f t="shared" si="17"/>
        <v>11.599999999999966</v>
      </c>
    </row>
    <row r="901" spans="2:7">
      <c r="B901" s="677"/>
      <c r="C901" s="677"/>
      <c r="G901" s="218">
        <f t="shared" si="17"/>
        <v>11.599999999999966</v>
      </c>
    </row>
    <row r="902" spans="2:7">
      <c r="B902" s="677"/>
      <c r="C902" s="677"/>
      <c r="G902" s="218">
        <f t="shared" si="17"/>
        <v>11.599999999999966</v>
      </c>
    </row>
    <row r="903" spans="2:7">
      <c r="B903" s="677"/>
      <c r="C903" s="677"/>
      <c r="G903" s="218">
        <f t="shared" si="17"/>
        <v>11.599999999999966</v>
      </c>
    </row>
    <row r="904" spans="2:7">
      <c r="B904" s="677"/>
      <c r="C904" s="677"/>
      <c r="G904" s="218">
        <f t="shared" si="17"/>
        <v>11.599999999999966</v>
      </c>
    </row>
    <row r="905" spans="2:7">
      <c r="B905" s="677"/>
      <c r="C905" s="677"/>
      <c r="G905" s="218">
        <f t="shared" si="17"/>
        <v>11.599999999999966</v>
      </c>
    </row>
    <row r="906" spans="2:7">
      <c r="B906" s="677"/>
      <c r="C906" s="677"/>
      <c r="G906" s="218">
        <f t="shared" si="17"/>
        <v>11.599999999999966</v>
      </c>
    </row>
    <row r="907" spans="2:7">
      <c r="B907" s="677"/>
      <c r="C907" s="677"/>
      <c r="G907" s="218">
        <f t="shared" si="17"/>
        <v>11.599999999999966</v>
      </c>
    </row>
    <row r="908" spans="2:7">
      <c r="B908" s="677"/>
      <c r="C908" s="677"/>
      <c r="G908" s="218">
        <f t="shared" si="17"/>
        <v>11.599999999999966</v>
      </c>
    </row>
    <row r="909" spans="2:7">
      <c r="B909" s="677"/>
      <c r="C909" s="677"/>
      <c r="G909" s="218">
        <f t="shared" si="17"/>
        <v>11.599999999999966</v>
      </c>
    </row>
    <row r="910" spans="2:7">
      <c r="B910" s="677"/>
      <c r="C910" s="677"/>
      <c r="G910" s="218">
        <f t="shared" si="17"/>
        <v>11.599999999999966</v>
      </c>
    </row>
    <row r="911" spans="2:7">
      <c r="B911" s="677"/>
      <c r="C911" s="677"/>
      <c r="G911" s="218">
        <f t="shared" si="17"/>
        <v>11.599999999999966</v>
      </c>
    </row>
    <row r="912" spans="2:7">
      <c r="B912" s="677"/>
      <c r="C912" s="677"/>
      <c r="G912" s="218">
        <f t="shared" si="17"/>
        <v>11.599999999999966</v>
      </c>
    </row>
    <row r="913" spans="2:7">
      <c r="B913" s="677"/>
      <c r="C913" s="677"/>
      <c r="G913" s="218">
        <f t="shared" si="17"/>
        <v>11.599999999999966</v>
      </c>
    </row>
    <row r="914" spans="2:7">
      <c r="B914" s="677"/>
      <c r="C914" s="677"/>
      <c r="G914" s="218">
        <f t="shared" si="17"/>
        <v>11.599999999999966</v>
      </c>
    </row>
    <row r="915" spans="2:7">
      <c r="B915" s="677"/>
      <c r="C915" s="677"/>
      <c r="G915" s="218">
        <f t="shared" si="17"/>
        <v>11.599999999999966</v>
      </c>
    </row>
    <row r="916" spans="2:7">
      <c r="B916" s="677"/>
      <c r="C916" s="677"/>
      <c r="G916" s="218">
        <f t="shared" si="17"/>
        <v>11.599999999999966</v>
      </c>
    </row>
    <row r="917" spans="2:7">
      <c r="B917" s="677"/>
      <c r="C917" s="677"/>
      <c r="G917" s="218">
        <f t="shared" si="17"/>
        <v>11.599999999999966</v>
      </c>
    </row>
    <row r="918" spans="2:7">
      <c r="B918" s="677"/>
      <c r="C918" s="677"/>
      <c r="G918" s="218">
        <f t="shared" si="17"/>
        <v>11.599999999999966</v>
      </c>
    </row>
    <row r="919" spans="2:7">
      <c r="B919" s="677"/>
      <c r="C919" s="677"/>
      <c r="G919" s="218">
        <f t="shared" si="17"/>
        <v>11.599999999999966</v>
      </c>
    </row>
    <row r="920" spans="2:7">
      <c r="B920" s="677"/>
      <c r="C920" s="677"/>
      <c r="G920" s="218">
        <f t="shared" si="17"/>
        <v>11.599999999999966</v>
      </c>
    </row>
    <row r="921" spans="2:7">
      <c r="B921" s="677"/>
      <c r="C921" s="677"/>
      <c r="G921" s="218">
        <f t="shared" si="17"/>
        <v>11.599999999999966</v>
      </c>
    </row>
    <row r="922" spans="2:7">
      <c r="B922" s="677"/>
      <c r="C922" s="677"/>
      <c r="G922" s="218">
        <f t="shared" si="17"/>
        <v>11.599999999999966</v>
      </c>
    </row>
    <row r="923" spans="2:7">
      <c r="B923" s="677"/>
      <c r="C923" s="677"/>
      <c r="G923" s="218">
        <f t="shared" si="17"/>
        <v>11.599999999999966</v>
      </c>
    </row>
    <row r="924" spans="2:7">
      <c r="B924" s="677"/>
      <c r="C924" s="677"/>
      <c r="G924" s="218">
        <f t="shared" si="17"/>
        <v>11.599999999999966</v>
      </c>
    </row>
    <row r="925" spans="2:7">
      <c r="B925" s="677"/>
      <c r="C925" s="677"/>
      <c r="G925" s="218">
        <f t="shared" si="17"/>
        <v>11.599999999999966</v>
      </c>
    </row>
    <row r="926" spans="2:7">
      <c r="B926" s="677"/>
      <c r="C926" s="677"/>
      <c r="G926" s="218">
        <f t="shared" si="17"/>
        <v>11.599999999999966</v>
      </c>
    </row>
    <row r="927" spans="2:7">
      <c r="B927" s="677"/>
      <c r="C927" s="677"/>
      <c r="G927" s="218">
        <f t="shared" si="17"/>
        <v>11.599999999999966</v>
      </c>
    </row>
    <row r="928" spans="2:7">
      <c r="B928" s="677"/>
      <c r="C928" s="677"/>
      <c r="G928" s="218">
        <f t="shared" si="17"/>
        <v>11.599999999999966</v>
      </c>
    </row>
    <row r="929" spans="2:7">
      <c r="B929" s="677"/>
      <c r="C929" s="677"/>
      <c r="G929" s="218">
        <f t="shared" si="17"/>
        <v>11.599999999999966</v>
      </c>
    </row>
    <row r="930" spans="2:7">
      <c r="B930" s="677"/>
      <c r="C930" s="677"/>
      <c r="G930" s="218">
        <f t="shared" si="17"/>
        <v>11.599999999999966</v>
      </c>
    </row>
    <row r="931" spans="2:7">
      <c r="B931" s="677"/>
      <c r="C931" s="677"/>
      <c r="G931" s="218">
        <f t="shared" si="17"/>
        <v>11.599999999999966</v>
      </c>
    </row>
    <row r="932" spans="2:7">
      <c r="B932" s="677"/>
      <c r="C932" s="677"/>
      <c r="G932" s="218">
        <f t="shared" si="17"/>
        <v>11.599999999999966</v>
      </c>
    </row>
    <row r="933" spans="2:7">
      <c r="B933" s="677"/>
      <c r="C933" s="677"/>
      <c r="G933" s="218">
        <f t="shared" si="17"/>
        <v>11.599999999999966</v>
      </c>
    </row>
    <row r="934" spans="2:7">
      <c r="B934" s="677"/>
      <c r="C934" s="677"/>
      <c r="G934" s="218">
        <f t="shared" si="17"/>
        <v>11.599999999999966</v>
      </c>
    </row>
    <row r="935" spans="2:7">
      <c r="B935" s="677"/>
      <c r="C935" s="677"/>
      <c r="G935" s="218">
        <f t="shared" si="17"/>
        <v>11.599999999999966</v>
      </c>
    </row>
    <row r="936" spans="2:7">
      <c r="B936" s="677"/>
      <c r="C936" s="677"/>
      <c r="G936" s="218">
        <f t="shared" si="17"/>
        <v>11.599999999999966</v>
      </c>
    </row>
    <row r="937" spans="2:7">
      <c r="B937" s="677"/>
      <c r="C937" s="677"/>
      <c r="G937" s="218">
        <f t="shared" si="17"/>
        <v>11.599999999999966</v>
      </c>
    </row>
    <row r="938" spans="2:7">
      <c r="B938" s="677"/>
      <c r="C938" s="677"/>
      <c r="G938" s="218">
        <f t="shared" si="17"/>
        <v>11.599999999999966</v>
      </c>
    </row>
    <row r="939" spans="2:7">
      <c r="B939" s="677"/>
      <c r="C939" s="677"/>
      <c r="G939" s="218">
        <f t="shared" si="17"/>
        <v>11.599999999999966</v>
      </c>
    </row>
    <row r="940" spans="2:7">
      <c r="B940" s="677"/>
      <c r="C940" s="677"/>
      <c r="G940" s="218">
        <f t="shared" si="17"/>
        <v>11.599999999999966</v>
      </c>
    </row>
    <row r="941" spans="2:7">
      <c r="B941" s="677"/>
      <c r="C941" s="677"/>
      <c r="G941" s="218">
        <f t="shared" si="17"/>
        <v>11.599999999999966</v>
      </c>
    </row>
    <row r="942" spans="2:7">
      <c r="B942" s="677"/>
      <c r="C942" s="677"/>
      <c r="G942" s="218">
        <f t="shared" si="17"/>
        <v>11.599999999999966</v>
      </c>
    </row>
    <row r="943" spans="2:7">
      <c r="B943" s="677"/>
      <c r="C943" s="677"/>
      <c r="G943" s="218">
        <f t="shared" si="17"/>
        <v>11.599999999999966</v>
      </c>
    </row>
    <row r="944" spans="2:7">
      <c r="B944" s="677"/>
      <c r="C944" s="677"/>
      <c r="G944" s="218">
        <f t="shared" si="17"/>
        <v>11.599999999999966</v>
      </c>
    </row>
    <row r="945" spans="2:7">
      <c r="B945" s="677"/>
      <c r="C945" s="677"/>
      <c r="G945" s="218">
        <f t="shared" si="17"/>
        <v>11.599999999999966</v>
      </c>
    </row>
    <row r="946" spans="2:7">
      <c r="B946" s="677"/>
      <c r="C946" s="677"/>
      <c r="G946" s="218">
        <f t="shared" si="17"/>
        <v>11.599999999999966</v>
      </c>
    </row>
    <row r="947" spans="2:7">
      <c r="B947" s="677"/>
      <c r="C947" s="677"/>
      <c r="G947" s="218">
        <f t="shared" si="17"/>
        <v>11.599999999999966</v>
      </c>
    </row>
    <row r="948" spans="2:7">
      <c r="B948" s="677"/>
      <c r="C948" s="677"/>
      <c r="G948" s="218">
        <f t="shared" si="17"/>
        <v>11.599999999999966</v>
      </c>
    </row>
    <row r="949" spans="2:7">
      <c r="B949" s="677"/>
      <c r="C949" s="677"/>
      <c r="G949" s="218">
        <f t="shared" si="17"/>
        <v>11.599999999999966</v>
      </c>
    </row>
    <row r="950" spans="2:7">
      <c r="B950" s="677"/>
      <c r="C950" s="677"/>
      <c r="G950" s="218">
        <f t="shared" si="17"/>
        <v>11.599999999999966</v>
      </c>
    </row>
    <row r="951" spans="2:7">
      <c r="B951" s="677"/>
      <c r="C951" s="677"/>
      <c r="G951" s="218">
        <f t="shared" si="17"/>
        <v>11.599999999999966</v>
      </c>
    </row>
    <row r="952" spans="2:7">
      <c r="B952" s="677"/>
      <c r="C952" s="677"/>
      <c r="G952" s="218">
        <f t="shared" si="17"/>
        <v>11.599999999999966</v>
      </c>
    </row>
    <row r="953" spans="2:7">
      <c r="B953" s="677"/>
      <c r="C953" s="677"/>
      <c r="G953" s="218">
        <f t="shared" si="17"/>
        <v>11.599999999999966</v>
      </c>
    </row>
    <row r="954" spans="2:7">
      <c r="B954" s="677"/>
      <c r="C954" s="677"/>
      <c r="G954" s="218">
        <f t="shared" si="17"/>
        <v>11.599999999999966</v>
      </c>
    </row>
    <row r="955" spans="2:7">
      <c r="B955" s="677"/>
      <c r="C955" s="677"/>
      <c r="G955" s="218">
        <f t="shared" si="17"/>
        <v>11.599999999999966</v>
      </c>
    </row>
    <row r="956" spans="2:7">
      <c r="B956" s="677"/>
      <c r="C956" s="677"/>
      <c r="G956" s="218">
        <f t="shared" si="17"/>
        <v>11.599999999999966</v>
      </c>
    </row>
    <row r="957" spans="2:7">
      <c r="B957" s="677"/>
      <c r="C957" s="677"/>
      <c r="G957" s="218">
        <f t="shared" si="17"/>
        <v>11.599999999999966</v>
      </c>
    </row>
    <row r="958" spans="2:7">
      <c r="B958" s="677"/>
      <c r="C958" s="677"/>
      <c r="G958" s="218">
        <f t="shared" si="17"/>
        <v>11.599999999999966</v>
      </c>
    </row>
    <row r="959" spans="2:7">
      <c r="B959" s="677"/>
      <c r="C959" s="677"/>
      <c r="G959" s="218">
        <f t="shared" si="17"/>
        <v>11.599999999999966</v>
      </c>
    </row>
    <row r="960" spans="2:7">
      <c r="B960" s="677"/>
      <c r="C960" s="677"/>
      <c r="G960" s="218">
        <f t="shared" si="17"/>
        <v>11.599999999999966</v>
      </c>
    </row>
    <row r="961" spans="2:7">
      <c r="B961" s="677"/>
      <c r="C961" s="677"/>
      <c r="G961" s="218">
        <f t="shared" ref="G961:G1024" si="18">+G960+E961-F961</f>
        <v>11.599999999999966</v>
      </c>
    </row>
    <row r="962" spans="2:7">
      <c r="B962" s="677"/>
      <c r="C962" s="677"/>
      <c r="G962" s="218">
        <f t="shared" si="18"/>
        <v>11.599999999999966</v>
      </c>
    </row>
    <row r="963" spans="2:7">
      <c r="B963" s="677"/>
      <c r="C963" s="677"/>
      <c r="G963" s="218">
        <f t="shared" si="18"/>
        <v>11.599999999999966</v>
      </c>
    </row>
    <row r="964" spans="2:7">
      <c r="B964" s="677"/>
      <c r="C964" s="677"/>
      <c r="G964" s="218">
        <f t="shared" si="18"/>
        <v>11.599999999999966</v>
      </c>
    </row>
    <row r="965" spans="2:7">
      <c r="B965" s="677"/>
      <c r="C965" s="677"/>
      <c r="G965" s="218">
        <f t="shared" si="18"/>
        <v>11.599999999999966</v>
      </c>
    </row>
    <row r="966" spans="2:7">
      <c r="B966" s="677"/>
      <c r="C966" s="677"/>
      <c r="G966" s="218">
        <f t="shared" si="18"/>
        <v>11.599999999999966</v>
      </c>
    </row>
    <row r="967" spans="2:7">
      <c r="B967" s="677"/>
      <c r="C967" s="677"/>
      <c r="G967" s="218">
        <f t="shared" si="18"/>
        <v>11.599999999999966</v>
      </c>
    </row>
    <row r="968" spans="2:7">
      <c r="B968" s="677"/>
      <c r="C968" s="677"/>
      <c r="G968" s="218">
        <f t="shared" si="18"/>
        <v>11.599999999999966</v>
      </c>
    </row>
    <row r="969" spans="2:7">
      <c r="B969" s="677"/>
      <c r="C969" s="677"/>
      <c r="G969" s="218">
        <f t="shared" si="18"/>
        <v>11.599999999999966</v>
      </c>
    </row>
    <row r="970" spans="2:7">
      <c r="B970" s="677"/>
      <c r="C970" s="677"/>
      <c r="G970" s="218">
        <f t="shared" si="18"/>
        <v>11.599999999999966</v>
      </c>
    </row>
    <row r="971" spans="2:7">
      <c r="B971" s="677"/>
      <c r="C971" s="677"/>
      <c r="G971" s="218">
        <f t="shared" si="18"/>
        <v>11.599999999999966</v>
      </c>
    </row>
    <row r="972" spans="2:7">
      <c r="B972" s="677"/>
      <c r="C972" s="677"/>
      <c r="G972" s="218">
        <f t="shared" si="18"/>
        <v>11.599999999999966</v>
      </c>
    </row>
    <row r="973" spans="2:7">
      <c r="B973" s="677"/>
      <c r="C973" s="677"/>
      <c r="G973" s="218">
        <f t="shared" si="18"/>
        <v>11.599999999999966</v>
      </c>
    </row>
    <row r="974" spans="2:7">
      <c r="B974" s="677"/>
      <c r="C974" s="677"/>
      <c r="G974" s="218">
        <f t="shared" si="18"/>
        <v>11.599999999999966</v>
      </c>
    </row>
    <row r="975" spans="2:7">
      <c r="B975" s="677"/>
      <c r="C975" s="677"/>
      <c r="G975" s="218">
        <f t="shared" si="18"/>
        <v>11.599999999999966</v>
      </c>
    </row>
    <row r="976" spans="2:7">
      <c r="B976" s="677"/>
      <c r="C976" s="677"/>
      <c r="G976" s="218">
        <f t="shared" si="18"/>
        <v>11.599999999999966</v>
      </c>
    </row>
    <row r="977" spans="2:7">
      <c r="B977" s="677"/>
      <c r="C977" s="677"/>
      <c r="G977" s="218">
        <f t="shared" si="18"/>
        <v>11.599999999999966</v>
      </c>
    </row>
    <row r="978" spans="2:7">
      <c r="B978" s="677"/>
      <c r="C978" s="677"/>
      <c r="G978" s="218">
        <f t="shared" si="18"/>
        <v>11.599999999999966</v>
      </c>
    </row>
    <row r="979" spans="2:7">
      <c r="B979" s="677"/>
      <c r="C979" s="677"/>
      <c r="G979" s="218">
        <f t="shared" si="18"/>
        <v>11.599999999999966</v>
      </c>
    </row>
    <row r="980" spans="2:7">
      <c r="B980" s="677"/>
      <c r="C980" s="677"/>
      <c r="G980" s="218">
        <f t="shared" si="18"/>
        <v>11.599999999999966</v>
      </c>
    </row>
    <row r="981" spans="2:7">
      <c r="B981" s="677"/>
      <c r="C981" s="677"/>
      <c r="G981" s="218">
        <f t="shared" si="18"/>
        <v>11.599999999999966</v>
      </c>
    </row>
    <row r="982" spans="2:7">
      <c r="B982" s="677"/>
      <c r="C982" s="677"/>
      <c r="G982" s="218">
        <f t="shared" si="18"/>
        <v>11.599999999999966</v>
      </c>
    </row>
    <row r="983" spans="2:7">
      <c r="B983" s="677"/>
      <c r="C983" s="677"/>
      <c r="G983" s="218">
        <f t="shared" si="18"/>
        <v>11.599999999999966</v>
      </c>
    </row>
    <row r="984" spans="2:7">
      <c r="B984" s="677"/>
      <c r="C984" s="677"/>
      <c r="G984" s="218">
        <f t="shared" si="18"/>
        <v>11.599999999999966</v>
      </c>
    </row>
    <row r="985" spans="2:7">
      <c r="B985" s="677"/>
      <c r="C985" s="677"/>
      <c r="G985" s="218">
        <f t="shared" si="18"/>
        <v>11.599999999999966</v>
      </c>
    </row>
    <row r="986" spans="2:7">
      <c r="B986" s="677"/>
      <c r="C986" s="677"/>
      <c r="G986" s="218">
        <f t="shared" si="18"/>
        <v>11.599999999999966</v>
      </c>
    </row>
    <row r="987" spans="2:7">
      <c r="B987" s="677"/>
      <c r="C987" s="677"/>
      <c r="G987" s="218">
        <f t="shared" si="18"/>
        <v>11.599999999999966</v>
      </c>
    </row>
    <row r="988" spans="2:7">
      <c r="B988" s="677"/>
      <c r="C988" s="677"/>
      <c r="G988" s="218">
        <f t="shared" si="18"/>
        <v>11.599999999999966</v>
      </c>
    </row>
    <row r="989" spans="2:7">
      <c r="B989" s="677"/>
      <c r="C989" s="677"/>
      <c r="G989" s="218">
        <f t="shared" si="18"/>
        <v>11.599999999999966</v>
      </c>
    </row>
    <row r="990" spans="2:7">
      <c r="B990" s="677"/>
      <c r="C990" s="677"/>
      <c r="G990" s="218">
        <f t="shared" si="18"/>
        <v>11.599999999999966</v>
      </c>
    </row>
    <row r="991" spans="2:7">
      <c r="B991" s="677"/>
      <c r="C991" s="677"/>
      <c r="G991" s="218">
        <f t="shared" si="18"/>
        <v>11.599999999999966</v>
      </c>
    </row>
    <row r="992" spans="2:7">
      <c r="B992" s="677"/>
      <c r="C992" s="677"/>
      <c r="G992" s="218">
        <f t="shared" si="18"/>
        <v>11.599999999999966</v>
      </c>
    </row>
    <row r="993" spans="2:7">
      <c r="B993" s="677"/>
      <c r="C993" s="677"/>
      <c r="G993" s="218">
        <f t="shared" si="18"/>
        <v>11.599999999999966</v>
      </c>
    </row>
    <row r="994" spans="2:7">
      <c r="B994" s="677"/>
      <c r="C994" s="677"/>
      <c r="G994" s="218">
        <f t="shared" si="18"/>
        <v>11.599999999999966</v>
      </c>
    </row>
    <row r="995" spans="2:7">
      <c r="B995" s="677"/>
      <c r="C995" s="677"/>
      <c r="G995" s="218">
        <f t="shared" si="18"/>
        <v>11.599999999999966</v>
      </c>
    </row>
    <row r="996" spans="2:7">
      <c r="B996" s="677"/>
      <c r="C996" s="677"/>
      <c r="G996" s="218">
        <f t="shared" si="18"/>
        <v>11.599999999999966</v>
      </c>
    </row>
    <row r="997" spans="2:7">
      <c r="B997" s="677"/>
      <c r="C997" s="677"/>
      <c r="G997" s="218">
        <f t="shared" si="18"/>
        <v>11.599999999999966</v>
      </c>
    </row>
    <row r="998" spans="2:7">
      <c r="B998" s="677"/>
      <c r="C998" s="677"/>
      <c r="G998" s="218">
        <f t="shared" si="18"/>
        <v>11.599999999999966</v>
      </c>
    </row>
    <row r="999" spans="2:7">
      <c r="B999" s="677"/>
      <c r="C999" s="677"/>
      <c r="G999" s="218">
        <f t="shared" si="18"/>
        <v>11.599999999999966</v>
      </c>
    </row>
    <row r="1000" spans="2:7">
      <c r="B1000" s="677"/>
      <c r="C1000" s="677"/>
      <c r="G1000" s="218">
        <f t="shared" si="18"/>
        <v>11.599999999999966</v>
      </c>
    </row>
    <row r="1001" spans="2:7">
      <c r="B1001" s="677"/>
      <c r="C1001" s="677"/>
      <c r="G1001" s="218">
        <f t="shared" si="18"/>
        <v>11.599999999999966</v>
      </c>
    </row>
    <row r="1002" spans="2:7">
      <c r="B1002" s="677"/>
      <c r="C1002" s="677"/>
      <c r="G1002" s="218">
        <f t="shared" si="18"/>
        <v>11.599999999999966</v>
      </c>
    </row>
    <row r="1003" spans="2:7">
      <c r="B1003" s="677"/>
      <c r="C1003" s="677"/>
      <c r="G1003" s="218">
        <f t="shared" si="18"/>
        <v>11.599999999999966</v>
      </c>
    </row>
    <row r="1004" spans="2:7">
      <c r="B1004" s="677"/>
      <c r="C1004" s="677"/>
      <c r="G1004" s="218">
        <f t="shared" si="18"/>
        <v>11.599999999999966</v>
      </c>
    </row>
    <row r="1005" spans="2:7">
      <c r="B1005" s="677"/>
      <c r="C1005" s="677"/>
      <c r="G1005" s="218">
        <f t="shared" si="18"/>
        <v>11.599999999999966</v>
      </c>
    </row>
    <row r="1006" spans="2:7">
      <c r="B1006" s="677"/>
      <c r="C1006" s="677"/>
      <c r="G1006" s="218">
        <f t="shared" si="18"/>
        <v>11.599999999999966</v>
      </c>
    </row>
    <row r="1007" spans="2:7">
      <c r="B1007" s="677"/>
      <c r="C1007" s="677"/>
      <c r="G1007" s="218">
        <f t="shared" si="18"/>
        <v>11.599999999999966</v>
      </c>
    </row>
    <row r="1008" spans="2:7">
      <c r="B1008" s="677"/>
      <c r="C1008" s="677"/>
      <c r="G1008" s="218">
        <f t="shared" si="18"/>
        <v>11.599999999999966</v>
      </c>
    </row>
    <row r="1009" spans="2:7">
      <c r="B1009" s="677"/>
      <c r="C1009" s="677"/>
      <c r="G1009" s="218">
        <f t="shared" si="18"/>
        <v>11.599999999999966</v>
      </c>
    </row>
    <row r="1010" spans="2:7">
      <c r="B1010" s="677"/>
      <c r="C1010" s="677"/>
      <c r="G1010" s="218">
        <f t="shared" si="18"/>
        <v>11.599999999999966</v>
      </c>
    </row>
    <row r="1011" spans="2:7">
      <c r="B1011" s="677"/>
      <c r="C1011" s="677"/>
      <c r="G1011" s="218">
        <f t="shared" si="18"/>
        <v>11.599999999999966</v>
      </c>
    </row>
    <row r="1012" spans="2:7">
      <c r="B1012" s="677"/>
      <c r="C1012" s="677"/>
      <c r="G1012" s="218">
        <f t="shared" si="18"/>
        <v>11.599999999999966</v>
      </c>
    </row>
    <row r="1013" spans="2:7">
      <c r="B1013" s="677"/>
      <c r="C1013" s="677"/>
      <c r="G1013" s="218">
        <f t="shared" si="18"/>
        <v>11.599999999999966</v>
      </c>
    </row>
    <row r="1014" spans="2:7">
      <c r="B1014" s="677"/>
      <c r="C1014" s="677"/>
      <c r="G1014" s="218">
        <f t="shared" si="18"/>
        <v>11.599999999999966</v>
      </c>
    </row>
    <row r="1015" spans="2:7">
      <c r="B1015" s="677"/>
      <c r="C1015" s="677"/>
      <c r="G1015" s="218">
        <f t="shared" si="18"/>
        <v>11.599999999999966</v>
      </c>
    </row>
    <row r="1016" spans="2:7">
      <c r="B1016" s="677"/>
      <c r="C1016" s="677"/>
      <c r="G1016" s="218">
        <f t="shared" si="18"/>
        <v>11.599999999999966</v>
      </c>
    </row>
    <row r="1017" spans="2:7">
      <c r="B1017" s="677"/>
      <c r="C1017" s="677"/>
      <c r="G1017" s="218">
        <f t="shared" si="18"/>
        <v>11.599999999999966</v>
      </c>
    </row>
    <row r="1018" spans="2:7">
      <c r="B1018" s="677"/>
      <c r="C1018" s="677"/>
      <c r="G1018" s="218">
        <f t="shared" si="18"/>
        <v>11.599999999999966</v>
      </c>
    </row>
    <row r="1019" spans="2:7">
      <c r="B1019" s="677"/>
      <c r="C1019" s="677"/>
      <c r="G1019" s="218">
        <f t="shared" si="18"/>
        <v>11.599999999999966</v>
      </c>
    </row>
    <row r="1020" spans="2:7">
      <c r="B1020" s="677"/>
      <c r="C1020" s="677"/>
      <c r="G1020" s="218">
        <f t="shared" si="18"/>
        <v>11.599999999999966</v>
      </c>
    </row>
    <row r="1021" spans="2:7">
      <c r="B1021" s="677"/>
      <c r="C1021" s="677"/>
      <c r="G1021" s="218">
        <f t="shared" si="18"/>
        <v>11.599999999999966</v>
      </c>
    </row>
    <row r="1022" spans="2:7">
      <c r="B1022" s="677"/>
      <c r="C1022" s="677"/>
      <c r="G1022" s="218">
        <f t="shared" si="18"/>
        <v>11.599999999999966</v>
      </c>
    </row>
    <row r="1023" spans="2:7">
      <c r="B1023" s="677"/>
      <c r="C1023" s="677"/>
      <c r="G1023" s="218">
        <f t="shared" si="18"/>
        <v>11.599999999999966</v>
      </c>
    </row>
    <row r="1024" spans="2:7">
      <c r="B1024" s="677"/>
      <c r="C1024" s="677"/>
      <c r="G1024" s="218">
        <f t="shared" si="18"/>
        <v>11.599999999999966</v>
      </c>
    </row>
    <row r="1025" spans="2:7">
      <c r="B1025" s="677"/>
      <c r="C1025" s="677"/>
      <c r="G1025" s="218">
        <f t="shared" ref="G1025" si="19">+G1024+E1025-F1025</f>
        <v>11.599999999999966</v>
      </c>
    </row>
  </sheetData>
  <autoFilter ref="A5:N1025" xr:uid="{00000000-0001-0000-1900-000000000000}"/>
  <mergeCells count="2">
    <mergeCell ref="B3:G3"/>
    <mergeCell ref="J720:N720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30">
    <tabColor rgb="FF00B0F0"/>
  </sheetPr>
  <dimension ref="A3:Q1023"/>
  <sheetViews>
    <sheetView topLeftCell="A818" zoomScaleNormal="100" workbookViewId="0">
      <selection activeCell="E838" sqref="E838"/>
    </sheetView>
  </sheetViews>
  <sheetFormatPr defaultColWidth="11.42578125" defaultRowHeight="15"/>
  <cols>
    <col min="1" max="1" width="11.42578125" style="236"/>
    <col min="2" max="2" width="12.7109375" style="217" bestFit="1" customWidth="1"/>
    <col min="3" max="3" width="11.85546875" style="217" bestFit="1" customWidth="1"/>
    <col min="4" max="4" width="29.140625" bestFit="1" customWidth="1"/>
    <col min="5" max="6" width="11.42578125" style="218"/>
    <col min="7" max="7" width="12.42578125" style="218" bestFit="1" customWidth="1"/>
    <col min="8" max="8" width="8.28515625" style="218" customWidth="1"/>
    <col min="11" max="11" width="16.42578125" customWidth="1"/>
    <col min="12" max="12" width="11.42578125" style="256"/>
    <col min="14" max="14" width="19.42578125" bestFit="1" customWidth="1"/>
  </cols>
  <sheetData>
    <row r="3" spans="1:12">
      <c r="B3" s="690" t="s">
        <v>3211</v>
      </c>
      <c r="C3" s="690"/>
      <c r="D3" s="690"/>
      <c r="E3" s="690"/>
      <c r="F3" s="690"/>
      <c r="G3" s="690"/>
      <c r="H3" s="676"/>
    </row>
    <row r="5" spans="1:12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34" t="s">
        <v>394</v>
      </c>
      <c r="F5" s="234" t="s">
        <v>395</v>
      </c>
      <c r="G5" s="235" t="s">
        <v>396</v>
      </c>
      <c r="H5" s="235"/>
      <c r="I5" s="676"/>
      <c r="J5" s="676"/>
      <c r="K5" s="676"/>
      <c r="L5" s="685"/>
    </row>
    <row r="6" spans="1:12">
      <c r="A6" s="236">
        <v>42736</v>
      </c>
      <c r="B6" s="677" t="s">
        <v>476</v>
      </c>
      <c r="C6" s="677"/>
      <c r="G6" s="218">
        <v>53.1</v>
      </c>
    </row>
    <row r="7" spans="1:12">
      <c r="A7" s="236">
        <v>42751</v>
      </c>
      <c r="B7" s="677">
        <v>12092</v>
      </c>
      <c r="C7" s="677" t="s">
        <v>3212</v>
      </c>
      <c r="F7" s="218">
        <v>53.1</v>
      </c>
      <c r="G7" s="218">
        <f>+G6+E7-F7</f>
        <v>0</v>
      </c>
    </row>
    <row r="8" spans="1:12">
      <c r="A8" s="243">
        <v>42766</v>
      </c>
      <c r="B8" s="676" t="s">
        <v>397</v>
      </c>
      <c r="C8" s="676" t="s">
        <v>444</v>
      </c>
      <c r="D8" t="s">
        <v>19</v>
      </c>
      <c r="E8" s="218">
        <v>13.5</v>
      </c>
      <c r="G8" s="218">
        <f t="shared" ref="G8:G71" si="0">+G7+E8-F8</f>
        <v>13.5</v>
      </c>
    </row>
    <row r="9" spans="1:12">
      <c r="B9" s="677"/>
      <c r="C9" s="677"/>
      <c r="D9" t="s">
        <v>401</v>
      </c>
      <c r="E9" s="218">
        <v>2.8</v>
      </c>
      <c r="G9" s="218">
        <f t="shared" si="0"/>
        <v>16.3</v>
      </c>
    </row>
    <row r="10" spans="1:12">
      <c r="B10" s="677"/>
      <c r="C10" s="677"/>
      <c r="D10" t="s">
        <v>400</v>
      </c>
      <c r="E10" s="218">
        <v>210</v>
      </c>
      <c r="G10" s="218">
        <f t="shared" si="0"/>
        <v>226.3</v>
      </c>
    </row>
    <row r="11" spans="1:12">
      <c r="A11" s="236">
        <v>42832</v>
      </c>
      <c r="B11" s="677">
        <v>12513</v>
      </c>
      <c r="C11" s="677" t="s">
        <v>444</v>
      </c>
      <c r="D11" t="s">
        <v>400</v>
      </c>
      <c r="F11" s="218">
        <v>210</v>
      </c>
      <c r="G11" s="218">
        <f t="shared" si="0"/>
        <v>16.300000000000011</v>
      </c>
    </row>
    <row r="12" spans="1:12">
      <c r="A12" s="236">
        <v>42857</v>
      </c>
      <c r="B12" s="677">
        <v>12593</v>
      </c>
      <c r="C12" s="677" t="s">
        <v>444</v>
      </c>
      <c r="D12" t="s">
        <v>19</v>
      </c>
      <c r="F12" s="218">
        <v>13.5</v>
      </c>
      <c r="G12" s="218">
        <f t="shared" si="0"/>
        <v>2.8000000000000114</v>
      </c>
    </row>
    <row r="13" spans="1:12">
      <c r="A13" s="236">
        <v>42857</v>
      </c>
      <c r="B13" s="677">
        <v>12593</v>
      </c>
      <c r="C13" s="677" t="s">
        <v>444</v>
      </c>
      <c r="D13" t="s">
        <v>401</v>
      </c>
      <c r="F13" s="218">
        <v>2.8</v>
      </c>
      <c r="G13" s="218">
        <f t="shared" si="0"/>
        <v>1.1546319456101628E-14</v>
      </c>
    </row>
    <row r="14" spans="1:12">
      <c r="A14" s="243">
        <v>42794</v>
      </c>
      <c r="B14" s="676" t="s">
        <v>397</v>
      </c>
      <c r="C14" s="676" t="s">
        <v>415</v>
      </c>
      <c r="D14" t="s">
        <v>19</v>
      </c>
      <c r="E14" s="218">
        <v>13</v>
      </c>
      <c r="G14" s="218">
        <f t="shared" si="0"/>
        <v>13.000000000000011</v>
      </c>
    </row>
    <row r="15" spans="1:12">
      <c r="B15" s="677"/>
      <c r="C15" s="677"/>
      <c r="D15" t="s">
        <v>401</v>
      </c>
      <c r="E15" s="218">
        <v>2</v>
      </c>
      <c r="G15" s="218">
        <f t="shared" si="0"/>
        <v>15.000000000000011</v>
      </c>
    </row>
    <row r="16" spans="1:12">
      <c r="B16" s="677"/>
      <c r="C16" s="677"/>
      <c r="D16" t="s">
        <v>400</v>
      </c>
      <c r="E16" s="218">
        <v>210</v>
      </c>
      <c r="G16" s="218">
        <f t="shared" si="0"/>
        <v>225</v>
      </c>
    </row>
    <row r="17" spans="1:7">
      <c r="A17" s="236">
        <v>42800</v>
      </c>
      <c r="B17" s="677">
        <v>12341</v>
      </c>
      <c r="C17" s="677" t="s">
        <v>415</v>
      </c>
      <c r="D17" t="s">
        <v>400</v>
      </c>
      <c r="F17" s="218">
        <v>210</v>
      </c>
      <c r="G17" s="218">
        <f t="shared" si="0"/>
        <v>15</v>
      </c>
    </row>
    <row r="18" spans="1:7">
      <c r="A18" s="236">
        <v>42857</v>
      </c>
      <c r="B18" s="677">
        <v>12593</v>
      </c>
      <c r="C18" s="677" t="s">
        <v>415</v>
      </c>
      <c r="D18" t="s">
        <v>19</v>
      </c>
      <c r="F18" s="218">
        <v>13</v>
      </c>
      <c r="G18" s="218">
        <f t="shared" si="0"/>
        <v>2</v>
      </c>
    </row>
    <row r="19" spans="1:7">
      <c r="A19" s="236">
        <v>42857</v>
      </c>
      <c r="B19" s="677">
        <v>12593</v>
      </c>
      <c r="C19" s="677" t="s">
        <v>415</v>
      </c>
      <c r="D19" t="s">
        <v>401</v>
      </c>
      <c r="F19" s="218">
        <v>2</v>
      </c>
      <c r="G19" s="218">
        <f t="shared" si="0"/>
        <v>0</v>
      </c>
    </row>
    <row r="20" spans="1:7">
      <c r="A20" s="243">
        <v>42825</v>
      </c>
      <c r="B20" s="676" t="s">
        <v>397</v>
      </c>
      <c r="C20" s="676" t="s">
        <v>418</v>
      </c>
      <c r="D20" t="s">
        <v>19</v>
      </c>
      <c r="E20" s="218">
        <v>12</v>
      </c>
      <c r="G20" s="218">
        <f t="shared" si="0"/>
        <v>12</v>
      </c>
    </row>
    <row r="21" spans="1:7">
      <c r="B21" s="677"/>
      <c r="C21" s="677"/>
      <c r="D21" t="s">
        <v>401</v>
      </c>
      <c r="E21" s="218">
        <v>2</v>
      </c>
      <c r="G21" s="218">
        <f t="shared" si="0"/>
        <v>14</v>
      </c>
    </row>
    <row r="22" spans="1:7">
      <c r="B22" s="677"/>
      <c r="C22" s="677"/>
      <c r="D22" t="s">
        <v>400</v>
      </c>
      <c r="E22" s="218">
        <v>210</v>
      </c>
      <c r="G22" s="218">
        <f t="shared" si="0"/>
        <v>224</v>
      </c>
    </row>
    <row r="23" spans="1:7">
      <c r="A23" s="236">
        <v>42843</v>
      </c>
      <c r="B23" s="677">
        <v>12547</v>
      </c>
      <c r="C23" s="677" t="s">
        <v>418</v>
      </c>
      <c r="D23" t="s">
        <v>400</v>
      </c>
      <c r="F23" s="218">
        <v>210</v>
      </c>
      <c r="G23" s="218">
        <f t="shared" si="0"/>
        <v>14</v>
      </c>
    </row>
    <row r="24" spans="1:7">
      <c r="A24" s="236">
        <v>42857</v>
      </c>
      <c r="B24" s="677">
        <v>12593</v>
      </c>
      <c r="C24" s="677" t="s">
        <v>418</v>
      </c>
      <c r="D24" t="s">
        <v>19</v>
      </c>
      <c r="F24" s="218">
        <v>12</v>
      </c>
      <c r="G24" s="218">
        <f t="shared" si="0"/>
        <v>2</v>
      </c>
    </row>
    <row r="25" spans="1:7">
      <c r="A25" s="236">
        <v>42857</v>
      </c>
      <c r="B25" s="677">
        <v>12593</v>
      </c>
      <c r="C25" s="677" t="s">
        <v>418</v>
      </c>
      <c r="D25" t="s">
        <v>401</v>
      </c>
      <c r="F25" s="218">
        <v>2</v>
      </c>
      <c r="G25" s="218">
        <f t="shared" si="0"/>
        <v>0</v>
      </c>
    </row>
    <row r="26" spans="1:7">
      <c r="A26" s="243">
        <v>42855</v>
      </c>
      <c r="B26" s="676" t="s">
        <v>397</v>
      </c>
      <c r="C26" s="676" t="s">
        <v>420</v>
      </c>
      <c r="D26" t="s">
        <v>19</v>
      </c>
      <c r="E26" s="218">
        <v>13</v>
      </c>
      <c r="G26" s="218">
        <f t="shared" si="0"/>
        <v>13</v>
      </c>
    </row>
    <row r="27" spans="1:7">
      <c r="B27" s="677"/>
      <c r="C27" s="677"/>
      <c r="D27" t="s">
        <v>401</v>
      </c>
      <c r="E27" s="218">
        <v>2</v>
      </c>
      <c r="G27" s="218">
        <f t="shared" si="0"/>
        <v>15</v>
      </c>
    </row>
    <row r="28" spans="1:7" ht="18" customHeight="1">
      <c r="B28" s="677"/>
      <c r="C28" s="677"/>
      <c r="D28" t="s">
        <v>400</v>
      </c>
      <c r="E28" s="218">
        <v>210</v>
      </c>
      <c r="G28" s="218">
        <f t="shared" si="0"/>
        <v>225</v>
      </c>
    </row>
    <row r="29" spans="1:7" ht="18" customHeight="1">
      <c r="A29" s="236">
        <v>42893</v>
      </c>
      <c r="B29" s="677">
        <v>12798</v>
      </c>
      <c r="C29" s="677" t="s">
        <v>420</v>
      </c>
      <c r="D29" t="s">
        <v>400</v>
      </c>
      <c r="F29" s="218">
        <v>200</v>
      </c>
      <c r="G29" s="218">
        <f t="shared" si="0"/>
        <v>25</v>
      </c>
    </row>
    <row r="30" spans="1:7" ht="18" customHeight="1">
      <c r="A30" s="236">
        <v>42927</v>
      </c>
      <c r="B30" s="677">
        <v>12987</v>
      </c>
      <c r="C30" s="677" t="s">
        <v>420</v>
      </c>
      <c r="D30" t="s">
        <v>400</v>
      </c>
      <c r="F30" s="218">
        <v>10</v>
      </c>
      <c r="G30" s="218">
        <f t="shared" si="0"/>
        <v>15</v>
      </c>
    </row>
    <row r="31" spans="1:7" ht="18" customHeight="1">
      <c r="A31" s="236">
        <v>42927</v>
      </c>
      <c r="B31" s="677">
        <v>12987</v>
      </c>
      <c r="C31" s="677" t="s">
        <v>420</v>
      </c>
      <c r="D31" t="s">
        <v>19</v>
      </c>
      <c r="F31" s="218">
        <v>13</v>
      </c>
      <c r="G31" s="218">
        <f t="shared" si="0"/>
        <v>2</v>
      </c>
    </row>
    <row r="32" spans="1:7" ht="18" customHeight="1">
      <c r="A32" s="236">
        <v>42927</v>
      </c>
      <c r="B32" s="677">
        <v>12987</v>
      </c>
      <c r="C32" s="677" t="s">
        <v>420</v>
      </c>
      <c r="D32" t="s">
        <v>401</v>
      </c>
      <c r="F32" s="218">
        <v>2</v>
      </c>
      <c r="G32" s="218">
        <f t="shared" si="0"/>
        <v>0</v>
      </c>
    </row>
    <row r="33" spans="1:10">
      <c r="A33" s="243">
        <v>42886</v>
      </c>
      <c r="B33" s="676" t="s">
        <v>397</v>
      </c>
      <c r="C33" s="676" t="s">
        <v>422</v>
      </c>
      <c r="D33" t="s">
        <v>19</v>
      </c>
      <c r="E33" s="218">
        <v>13</v>
      </c>
      <c r="G33" s="218">
        <f t="shared" si="0"/>
        <v>13</v>
      </c>
      <c r="J33" s="230"/>
    </row>
    <row r="34" spans="1:10">
      <c r="B34" s="677"/>
      <c r="C34" s="677"/>
      <c r="D34" t="s">
        <v>401</v>
      </c>
      <c r="E34" s="218">
        <v>2</v>
      </c>
      <c r="G34" s="218">
        <f t="shared" si="0"/>
        <v>15</v>
      </c>
    </row>
    <row r="35" spans="1:10">
      <c r="B35" s="677"/>
      <c r="C35" s="677"/>
      <c r="D35" t="s">
        <v>400</v>
      </c>
      <c r="E35" s="218">
        <v>210</v>
      </c>
      <c r="G35" s="218">
        <f t="shared" si="0"/>
        <v>225</v>
      </c>
    </row>
    <row r="36" spans="1:10">
      <c r="A36" s="236">
        <v>42927</v>
      </c>
      <c r="B36" s="677">
        <v>12987</v>
      </c>
      <c r="C36" s="677" t="s">
        <v>422</v>
      </c>
      <c r="D36" t="s">
        <v>400</v>
      </c>
      <c r="F36" s="218">
        <v>210</v>
      </c>
      <c r="G36" s="218">
        <f t="shared" si="0"/>
        <v>15</v>
      </c>
    </row>
    <row r="37" spans="1:10">
      <c r="A37" s="236">
        <v>42927</v>
      </c>
      <c r="B37" s="677">
        <v>12987</v>
      </c>
      <c r="C37" s="677" t="s">
        <v>422</v>
      </c>
      <c r="D37" t="s">
        <v>19</v>
      </c>
      <c r="F37" s="218">
        <v>13</v>
      </c>
      <c r="G37" s="218">
        <f t="shared" si="0"/>
        <v>2</v>
      </c>
    </row>
    <row r="38" spans="1:10">
      <c r="A38" s="236">
        <v>42927</v>
      </c>
      <c r="B38" s="677">
        <v>12987</v>
      </c>
      <c r="C38" s="677" t="s">
        <v>422</v>
      </c>
      <c r="D38" t="s">
        <v>401</v>
      </c>
      <c r="F38" s="218">
        <v>2</v>
      </c>
      <c r="G38" s="218">
        <f t="shared" si="0"/>
        <v>0</v>
      </c>
    </row>
    <row r="39" spans="1:10">
      <c r="A39" s="243">
        <v>42916</v>
      </c>
      <c r="B39" s="676" t="s">
        <v>397</v>
      </c>
      <c r="C39" s="676" t="s">
        <v>425</v>
      </c>
      <c r="D39" t="s">
        <v>19</v>
      </c>
      <c r="E39" s="218">
        <v>13</v>
      </c>
      <c r="G39" s="218">
        <f t="shared" si="0"/>
        <v>13</v>
      </c>
    </row>
    <row r="40" spans="1:10">
      <c r="B40" s="677"/>
      <c r="C40" s="677"/>
      <c r="D40" t="s">
        <v>401</v>
      </c>
      <c r="E40" s="218">
        <v>2</v>
      </c>
      <c r="G40" s="218">
        <f t="shared" si="0"/>
        <v>15</v>
      </c>
    </row>
    <row r="41" spans="1:10">
      <c r="B41" s="677"/>
      <c r="C41" s="677"/>
      <c r="D41" t="s">
        <v>400</v>
      </c>
      <c r="E41" s="218">
        <v>210</v>
      </c>
      <c r="G41" s="218">
        <f t="shared" si="0"/>
        <v>225</v>
      </c>
    </row>
    <row r="42" spans="1:10">
      <c r="A42" s="236">
        <v>42927</v>
      </c>
      <c r="B42" s="677">
        <v>12987</v>
      </c>
      <c r="C42" s="677" t="s">
        <v>425</v>
      </c>
      <c r="D42" t="s">
        <v>400</v>
      </c>
      <c r="F42" s="218">
        <v>10</v>
      </c>
      <c r="G42" s="218">
        <f t="shared" si="0"/>
        <v>215</v>
      </c>
    </row>
    <row r="43" spans="1:10">
      <c r="A43" s="236">
        <v>42971</v>
      </c>
      <c r="B43" s="677">
        <v>13317</v>
      </c>
      <c r="C43" s="677" t="s">
        <v>425</v>
      </c>
      <c r="D43" t="s">
        <v>19</v>
      </c>
      <c r="F43" s="218">
        <v>13</v>
      </c>
      <c r="G43" s="218">
        <f t="shared" si="0"/>
        <v>202</v>
      </c>
    </row>
    <row r="44" spans="1:10">
      <c r="A44" s="236">
        <v>42971</v>
      </c>
      <c r="B44" s="677">
        <v>13317</v>
      </c>
      <c r="C44" s="677" t="s">
        <v>425</v>
      </c>
      <c r="D44" t="s">
        <v>401</v>
      </c>
      <c r="F44" s="218">
        <v>2</v>
      </c>
      <c r="G44" s="218">
        <f t="shared" si="0"/>
        <v>200</v>
      </c>
    </row>
    <row r="45" spans="1:10">
      <c r="A45" s="236">
        <v>42989</v>
      </c>
      <c r="B45" s="677">
        <v>13443</v>
      </c>
      <c r="C45" s="677" t="s">
        <v>425</v>
      </c>
      <c r="D45" t="s">
        <v>400</v>
      </c>
      <c r="F45" s="218">
        <v>200</v>
      </c>
      <c r="G45" s="218">
        <f t="shared" si="0"/>
        <v>0</v>
      </c>
    </row>
    <row r="46" spans="1:10">
      <c r="A46" s="243">
        <v>42947</v>
      </c>
      <c r="B46" s="676" t="s">
        <v>397</v>
      </c>
      <c r="C46" s="676" t="s">
        <v>427</v>
      </c>
      <c r="D46" t="s">
        <v>19</v>
      </c>
      <c r="E46" s="218">
        <v>13</v>
      </c>
      <c r="G46" s="218">
        <f t="shared" si="0"/>
        <v>13</v>
      </c>
    </row>
    <row r="47" spans="1:10">
      <c r="B47" s="677"/>
      <c r="C47" s="677"/>
      <c r="D47" t="s">
        <v>401</v>
      </c>
      <c r="E47" s="218">
        <v>2</v>
      </c>
      <c r="G47" s="218">
        <f t="shared" si="0"/>
        <v>15</v>
      </c>
    </row>
    <row r="48" spans="1:10">
      <c r="B48" s="677"/>
      <c r="C48" s="677"/>
      <c r="D48" t="s">
        <v>400</v>
      </c>
      <c r="E48" s="218">
        <v>210</v>
      </c>
      <c r="G48" s="218">
        <f t="shared" si="0"/>
        <v>225</v>
      </c>
    </row>
    <row r="49" spans="1:7">
      <c r="A49" s="236">
        <v>42971</v>
      </c>
      <c r="B49" s="677">
        <v>13317</v>
      </c>
      <c r="C49" s="677" t="s">
        <v>427</v>
      </c>
      <c r="D49" t="s">
        <v>19</v>
      </c>
      <c r="F49" s="218">
        <v>13</v>
      </c>
      <c r="G49" s="218">
        <f t="shared" si="0"/>
        <v>212</v>
      </c>
    </row>
    <row r="50" spans="1:7">
      <c r="A50" s="236">
        <v>42971</v>
      </c>
      <c r="B50" s="677">
        <v>13317</v>
      </c>
      <c r="C50" s="677" t="s">
        <v>427</v>
      </c>
      <c r="D50" t="s">
        <v>401</v>
      </c>
      <c r="F50" s="218">
        <v>2</v>
      </c>
      <c r="G50" s="218">
        <f t="shared" si="0"/>
        <v>210</v>
      </c>
    </row>
    <row r="51" spans="1:7">
      <c r="A51" s="236">
        <v>42989</v>
      </c>
      <c r="B51" s="677">
        <v>13443</v>
      </c>
      <c r="C51" s="677" t="s">
        <v>427</v>
      </c>
      <c r="D51" t="s">
        <v>400</v>
      </c>
      <c r="F51" s="218">
        <v>10</v>
      </c>
      <c r="G51" s="218">
        <f t="shared" si="0"/>
        <v>200</v>
      </c>
    </row>
    <row r="52" spans="1:7">
      <c r="A52" s="236">
        <v>43052</v>
      </c>
      <c r="B52" s="677">
        <v>13784</v>
      </c>
      <c r="C52" s="677" t="s">
        <v>427</v>
      </c>
      <c r="D52" t="s">
        <v>400</v>
      </c>
      <c r="F52" s="218">
        <v>200</v>
      </c>
      <c r="G52" s="218">
        <f t="shared" si="0"/>
        <v>0</v>
      </c>
    </row>
    <row r="53" spans="1:7">
      <c r="A53" s="243">
        <v>42978</v>
      </c>
      <c r="B53" s="676" t="s">
        <v>397</v>
      </c>
      <c r="C53" s="676" t="s">
        <v>429</v>
      </c>
      <c r="D53" t="s">
        <v>19</v>
      </c>
      <c r="E53" s="218">
        <v>13</v>
      </c>
      <c r="G53" s="218">
        <f t="shared" si="0"/>
        <v>13</v>
      </c>
    </row>
    <row r="54" spans="1:7">
      <c r="B54" s="677"/>
      <c r="C54" s="677"/>
      <c r="D54" t="s">
        <v>401</v>
      </c>
      <c r="E54" s="218">
        <v>2</v>
      </c>
      <c r="G54" s="218">
        <f t="shared" si="0"/>
        <v>15</v>
      </c>
    </row>
    <row r="55" spans="1:7">
      <c r="B55" s="677"/>
      <c r="C55" s="677"/>
      <c r="D55" t="s">
        <v>400</v>
      </c>
      <c r="E55" s="218">
        <v>210</v>
      </c>
      <c r="G55" s="218">
        <f t="shared" si="0"/>
        <v>225</v>
      </c>
    </row>
    <row r="56" spans="1:7">
      <c r="A56" s="236">
        <v>43062</v>
      </c>
      <c r="B56" s="677">
        <v>13820</v>
      </c>
      <c r="C56" s="677" t="s">
        <v>429</v>
      </c>
      <c r="D56" t="s">
        <v>19</v>
      </c>
      <c r="F56" s="218">
        <v>8</v>
      </c>
      <c r="G56" s="218">
        <f t="shared" si="0"/>
        <v>217</v>
      </c>
    </row>
    <row r="57" spans="1:7">
      <c r="A57" s="236">
        <v>43062</v>
      </c>
      <c r="B57" s="677">
        <v>13820</v>
      </c>
      <c r="C57" s="677" t="s">
        <v>429</v>
      </c>
      <c r="D57" t="s">
        <v>401</v>
      </c>
      <c r="F57" s="218">
        <v>2</v>
      </c>
      <c r="G57" s="218">
        <f t="shared" si="0"/>
        <v>215</v>
      </c>
    </row>
    <row r="58" spans="1:7">
      <c r="A58" s="236">
        <v>43071</v>
      </c>
      <c r="B58" s="677">
        <v>13893</v>
      </c>
      <c r="C58" s="677" t="s">
        <v>429</v>
      </c>
      <c r="D58" t="s">
        <v>400</v>
      </c>
      <c r="F58" s="218">
        <v>210</v>
      </c>
      <c r="G58" s="218">
        <f t="shared" si="0"/>
        <v>5</v>
      </c>
    </row>
    <row r="59" spans="1:7">
      <c r="A59" s="236">
        <v>43095</v>
      </c>
      <c r="B59" s="677">
        <v>13975</v>
      </c>
      <c r="C59" s="677" t="s">
        <v>429</v>
      </c>
      <c r="D59" t="s">
        <v>19</v>
      </c>
      <c r="F59" s="218">
        <v>5</v>
      </c>
      <c r="G59" s="218">
        <f t="shared" si="0"/>
        <v>0</v>
      </c>
    </row>
    <row r="60" spans="1:7">
      <c r="A60" s="243">
        <v>43008</v>
      </c>
      <c r="B60" s="676" t="s">
        <v>397</v>
      </c>
      <c r="C60" s="676" t="s">
        <v>478</v>
      </c>
      <c r="D60" t="s">
        <v>19</v>
      </c>
      <c r="E60" s="218">
        <v>8</v>
      </c>
      <c r="G60" s="218">
        <f t="shared" si="0"/>
        <v>8</v>
      </c>
    </row>
    <row r="61" spans="1:7">
      <c r="B61" s="677"/>
      <c r="C61" s="677"/>
      <c r="D61" t="s">
        <v>401</v>
      </c>
      <c r="E61" s="218">
        <v>2</v>
      </c>
      <c r="G61" s="218">
        <f t="shared" si="0"/>
        <v>10</v>
      </c>
    </row>
    <row r="62" spans="1:7">
      <c r="B62" s="677"/>
      <c r="C62" s="677"/>
      <c r="D62" t="s">
        <v>400</v>
      </c>
      <c r="E62" s="218">
        <v>210</v>
      </c>
      <c r="G62" s="218">
        <f t="shared" si="0"/>
        <v>220</v>
      </c>
    </row>
    <row r="63" spans="1:7">
      <c r="A63" s="236">
        <v>43062</v>
      </c>
      <c r="B63" s="677">
        <v>13820</v>
      </c>
      <c r="C63" s="677" t="s">
        <v>478</v>
      </c>
      <c r="D63" t="s">
        <v>19</v>
      </c>
      <c r="F63" s="218">
        <v>8</v>
      </c>
      <c r="G63" s="218">
        <f t="shared" si="0"/>
        <v>212</v>
      </c>
    </row>
    <row r="64" spans="1:7">
      <c r="A64" s="236">
        <v>43062</v>
      </c>
      <c r="B64" s="677">
        <v>13820</v>
      </c>
      <c r="C64" s="677" t="s">
        <v>478</v>
      </c>
      <c r="D64" t="s">
        <v>401</v>
      </c>
      <c r="F64" s="218">
        <v>2</v>
      </c>
      <c r="G64" s="218">
        <f t="shared" si="0"/>
        <v>210</v>
      </c>
    </row>
    <row r="65" spans="1:7">
      <c r="A65" s="236">
        <v>43071</v>
      </c>
      <c r="B65" s="677">
        <v>13893</v>
      </c>
      <c r="C65" s="677" t="s">
        <v>478</v>
      </c>
      <c r="D65" t="s">
        <v>400</v>
      </c>
      <c r="F65" s="218">
        <v>210</v>
      </c>
      <c r="G65" s="218">
        <f t="shared" si="0"/>
        <v>0</v>
      </c>
    </row>
    <row r="66" spans="1:7">
      <c r="A66" s="243">
        <v>43039</v>
      </c>
      <c r="B66" s="676" t="s">
        <v>397</v>
      </c>
      <c r="C66" s="676" t="s">
        <v>398</v>
      </c>
      <c r="D66" t="s">
        <v>19</v>
      </c>
      <c r="E66" s="218">
        <v>8</v>
      </c>
      <c r="G66" s="218">
        <f t="shared" si="0"/>
        <v>8</v>
      </c>
    </row>
    <row r="67" spans="1:7">
      <c r="B67" s="677"/>
      <c r="C67" s="677"/>
      <c r="D67" t="s">
        <v>401</v>
      </c>
      <c r="E67" s="218">
        <v>2</v>
      </c>
      <c r="G67" s="218">
        <f t="shared" si="0"/>
        <v>10</v>
      </c>
    </row>
    <row r="68" spans="1:7">
      <c r="B68" s="677"/>
      <c r="C68" s="677"/>
      <c r="D68" t="s">
        <v>400</v>
      </c>
      <c r="E68" s="218">
        <v>210</v>
      </c>
      <c r="G68" s="218">
        <f t="shared" si="0"/>
        <v>220</v>
      </c>
    </row>
    <row r="69" spans="1:7">
      <c r="A69" s="236">
        <v>43052</v>
      </c>
      <c r="B69" s="677">
        <v>13784</v>
      </c>
      <c r="C69" s="677" t="s">
        <v>398</v>
      </c>
      <c r="D69" t="s">
        <v>400</v>
      </c>
      <c r="F69" s="218">
        <v>10</v>
      </c>
      <c r="G69" s="218">
        <f t="shared" si="0"/>
        <v>210</v>
      </c>
    </row>
    <row r="70" spans="1:7">
      <c r="A70" s="236">
        <v>43095</v>
      </c>
      <c r="B70" s="677">
        <v>13975</v>
      </c>
      <c r="C70" s="677" t="s">
        <v>398</v>
      </c>
      <c r="D70" t="s">
        <v>400</v>
      </c>
      <c r="F70" s="218">
        <v>200</v>
      </c>
      <c r="G70" s="218">
        <f t="shared" si="0"/>
        <v>10</v>
      </c>
    </row>
    <row r="71" spans="1:7">
      <c r="A71" s="236">
        <v>43095</v>
      </c>
      <c r="B71" s="677">
        <v>13975</v>
      </c>
      <c r="C71" s="677" t="s">
        <v>398</v>
      </c>
      <c r="D71" t="s">
        <v>19</v>
      </c>
      <c r="F71" s="218">
        <v>8</v>
      </c>
      <c r="G71" s="218">
        <f t="shared" si="0"/>
        <v>2</v>
      </c>
    </row>
    <row r="72" spans="1:7">
      <c r="A72" s="236">
        <v>43095</v>
      </c>
      <c r="B72" s="677">
        <v>13975</v>
      </c>
      <c r="C72" s="677" t="s">
        <v>398</v>
      </c>
      <c r="D72" t="s">
        <v>401</v>
      </c>
      <c r="F72" s="218">
        <v>2</v>
      </c>
      <c r="G72" s="218">
        <f t="shared" ref="G72:G139" si="1">+G71+E72-F72</f>
        <v>0</v>
      </c>
    </row>
    <row r="73" spans="1:7">
      <c r="A73" s="243">
        <v>43069</v>
      </c>
      <c r="B73" s="676" t="s">
        <v>397</v>
      </c>
      <c r="C73" s="676" t="s">
        <v>405</v>
      </c>
      <c r="D73" t="s">
        <v>19</v>
      </c>
      <c r="E73" s="218">
        <v>8.1999999999999993</v>
      </c>
      <c r="G73" s="218">
        <f t="shared" si="1"/>
        <v>8.1999999999999993</v>
      </c>
    </row>
    <row r="74" spans="1:7">
      <c r="B74" s="677"/>
      <c r="C74" s="677"/>
      <c r="D74" t="s">
        <v>401</v>
      </c>
      <c r="E74" s="218">
        <v>2</v>
      </c>
      <c r="G74" s="218">
        <f t="shared" si="1"/>
        <v>10.199999999999999</v>
      </c>
    </row>
    <row r="75" spans="1:7">
      <c r="B75" s="677"/>
      <c r="C75" s="677"/>
      <c r="D75" t="s">
        <v>400</v>
      </c>
      <c r="E75" s="218">
        <v>210</v>
      </c>
      <c r="G75" s="218">
        <f t="shared" si="1"/>
        <v>220.2</v>
      </c>
    </row>
    <row r="76" spans="1:7">
      <c r="A76" s="236">
        <v>43095</v>
      </c>
      <c r="B76" s="677">
        <v>13975</v>
      </c>
      <c r="C76" s="677" t="s">
        <v>405</v>
      </c>
      <c r="D76" t="s">
        <v>19</v>
      </c>
      <c r="F76" s="218">
        <v>8</v>
      </c>
      <c r="G76" s="218">
        <f t="shared" si="1"/>
        <v>212.2</v>
      </c>
    </row>
    <row r="77" spans="1:7">
      <c r="A77" s="236">
        <v>43095</v>
      </c>
      <c r="B77" s="677">
        <v>13975</v>
      </c>
      <c r="C77" s="677" t="s">
        <v>405</v>
      </c>
      <c r="D77" t="s">
        <v>401</v>
      </c>
      <c r="F77" s="218">
        <v>2</v>
      </c>
      <c r="G77" s="218">
        <f t="shared" si="1"/>
        <v>210.2</v>
      </c>
    </row>
    <row r="78" spans="1:7">
      <c r="A78" s="236">
        <v>43095</v>
      </c>
      <c r="B78" s="677">
        <v>13975</v>
      </c>
      <c r="C78" s="677" t="s">
        <v>405</v>
      </c>
      <c r="D78" t="s">
        <v>400</v>
      </c>
      <c r="F78" s="218">
        <v>210</v>
      </c>
      <c r="G78" s="218">
        <f t="shared" si="1"/>
        <v>0.19999999999998863</v>
      </c>
    </row>
    <row r="79" spans="1:7">
      <c r="A79" s="243">
        <v>43100</v>
      </c>
      <c r="B79" s="676" t="s">
        <v>397</v>
      </c>
      <c r="C79" s="676" t="s">
        <v>409</v>
      </c>
      <c r="D79" t="s">
        <v>19</v>
      </c>
      <c r="E79" s="218">
        <v>8.9</v>
      </c>
      <c r="G79" s="218">
        <f t="shared" si="1"/>
        <v>9.099999999999989</v>
      </c>
    </row>
    <row r="80" spans="1:7">
      <c r="B80" s="677"/>
      <c r="C80" s="677"/>
      <c r="D80" t="s">
        <v>401</v>
      </c>
      <c r="E80" s="218">
        <v>2</v>
      </c>
      <c r="G80" s="218">
        <f t="shared" si="1"/>
        <v>11.099999999999989</v>
      </c>
    </row>
    <row r="81" spans="1:7">
      <c r="B81" s="677"/>
      <c r="C81" s="677"/>
      <c r="D81" t="s">
        <v>400</v>
      </c>
      <c r="E81" s="218">
        <v>210</v>
      </c>
      <c r="G81" s="218">
        <f t="shared" si="1"/>
        <v>221.1</v>
      </c>
    </row>
    <row r="82" spans="1:7">
      <c r="A82" s="236">
        <v>43095</v>
      </c>
      <c r="B82" s="677">
        <v>13975</v>
      </c>
      <c r="C82" s="677" t="s">
        <v>409</v>
      </c>
      <c r="D82" t="s">
        <v>400</v>
      </c>
      <c r="F82" s="218">
        <v>210</v>
      </c>
      <c r="G82" s="218">
        <f t="shared" si="1"/>
        <v>11.099999999999994</v>
      </c>
    </row>
    <row r="83" spans="1:7">
      <c r="A83" s="236">
        <v>43123</v>
      </c>
      <c r="B83" s="677">
        <v>14135</v>
      </c>
      <c r="C83" s="677" t="s">
        <v>409</v>
      </c>
      <c r="D83" t="s">
        <v>19</v>
      </c>
      <c r="F83" s="218">
        <v>8.9</v>
      </c>
      <c r="G83" s="218">
        <f t="shared" si="1"/>
        <v>2.199999999999994</v>
      </c>
    </row>
    <row r="84" spans="1:7">
      <c r="A84" s="236">
        <v>43123</v>
      </c>
      <c r="B84" s="677">
        <v>14135</v>
      </c>
      <c r="C84" s="677" t="s">
        <v>409</v>
      </c>
      <c r="D84" t="s">
        <v>401</v>
      </c>
      <c r="F84" s="218">
        <v>2</v>
      </c>
      <c r="G84" s="218">
        <f t="shared" si="1"/>
        <v>0.19999999999999396</v>
      </c>
    </row>
    <row r="85" spans="1:7">
      <c r="A85" s="243">
        <v>43131</v>
      </c>
      <c r="B85" s="676" t="s">
        <v>397</v>
      </c>
      <c r="C85" s="676" t="s">
        <v>444</v>
      </c>
      <c r="D85" t="s">
        <v>19</v>
      </c>
      <c r="E85" s="218">
        <v>8</v>
      </c>
      <c r="G85" s="218">
        <f t="shared" si="1"/>
        <v>8.199999999999994</v>
      </c>
    </row>
    <row r="86" spans="1:7">
      <c r="B86" s="677"/>
      <c r="C86" s="677"/>
      <c r="D86" t="s">
        <v>401</v>
      </c>
      <c r="E86" s="218">
        <v>2</v>
      </c>
      <c r="G86" s="218">
        <f t="shared" si="1"/>
        <v>10.199999999999994</v>
      </c>
    </row>
    <row r="87" spans="1:7">
      <c r="B87" s="677"/>
      <c r="C87" s="677"/>
      <c r="D87" t="s">
        <v>400</v>
      </c>
      <c r="E87" s="218">
        <v>210</v>
      </c>
      <c r="G87" s="218">
        <f t="shared" si="1"/>
        <v>220.2</v>
      </c>
    </row>
    <row r="88" spans="1:7">
      <c r="A88" s="236">
        <v>43125</v>
      </c>
      <c r="B88" s="677">
        <v>14146</v>
      </c>
      <c r="C88" s="677" t="s">
        <v>444</v>
      </c>
      <c r="D88" t="s">
        <v>400</v>
      </c>
      <c r="F88" s="218">
        <v>110</v>
      </c>
      <c r="G88" s="218">
        <f t="shared" si="1"/>
        <v>110.19999999999999</v>
      </c>
    </row>
    <row r="89" spans="1:7">
      <c r="A89" s="236">
        <v>43167</v>
      </c>
      <c r="B89" s="677">
        <v>14346</v>
      </c>
      <c r="C89" s="677" t="s">
        <v>444</v>
      </c>
      <c r="D89" t="s">
        <v>19</v>
      </c>
      <c r="F89" s="218">
        <v>8</v>
      </c>
      <c r="G89" s="218">
        <f t="shared" si="1"/>
        <v>102.19999999999999</v>
      </c>
    </row>
    <row r="90" spans="1:7">
      <c r="A90" s="236">
        <v>43167</v>
      </c>
      <c r="B90" s="677">
        <v>14346</v>
      </c>
      <c r="C90" s="677" t="s">
        <v>444</v>
      </c>
      <c r="D90" t="s">
        <v>401</v>
      </c>
      <c r="F90" s="218">
        <v>2</v>
      </c>
      <c r="G90" s="218">
        <f t="shared" si="1"/>
        <v>100.19999999999999</v>
      </c>
    </row>
    <row r="91" spans="1:7">
      <c r="A91" s="236">
        <v>43167</v>
      </c>
      <c r="B91" s="677">
        <v>14346</v>
      </c>
      <c r="C91" s="677" t="s">
        <v>444</v>
      </c>
      <c r="D91" t="s">
        <v>400</v>
      </c>
      <c r="F91" s="218">
        <v>100</v>
      </c>
      <c r="G91" s="218">
        <f t="shared" si="1"/>
        <v>0.19999999999998863</v>
      </c>
    </row>
    <row r="92" spans="1:7">
      <c r="A92" s="243">
        <v>43159</v>
      </c>
      <c r="B92" s="676" t="s">
        <v>397</v>
      </c>
      <c r="C92" s="676" t="s">
        <v>415</v>
      </c>
      <c r="D92" t="s">
        <v>19</v>
      </c>
      <c r="E92" s="218">
        <v>9.9</v>
      </c>
      <c r="G92" s="218">
        <f t="shared" si="1"/>
        <v>10.099999999999989</v>
      </c>
    </row>
    <row r="93" spans="1:7">
      <c r="B93" s="677"/>
      <c r="C93" s="677"/>
      <c r="D93" t="s">
        <v>401</v>
      </c>
      <c r="E93" s="218">
        <v>2</v>
      </c>
      <c r="G93" s="218">
        <f t="shared" si="1"/>
        <v>12.099999999999989</v>
      </c>
    </row>
    <row r="94" spans="1:7">
      <c r="B94" s="677"/>
      <c r="C94" s="677"/>
      <c r="D94" t="s">
        <v>400</v>
      </c>
      <c r="E94" s="218">
        <v>210</v>
      </c>
      <c r="G94" s="218">
        <f t="shared" si="1"/>
        <v>222.1</v>
      </c>
    </row>
    <row r="95" spans="1:7">
      <c r="A95" s="236">
        <v>43200</v>
      </c>
      <c r="B95" s="677">
        <v>14455</v>
      </c>
      <c r="C95" s="677" t="s">
        <v>415</v>
      </c>
      <c r="D95" t="s">
        <v>400</v>
      </c>
      <c r="F95" s="218">
        <v>110</v>
      </c>
      <c r="G95" s="218">
        <f t="shared" si="1"/>
        <v>112.1</v>
      </c>
    </row>
    <row r="96" spans="1:7">
      <c r="A96" s="236">
        <v>43224</v>
      </c>
      <c r="B96" s="677">
        <v>14566</v>
      </c>
      <c r="C96" s="677" t="s">
        <v>415</v>
      </c>
      <c r="D96" t="s">
        <v>19</v>
      </c>
      <c r="F96" s="218">
        <v>9.9</v>
      </c>
      <c r="G96" s="218">
        <f t="shared" si="1"/>
        <v>102.19999999999999</v>
      </c>
    </row>
    <row r="97" spans="1:7">
      <c r="A97" s="236">
        <v>43224</v>
      </c>
      <c r="B97" s="677">
        <v>14566</v>
      </c>
      <c r="C97" s="677" t="s">
        <v>415</v>
      </c>
      <c r="D97" t="s">
        <v>401</v>
      </c>
      <c r="F97" s="218">
        <v>2</v>
      </c>
      <c r="G97" s="218">
        <f t="shared" si="1"/>
        <v>100.19999999999999</v>
      </c>
    </row>
    <row r="98" spans="1:7">
      <c r="A98" s="236">
        <v>43224</v>
      </c>
      <c r="B98" s="677">
        <v>14566</v>
      </c>
      <c r="C98" s="677" t="s">
        <v>415</v>
      </c>
      <c r="D98" t="s">
        <v>400</v>
      </c>
      <c r="F98" s="218">
        <v>100</v>
      </c>
      <c r="G98" s="218">
        <f t="shared" si="1"/>
        <v>0.19999999999998863</v>
      </c>
    </row>
    <row r="99" spans="1:7">
      <c r="A99" s="243">
        <v>43190</v>
      </c>
      <c r="B99" s="676" t="s">
        <v>397</v>
      </c>
      <c r="C99" s="676" t="s">
        <v>418</v>
      </c>
      <c r="D99" t="s">
        <v>19</v>
      </c>
      <c r="E99" s="218">
        <v>9.5</v>
      </c>
      <c r="G99" s="218">
        <f t="shared" si="1"/>
        <v>9.6999999999999886</v>
      </c>
    </row>
    <row r="100" spans="1:7">
      <c r="B100" s="677"/>
      <c r="C100" s="677"/>
      <c r="D100" t="s">
        <v>401</v>
      </c>
      <c r="E100" s="218">
        <v>2</v>
      </c>
      <c r="G100" s="218">
        <f t="shared" si="1"/>
        <v>11.699999999999989</v>
      </c>
    </row>
    <row r="101" spans="1:7">
      <c r="B101" s="677"/>
      <c r="C101" s="677"/>
      <c r="D101" t="s">
        <v>400</v>
      </c>
      <c r="E101" s="218">
        <v>210</v>
      </c>
      <c r="G101" s="218">
        <f t="shared" si="1"/>
        <v>221.7</v>
      </c>
    </row>
    <row r="102" spans="1:7">
      <c r="A102" s="236">
        <v>43245</v>
      </c>
      <c r="B102" s="677">
        <v>14678</v>
      </c>
      <c r="C102" s="677" t="s">
        <v>418</v>
      </c>
      <c r="D102" t="s">
        <v>400</v>
      </c>
      <c r="F102" s="218">
        <v>110</v>
      </c>
      <c r="G102" s="218">
        <f t="shared" si="1"/>
        <v>111.69999999999999</v>
      </c>
    </row>
    <row r="103" spans="1:7">
      <c r="A103" s="236">
        <v>43256</v>
      </c>
      <c r="B103" s="677">
        <v>14754</v>
      </c>
      <c r="C103" s="677" t="s">
        <v>418</v>
      </c>
      <c r="D103" t="s">
        <v>400</v>
      </c>
      <c r="F103" s="218">
        <v>100</v>
      </c>
      <c r="G103" s="218">
        <f t="shared" si="1"/>
        <v>11.699999999999989</v>
      </c>
    </row>
    <row r="104" spans="1:7">
      <c r="A104" s="236">
        <v>43256</v>
      </c>
      <c r="B104" s="677">
        <v>14754</v>
      </c>
      <c r="C104" s="677" t="s">
        <v>418</v>
      </c>
      <c r="D104" t="s">
        <v>19</v>
      </c>
      <c r="F104" s="218">
        <v>9.5</v>
      </c>
      <c r="G104" s="218">
        <f t="shared" si="1"/>
        <v>2.1999999999999886</v>
      </c>
    </row>
    <row r="105" spans="1:7">
      <c r="A105" s="236">
        <v>43256</v>
      </c>
      <c r="B105" s="677">
        <v>14754</v>
      </c>
      <c r="C105" s="677" t="s">
        <v>418</v>
      </c>
      <c r="D105" t="s">
        <v>401</v>
      </c>
      <c r="F105" s="218">
        <v>0.5</v>
      </c>
      <c r="G105" s="218">
        <f t="shared" si="1"/>
        <v>1.6999999999999886</v>
      </c>
    </row>
    <row r="106" spans="1:7">
      <c r="A106" s="236">
        <v>43281</v>
      </c>
      <c r="B106" s="677">
        <v>14841</v>
      </c>
      <c r="C106" s="677" t="s">
        <v>418</v>
      </c>
      <c r="D106" t="s">
        <v>401</v>
      </c>
      <c r="F106" s="218">
        <v>1.7</v>
      </c>
      <c r="G106" s="218">
        <f t="shared" si="1"/>
        <v>-1.1324274851176597E-14</v>
      </c>
    </row>
    <row r="107" spans="1:7">
      <c r="A107" s="243">
        <v>43220</v>
      </c>
      <c r="B107" s="676" t="s">
        <v>397</v>
      </c>
      <c r="C107" s="676" t="s">
        <v>420</v>
      </c>
      <c r="D107" t="s">
        <v>19</v>
      </c>
      <c r="E107" s="218">
        <v>9.8000000000000007</v>
      </c>
      <c r="G107" s="218">
        <f t="shared" si="1"/>
        <v>9.7999999999999901</v>
      </c>
    </row>
    <row r="108" spans="1:7">
      <c r="B108" s="677"/>
      <c r="C108" s="677"/>
      <c r="D108" t="s">
        <v>401</v>
      </c>
      <c r="E108" s="218">
        <v>2</v>
      </c>
      <c r="G108" s="218">
        <f t="shared" si="1"/>
        <v>11.79999999999999</v>
      </c>
    </row>
    <row r="109" spans="1:7">
      <c r="B109" s="677"/>
      <c r="C109" s="677"/>
      <c r="D109" t="s">
        <v>400</v>
      </c>
      <c r="E109" s="218">
        <v>210</v>
      </c>
      <c r="G109" s="218">
        <f t="shared" si="1"/>
        <v>221.79999999999998</v>
      </c>
    </row>
    <row r="110" spans="1:7">
      <c r="A110" s="236">
        <v>43266</v>
      </c>
      <c r="B110" s="677">
        <v>14792</v>
      </c>
      <c r="C110" s="677" t="s">
        <v>420</v>
      </c>
      <c r="D110" t="s">
        <v>400</v>
      </c>
      <c r="F110" s="218">
        <v>110</v>
      </c>
      <c r="G110" s="218">
        <f t="shared" si="1"/>
        <v>111.79999999999998</v>
      </c>
    </row>
    <row r="111" spans="1:7">
      <c r="A111" s="236">
        <v>43281</v>
      </c>
      <c r="B111" s="677">
        <v>14841</v>
      </c>
      <c r="C111" s="677" t="s">
        <v>420</v>
      </c>
      <c r="D111" t="s">
        <v>400</v>
      </c>
      <c r="F111" s="218">
        <v>100</v>
      </c>
      <c r="G111" s="218">
        <f t="shared" si="1"/>
        <v>11.799999999999983</v>
      </c>
    </row>
    <row r="112" spans="1:7">
      <c r="A112" s="236">
        <v>43281</v>
      </c>
      <c r="B112" s="677">
        <v>14841</v>
      </c>
      <c r="C112" s="677" t="s">
        <v>420</v>
      </c>
      <c r="D112" t="s">
        <v>19</v>
      </c>
      <c r="F112" s="218">
        <v>8.3000000000000007</v>
      </c>
      <c r="G112" s="218">
        <f t="shared" si="1"/>
        <v>3.4999999999999822</v>
      </c>
    </row>
    <row r="113" spans="1:7">
      <c r="A113" s="236">
        <v>43335</v>
      </c>
      <c r="B113" s="677">
        <v>15102</v>
      </c>
      <c r="C113" s="677" t="s">
        <v>420</v>
      </c>
      <c r="D113" t="s">
        <v>19</v>
      </c>
      <c r="F113" s="218">
        <v>1.5</v>
      </c>
      <c r="G113" s="218">
        <f t="shared" si="1"/>
        <v>1.9999999999999822</v>
      </c>
    </row>
    <row r="114" spans="1:7">
      <c r="A114" s="236">
        <v>43335</v>
      </c>
      <c r="B114" s="677">
        <v>15102</v>
      </c>
      <c r="C114" s="677" t="s">
        <v>420</v>
      </c>
      <c r="F114" s="218">
        <v>2</v>
      </c>
      <c r="G114" s="218">
        <f t="shared" si="1"/>
        <v>-1.7763568394002505E-14</v>
      </c>
    </row>
    <row r="115" spans="1:7">
      <c r="A115" s="243">
        <v>43251</v>
      </c>
      <c r="B115" s="676" t="s">
        <v>397</v>
      </c>
      <c r="C115" s="676" t="s">
        <v>422</v>
      </c>
      <c r="D115" t="s">
        <v>19</v>
      </c>
      <c r="E115" s="218">
        <v>9.1</v>
      </c>
      <c r="G115" s="218">
        <f t="shared" si="1"/>
        <v>9.0999999999999819</v>
      </c>
    </row>
    <row r="116" spans="1:7">
      <c r="B116" s="677"/>
      <c r="C116" s="677"/>
      <c r="D116" t="s">
        <v>401</v>
      </c>
      <c r="E116" s="218">
        <v>2</v>
      </c>
      <c r="G116" s="218">
        <f t="shared" si="1"/>
        <v>11.099999999999982</v>
      </c>
    </row>
    <row r="117" spans="1:7">
      <c r="B117" s="677"/>
      <c r="C117" s="677"/>
      <c r="D117" t="s">
        <v>400</v>
      </c>
      <c r="E117" s="218">
        <v>210</v>
      </c>
      <c r="G117" s="218">
        <f t="shared" si="1"/>
        <v>221.1</v>
      </c>
    </row>
    <row r="118" spans="1:7">
      <c r="A118" s="236">
        <v>43298</v>
      </c>
      <c r="B118" s="677">
        <v>14936</v>
      </c>
      <c r="C118" s="677" t="s">
        <v>422</v>
      </c>
      <c r="D118" t="s">
        <v>400</v>
      </c>
      <c r="F118" s="218">
        <v>110</v>
      </c>
      <c r="G118" s="218">
        <f t="shared" si="1"/>
        <v>111.1</v>
      </c>
    </row>
    <row r="119" spans="1:7">
      <c r="A119" s="236">
        <v>43335</v>
      </c>
      <c r="B119" s="677">
        <v>15102</v>
      </c>
      <c r="C119" s="677" t="s">
        <v>422</v>
      </c>
      <c r="D119" t="s">
        <v>400</v>
      </c>
      <c r="F119" s="218">
        <v>100</v>
      </c>
      <c r="G119" s="218">
        <f t="shared" si="1"/>
        <v>11.099999999999994</v>
      </c>
    </row>
    <row r="120" spans="1:7">
      <c r="A120" s="236">
        <v>43335</v>
      </c>
      <c r="B120" s="677">
        <v>15102</v>
      </c>
      <c r="C120" s="677" t="s">
        <v>422</v>
      </c>
      <c r="D120" t="s">
        <v>19</v>
      </c>
      <c r="F120" s="218">
        <v>6.5</v>
      </c>
      <c r="G120" s="218">
        <f t="shared" si="1"/>
        <v>4.5999999999999943</v>
      </c>
    </row>
    <row r="121" spans="1:7">
      <c r="A121" s="236">
        <v>43374</v>
      </c>
      <c r="B121" s="677">
        <v>15308</v>
      </c>
      <c r="C121" s="677" t="s">
        <v>422</v>
      </c>
      <c r="D121" t="s">
        <v>19</v>
      </c>
      <c r="F121" s="218">
        <v>2.6</v>
      </c>
      <c r="G121" s="218">
        <f t="shared" si="1"/>
        <v>1.9999999999999942</v>
      </c>
    </row>
    <row r="122" spans="1:7">
      <c r="A122" s="236">
        <v>43374</v>
      </c>
      <c r="B122" s="677">
        <v>15308</v>
      </c>
      <c r="C122" s="677" t="s">
        <v>422</v>
      </c>
      <c r="D122" t="s">
        <v>401</v>
      </c>
      <c r="F122" s="218">
        <v>2</v>
      </c>
      <c r="G122" s="218">
        <f t="shared" si="1"/>
        <v>-5.773159728050814E-15</v>
      </c>
    </row>
    <row r="123" spans="1:7">
      <c r="A123" s="243">
        <v>43281</v>
      </c>
      <c r="B123" s="676" t="s">
        <v>397</v>
      </c>
      <c r="C123" s="676" t="s">
        <v>425</v>
      </c>
      <c r="D123" t="s">
        <v>19</v>
      </c>
      <c r="E123" s="218">
        <v>8.4</v>
      </c>
      <c r="G123" s="218">
        <f t="shared" si="1"/>
        <v>8.399999999999995</v>
      </c>
    </row>
    <row r="124" spans="1:7">
      <c r="B124" s="677"/>
      <c r="C124" s="677"/>
      <c r="D124" t="s">
        <v>401</v>
      </c>
      <c r="E124" s="218">
        <v>4</v>
      </c>
      <c r="G124" s="218">
        <f t="shared" si="1"/>
        <v>12.399999999999995</v>
      </c>
    </row>
    <row r="125" spans="1:7">
      <c r="B125" s="677"/>
      <c r="C125" s="677"/>
      <c r="D125" t="s">
        <v>400</v>
      </c>
      <c r="E125" s="218">
        <v>210</v>
      </c>
      <c r="G125" s="218">
        <f t="shared" si="1"/>
        <v>222.4</v>
      </c>
    </row>
    <row r="126" spans="1:7">
      <c r="A126" s="236">
        <v>43374</v>
      </c>
      <c r="B126" s="677">
        <v>15308</v>
      </c>
      <c r="C126" s="677" t="s">
        <v>425</v>
      </c>
      <c r="D126" t="s">
        <v>19</v>
      </c>
      <c r="F126" s="218">
        <v>8.4</v>
      </c>
      <c r="G126" s="218">
        <f t="shared" si="1"/>
        <v>214</v>
      </c>
    </row>
    <row r="127" spans="1:7">
      <c r="A127" s="236">
        <v>43374</v>
      </c>
      <c r="B127" s="677">
        <v>15308</v>
      </c>
      <c r="C127" s="677" t="s">
        <v>425</v>
      </c>
      <c r="D127" t="s">
        <v>401</v>
      </c>
      <c r="F127" s="218">
        <v>4</v>
      </c>
      <c r="G127" s="218">
        <f t="shared" si="1"/>
        <v>210</v>
      </c>
    </row>
    <row r="128" spans="1:7">
      <c r="A128" s="236">
        <v>43374</v>
      </c>
      <c r="B128" s="677">
        <v>15308</v>
      </c>
      <c r="C128" s="677" t="s">
        <v>425</v>
      </c>
      <c r="D128" t="s">
        <v>400</v>
      </c>
      <c r="F128" s="218">
        <v>67</v>
      </c>
      <c r="G128" s="218">
        <f t="shared" si="1"/>
        <v>143</v>
      </c>
    </row>
    <row r="129" spans="1:7">
      <c r="A129" s="236">
        <v>43377</v>
      </c>
      <c r="B129" s="677">
        <v>15322</v>
      </c>
      <c r="C129" s="677" t="s">
        <v>425</v>
      </c>
      <c r="D129" t="s">
        <v>400</v>
      </c>
      <c r="F129" s="218">
        <v>143</v>
      </c>
      <c r="G129" s="218">
        <f t="shared" si="1"/>
        <v>0</v>
      </c>
    </row>
    <row r="130" spans="1:7">
      <c r="A130" s="243">
        <v>43312</v>
      </c>
      <c r="B130" s="676" t="s">
        <v>397</v>
      </c>
      <c r="C130" s="676" t="s">
        <v>427</v>
      </c>
      <c r="D130" t="s">
        <v>19</v>
      </c>
      <c r="E130" s="218">
        <v>8.3000000000000007</v>
      </c>
      <c r="G130" s="218">
        <f t="shared" si="1"/>
        <v>8.3000000000000007</v>
      </c>
    </row>
    <row r="131" spans="1:7">
      <c r="B131" s="677"/>
      <c r="C131" s="677"/>
      <c r="D131" t="s">
        <v>401</v>
      </c>
      <c r="E131" s="218">
        <v>4</v>
      </c>
      <c r="G131" s="218">
        <f t="shared" si="1"/>
        <v>12.3</v>
      </c>
    </row>
    <row r="132" spans="1:7">
      <c r="B132" s="677"/>
      <c r="C132" s="677"/>
      <c r="D132" t="s">
        <v>400</v>
      </c>
      <c r="E132" s="218">
        <v>210</v>
      </c>
      <c r="G132" s="218">
        <f t="shared" si="1"/>
        <v>222.3</v>
      </c>
    </row>
    <row r="133" spans="1:7">
      <c r="A133" s="236">
        <v>43335</v>
      </c>
      <c r="B133" s="677">
        <v>15082</v>
      </c>
      <c r="C133" s="677" t="s">
        <v>427</v>
      </c>
      <c r="D133" t="s">
        <v>19</v>
      </c>
      <c r="F133" s="218">
        <v>8.3000000000000007</v>
      </c>
      <c r="G133" s="218">
        <f t="shared" si="1"/>
        <v>214</v>
      </c>
    </row>
    <row r="134" spans="1:7">
      <c r="A134" s="236">
        <v>43335</v>
      </c>
      <c r="B134" s="677">
        <v>15082</v>
      </c>
      <c r="C134" s="677" t="s">
        <v>427</v>
      </c>
      <c r="D134" t="s">
        <v>401</v>
      </c>
      <c r="F134" s="218">
        <v>4</v>
      </c>
      <c r="G134" s="218">
        <f t="shared" si="1"/>
        <v>210</v>
      </c>
    </row>
    <row r="135" spans="1:7">
      <c r="A135" s="236">
        <v>43377</v>
      </c>
      <c r="B135" s="677">
        <v>15322</v>
      </c>
      <c r="C135" s="677" t="s">
        <v>427</v>
      </c>
      <c r="D135" t="s">
        <v>400</v>
      </c>
      <c r="F135" s="218">
        <v>157</v>
      </c>
      <c r="G135" s="218">
        <f t="shared" si="1"/>
        <v>53</v>
      </c>
    </row>
    <row r="136" spans="1:7">
      <c r="A136" s="236">
        <v>43403</v>
      </c>
      <c r="B136" s="677">
        <v>15372</v>
      </c>
      <c r="C136" s="677" t="s">
        <v>427</v>
      </c>
      <c r="D136" t="s">
        <v>400</v>
      </c>
      <c r="F136" s="218">
        <v>53</v>
      </c>
      <c r="G136" s="218">
        <f t="shared" si="1"/>
        <v>0</v>
      </c>
    </row>
    <row r="137" spans="1:7">
      <c r="A137" s="243">
        <v>43343</v>
      </c>
      <c r="B137" s="676" t="s">
        <v>397</v>
      </c>
      <c r="C137" s="676" t="s">
        <v>429</v>
      </c>
      <c r="D137" t="s">
        <v>19</v>
      </c>
      <c r="E137" s="218">
        <v>8.1999999999999993</v>
      </c>
      <c r="G137" s="218">
        <f t="shared" si="1"/>
        <v>8.1999999999999993</v>
      </c>
    </row>
    <row r="138" spans="1:7">
      <c r="B138" s="677"/>
      <c r="C138" s="677"/>
      <c r="D138" t="s">
        <v>401</v>
      </c>
      <c r="E138" s="218">
        <v>4</v>
      </c>
      <c r="G138" s="218">
        <f t="shared" si="1"/>
        <v>12.2</v>
      </c>
    </row>
    <row r="139" spans="1:7">
      <c r="B139" s="677"/>
      <c r="C139" s="677"/>
      <c r="D139" t="s">
        <v>400</v>
      </c>
      <c r="E139" s="218">
        <v>210</v>
      </c>
      <c r="G139" s="218">
        <f t="shared" si="1"/>
        <v>222.2</v>
      </c>
    </row>
    <row r="140" spans="1:7">
      <c r="A140" s="236">
        <v>43403</v>
      </c>
      <c r="B140" s="677">
        <v>15372</v>
      </c>
      <c r="C140" s="677" t="s">
        <v>429</v>
      </c>
      <c r="D140" t="s">
        <v>400</v>
      </c>
      <c r="F140" s="218">
        <v>97</v>
      </c>
      <c r="G140" s="218">
        <f t="shared" ref="G140:G211" si="2">+G139+E140-F140</f>
        <v>125.19999999999999</v>
      </c>
    </row>
    <row r="141" spans="1:7">
      <c r="A141" s="236">
        <v>43404</v>
      </c>
      <c r="B141" s="677">
        <v>15418</v>
      </c>
      <c r="C141" s="677" t="s">
        <v>429</v>
      </c>
      <c r="D141" t="s">
        <v>400</v>
      </c>
      <c r="F141" s="218">
        <v>105</v>
      </c>
      <c r="G141" s="218">
        <f t="shared" si="2"/>
        <v>20.199999999999989</v>
      </c>
    </row>
    <row r="142" spans="1:7">
      <c r="A142" s="236">
        <v>43434</v>
      </c>
      <c r="B142" s="677">
        <v>15576</v>
      </c>
      <c r="C142" s="677" t="s">
        <v>429</v>
      </c>
      <c r="D142" t="s">
        <v>400</v>
      </c>
      <c r="F142" s="218">
        <v>8</v>
      </c>
      <c r="G142" s="218">
        <f t="shared" si="2"/>
        <v>12.199999999999989</v>
      </c>
    </row>
    <row r="143" spans="1:7">
      <c r="A143" s="236">
        <v>43434</v>
      </c>
      <c r="B143" s="677">
        <v>15576</v>
      </c>
      <c r="C143" s="677" t="s">
        <v>429</v>
      </c>
      <c r="D143" t="s">
        <v>19</v>
      </c>
      <c r="F143" s="218">
        <v>8.1999999999999993</v>
      </c>
      <c r="G143" s="218">
        <f t="shared" si="2"/>
        <v>3.9999999999999893</v>
      </c>
    </row>
    <row r="144" spans="1:7">
      <c r="A144" s="236">
        <v>43434</v>
      </c>
      <c r="B144" s="677">
        <v>15576</v>
      </c>
      <c r="C144" s="677" t="s">
        <v>429</v>
      </c>
      <c r="D144" t="s">
        <v>401</v>
      </c>
      <c r="F144" s="218">
        <v>4</v>
      </c>
      <c r="G144" s="218">
        <f t="shared" si="2"/>
        <v>-1.0658141036401503E-14</v>
      </c>
    </row>
    <row r="145" spans="1:7">
      <c r="A145" s="243">
        <v>43373</v>
      </c>
      <c r="B145" s="676" t="s">
        <v>397</v>
      </c>
      <c r="C145" s="676" t="s">
        <v>478</v>
      </c>
      <c r="D145" t="s">
        <v>19</v>
      </c>
      <c r="E145" s="218">
        <v>8.4</v>
      </c>
      <c r="G145" s="218">
        <f t="shared" si="2"/>
        <v>8.3999999999999897</v>
      </c>
    </row>
    <row r="146" spans="1:7">
      <c r="B146" s="677"/>
      <c r="C146" s="677"/>
      <c r="D146" t="s">
        <v>401</v>
      </c>
      <c r="E146" s="218">
        <v>4</v>
      </c>
      <c r="G146" s="218">
        <f t="shared" si="2"/>
        <v>12.39999999999999</v>
      </c>
    </row>
    <row r="147" spans="1:7">
      <c r="B147" s="677"/>
      <c r="C147" s="677"/>
      <c r="D147" t="s">
        <v>400</v>
      </c>
      <c r="E147" s="218">
        <v>210</v>
      </c>
      <c r="G147" s="218">
        <f t="shared" si="2"/>
        <v>222.39999999999998</v>
      </c>
    </row>
    <row r="148" spans="1:7">
      <c r="A148" s="236">
        <v>43434</v>
      </c>
      <c r="B148" s="677">
        <v>15576</v>
      </c>
      <c r="C148" s="677" t="s">
        <v>478</v>
      </c>
      <c r="D148" t="s">
        <v>400</v>
      </c>
      <c r="F148" s="218">
        <v>63.8</v>
      </c>
      <c r="G148" s="218">
        <f t="shared" si="2"/>
        <v>158.59999999999997</v>
      </c>
    </row>
    <row r="149" spans="1:7">
      <c r="A149" s="236">
        <v>43830</v>
      </c>
      <c r="B149" s="677">
        <v>15721</v>
      </c>
      <c r="C149" s="677" t="s">
        <v>478</v>
      </c>
      <c r="D149" t="s">
        <v>400</v>
      </c>
      <c r="F149" s="218">
        <v>77</v>
      </c>
      <c r="G149" s="218">
        <f t="shared" si="2"/>
        <v>81.599999999999966</v>
      </c>
    </row>
    <row r="150" spans="1:7">
      <c r="A150" s="236">
        <v>43481</v>
      </c>
      <c r="B150" s="677">
        <v>15785</v>
      </c>
      <c r="C150" s="677" t="s">
        <v>478</v>
      </c>
      <c r="D150" t="s">
        <v>400</v>
      </c>
      <c r="F150" s="218">
        <v>69.2</v>
      </c>
      <c r="G150" s="218">
        <f t="shared" si="2"/>
        <v>12.399999999999963</v>
      </c>
    </row>
    <row r="151" spans="1:7">
      <c r="A151" s="236">
        <v>43481</v>
      </c>
      <c r="B151" s="677">
        <v>15785</v>
      </c>
      <c r="C151" s="677" t="s">
        <v>478</v>
      </c>
      <c r="D151" t="s">
        <v>19</v>
      </c>
      <c r="F151" s="218">
        <v>8.4</v>
      </c>
      <c r="G151" s="218">
        <f t="shared" si="2"/>
        <v>3.9999999999999627</v>
      </c>
    </row>
    <row r="152" spans="1:7">
      <c r="A152" s="236">
        <v>43481</v>
      </c>
      <c r="B152" s="677">
        <v>15785</v>
      </c>
      <c r="C152" s="677" t="s">
        <v>478</v>
      </c>
      <c r="D152" t="s">
        <v>401</v>
      </c>
      <c r="F152" s="218">
        <v>4</v>
      </c>
      <c r="G152" s="218">
        <f t="shared" si="2"/>
        <v>-3.730349362740526E-14</v>
      </c>
    </row>
    <row r="153" spans="1:7">
      <c r="A153" s="243">
        <v>43404</v>
      </c>
      <c r="B153" s="676" t="s">
        <v>397</v>
      </c>
      <c r="C153" s="676" t="s">
        <v>398</v>
      </c>
      <c r="D153" t="s">
        <v>19</v>
      </c>
      <c r="E153" s="218">
        <v>8.5</v>
      </c>
      <c r="G153" s="218">
        <f t="shared" si="2"/>
        <v>8.4999999999999627</v>
      </c>
    </row>
    <row r="154" spans="1:7">
      <c r="B154" s="677"/>
      <c r="C154" s="677"/>
      <c r="D154" t="s">
        <v>401</v>
      </c>
      <c r="E154" s="218">
        <v>5</v>
      </c>
      <c r="G154" s="218">
        <f t="shared" si="2"/>
        <v>13.499999999999963</v>
      </c>
    </row>
    <row r="155" spans="1:7">
      <c r="B155" s="677"/>
      <c r="C155" s="677"/>
      <c r="D155" t="s">
        <v>400</v>
      </c>
      <c r="E155" s="218">
        <v>210</v>
      </c>
      <c r="G155" s="218">
        <f t="shared" si="2"/>
        <v>223.49999999999997</v>
      </c>
    </row>
    <row r="156" spans="1:7">
      <c r="B156" s="677"/>
      <c r="C156" s="677"/>
      <c r="D156" t="s">
        <v>482</v>
      </c>
      <c r="E156" s="218">
        <v>6</v>
      </c>
      <c r="G156" s="218">
        <f t="shared" si="2"/>
        <v>229.49999999999997</v>
      </c>
    </row>
    <row r="157" spans="1:7">
      <c r="A157" s="236">
        <v>43383</v>
      </c>
      <c r="B157" s="677">
        <v>8997</v>
      </c>
      <c r="C157" s="677" t="s">
        <v>398</v>
      </c>
      <c r="D157" t="s">
        <v>482</v>
      </c>
      <c r="F157" s="218">
        <v>6</v>
      </c>
      <c r="G157" s="218">
        <f t="shared" si="2"/>
        <v>223.49999999999997</v>
      </c>
    </row>
    <row r="158" spans="1:7">
      <c r="A158" s="236">
        <v>43481</v>
      </c>
      <c r="B158" s="677">
        <v>15785</v>
      </c>
      <c r="C158" s="677" t="s">
        <v>398</v>
      </c>
      <c r="D158" t="s">
        <v>400</v>
      </c>
      <c r="F158" s="218">
        <v>210</v>
      </c>
      <c r="G158" s="218">
        <f t="shared" si="2"/>
        <v>13.499999999999972</v>
      </c>
    </row>
    <row r="159" spans="1:7">
      <c r="A159" s="236">
        <v>43481</v>
      </c>
      <c r="B159" s="677">
        <v>15785</v>
      </c>
      <c r="C159" s="677" t="s">
        <v>398</v>
      </c>
      <c r="D159" t="s">
        <v>19</v>
      </c>
      <c r="F159" s="218">
        <v>8.4</v>
      </c>
      <c r="G159" s="218">
        <f t="shared" si="2"/>
        <v>5.0999999999999712</v>
      </c>
    </row>
    <row r="160" spans="1:7">
      <c r="A160" s="236">
        <v>43496</v>
      </c>
      <c r="B160" s="677">
        <v>15878</v>
      </c>
      <c r="C160" s="677" t="s">
        <v>398</v>
      </c>
      <c r="D160" t="s">
        <v>19</v>
      </c>
      <c r="F160" s="218">
        <v>0.1</v>
      </c>
      <c r="G160" s="218">
        <f t="shared" si="2"/>
        <v>4.9999999999999716</v>
      </c>
    </row>
    <row r="161" spans="1:7">
      <c r="A161" s="236">
        <v>43496</v>
      </c>
      <c r="B161" s="677">
        <v>15878</v>
      </c>
      <c r="C161" s="677" t="s">
        <v>398</v>
      </c>
      <c r="D161" t="s">
        <v>401</v>
      </c>
      <c r="F161" s="218">
        <v>5</v>
      </c>
      <c r="G161" s="218">
        <f t="shared" si="2"/>
        <v>-2.8421709430404007E-14</v>
      </c>
    </row>
    <row r="162" spans="1:7">
      <c r="A162" s="243">
        <v>43434</v>
      </c>
      <c r="B162" s="676" t="s">
        <v>397</v>
      </c>
      <c r="C162" s="676" t="s">
        <v>405</v>
      </c>
      <c r="D162" t="s">
        <v>19</v>
      </c>
      <c r="E162" s="218">
        <v>8.6999999999999993</v>
      </c>
      <c r="G162" s="218">
        <f t="shared" si="2"/>
        <v>8.6999999999999709</v>
      </c>
    </row>
    <row r="163" spans="1:7">
      <c r="B163" s="677"/>
      <c r="C163" s="677"/>
      <c r="D163" t="s">
        <v>401</v>
      </c>
      <c r="E163" s="218">
        <v>5</v>
      </c>
      <c r="G163" s="218">
        <f t="shared" si="2"/>
        <v>13.699999999999971</v>
      </c>
    </row>
    <row r="164" spans="1:7">
      <c r="B164" s="677"/>
      <c r="C164" s="677"/>
      <c r="D164" t="s">
        <v>400</v>
      </c>
      <c r="E164" s="218">
        <v>210</v>
      </c>
      <c r="G164" s="218">
        <f t="shared" si="2"/>
        <v>223.69999999999996</v>
      </c>
    </row>
    <row r="165" spans="1:7">
      <c r="A165" s="236">
        <v>43496</v>
      </c>
      <c r="B165" s="677">
        <v>1578</v>
      </c>
      <c r="C165" s="677" t="s">
        <v>405</v>
      </c>
      <c r="D165" t="s">
        <v>400</v>
      </c>
      <c r="F165" s="245">
        <v>71.900000000000006</v>
      </c>
      <c r="G165" s="218">
        <f t="shared" si="2"/>
        <v>151.79999999999995</v>
      </c>
    </row>
    <row r="166" spans="1:7">
      <c r="A166" s="236">
        <v>43516</v>
      </c>
      <c r="B166" s="677">
        <v>15940</v>
      </c>
      <c r="C166" s="677" t="s">
        <v>405</v>
      </c>
      <c r="D166" t="s">
        <v>19</v>
      </c>
      <c r="F166" s="245">
        <v>8.6999999999999993</v>
      </c>
      <c r="G166" s="218">
        <f t="shared" si="2"/>
        <v>143.09999999999997</v>
      </c>
    </row>
    <row r="167" spans="1:7">
      <c r="A167" s="236">
        <v>43516</v>
      </c>
      <c r="B167" s="677">
        <v>15940</v>
      </c>
      <c r="C167" s="677" t="s">
        <v>405</v>
      </c>
      <c r="D167" t="s">
        <v>401</v>
      </c>
      <c r="F167" s="245">
        <v>5</v>
      </c>
      <c r="G167" s="218">
        <f t="shared" si="2"/>
        <v>138.09999999999997</v>
      </c>
    </row>
    <row r="168" spans="1:7">
      <c r="A168" s="236">
        <v>43516</v>
      </c>
      <c r="B168" s="677">
        <v>15940</v>
      </c>
      <c r="C168" s="677" t="s">
        <v>405</v>
      </c>
      <c r="D168" t="s">
        <v>400</v>
      </c>
      <c r="F168" s="245">
        <v>138.1</v>
      </c>
      <c r="G168" s="218">
        <f t="shared" si="2"/>
        <v>0</v>
      </c>
    </row>
    <row r="169" spans="1:7">
      <c r="A169" s="243">
        <v>43465</v>
      </c>
      <c r="B169" s="676" t="s">
        <v>397</v>
      </c>
      <c r="C169" s="676" t="s">
        <v>409</v>
      </c>
      <c r="D169" t="s">
        <v>19</v>
      </c>
      <c r="E169" s="218">
        <v>9.3000000000000007</v>
      </c>
      <c r="F169" s="245"/>
      <c r="G169" s="218">
        <f t="shared" si="2"/>
        <v>9.3000000000000007</v>
      </c>
    </row>
    <row r="170" spans="1:7">
      <c r="B170" s="677"/>
      <c r="C170" s="677"/>
      <c r="D170" t="s">
        <v>401</v>
      </c>
      <c r="E170" s="218">
        <v>5</v>
      </c>
      <c r="F170" s="245"/>
      <c r="G170" s="218">
        <f t="shared" si="2"/>
        <v>14.3</v>
      </c>
    </row>
    <row r="171" spans="1:7">
      <c r="B171" s="677"/>
      <c r="C171" s="677"/>
      <c r="D171" t="s">
        <v>400</v>
      </c>
      <c r="E171" s="218">
        <v>210</v>
      </c>
      <c r="F171" s="245"/>
      <c r="G171" s="218">
        <f t="shared" si="2"/>
        <v>224.3</v>
      </c>
    </row>
    <row r="172" spans="1:7">
      <c r="A172" s="236">
        <v>43516</v>
      </c>
      <c r="B172" s="677">
        <v>15940</v>
      </c>
      <c r="C172" s="677" t="s">
        <v>409</v>
      </c>
      <c r="D172" t="s">
        <v>400</v>
      </c>
      <c r="F172" s="245">
        <v>48.2</v>
      </c>
      <c r="G172" s="218">
        <f t="shared" si="2"/>
        <v>176.10000000000002</v>
      </c>
    </row>
    <row r="173" spans="1:7">
      <c r="A173" s="236">
        <v>43524</v>
      </c>
      <c r="B173" s="677">
        <v>15994</v>
      </c>
      <c r="C173" s="677" t="s">
        <v>409</v>
      </c>
      <c r="D173" t="s">
        <v>400</v>
      </c>
      <c r="F173" s="245">
        <v>56</v>
      </c>
      <c r="G173" s="218">
        <f t="shared" si="2"/>
        <v>120.10000000000002</v>
      </c>
    </row>
    <row r="174" spans="1:7">
      <c r="A174" s="236">
        <v>43552</v>
      </c>
      <c r="B174" s="677" t="s">
        <v>3213</v>
      </c>
      <c r="C174" s="677" t="s">
        <v>409</v>
      </c>
      <c r="D174" t="s">
        <v>19</v>
      </c>
      <c r="F174" s="245">
        <v>9.3000000000000007</v>
      </c>
      <c r="G174" s="218">
        <f t="shared" si="2"/>
        <v>110.80000000000003</v>
      </c>
    </row>
    <row r="175" spans="1:7">
      <c r="A175" s="236">
        <v>43552</v>
      </c>
      <c r="B175" s="677" t="s">
        <v>3213</v>
      </c>
      <c r="C175" s="677" t="s">
        <v>409</v>
      </c>
      <c r="D175" t="s">
        <v>401</v>
      </c>
      <c r="F175" s="245">
        <v>5</v>
      </c>
      <c r="G175" s="218">
        <f t="shared" si="2"/>
        <v>105.80000000000003</v>
      </c>
    </row>
    <row r="176" spans="1:7">
      <c r="A176" s="236">
        <v>43552</v>
      </c>
      <c r="B176" s="677" t="s">
        <v>3213</v>
      </c>
      <c r="C176" s="677" t="s">
        <v>409</v>
      </c>
      <c r="D176" t="s">
        <v>400</v>
      </c>
      <c r="F176" s="245">
        <v>105.8</v>
      </c>
      <c r="G176" s="218">
        <f t="shared" si="2"/>
        <v>0</v>
      </c>
    </row>
    <row r="177" spans="1:7">
      <c r="A177" s="243">
        <v>43496</v>
      </c>
      <c r="B177" s="676" t="s">
        <v>397</v>
      </c>
      <c r="C177" s="676" t="s">
        <v>444</v>
      </c>
      <c r="D177" t="s">
        <v>19</v>
      </c>
      <c r="E177" s="218">
        <v>9.6999999999999993</v>
      </c>
      <c r="F177" s="245"/>
      <c r="G177" s="218">
        <f t="shared" si="2"/>
        <v>9.6999999999999993</v>
      </c>
    </row>
    <row r="178" spans="1:7">
      <c r="B178" s="677"/>
      <c r="C178" s="677"/>
      <c r="D178" t="s">
        <v>401</v>
      </c>
      <c r="E178" s="218">
        <v>5</v>
      </c>
      <c r="F178" s="245"/>
      <c r="G178" s="218">
        <f t="shared" si="2"/>
        <v>14.7</v>
      </c>
    </row>
    <row r="179" spans="1:7">
      <c r="B179" s="677"/>
      <c r="C179" s="677"/>
      <c r="D179" t="s">
        <v>400</v>
      </c>
      <c r="E179" s="218">
        <v>210</v>
      </c>
      <c r="F179" s="245"/>
      <c r="G179" s="218">
        <f t="shared" si="2"/>
        <v>224.7</v>
      </c>
    </row>
    <row r="180" spans="1:7">
      <c r="A180" s="236">
        <v>43556</v>
      </c>
      <c r="B180" s="677">
        <v>17967</v>
      </c>
      <c r="C180" s="677" t="s">
        <v>444</v>
      </c>
      <c r="D180" t="s">
        <v>400</v>
      </c>
      <c r="F180" s="245">
        <v>30.1</v>
      </c>
      <c r="G180" s="218">
        <f t="shared" si="2"/>
        <v>194.6</v>
      </c>
    </row>
    <row r="181" spans="1:7">
      <c r="A181" s="236">
        <v>43556</v>
      </c>
      <c r="B181" s="677">
        <v>17967</v>
      </c>
      <c r="C181" s="677" t="s">
        <v>444</v>
      </c>
      <c r="D181" t="s">
        <v>19</v>
      </c>
      <c r="F181" s="245">
        <v>9.6999999999999993</v>
      </c>
      <c r="G181" s="218">
        <f t="shared" si="2"/>
        <v>184.9</v>
      </c>
    </row>
    <row r="182" spans="1:7">
      <c r="A182" s="236">
        <v>43556</v>
      </c>
      <c r="B182" s="677">
        <v>17967</v>
      </c>
      <c r="C182" s="677" t="s">
        <v>444</v>
      </c>
      <c r="D182" t="s">
        <v>401</v>
      </c>
      <c r="F182" s="245">
        <v>5</v>
      </c>
      <c r="G182" s="218">
        <f t="shared" si="2"/>
        <v>179.9</v>
      </c>
    </row>
    <row r="183" spans="1:7">
      <c r="A183" s="236">
        <v>43552</v>
      </c>
      <c r="B183" s="677" t="s">
        <v>3213</v>
      </c>
      <c r="C183" s="677" t="s">
        <v>444</v>
      </c>
      <c r="D183" t="s">
        <v>400</v>
      </c>
      <c r="F183" s="245">
        <v>179.9</v>
      </c>
      <c r="G183" s="218">
        <f t="shared" si="2"/>
        <v>0</v>
      </c>
    </row>
    <row r="184" spans="1:7">
      <c r="A184" s="243">
        <v>43524</v>
      </c>
      <c r="B184" s="676" t="s">
        <v>397</v>
      </c>
      <c r="C184" s="676" t="s">
        <v>415</v>
      </c>
      <c r="D184" t="s">
        <v>19</v>
      </c>
      <c r="E184" s="218">
        <v>10.199999999999999</v>
      </c>
      <c r="F184" s="245"/>
      <c r="G184" s="218">
        <f t="shared" si="2"/>
        <v>10.199999999999999</v>
      </c>
    </row>
    <row r="185" spans="1:7">
      <c r="B185" s="677"/>
      <c r="C185" s="677"/>
      <c r="D185" t="s">
        <v>401</v>
      </c>
      <c r="E185" s="218">
        <v>6.1</v>
      </c>
      <c r="F185" s="245"/>
      <c r="G185" s="218">
        <f t="shared" si="2"/>
        <v>16.299999999999997</v>
      </c>
    </row>
    <row r="186" spans="1:7">
      <c r="B186" s="677"/>
      <c r="C186" s="677"/>
      <c r="D186" t="s">
        <v>400</v>
      </c>
      <c r="E186" s="218">
        <v>210</v>
      </c>
      <c r="F186" s="245"/>
      <c r="G186" s="218">
        <f t="shared" si="2"/>
        <v>226.3</v>
      </c>
    </row>
    <row r="187" spans="1:7">
      <c r="A187" s="236">
        <v>43556</v>
      </c>
      <c r="B187" s="677">
        <v>17967</v>
      </c>
      <c r="C187" s="677" t="s">
        <v>415</v>
      </c>
      <c r="D187" t="s">
        <v>400</v>
      </c>
      <c r="F187" s="245">
        <v>155.19999999999999</v>
      </c>
      <c r="G187" s="218">
        <f t="shared" si="2"/>
        <v>71.100000000000023</v>
      </c>
    </row>
    <row r="188" spans="1:7" ht="14.25" customHeight="1">
      <c r="A188" s="236">
        <v>43554</v>
      </c>
      <c r="B188" s="677" t="s">
        <v>3214</v>
      </c>
      <c r="C188" s="677" t="s">
        <v>415</v>
      </c>
      <c r="D188" t="s">
        <v>400</v>
      </c>
      <c r="F188" s="245">
        <v>49</v>
      </c>
      <c r="G188" s="218">
        <f t="shared" si="2"/>
        <v>22.100000000000023</v>
      </c>
    </row>
    <row r="189" spans="1:7" ht="14.25" customHeight="1">
      <c r="A189" s="236">
        <v>43585</v>
      </c>
      <c r="B189" s="677" t="s">
        <v>3215</v>
      </c>
      <c r="C189" s="677" t="s">
        <v>415</v>
      </c>
      <c r="D189" t="s">
        <v>19</v>
      </c>
      <c r="F189" s="245">
        <v>10.199999999999999</v>
      </c>
      <c r="G189" s="218">
        <f t="shared" si="2"/>
        <v>11.900000000000023</v>
      </c>
    </row>
    <row r="190" spans="1:7" ht="14.25" customHeight="1">
      <c r="A190" s="236">
        <v>43585</v>
      </c>
      <c r="B190" s="677" t="s">
        <v>3215</v>
      </c>
      <c r="C190" s="677" t="s">
        <v>415</v>
      </c>
      <c r="D190" t="s">
        <v>401</v>
      </c>
      <c r="F190" s="245">
        <v>6.1</v>
      </c>
      <c r="G190" s="218">
        <f t="shared" si="2"/>
        <v>5.8000000000000238</v>
      </c>
    </row>
    <row r="191" spans="1:7" ht="14.25" customHeight="1">
      <c r="A191" s="236">
        <v>43585</v>
      </c>
      <c r="B191" s="677" t="s">
        <v>3215</v>
      </c>
      <c r="C191" s="677" t="s">
        <v>415</v>
      </c>
      <c r="D191" t="s">
        <v>400</v>
      </c>
      <c r="F191" s="245">
        <v>5.8</v>
      </c>
      <c r="G191" s="218">
        <f t="shared" si="2"/>
        <v>2.3980817331903381E-14</v>
      </c>
    </row>
    <row r="192" spans="1:7">
      <c r="A192" s="243">
        <v>43555</v>
      </c>
      <c r="B192" s="676" t="s">
        <v>397</v>
      </c>
      <c r="C192" s="676" t="s">
        <v>418</v>
      </c>
      <c r="D192" t="s">
        <v>19</v>
      </c>
      <c r="E192" s="218">
        <v>9.5</v>
      </c>
      <c r="F192" s="245"/>
      <c r="G192" s="218">
        <f t="shared" si="2"/>
        <v>9.5000000000000249</v>
      </c>
    </row>
    <row r="193" spans="1:7">
      <c r="B193" s="677"/>
      <c r="C193" s="677"/>
      <c r="D193" t="s">
        <v>401</v>
      </c>
      <c r="E193" s="218">
        <v>4.9000000000000004</v>
      </c>
      <c r="F193" s="245"/>
      <c r="G193" s="218">
        <f t="shared" si="2"/>
        <v>14.400000000000025</v>
      </c>
    </row>
    <row r="194" spans="1:7">
      <c r="B194" s="677"/>
      <c r="C194" s="677"/>
      <c r="D194" t="s">
        <v>400</v>
      </c>
      <c r="E194" s="218">
        <v>210</v>
      </c>
      <c r="F194" s="245"/>
      <c r="G194" s="218">
        <f t="shared" si="2"/>
        <v>224.40000000000003</v>
      </c>
    </row>
    <row r="195" spans="1:7">
      <c r="A195" s="236">
        <v>43585</v>
      </c>
      <c r="B195" s="677" t="s">
        <v>3215</v>
      </c>
      <c r="C195" s="677" t="s">
        <v>418</v>
      </c>
      <c r="D195" t="s">
        <v>400</v>
      </c>
      <c r="F195" s="245">
        <v>5.9</v>
      </c>
      <c r="G195" s="218">
        <f t="shared" si="2"/>
        <v>218.50000000000003</v>
      </c>
    </row>
    <row r="196" spans="1:7">
      <c r="A196" s="236">
        <v>43616</v>
      </c>
      <c r="B196" s="677" t="s">
        <v>3216</v>
      </c>
      <c r="C196" s="677" t="s">
        <v>418</v>
      </c>
      <c r="D196" t="s">
        <v>400</v>
      </c>
      <c r="F196" s="245">
        <v>49</v>
      </c>
      <c r="G196" s="218">
        <f t="shared" si="2"/>
        <v>169.50000000000003</v>
      </c>
    </row>
    <row r="197" spans="1:7">
      <c r="A197" s="236">
        <v>43644</v>
      </c>
      <c r="B197" s="677" t="s">
        <v>3217</v>
      </c>
      <c r="C197" s="677" t="s">
        <v>418</v>
      </c>
      <c r="D197" t="s">
        <v>400</v>
      </c>
      <c r="F197" s="245">
        <v>91</v>
      </c>
      <c r="G197" s="218">
        <f t="shared" si="2"/>
        <v>78.500000000000028</v>
      </c>
    </row>
    <row r="198" spans="1:7">
      <c r="A198" s="236">
        <v>43677</v>
      </c>
      <c r="B198" s="677" t="s">
        <v>3218</v>
      </c>
      <c r="C198" s="677" t="s">
        <v>418</v>
      </c>
      <c r="D198" t="s">
        <v>19</v>
      </c>
      <c r="F198" s="245">
        <v>9.5</v>
      </c>
      <c r="G198" s="218">
        <f t="shared" si="2"/>
        <v>69.000000000000028</v>
      </c>
    </row>
    <row r="199" spans="1:7">
      <c r="A199" s="236">
        <v>43677</v>
      </c>
      <c r="B199" s="677" t="s">
        <v>3218</v>
      </c>
      <c r="C199" s="677" t="s">
        <v>418</v>
      </c>
      <c r="D199" t="s">
        <v>401</v>
      </c>
      <c r="F199" s="245">
        <v>4.9000000000000004</v>
      </c>
      <c r="G199" s="218">
        <f t="shared" si="2"/>
        <v>64.100000000000023</v>
      </c>
    </row>
    <row r="200" spans="1:7">
      <c r="A200" s="236">
        <v>43677</v>
      </c>
      <c r="B200" s="677" t="s">
        <v>3218</v>
      </c>
      <c r="C200" s="677" t="s">
        <v>418</v>
      </c>
      <c r="D200" t="s">
        <v>400</v>
      </c>
      <c r="F200" s="245">
        <v>64.099999999999994</v>
      </c>
      <c r="G200" s="218">
        <f t="shared" si="2"/>
        <v>0</v>
      </c>
    </row>
    <row r="201" spans="1:7">
      <c r="A201" s="243">
        <v>43585</v>
      </c>
      <c r="B201" s="676" t="s">
        <v>397</v>
      </c>
      <c r="C201" s="676" t="s">
        <v>420</v>
      </c>
      <c r="D201" t="s">
        <v>19</v>
      </c>
      <c r="E201" s="218">
        <v>9.6</v>
      </c>
      <c r="F201" s="245"/>
      <c r="G201" s="218">
        <f t="shared" si="2"/>
        <v>9.6</v>
      </c>
    </row>
    <row r="202" spans="1:7">
      <c r="B202" s="677"/>
      <c r="C202" s="677"/>
      <c r="D202" t="s">
        <v>401</v>
      </c>
      <c r="E202" s="218">
        <v>4.5</v>
      </c>
      <c r="F202" s="245"/>
      <c r="G202" s="218">
        <f t="shared" si="2"/>
        <v>14.1</v>
      </c>
    </row>
    <row r="203" spans="1:7">
      <c r="B203" s="677"/>
      <c r="C203" s="677"/>
      <c r="D203" t="s">
        <v>400</v>
      </c>
      <c r="E203" s="218">
        <v>210</v>
      </c>
      <c r="F203" s="245"/>
      <c r="G203" s="218">
        <f t="shared" si="2"/>
        <v>224.1</v>
      </c>
    </row>
    <row r="204" spans="1:7">
      <c r="A204" s="236">
        <v>43677</v>
      </c>
      <c r="B204" s="677" t="s">
        <v>3218</v>
      </c>
      <c r="C204" s="677" t="s">
        <v>420</v>
      </c>
      <c r="D204" t="s">
        <v>400</v>
      </c>
      <c r="F204" s="245">
        <v>47.5</v>
      </c>
      <c r="G204" s="218">
        <f t="shared" si="2"/>
        <v>176.6</v>
      </c>
    </row>
    <row r="205" spans="1:7" ht="15.75" customHeight="1">
      <c r="A205" s="236">
        <v>43708</v>
      </c>
      <c r="B205" s="677" t="s">
        <v>3219</v>
      </c>
      <c r="C205" s="677" t="s">
        <v>420</v>
      </c>
      <c r="D205" t="s">
        <v>400</v>
      </c>
      <c r="F205" s="245">
        <v>105</v>
      </c>
      <c r="G205" s="218">
        <f t="shared" si="2"/>
        <v>71.599999999999994</v>
      </c>
    </row>
    <row r="206" spans="1:7" ht="15.75" customHeight="1">
      <c r="A206" s="236">
        <v>43738</v>
      </c>
      <c r="B206" s="677" t="s">
        <v>3220</v>
      </c>
      <c r="C206" s="677" t="s">
        <v>420</v>
      </c>
      <c r="D206" t="s">
        <v>19</v>
      </c>
      <c r="F206" s="245">
        <v>9.6</v>
      </c>
      <c r="G206" s="218">
        <f t="shared" si="2"/>
        <v>61.999999999999993</v>
      </c>
    </row>
    <row r="207" spans="1:7" ht="15.75" customHeight="1">
      <c r="A207" s="236">
        <v>43738</v>
      </c>
      <c r="B207" s="677" t="s">
        <v>3220</v>
      </c>
      <c r="C207" s="677" t="s">
        <v>420</v>
      </c>
      <c r="D207" t="s">
        <v>401</v>
      </c>
      <c r="F207" s="245">
        <v>4.5</v>
      </c>
      <c r="G207" s="218">
        <f t="shared" si="2"/>
        <v>57.499999999999993</v>
      </c>
    </row>
    <row r="208" spans="1:7" ht="15.75" customHeight="1">
      <c r="A208" s="236">
        <v>43738</v>
      </c>
      <c r="B208" s="677" t="s">
        <v>3220</v>
      </c>
      <c r="C208" s="677" t="s">
        <v>420</v>
      </c>
      <c r="D208" t="s">
        <v>400</v>
      </c>
      <c r="F208" s="245">
        <v>57.5</v>
      </c>
      <c r="G208" s="218">
        <f t="shared" si="2"/>
        <v>0</v>
      </c>
    </row>
    <row r="209" spans="1:7">
      <c r="A209" s="243">
        <v>43616</v>
      </c>
      <c r="B209" s="676" t="s">
        <v>397</v>
      </c>
      <c r="C209" s="676" t="s">
        <v>422</v>
      </c>
      <c r="D209" t="s">
        <v>19</v>
      </c>
      <c r="E209" s="218">
        <v>8.9</v>
      </c>
      <c r="F209" s="245"/>
      <c r="G209" s="218">
        <f t="shared" si="2"/>
        <v>8.9</v>
      </c>
    </row>
    <row r="210" spans="1:7">
      <c r="B210" s="677"/>
      <c r="C210" s="677"/>
      <c r="D210" t="s">
        <v>401</v>
      </c>
      <c r="E210" s="218">
        <v>5.2</v>
      </c>
      <c r="F210" s="245"/>
      <c r="G210" s="218">
        <f t="shared" si="2"/>
        <v>14.100000000000001</v>
      </c>
    </row>
    <row r="211" spans="1:7">
      <c r="B211" s="677"/>
      <c r="C211" s="677"/>
      <c r="D211" t="s">
        <v>400</v>
      </c>
      <c r="E211" s="218">
        <v>210</v>
      </c>
      <c r="F211" s="245"/>
      <c r="G211" s="218">
        <f t="shared" si="2"/>
        <v>224.1</v>
      </c>
    </row>
    <row r="212" spans="1:7">
      <c r="A212" s="236">
        <v>43738</v>
      </c>
      <c r="B212" s="677" t="s">
        <v>3220</v>
      </c>
      <c r="C212" s="677" t="s">
        <v>422</v>
      </c>
      <c r="D212" t="s">
        <v>19</v>
      </c>
      <c r="F212" s="245">
        <v>5.4</v>
      </c>
      <c r="G212" s="218">
        <f t="shared" ref="G212:G290" si="3">+G211+E212-F212</f>
        <v>218.7</v>
      </c>
    </row>
    <row r="213" spans="1:7">
      <c r="A213" s="236">
        <v>43775</v>
      </c>
      <c r="B213" s="677" t="s">
        <v>3221</v>
      </c>
      <c r="C213" s="677" t="s">
        <v>422</v>
      </c>
      <c r="D213" t="s">
        <v>19</v>
      </c>
      <c r="F213" s="245">
        <v>3.5</v>
      </c>
      <c r="G213" s="218">
        <f t="shared" si="3"/>
        <v>215.2</v>
      </c>
    </row>
    <row r="214" spans="1:7">
      <c r="A214" s="236">
        <v>43775</v>
      </c>
      <c r="B214" s="677" t="s">
        <v>3221</v>
      </c>
      <c r="C214" s="677" t="s">
        <v>422</v>
      </c>
      <c r="D214" t="s">
        <v>401</v>
      </c>
      <c r="F214" s="245">
        <v>5.2</v>
      </c>
      <c r="G214" s="218">
        <f t="shared" si="3"/>
        <v>210</v>
      </c>
    </row>
    <row r="215" spans="1:7">
      <c r="A215" s="236">
        <v>43775</v>
      </c>
      <c r="B215" s="677" t="s">
        <v>3221</v>
      </c>
      <c r="C215" s="677" t="s">
        <v>422</v>
      </c>
      <c r="D215" t="s">
        <v>400</v>
      </c>
      <c r="F215" s="245">
        <v>210</v>
      </c>
      <c r="G215" s="218">
        <f t="shared" si="3"/>
        <v>0</v>
      </c>
    </row>
    <row r="216" spans="1:7">
      <c r="A216" s="243">
        <v>43646</v>
      </c>
      <c r="B216" s="676" t="s">
        <v>397</v>
      </c>
      <c r="C216" s="676" t="s">
        <v>425</v>
      </c>
      <c r="D216" t="s">
        <v>19</v>
      </c>
      <c r="E216" s="218">
        <v>7.9</v>
      </c>
      <c r="F216" s="245"/>
      <c r="G216" s="218">
        <f t="shared" si="3"/>
        <v>7.9</v>
      </c>
    </row>
    <row r="217" spans="1:7">
      <c r="B217" s="677"/>
      <c r="C217" s="677"/>
      <c r="D217" t="s">
        <v>401</v>
      </c>
      <c r="E217" s="218">
        <v>4.9000000000000004</v>
      </c>
      <c r="F217" s="245"/>
      <c r="G217" s="218">
        <f t="shared" si="3"/>
        <v>12.8</v>
      </c>
    </row>
    <row r="218" spans="1:7">
      <c r="B218" s="677"/>
      <c r="C218" s="677"/>
      <c r="D218" t="s">
        <v>400</v>
      </c>
      <c r="E218" s="218">
        <v>210</v>
      </c>
      <c r="F218" s="245"/>
      <c r="G218" s="218">
        <f t="shared" si="3"/>
        <v>222.8</v>
      </c>
    </row>
    <row r="219" spans="1:7">
      <c r="A219" s="236">
        <v>43775</v>
      </c>
      <c r="B219" s="677" t="s">
        <v>3221</v>
      </c>
      <c r="C219" s="677" t="s">
        <v>425</v>
      </c>
      <c r="D219" t="s">
        <v>19</v>
      </c>
      <c r="F219" s="245">
        <v>7.9</v>
      </c>
      <c r="G219" s="218">
        <f t="shared" si="3"/>
        <v>214.9</v>
      </c>
    </row>
    <row r="220" spans="1:7">
      <c r="A220" s="236">
        <v>43775</v>
      </c>
      <c r="B220" s="677" t="s">
        <v>3221</v>
      </c>
      <c r="C220" s="677" t="s">
        <v>425</v>
      </c>
      <c r="D220" t="s">
        <v>401</v>
      </c>
      <c r="F220" s="245">
        <v>4.9000000000000004</v>
      </c>
      <c r="G220" s="218">
        <f t="shared" si="3"/>
        <v>210</v>
      </c>
    </row>
    <row r="221" spans="1:7">
      <c r="A221" s="236">
        <v>43775</v>
      </c>
      <c r="B221" s="677" t="s">
        <v>3221</v>
      </c>
      <c r="C221" s="677" t="s">
        <v>425</v>
      </c>
      <c r="D221" t="s">
        <v>400</v>
      </c>
      <c r="F221" s="245">
        <v>68.5</v>
      </c>
      <c r="G221" s="218">
        <f t="shared" si="3"/>
        <v>141.5</v>
      </c>
    </row>
    <row r="222" spans="1:7">
      <c r="A222" s="236">
        <v>43804</v>
      </c>
      <c r="B222" s="677" t="s">
        <v>3222</v>
      </c>
      <c r="C222" s="677" t="s">
        <v>425</v>
      </c>
      <c r="D222" t="s">
        <v>400</v>
      </c>
      <c r="F222" s="245">
        <v>141.5</v>
      </c>
      <c r="G222" s="218">
        <f t="shared" si="3"/>
        <v>0</v>
      </c>
    </row>
    <row r="223" spans="1:7">
      <c r="A223" s="243">
        <v>43677</v>
      </c>
      <c r="B223" s="676" t="s">
        <v>397</v>
      </c>
      <c r="C223" s="676" t="s">
        <v>427</v>
      </c>
      <c r="D223" t="s">
        <v>19</v>
      </c>
      <c r="E223" s="218">
        <v>7.9</v>
      </c>
      <c r="F223" s="245"/>
      <c r="G223" s="218">
        <f t="shared" si="3"/>
        <v>7.9</v>
      </c>
    </row>
    <row r="224" spans="1:7">
      <c r="B224" s="677"/>
      <c r="C224" s="677"/>
      <c r="D224" t="s">
        <v>401</v>
      </c>
      <c r="E224" s="218">
        <v>4.8</v>
      </c>
      <c r="F224" s="245"/>
      <c r="G224" s="218">
        <f t="shared" si="3"/>
        <v>12.7</v>
      </c>
    </row>
    <row r="225" spans="1:7">
      <c r="B225" s="677"/>
      <c r="C225" s="677"/>
      <c r="D225" t="s">
        <v>400</v>
      </c>
      <c r="E225" s="218">
        <v>210</v>
      </c>
      <c r="F225" s="245"/>
      <c r="G225" s="218">
        <f t="shared" si="3"/>
        <v>222.7</v>
      </c>
    </row>
    <row r="226" spans="1:7">
      <c r="A226" s="236">
        <v>43804</v>
      </c>
      <c r="B226" s="677" t="s">
        <v>3222</v>
      </c>
      <c r="C226" s="677" t="s">
        <v>427</v>
      </c>
      <c r="D226" t="s">
        <v>400</v>
      </c>
      <c r="F226" s="245">
        <v>158.5</v>
      </c>
      <c r="G226" s="218">
        <f t="shared" si="3"/>
        <v>64.199999999999989</v>
      </c>
    </row>
    <row r="227" spans="1:7">
      <c r="A227" s="236">
        <v>43843</v>
      </c>
      <c r="B227" s="677" t="s">
        <v>3223</v>
      </c>
      <c r="C227" s="677" t="s">
        <v>427</v>
      </c>
      <c r="D227" t="s">
        <v>19</v>
      </c>
      <c r="F227" s="245">
        <v>7.9</v>
      </c>
      <c r="G227" s="218">
        <f t="shared" si="3"/>
        <v>56.29999999999999</v>
      </c>
    </row>
    <row r="228" spans="1:7">
      <c r="A228" s="236">
        <v>43843</v>
      </c>
      <c r="B228" s="677" t="s">
        <v>3223</v>
      </c>
      <c r="C228" s="677" t="s">
        <v>427</v>
      </c>
      <c r="D228" t="s">
        <v>401</v>
      </c>
      <c r="F228" s="245">
        <v>4.8</v>
      </c>
      <c r="G228" s="218">
        <f t="shared" si="3"/>
        <v>51.499999999999993</v>
      </c>
    </row>
    <row r="229" spans="1:7">
      <c r="A229" s="236">
        <v>43843</v>
      </c>
      <c r="B229" s="677" t="s">
        <v>3223</v>
      </c>
      <c r="C229" s="677" t="s">
        <v>427</v>
      </c>
      <c r="D229" t="s">
        <v>400</v>
      </c>
      <c r="F229" s="245">
        <v>51.5</v>
      </c>
      <c r="G229" s="218">
        <f t="shared" si="3"/>
        <v>0</v>
      </c>
    </row>
    <row r="230" spans="1:7">
      <c r="A230" s="243">
        <v>43708</v>
      </c>
      <c r="B230" s="676" t="s">
        <v>397</v>
      </c>
      <c r="C230" s="676" t="s">
        <v>429</v>
      </c>
      <c r="D230" t="s">
        <v>19</v>
      </c>
      <c r="E230" s="218">
        <v>7.7</v>
      </c>
      <c r="F230" s="245"/>
      <c r="G230" s="218">
        <f t="shared" si="3"/>
        <v>7.7</v>
      </c>
    </row>
    <row r="231" spans="1:7">
      <c r="B231" s="677"/>
      <c r="C231" s="677"/>
      <c r="D231" t="s">
        <v>401</v>
      </c>
      <c r="E231" s="218">
        <v>4.5999999999999996</v>
      </c>
      <c r="F231" s="245"/>
      <c r="G231" s="218">
        <f t="shared" si="3"/>
        <v>12.3</v>
      </c>
    </row>
    <row r="232" spans="1:7">
      <c r="B232" s="677"/>
      <c r="C232" s="677"/>
      <c r="D232" t="s">
        <v>400</v>
      </c>
      <c r="E232" s="218">
        <v>210</v>
      </c>
      <c r="F232" s="245"/>
      <c r="G232" s="218">
        <f t="shared" si="3"/>
        <v>222.3</v>
      </c>
    </row>
    <row r="233" spans="1:7">
      <c r="A233" s="236">
        <v>43843</v>
      </c>
      <c r="B233" s="677" t="s">
        <v>3223</v>
      </c>
      <c r="C233" s="677" t="s">
        <v>429</v>
      </c>
      <c r="D233" t="s">
        <v>19</v>
      </c>
      <c r="F233" s="245">
        <v>7.7</v>
      </c>
      <c r="G233" s="218">
        <f t="shared" si="3"/>
        <v>214.60000000000002</v>
      </c>
    </row>
    <row r="234" spans="1:7">
      <c r="A234" s="236">
        <v>43843</v>
      </c>
      <c r="B234" s="677" t="s">
        <v>3223</v>
      </c>
      <c r="C234" s="677" t="s">
        <v>429</v>
      </c>
      <c r="D234" t="s">
        <v>401</v>
      </c>
      <c r="F234" s="245">
        <v>4.5999999999999996</v>
      </c>
      <c r="G234" s="218">
        <f t="shared" si="3"/>
        <v>210.00000000000003</v>
      </c>
    </row>
    <row r="235" spans="1:7">
      <c r="A235" s="236">
        <v>43843</v>
      </c>
      <c r="B235" s="677" t="s">
        <v>3223</v>
      </c>
      <c r="C235" s="677" t="s">
        <v>429</v>
      </c>
      <c r="D235" t="s">
        <v>400</v>
      </c>
      <c r="F235" s="245">
        <v>210</v>
      </c>
      <c r="G235" s="218">
        <f t="shared" si="3"/>
        <v>0</v>
      </c>
    </row>
    <row r="236" spans="1:7">
      <c r="A236" s="243">
        <v>43738</v>
      </c>
      <c r="B236" s="676" t="s">
        <v>397</v>
      </c>
      <c r="C236" s="676" t="s">
        <v>478</v>
      </c>
      <c r="D236" t="s">
        <v>19</v>
      </c>
      <c r="E236" s="218">
        <v>7.7</v>
      </c>
      <c r="F236" s="245"/>
      <c r="G236" s="218">
        <f t="shared" si="3"/>
        <v>7.7</v>
      </c>
    </row>
    <row r="237" spans="1:7">
      <c r="B237" s="677"/>
      <c r="C237" s="677"/>
      <c r="D237" t="s">
        <v>401</v>
      </c>
      <c r="E237" s="218">
        <v>4.7</v>
      </c>
      <c r="F237" s="245"/>
      <c r="G237" s="218">
        <f t="shared" si="3"/>
        <v>12.4</v>
      </c>
    </row>
    <row r="238" spans="1:7">
      <c r="B238" s="677"/>
      <c r="C238" s="677"/>
      <c r="D238" t="s">
        <v>400</v>
      </c>
      <c r="E238" s="218">
        <v>210</v>
      </c>
      <c r="F238" s="245"/>
      <c r="G238" s="218">
        <f t="shared" si="3"/>
        <v>222.4</v>
      </c>
    </row>
    <row r="239" spans="1:7">
      <c r="A239" s="236">
        <v>43843</v>
      </c>
      <c r="B239" s="677" t="s">
        <v>3223</v>
      </c>
      <c r="C239" s="677" t="s">
        <v>478</v>
      </c>
      <c r="D239" t="s">
        <v>19</v>
      </c>
      <c r="F239" s="245">
        <v>7.7</v>
      </c>
      <c r="G239" s="218">
        <f t="shared" si="3"/>
        <v>214.70000000000002</v>
      </c>
    </row>
    <row r="240" spans="1:7">
      <c r="A240" s="236">
        <v>43843</v>
      </c>
      <c r="B240" s="677" t="s">
        <v>3223</v>
      </c>
      <c r="C240" s="677" t="s">
        <v>478</v>
      </c>
      <c r="D240" t="s">
        <v>401</v>
      </c>
      <c r="F240" s="245">
        <v>4.7</v>
      </c>
      <c r="G240" s="218">
        <f t="shared" si="3"/>
        <v>210.00000000000003</v>
      </c>
    </row>
    <row r="241" spans="1:7">
      <c r="A241" s="236">
        <v>43843</v>
      </c>
      <c r="B241" s="677" t="s">
        <v>3223</v>
      </c>
      <c r="C241" s="677" t="s">
        <v>478</v>
      </c>
      <c r="D241" t="s">
        <v>400</v>
      </c>
      <c r="F241" s="245">
        <v>201.1</v>
      </c>
      <c r="G241" s="218">
        <f t="shared" si="3"/>
        <v>8.9000000000000341</v>
      </c>
    </row>
    <row r="242" spans="1:7">
      <c r="A242" s="236">
        <v>44006</v>
      </c>
      <c r="B242" s="677" t="s">
        <v>3224</v>
      </c>
      <c r="C242" s="677" t="s">
        <v>478</v>
      </c>
      <c r="D242" t="s">
        <v>400</v>
      </c>
      <c r="F242" s="245">
        <v>8.9</v>
      </c>
      <c r="G242" s="218">
        <f t="shared" si="3"/>
        <v>3.3750779948604759E-14</v>
      </c>
    </row>
    <row r="243" spans="1:7">
      <c r="A243" s="243">
        <v>43769</v>
      </c>
      <c r="B243" s="676" t="s">
        <v>397</v>
      </c>
      <c r="C243" s="676" t="s">
        <v>398</v>
      </c>
      <c r="D243" t="s">
        <v>19</v>
      </c>
      <c r="E243" s="218">
        <v>7.8</v>
      </c>
      <c r="F243" s="245"/>
      <c r="G243" s="218">
        <f t="shared" si="3"/>
        <v>7.8000000000000336</v>
      </c>
    </row>
    <row r="244" spans="1:7">
      <c r="B244" s="677"/>
      <c r="C244" s="677"/>
      <c r="D244" t="s">
        <v>401</v>
      </c>
      <c r="E244" s="218">
        <v>4.5</v>
      </c>
      <c r="F244" s="245"/>
      <c r="G244" s="218">
        <f t="shared" si="3"/>
        <v>12.300000000000033</v>
      </c>
    </row>
    <row r="245" spans="1:7">
      <c r="B245" s="677"/>
      <c r="C245" s="677"/>
      <c r="D245" t="s">
        <v>400</v>
      </c>
      <c r="E245" s="218">
        <v>210</v>
      </c>
      <c r="F245" s="245"/>
      <c r="G245" s="218">
        <f t="shared" si="3"/>
        <v>222.30000000000004</v>
      </c>
    </row>
    <row r="246" spans="1:7">
      <c r="A246" s="236">
        <v>43769</v>
      </c>
      <c r="B246" s="677" t="s">
        <v>3225</v>
      </c>
      <c r="C246" s="677" t="s">
        <v>398</v>
      </c>
      <c r="D246" t="s">
        <v>400</v>
      </c>
      <c r="F246" s="245">
        <v>105</v>
      </c>
      <c r="G246" s="218">
        <f t="shared" si="3"/>
        <v>117.30000000000004</v>
      </c>
    </row>
    <row r="247" spans="1:7">
      <c r="A247" s="236">
        <v>43985</v>
      </c>
      <c r="B247" s="677" t="s">
        <v>3226</v>
      </c>
      <c r="C247" s="677" t="s">
        <v>398</v>
      </c>
      <c r="D247" t="s">
        <v>400</v>
      </c>
      <c r="F247" s="245">
        <v>105</v>
      </c>
      <c r="G247" s="218">
        <f t="shared" si="3"/>
        <v>12.30000000000004</v>
      </c>
    </row>
    <row r="248" spans="1:7">
      <c r="A248" s="236">
        <v>44006</v>
      </c>
      <c r="B248" s="677" t="s">
        <v>3224</v>
      </c>
      <c r="C248" s="677" t="s">
        <v>398</v>
      </c>
      <c r="D248" t="s">
        <v>19</v>
      </c>
      <c r="F248" s="245">
        <v>7.8</v>
      </c>
      <c r="G248" s="218">
        <f t="shared" si="3"/>
        <v>4.50000000000004</v>
      </c>
    </row>
    <row r="249" spans="1:7">
      <c r="A249" s="236">
        <v>44006</v>
      </c>
      <c r="B249" s="677" t="s">
        <v>3224</v>
      </c>
      <c r="C249" s="677" t="s">
        <v>398</v>
      </c>
      <c r="D249" t="s">
        <v>401</v>
      </c>
      <c r="F249" s="245">
        <v>4.5</v>
      </c>
      <c r="G249" s="218">
        <f t="shared" si="3"/>
        <v>3.9968028886505635E-14</v>
      </c>
    </row>
    <row r="250" spans="1:7">
      <c r="A250" s="243">
        <v>43799</v>
      </c>
      <c r="B250" s="676" t="s">
        <v>397</v>
      </c>
      <c r="C250" s="676" t="s">
        <v>405</v>
      </c>
      <c r="D250" t="s">
        <v>19</v>
      </c>
      <c r="E250" s="218">
        <v>8.6999999999999993</v>
      </c>
      <c r="F250" s="245"/>
      <c r="G250" s="218">
        <f t="shared" si="3"/>
        <v>8.7000000000000384</v>
      </c>
    </row>
    <row r="251" spans="1:7">
      <c r="B251" s="677"/>
      <c r="C251" s="677"/>
      <c r="D251" t="s">
        <v>401</v>
      </c>
      <c r="E251" s="218">
        <v>4.7</v>
      </c>
      <c r="F251" s="245"/>
      <c r="G251" s="218">
        <f t="shared" si="3"/>
        <v>13.400000000000038</v>
      </c>
    </row>
    <row r="252" spans="1:7">
      <c r="B252" s="677"/>
      <c r="C252" s="677"/>
      <c r="D252" t="s">
        <v>400</v>
      </c>
      <c r="E252" s="218">
        <v>210</v>
      </c>
      <c r="F252" s="245"/>
      <c r="G252" s="218">
        <f t="shared" si="3"/>
        <v>223.40000000000003</v>
      </c>
    </row>
    <row r="253" spans="1:7">
      <c r="A253" s="236">
        <v>43799</v>
      </c>
      <c r="B253" s="677" t="s">
        <v>3227</v>
      </c>
      <c r="C253" s="677" t="s">
        <v>405</v>
      </c>
      <c r="D253" t="s">
        <v>400</v>
      </c>
      <c r="F253" s="245">
        <v>84</v>
      </c>
      <c r="G253" s="218">
        <f t="shared" si="3"/>
        <v>139.40000000000003</v>
      </c>
    </row>
    <row r="254" spans="1:7">
      <c r="A254" s="236">
        <v>43985</v>
      </c>
      <c r="B254" s="677" t="s">
        <v>3226</v>
      </c>
      <c r="C254" s="677" t="s">
        <v>405</v>
      </c>
      <c r="D254" t="s">
        <v>400</v>
      </c>
      <c r="F254" s="245">
        <v>126</v>
      </c>
      <c r="G254" s="218">
        <f t="shared" si="3"/>
        <v>13.400000000000034</v>
      </c>
    </row>
    <row r="255" spans="1:7">
      <c r="A255" s="236">
        <v>44006</v>
      </c>
      <c r="B255" s="677" t="s">
        <v>3224</v>
      </c>
      <c r="C255" s="677" t="s">
        <v>405</v>
      </c>
      <c r="D255" t="s">
        <v>19</v>
      </c>
      <c r="F255" s="245">
        <v>8.6999999999999993</v>
      </c>
      <c r="G255" s="218">
        <f t="shared" si="3"/>
        <v>4.7000000000000348</v>
      </c>
    </row>
    <row r="256" spans="1:7">
      <c r="A256" s="236">
        <v>44006</v>
      </c>
      <c r="B256" s="677" t="s">
        <v>3224</v>
      </c>
      <c r="C256" s="677" t="s">
        <v>405</v>
      </c>
      <c r="D256" t="s">
        <v>401</v>
      </c>
      <c r="F256" s="245">
        <v>4.7</v>
      </c>
      <c r="G256" s="218">
        <f t="shared" si="3"/>
        <v>3.4638958368304884E-14</v>
      </c>
    </row>
    <row r="257" spans="1:7">
      <c r="A257" s="243">
        <v>43830</v>
      </c>
      <c r="B257" s="231" t="s">
        <v>397</v>
      </c>
      <c r="C257" s="249" t="s">
        <v>409</v>
      </c>
      <c r="D257" t="s">
        <v>19</v>
      </c>
      <c r="E257" s="218">
        <v>9.1</v>
      </c>
      <c r="F257" s="245"/>
      <c r="G257" s="218">
        <f t="shared" si="3"/>
        <v>9.1000000000000334</v>
      </c>
    </row>
    <row r="258" spans="1:7">
      <c r="B258" s="677"/>
      <c r="C258" s="677"/>
      <c r="D258" t="s">
        <v>401</v>
      </c>
      <c r="E258" s="218">
        <v>4.7</v>
      </c>
      <c r="F258" s="245"/>
      <c r="G258" s="218">
        <f t="shared" si="3"/>
        <v>13.800000000000033</v>
      </c>
    </row>
    <row r="259" spans="1:7">
      <c r="B259" s="677"/>
      <c r="C259" s="677"/>
      <c r="D259" t="s">
        <v>400</v>
      </c>
      <c r="E259" s="218">
        <v>210</v>
      </c>
      <c r="F259" s="245"/>
      <c r="G259" s="218">
        <f t="shared" si="3"/>
        <v>223.80000000000004</v>
      </c>
    </row>
    <row r="260" spans="1:7">
      <c r="A260" s="236">
        <v>43830</v>
      </c>
      <c r="B260" s="677" t="s">
        <v>3228</v>
      </c>
      <c r="C260" s="677" t="s">
        <v>409</v>
      </c>
      <c r="D260" t="s">
        <v>400</v>
      </c>
      <c r="F260" s="245">
        <v>77</v>
      </c>
      <c r="G260" s="218">
        <f t="shared" si="3"/>
        <v>146.80000000000004</v>
      </c>
    </row>
    <row r="261" spans="1:7">
      <c r="A261" s="236">
        <v>43985</v>
      </c>
      <c r="B261" s="677" t="s">
        <v>3226</v>
      </c>
      <c r="C261" s="677" t="s">
        <v>409</v>
      </c>
      <c r="D261" t="s">
        <v>400</v>
      </c>
      <c r="F261" s="245">
        <v>121</v>
      </c>
      <c r="G261" s="218">
        <f t="shared" si="3"/>
        <v>25.80000000000004</v>
      </c>
    </row>
    <row r="262" spans="1:7">
      <c r="A262" s="236">
        <v>44006</v>
      </c>
      <c r="B262" s="677" t="s">
        <v>3224</v>
      </c>
      <c r="C262" s="677" t="s">
        <v>409</v>
      </c>
      <c r="D262" t="s">
        <v>400</v>
      </c>
      <c r="F262" s="245">
        <v>12</v>
      </c>
      <c r="G262" s="218">
        <f t="shared" si="3"/>
        <v>13.80000000000004</v>
      </c>
    </row>
    <row r="263" spans="1:7">
      <c r="A263" s="236">
        <v>44006</v>
      </c>
      <c r="B263" s="677" t="s">
        <v>3224</v>
      </c>
      <c r="C263" s="677" t="s">
        <v>409</v>
      </c>
      <c r="D263" t="s">
        <v>19</v>
      </c>
      <c r="F263" s="245">
        <v>9.1</v>
      </c>
      <c r="G263" s="218">
        <f t="shared" si="3"/>
        <v>4.7000000000000401</v>
      </c>
    </row>
    <row r="264" spans="1:7">
      <c r="A264" s="236">
        <v>44006</v>
      </c>
      <c r="B264" s="677" t="s">
        <v>3224</v>
      </c>
      <c r="C264" s="677" t="s">
        <v>409</v>
      </c>
      <c r="D264" t="s">
        <v>401</v>
      </c>
      <c r="F264" s="245">
        <v>4.7</v>
      </c>
      <c r="G264" s="218">
        <f t="shared" si="3"/>
        <v>3.9968028886505635E-14</v>
      </c>
    </row>
    <row r="265" spans="1:7">
      <c r="A265" s="243">
        <v>43861</v>
      </c>
      <c r="B265" s="231" t="s">
        <v>397</v>
      </c>
      <c r="C265" s="249" t="s">
        <v>444</v>
      </c>
      <c r="D265" t="s">
        <v>19</v>
      </c>
      <c r="E265" s="218">
        <v>11.6</v>
      </c>
      <c r="F265" s="245"/>
      <c r="G265" s="218">
        <f t="shared" si="3"/>
        <v>11.600000000000041</v>
      </c>
    </row>
    <row r="266" spans="1:7">
      <c r="B266" s="677"/>
      <c r="C266" s="677"/>
      <c r="D266" t="s">
        <v>401</v>
      </c>
      <c r="E266" s="218">
        <v>4.5</v>
      </c>
      <c r="F266" s="245"/>
      <c r="G266" s="218">
        <f t="shared" si="3"/>
        <v>16.100000000000041</v>
      </c>
    </row>
    <row r="267" spans="1:7">
      <c r="B267" s="677"/>
      <c r="C267" s="677"/>
      <c r="D267" t="s">
        <v>400</v>
      </c>
      <c r="E267" s="218">
        <v>210</v>
      </c>
      <c r="F267" s="245"/>
      <c r="G267" s="218">
        <f t="shared" si="3"/>
        <v>226.10000000000005</v>
      </c>
    </row>
    <row r="268" spans="1:7">
      <c r="A268" s="236">
        <v>43861</v>
      </c>
      <c r="B268" s="677" t="s">
        <v>3229</v>
      </c>
      <c r="C268" s="677" t="s">
        <v>444</v>
      </c>
      <c r="D268" t="s">
        <v>400</v>
      </c>
      <c r="F268" s="245">
        <v>80</v>
      </c>
      <c r="G268" s="218">
        <f t="shared" si="3"/>
        <v>146.10000000000005</v>
      </c>
    </row>
    <row r="269" spans="1:7">
      <c r="A269" s="236">
        <v>43985</v>
      </c>
      <c r="B269" s="677" t="s">
        <v>3226</v>
      </c>
      <c r="C269" s="677" t="s">
        <v>444</v>
      </c>
      <c r="D269" t="s">
        <v>400</v>
      </c>
      <c r="F269" s="245">
        <v>130</v>
      </c>
      <c r="G269" s="218">
        <f t="shared" si="3"/>
        <v>16.100000000000051</v>
      </c>
    </row>
    <row r="270" spans="1:7">
      <c r="A270" s="236">
        <v>44006</v>
      </c>
      <c r="B270" s="677" t="s">
        <v>3224</v>
      </c>
      <c r="C270" s="677" t="s">
        <v>444</v>
      </c>
      <c r="D270" t="s">
        <v>19</v>
      </c>
      <c r="F270" s="245">
        <v>11.6</v>
      </c>
      <c r="G270" s="218">
        <f t="shared" si="3"/>
        <v>4.5000000000000515</v>
      </c>
    </row>
    <row r="271" spans="1:7">
      <c r="A271" s="236">
        <v>44006</v>
      </c>
      <c r="B271" s="677" t="s">
        <v>3224</v>
      </c>
      <c r="C271" s="677" t="s">
        <v>444</v>
      </c>
      <c r="D271" t="s">
        <v>401</v>
      </c>
      <c r="F271" s="245">
        <v>4.5</v>
      </c>
      <c r="G271" s="218">
        <f t="shared" si="3"/>
        <v>5.1514348342607263E-14</v>
      </c>
    </row>
    <row r="272" spans="1:7">
      <c r="A272" s="243">
        <v>43890</v>
      </c>
      <c r="B272" s="676" t="s">
        <v>3230</v>
      </c>
      <c r="C272" s="676" t="s">
        <v>415</v>
      </c>
      <c r="D272" t="s">
        <v>19</v>
      </c>
      <c r="E272" s="218">
        <v>12</v>
      </c>
      <c r="F272" s="245"/>
      <c r="G272" s="218">
        <f t="shared" si="3"/>
        <v>12.000000000000052</v>
      </c>
    </row>
    <row r="273" spans="1:10">
      <c r="B273" s="677"/>
      <c r="C273" s="677"/>
      <c r="D273" t="s">
        <v>401</v>
      </c>
      <c r="E273" s="218">
        <v>4.8</v>
      </c>
      <c r="F273" s="245"/>
      <c r="G273" s="218">
        <f t="shared" si="3"/>
        <v>16.80000000000005</v>
      </c>
    </row>
    <row r="274" spans="1:10">
      <c r="B274" s="677"/>
      <c r="C274" s="677"/>
      <c r="D274" t="s">
        <v>400</v>
      </c>
      <c r="E274" s="218">
        <v>210</v>
      </c>
      <c r="F274" s="245"/>
      <c r="G274" s="218">
        <f t="shared" si="3"/>
        <v>226.80000000000004</v>
      </c>
    </row>
    <row r="275" spans="1:10">
      <c r="A275" s="236">
        <v>43890</v>
      </c>
      <c r="B275" s="677" t="s">
        <v>3230</v>
      </c>
      <c r="C275" s="677" t="s">
        <v>415</v>
      </c>
      <c r="D275" t="s">
        <v>400</v>
      </c>
      <c r="F275" s="245">
        <v>105</v>
      </c>
      <c r="G275" s="218">
        <f t="shared" si="3"/>
        <v>121.80000000000004</v>
      </c>
    </row>
    <row r="276" spans="1:10">
      <c r="A276" s="236">
        <v>43985</v>
      </c>
      <c r="B276" s="677" t="s">
        <v>3226</v>
      </c>
      <c r="C276" s="677" t="s">
        <v>415</v>
      </c>
      <c r="D276" t="s">
        <v>400</v>
      </c>
      <c r="F276" s="245">
        <v>105</v>
      </c>
      <c r="G276" s="218">
        <f t="shared" si="3"/>
        <v>16.80000000000004</v>
      </c>
    </row>
    <row r="277" spans="1:10">
      <c r="A277" s="236">
        <v>44006</v>
      </c>
      <c r="B277" s="677" t="s">
        <v>3224</v>
      </c>
      <c r="C277" s="677" t="s">
        <v>415</v>
      </c>
      <c r="D277" t="s">
        <v>19</v>
      </c>
      <c r="F277" s="245">
        <v>12</v>
      </c>
      <c r="G277" s="218">
        <f t="shared" si="3"/>
        <v>4.8000000000000398</v>
      </c>
    </row>
    <row r="278" spans="1:10">
      <c r="A278" s="236">
        <v>44006</v>
      </c>
      <c r="B278" s="677" t="s">
        <v>3224</v>
      </c>
      <c r="C278" s="677" t="s">
        <v>415</v>
      </c>
      <c r="D278" t="s">
        <v>401</v>
      </c>
      <c r="F278" s="245">
        <v>4.8</v>
      </c>
      <c r="G278" s="218">
        <f t="shared" si="3"/>
        <v>3.9968028886505635E-14</v>
      </c>
      <c r="J278" s="238"/>
    </row>
    <row r="279" spans="1:10">
      <c r="A279" s="243">
        <v>43982</v>
      </c>
      <c r="B279" s="676" t="s">
        <v>397</v>
      </c>
      <c r="C279" s="676" t="s">
        <v>418</v>
      </c>
      <c r="D279" t="s">
        <v>19</v>
      </c>
      <c r="E279" s="218">
        <v>12.6</v>
      </c>
      <c r="F279" s="245"/>
      <c r="G279" s="218">
        <f t="shared" si="3"/>
        <v>12.600000000000041</v>
      </c>
    </row>
    <row r="280" spans="1:10">
      <c r="B280" s="677"/>
      <c r="C280" s="677"/>
      <c r="D280" t="s">
        <v>401</v>
      </c>
      <c r="E280" s="218">
        <v>4.9000000000000004</v>
      </c>
      <c r="F280" s="245"/>
      <c r="G280" s="218">
        <f t="shared" si="3"/>
        <v>17.500000000000043</v>
      </c>
    </row>
    <row r="281" spans="1:10">
      <c r="B281" s="677"/>
      <c r="C281" s="677"/>
      <c r="D281" t="s">
        <v>400</v>
      </c>
      <c r="E281" s="218">
        <v>210</v>
      </c>
      <c r="F281" s="245"/>
      <c r="G281" s="218">
        <f t="shared" si="3"/>
        <v>227.50000000000006</v>
      </c>
    </row>
    <row r="282" spans="1:10">
      <c r="A282" s="236">
        <v>43969</v>
      </c>
      <c r="B282" s="677" t="s">
        <v>3231</v>
      </c>
      <c r="C282" s="677" t="s">
        <v>418</v>
      </c>
      <c r="D282" t="s">
        <v>400</v>
      </c>
      <c r="F282" s="245">
        <v>56</v>
      </c>
      <c r="G282" s="218">
        <f t="shared" si="3"/>
        <v>171.50000000000006</v>
      </c>
    </row>
    <row r="283" spans="1:10">
      <c r="A283" s="236">
        <v>43985</v>
      </c>
      <c r="B283" s="677" t="s">
        <v>3226</v>
      </c>
      <c r="C283" s="677" t="s">
        <v>418</v>
      </c>
      <c r="D283" t="s">
        <v>400</v>
      </c>
      <c r="F283" s="245">
        <v>154</v>
      </c>
      <c r="G283" s="218">
        <f t="shared" si="3"/>
        <v>17.500000000000057</v>
      </c>
    </row>
    <row r="284" spans="1:10">
      <c r="A284" s="236">
        <v>44286</v>
      </c>
      <c r="B284" s="677" t="s">
        <v>3232</v>
      </c>
      <c r="C284" s="677" t="s">
        <v>418</v>
      </c>
      <c r="D284" t="s">
        <v>19</v>
      </c>
      <c r="F284" s="245">
        <v>12.6</v>
      </c>
      <c r="G284" s="218">
        <f t="shared" si="3"/>
        <v>4.9000000000000572</v>
      </c>
    </row>
    <row r="285" spans="1:10">
      <c r="A285" s="236">
        <v>44286</v>
      </c>
      <c r="B285" s="677" t="s">
        <v>3232</v>
      </c>
      <c r="C285" s="677" t="s">
        <v>418</v>
      </c>
      <c r="D285" t="s">
        <v>401</v>
      </c>
      <c r="F285" s="245">
        <v>4.9000000000000004</v>
      </c>
      <c r="G285" s="218">
        <f t="shared" si="3"/>
        <v>5.6843418860808015E-14</v>
      </c>
    </row>
    <row r="286" spans="1:10">
      <c r="A286" s="243">
        <v>43951</v>
      </c>
      <c r="B286" s="676" t="s">
        <v>397</v>
      </c>
      <c r="C286" s="676" t="s">
        <v>420</v>
      </c>
      <c r="D286" t="s">
        <v>19</v>
      </c>
      <c r="E286" s="218">
        <v>13.1</v>
      </c>
      <c r="F286" s="245"/>
      <c r="G286" s="218">
        <f t="shared" si="3"/>
        <v>13.100000000000056</v>
      </c>
    </row>
    <row r="287" spans="1:10">
      <c r="B287" s="677"/>
      <c r="C287" s="677"/>
      <c r="D287" t="s">
        <v>401</v>
      </c>
      <c r="E287" s="218">
        <v>7.7</v>
      </c>
      <c r="F287" s="245"/>
      <c r="G287" s="218">
        <f t="shared" si="3"/>
        <v>20.800000000000058</v>
      </c>
    </row>
    <row r="288" spans="1:10">
      <c r="B288" s="677"/>
      <c r="C288" s="677"/>
      <c r="D288" t="s">
        <v>400</v>
      </c>
      <c r="E288" s="218">
        <v>210</v>
      </c>
      <c r="F288" s="245"/>
      <c r="G288" s="218">
        <f t="shared" si="3"/>
        <v>230.80000000000007</v>
      </c>
    </row>
    <row r="289" spans="1:7">
      <c r="A289" s="236">
        <v>43969</v>
      </c>
      <c r="B289" s="677" t="s">
        <v>3233</v>
      </c>
      <c r="C289" s="677" t="s">
        <v>420</v>
      </c>
      <c r="D289" t="s">
        <v>400</v>
      </c>
      <c r="F289" s="245">
        <v>91</v>
      </c>
      <c r="G289" s="218">
        <f t="shared" si="3"/>
        <v>139.80000000000007</v>
      </c>
    </row>
    <row r="290" spans="1:7">
      <c r="A290" s="236">
        <v>43985</v>
      </c>
      <c r="B290" s="677" t="s">
        <v>3226</v>
      </c>
      <c r="C290" s="677" t="s">
        <v>420</v>
      </c>
      <c r="D290" t="s">
        <v>400</v>
      </c>
      <c r="F290" s="245">
        <v>119</v>
      </c>
      <c r="G290" s="218">
        <f t="shared" si="3"/>
        <v>20.800000000000068</v>
      </c>
    </row>
    <row r="291" spans="1:7">
      <c r="A291" s="236">
        <v>44286</v>
      </c>
      <c r="B291" s="677" t="s">
        <v>3232</v>
      </c>
      <c r="C291" s="677" t="s">
        <v>420</v>
      </c>
      <c r="D291" t="s">
        <v>19</v>
      </c>
      <c r="F291" s="245">
        <v>13.1</v>
      </c>
      <c r="G291" s="218">
        <f t="shared" ref="G291:G362" si="4">+G290+E291-F291</f>
        <v>7.7000000000000686</v>
      </c>
    </row>
    <row r="292" spans="1:7">
      <c r="A292" s="236">
        <v>44286</v>
      </c>
      <c r="B292" s="677" t="s">
        <v>3232</v>
      </c>
      <c r="C292" s="677" t="s">
        <v>420</v>
      </c>
      <c r="D292" t="s">
        <v>401</v>
      </c>
      <c r="F292" s="245">
        <v>7.7</v>
      </c>
      <c r="G292" s="218">
        <f t="shared" si="4"/>
        <v>6.8389738316909643E-14</v>
      </c>
    </row>
    <row r="293" spans="1:7">
      <c r="A293" s="243">
        <v>43982</v>
      </c>
      <c r="B293" s="676" t="s">
        <v>397</v>
      </c>
      <c r="C293" s="676" t="s">
        <v>422</v>
      </c>
      <c r="D293" t="s">
        <v>400</v>
      </c>
      <c r="E293" s="218">
        <v>210</v>
      </c>
      <c r="F293" s="245"/>
      <c r="G293" s="218">
        <f t="shared" si="4"/>
        <v>210.00000000000006</v>
      </c>
    </row>
    <row r="294" spans="1:7">
      <c r="A294" s="243"/>
      <c r="B294" s="676"/>
      <c r="C294" s="676"/>
      <c r="D294" t="s">
        <v>19</v>
      </c>
      <c r="E294" s="218">
        <v>12.1</v>
      </c>
      <c r="F294" s="245"/>
      <c r="G294" s="218">
        <f t="shared" si="4"/>
        <v>222.10000000000005</v>
      </c>
    </row>
    <row r="295" spans="1:7">
      <c r="A295" s="243"/>
      <c r="B295" s="676"/>
      <c r="C295" s="676"/>
      <c r="D295" t="s">
        <v>401</v>
      </c>
      <c r="E295" s="218">
        <v>4.2</v>
      </c>
      <c r="F295" s="245"/>
      <c r="G295" s="218">
        <f t="shared" si="4"/>
        <v>226.30000000000004</v>
      </c>
    </row>
    <row r="296" spans="1:7">
      <c r="A296" s="236">
        <v>43981</v>
      </c>
      <c r="B296" s="677" t="s">
        <v>3234</v>
      </c>
      <c r="C296" s="677" t="s">
        <v>422</v>
      </c>
      <c r="D296" t="s">
        <v>400</v>
      </c>
      <c r="F296" s="245">
        <v>63</v>
      </c>
      <c r="G296" s="218">
        <f t="shared" si="4"/>
        <v>163.30000000000004</v>
      </c>
    </row>
    <row r="297" spans="1:7">
      <c r="A297" s="236">
        <v>44104</v>
      </c>
      <c r="B297" s="677" t="s">
        <v>3235</v>
      </c>
      <c r="C297" s="677" t="s">
        <v>422</v>
      </c>
      <c r="D297" t="s">
        <v>400</v>
      </c>
      <c r="F297" s="245">
        <v>63</v>
      </c>
      <c r="G297" s="218">
        <f t="shared" si="4"/>
        <v>100.30000000000004</v>
      </c>
    </row>
    <row r="298" spans="1:7">
      <c r="A298" s="236">
        <v>44135</v>
      </c>
      <c r="B298" s="677" t="s">
        <v>3236</v>
      </c>
      <c r="C298" s="677" t="s">
        <v>422</v>
      </c>
      <c r="D298" t="s">
        <v>400</v>
      </c>
      <c r="F298" s="245">
        <v>63</v>
      </c>
      <c r="G298" s="218">
        <f t="shared" si="4"/>
        <v>37.30000000000004</v>
      </c>
    </row>
    <row r="299" spans="1:7">
      <c r="A299" s="236">
        <v>44165</v>
      </c>
      <c r="B299" s="677" t="s">
        <v>3237</v>
      </c>
      <c r="C299" s="677" t="s">
        <v>422</v>
      </c>
      <c r="D299" t="s">
        <v>400</v>
      </c>
      <c r="F299" s="245">
        <v>20.100000000000001</v>
      </c>
      <c r="G299" s="218">
        <f t="shared" si="4"/>
        <v>17.200000000000038</v>
      </c>
    </row>
    <row r="300" spans="1:7">
      <c r="A300" s="236">
        <v>44201</v>
      </c>
      <c r="B300" s="677" t="s">
        <v>3238</v>
      </c>
      <c r="C300" s="677" t="s">
        <v>422</v>
      </c>
      <c r="D300" t="s">
        <v>400</v>
      </c>
      <c r="F300" s="245">
        <v>0.9</v>
      </c>
      <c r="G300" s="218">
        <f t="shared" si="4"/>
        <v>16.30000000000004</v>
      </c>
    </row>
    <row r="301" spans="1:7">
      <c r="A301" s="236">
        <v>44286</v>
      </c>
      <c r="B301" s="677" t="s">
        <v>3232</v>
      </c>
      <c r="C301" s="677" t="s">
        <v>422</v>
      </c>
      <c r="D301" t="s">
        <v>19</v>
      </c>
      <c r="F301" s="245">
        <v>12.1</v>
      </c>
      <c r="G301" s="218">
        <f t="shared" si="4"/>
        <v>4.2000000000000401</v>
      </c>
    </row>
    <row r="302" spans="1:7">
      <c r="A302" s="236">
        <v>44286</v>
      </c>
      <c r="B302" s="677" t="s">
        <v>3232</v>
      </c>
      <c r="C302" s="677" t="s">
        <v>422</v>
      </c>
      <c r="D302" t="s">
        <v>401</v>
      </c>
      <c r="F302" s="245">
        <v>4.2</v>
      </c>
      <c r="G302" s="218">
        <f t="shared" si="4"/>
        <v>3.9968028886505635E-14</v>
      </c>
    </row>
    <row r="303" spans="1:7">
      <c r="A303" s="243">
        <v>44012</v>
      </c>
      <c r="B303" s="676" t="s">
        <v>397</v>
      </c>
      <c r="C303" s="676" t="s">
        <v>425</v>
      </c>
      <c r="D303" t="s">
        <v>19</v>
      </c>
      <c r="E303" s="218">
        <v>10.7</v>
      </c>
      <c r="F303" s="245"/>
      <c r="G303" s="218">
        <f t="shared" si="4"/>
        <v>10.700000000000038</v>
      </c>
    </row>
    <row r="304" spans="1:7">
      <c r="A304" s="243"/>
      <c r="B304" s="676"/>
      <c r="C304" s="676"/>
      <c r="D304" t="s">
        <v>401</v>
      </c>
      <c r="E304" s="218">
        <v>2</v>
      </c>
      <c r="F304" s="245"/>
      <c r="G304" s="218">
        <f t="shared" si="4"/>
        <v>12.700000000000038</v>
      </c>
    </row>
    <row r="305" spans="1:7">
      <c r="A305" s="243"/>
      <c r="B305" s="676"/>
      <c r="C305" s="676"/>
      <c r="D305" t="s">
        <v>400</v>
      </c>
      <c r="E305" s="218">
        <v>210</v>
      </c>
      <c r="F305" s="245"/>
      <c r="G305" s="218">
        <f t="shared" si="4"/>
        <v>222.70000000000005</v>
      </c>
    </row>
    <row r="306" spans="1:7">
      <c r="A306" s="236">
        <v>44165</v>
      </c>
      <c r="B306" s="677" t="s">
        <v>3237</v>
      </c>
      <c r="C306" s="677" t="s">
        <v>425</v>
      </c>
      <c r="D306" t="s">
        <v>400</v>
      </c>
      <c r="F306" s="245">
        <v>35.9</v>
      </c>
      <c r="G306" s="218">
        <f t="shared" si="4"/>
        <v>186.80000000000004</v>
      </c>
    </row>
    <row r="307" spans="1:7">
      <c r="A307" s="236">
        <v>44183</v>
      </c>
      <c r="B307" s="677" t="s">
        <v>3239</v>
      </c>
      <c r="C307" s="677" t="s">
        <v>425</v>
      </c>
      <c r="D307" t="s">
        <v>400</v>
      </c>
      <c r="F307" s="245">
        <v>174.1</v>
      </c>
      <c r="G307" s="218">
        <f t="shared" si="4"/>
        <v>12.700000000000045</v>
      </c>
    </row>
    <row r="308" spans="1:7">
      <c r="A308" s="236">
        <v>44286</v>
      </c>
      <c r="B308" s="677" t="s">
        <v>3232</v>
      </c>
      <c r="C308" s="677" t="s">
        <v>425</v>
      </c>
      <c r="D308" t="s">
        <v>19</v>
      </c>
      <c r="F308" s="245">
        <v>10.7</v>
      </c>
      <c r="G308" s="218">
        <f t="shared" si="4"/>
        <v>2.0000000000000462</v>
      </c>
    </row>
    <row r="309" spans="1:7">
      <c r="A309" s="236">
        <v>44286</v>
      </c>
      <c r="B309" s="677" t="s">
        <v>3232</v>
      </c>
      <c r="C309" s="677" t="s">
        <v>425</v>
      </c>
      <c r="D309" t="s">
        <v>401</v>
      </c>
      <c r="F309" s="245">
        <v>2</v>
      </c>
      <c r="G309" s="218">
        <f t="shared" si="4"/>
        <v>4.6185277824406512E-14</v>
      </c>
    </row>
    <row r="310" spans="1:7">
      <c r="A310" s="243">
        <v>44043</v>
      </c>
      <c r="B310" s="676" t="s">
        <v>397</v>
      </c>
      <c r="C310" s="676" t="s">
        <v>427</v>
      </c>
      <c r="D310" t="s">
        <v>19</v>
      </c>
      <c r="E310" s="218">
        <v>9</v>
      </c>
      <c r="F310" s="245"/>
      <c r="G310" s="218">
        <f t="shared" si="4"/>
        <v>9.0000000000000462</v>
      </c>
    </row>
    <row r="311" spans="1:7">
      <c r="B311" s="677"/>
      <c r="C311" s="677"/>
      <c r="D311" t="s">
        <v>401</v>
      </c>
      <c r="E311" s="218">
        <v>6.2</v>
      </c>
      <c r="F311" s="245"/>
      <c r="G311" s="218">
        <f t="shared" si="4"/>
        <v>15.200000000000045</v>
      </c>
    </row>
    <row r="312" spans="1:7">
      <c r="B312" s="677"/>
      <c r="C312" s="677"/>
      <c r="D312" t="s">
        <v>400</v>
      </c>
      <c r="E312" s="218">
        <v>210</v>
      </c>
      <c r="F312" s="245"/>
      <c r="G312" s="218">
        <f t="shared" si="4"/>
        <v>225.20000000000005</v>
      </c>
    </row>
    <row r="313" spans="1:7">
      <c r="A313" s="236">
        <v>44043</v>
      </c>
      <c r="B313" s="677" t="s">
        <v>3240</v>
      </c>
      <c r="C313" s="677" t="s">
        <v>427</v>
      </c>
      <c r="D313" t="s">
        <v>400</v>
      </c>
      <c r="F313" s="245">
        <v>35</v>
      </c>
      <c r="G313" s="218">
        <f t="shared" si="4"/>
        <v>190.20000000000005</v>
      </c>
    </row>
    <row r="314" spans="1:7">
      <c r="A314" s="236">
        <v>44183</v>
      </c>
      <c r="B314" s="677" t="s">
        <v>3239</v>
      </c>
      <c r="C314" s="677" t="s">
        <v>427</v>
      </c>
      <c r="D314" t="s">
        <v>400</v>
      </c>
      <c r="F314" s="245">
        <v>75.900000000000006</v>
      </c>
      <c r="G314" s="218">
        <f t="shared" si="4"/>
        <v>114.30000000000004</v>
      </c>
    </row>
    <row r="315" spans="1:7">
      <c r="A315" s="236">
        <v>44196</v>
      </c>
      <c r="B315" s="677" t="s">
        <v>3241</v>
      </c>
      <c r="C315" s="677" t="s">
        <v>427</v>
      </c>
      <c r="D315" t="s">
        <v>400</v>
      </c>
      <c r="F315" s="245">
        <v>84</v>
      </c>
      <c r="G315" s="218">
        <f t="shared" si="4"/>
        <v>30.30000000000004</v>
      </c>
    </row>
    <row r="316" spans="1:7">
      <c r="A316" s="236">
        <v>44201</v>
      </c>
      <c r="B316" s="677" t="s">
        <v>3238</v>
      </c>
      <c r="C316" s="677" t="s">
        <v>427</v>
      </c>
      <c r="D316" t="s">
        <v>400</v>
      </c>
      <c r="F316" s="245">
        <v>15.1</v>
      </c>
      <c r="G316" s="218">
        <f t="shared" si="4"/>
        <v>15.20000000000004</v>
      </c>
    </row>
    <row r="317" spans="1:7">
      <c r="A317" s="236">
        <v>44286</v>
      </c>
      <c r="B317" s="677" t="s">
        <v>3242</v>
      </c>
      <c r="C317" s="677" t="s">
        <v>427</v>
      </c>
      <c r="D317" t="s">
        <v>19</v>
      </c>
      <c r="F317" s="245">
        <v>9</v>
      </c>
      <c r="G317" s="218">
        <f t="shared" si="4"/>
        <v>6.2000000000000401</v>
      </c>
    </row>
    <row r="318" spans="1:7">
      <c r="A318" s="236">
        <v>44286</v>
      </c>
      <c r="B318" s="677" t="s">
        <v>3242</v>
      </c>
      <c r="C318" s="677" t="s">
        <v>427</v>
      </c>
      <c r="D318" t="s">
        <v>401</v>
      </c>
      <c r="F318" s="245">
        <v>6.2</v>
      </c>
      <c r="G318" s="218">
        <f t="shared" si="4"/>
        <v>3.9968028886505635E-14</v>
      </c>
    </row>
    <row r="319" spans="1:7">
      <c r="A319" s="243">
        <v>44074</v>
      </c>
      <c r="B319" s="676" t="s">
        <v>397</v>
      </c>
      <c r="C319" s="676" t="s">
        <v>429</v>
      </c>
      <c r="D319" t="s">
        <v>19</v>
      </c>
      <c r="E319" s="218">
        <v>8.6</v>
      </c>
      <c r="F319" s="245"/>
      <c r="G319" s="218">
        <f t="shared" si="4"/>
        <v>8.6000000000000405</v>
      </c>
    </row>
    <row r="320" spans="1:7">
      <c r="A320" s="243"/>
      <c r="B320" s="676"/>
      <c r="C320" s="676"/>
      <c r="D320" t="s">
        <v>401</v>
      </c>
      <c r="E320" s="218">
        <v>4.4000000000000004</v>
      </c>
      <c r="F320" s="245"/>
      <c r="G320" s="218">
        <f t="shared" si="4"/>
        <v>13.000000000000041</v>
      </c>
    </row>
    <row r="321" spans="1:7">
      <c r="A321" s="243"/>
      <c r="B321" s="676"/>
      <c r="C321" s="676"/>
      <c r="D321" t="s">
        <v>400</v>
      </c>
      <c r="E321" s="218">
        <v>210</v>
      </c>
      <c r="F321" s="245"/>
      <c r="G321" s="218">
        <f t="shared" si="4"/>
        <v>223.00000000000003</v>
      </c>
    </row>
    <row r="322" spans="1:7">
      <c r="A322" s="243"/>
      <c r="B322" s="676"/>
      <c r="C322" s="676"/>
      <c r="D322" t="s">
        <v>503</v>
      </c>
      <c r="E322" s="218">
        <v>15</v>
      </c>
      <c r="F322" s="245"/>
      <c r="G322" s="218">
        <f t="shared" si="4"/>
        <v>238.00000000000003</v>
      </c>
    </row>
    <row r="323" spans="1:7">
      <c r="A323" s="236">
        <v>44074</v>
      </c>
      <c r="B323" s="677" t="s">
        <v>3243</v>
      </c>
      <c r="C323" s="677" t="s">
        <v>429</v>
      </c>
      <c r="D323" t="s">
        <v>400</v>
      </c>
      <c r="F323" s="245">
        <v>42</v>
      </c>
      <c r="G323" s="218">
        <f t="shared" si="4"/>
        <v>196.00000000000003</v>
      </c>
    </row>
    <row r="324" spans="1:7">
      <c r="A324" s="236">
        <v>44176</v>
      </c>
      <c r="B324" s="677" t="s">
        <v>1495</v>
      </c>
      <c r="C324" s="677" t="s">
        <v>429</v>
      </c>
      <c r="D324" t="s">
        <v>503</v>
      </c>
      <c r="F324" s="245">
        <v>1</v>
      </c>
      <c r="G324" s="218">
        <f t="shared" si="4"/>
        <v>195.00000000000003</v>
      </c>
    </row>
    <row r="325" spans="1:7">
      <c r="A325" s="236">
        <v>44201</v>
      </c>
      <c r="B325" s="677" t="s">
        <v>3238</v>
      </c>
      <c r="C325" s="677" t="s">
        <v>429</v>
      </c>
      <c r="D325" t="s">
        <v>400</v>
      </c>
      <c r="F325" s="245">
        <v>168</v>
      </c>
      <c r="G325" s="218">
        <f t="shared" si="4"/>
        <v>27.000000000000028</v>
      </c>
    </row>
    <row r="326" spans="1:7">
      <c r="A326" s="236">
        <v>44286</v>
      </c>
      <c r="B326" s="677" t="s">
        <v>3242</v>
      </c>
      <c r="C326" s="677" t="s">
        <v>429</v>
      </c>
      <c r="D326" t="s">
        <v>503</v>
      </c>
      <c r="F326" s="245">
        <v>14</v>
      </c>
      <c r="G326" s="218">
        <f t="shared" si="4"/>
        <v>13.000000000000028</v>
      </c>
    </row>
    <row r="327" spans="1:7">
      <c r="A327" s="236">
        <v>44286</v>
      </c>
      <c r="B327" s="677" t="s">
        <v>3242</v>
      </c>
      <c r="C327" s="677" t="s">
        <v>429</v>
      </c>
      <c r="D327" t="s">
        <v>19</v>
      </c>
      <c r="F327" s="245">
        <v>8.6</v>
      </c>
      <c r="G327" s="218">
        <f t="shared" si="4"/>
        <v>4.4000000000000288</v>
      </c>
    </row>
    <row r="328" spans="1:7">
      <c r="A328" s="236">
        <v>44286</v>
      </c>
      <c r="B328" s="677" t="s">
        <v>3242</v>
      </c>
      <c r="C328" s="677" t="s">
        <v>429</v>
      </c>
      <c r="D328" t="s">
        <v>401</v>
      </c>
      <c r="F328" s="245">
        <v>4.4000000000000004</v>
      </c>
      <c r="G328" s="218">
        <f t="shared" si="4"/>
        <v>2.8421709430404007E-14</v>
      </c>
    </row>
    <row r="329" spans="1:7">
      <c r="A329" s="243">
        <v>44104</v>
      </c>
      <c r="B329" s="676" t="s">
        <v>397</v>
      </c>
      <c r="C329" s="676" t="s">
        <v>478</v>
      </c>
      <c r="D329" t="s">
        <v>19</v>
      </c>
      <c r="E329" s="218">
        <v>8.9</v>
      </c>
      <c r="F329" s="245"/>
      <c r="G329" s="218">
        <f t="shared" si="4"/>
        <v>8.9000000000000288</v>
      </c>
    </row>
    <row r="330" spans="1:7">
      <c r="A330" s="243"/>
      <c r="B330" s="676"/>
      <c r="C330" s="676"/>
      <c r="D330" t="s">
        <v>401</v>
      </c>
      <c r="E330" s="218">
        <v>5.0999999999999996</v>
      </c>
      <c r="F330" s="245"/>
      <c r="G330" s="218">
        <f t="shared" si="4"/>
        <v>14.000000000000028</v>
      </c>
    </row>
    <row r="331" spans="1:7">
      <c r="A331" s="243"/>
      <c r="B331" s="676"/>
      <c r="C331" s="676"/>
      <c r="D331" t="s">
        <v>400</v>
      </c>
      <c r="E331" s="218">
        <v>210</v>
      </c>
      <c r="F331" s="245"/>
      <c r="G331" s="218">
        <f t="shared" si="4"/>
        <v>224.00000000000003</v>
      </c>
    </row>
    <row r="332" spans="1:7">
      <c r="A332" s="243"/>
      <c r="B332" s="676"/>
      <c r="C332" s="676"/>
      <c r="D332" t="s">
        <v>503</v>
      </c>
      <c r="E332" s="218">
        <v>8.5</v>
      </c>
      <c r="F332" s="245"/>
      <c r="G332" s="218">
        <f t="shared" si="4"/>
        <v>232.50000000000003</v>
      </c>
    </row>
    <row r="333" spans="1:7">
      <c r="A333" s="236">
        <v>44201</v>
      </c>
      <c r="B333" s="677" t="s">
        <v>3238</v>
      </c>
      <c r="C333" s="677" t="s">
        <v>478</v>
      </c>
      <c r="D333" t="s">
        <v>400</v>
      </c>
      <c r="F333" s="245">
        <v>32.9</v>
      </c>
      <c r="G333" s="218">
        <f t="shared" si="4"/>
        <v>199.60000000000002</v>
      </c>
    </row>
    <row r="334" spans="1:7">
      <c r="A334" s="236">
        <v>44201</v>
      </c>
      <c r="B334" s="677" t="s">
        <v>3238</v>
      </c>
      <c r="C334" s="677" t="s">
        <v>478</v>
      </c>
      <c r="D334" t="s">
        <v>400</v>
      </c>
      <c r="F334" s="245">
        <v>83.1</v>
      </c>
      <c r="G334" s="218">
        <f t="shared" si="4"/>
        <v>116.50000000000003</v>
      </c>
    </row>
    <row r="335" spans="1:7">
      <c r="A335" s="236">
        <v>44214</v>
      </c>
      <c r="B335" s="677" t="s">
        <v>3244</v>
      </c>
      <c r="C335" s="677" t="s">
        <v>478</v>
      </c>
      <c r="D335" t="s">
        <v>400</v>
      </c>
      <c r="F335" s="245">
        <v>94</v>
      </c>
      <c r="G335" s="218">
        <f t="shared" si="4"/>
        <v>22.500000000000028</v>
      </c>
    </row>
    <row r="336" spans="1:7">
      <c r="A336" s="236">
        <v>44286</v>
      </c>
      <c r="B336" s="677" t="s">
        <v>3242</v>
      </c>
      <c r="C336" s="677" t="s">
        <v>478</v>
      </c>
      <c r="D336" t="s">
        <v>19</v>
      </c>
      <c r="F336" s="245">
        <v>8.9</v>
      </c>
      <c r="G336" s="218">
        <f t="shared" si="4"/>
        <v>13.600000000000028</v>
      </c>
    </row>
    <row r="337" spans="1:7">
      <c r="A337" s="236">
        <v>44286</v>
      </c>
      <c r="B337" s="677" t="s">
        <v>3242</v>
      </c>
      <c r="C337" s="677" t="s">
        <v>478</v>
      </c>
      <c r="D337" t="s">
        <v>401</v>
      </c>
      <c r="F337" s="245">
        <v>5.0999999999999996</v>
      </c>
      <c r="G337" s="218">
        <f t="shared" si="4"/>
        <v>8.5000000000000284</v>
      </c>
    </row>
    <row r="338" spans="1:7">
      <c r="A338" s="236">
        <v>44286</v>
      </c>
      <c r="B338" s="677" t="s">
        <v>3242</v>
      </c>
      <c r="C338" s="677" t="s">
        <v>478</v>
      </c>
      <c r="D338" t="s">
        <v>503</v>
      </c>
      <c r="F338" s="245">
        <v>8.5</v>
      </c>
      <c r="G338" s="218">
        <f t="shared" si="4"/>
        <v>2.8421709430404007E-14</v>
      </c>
    </row>
    <row r="339" spans="1:7">
      <c r="A339" s="243">
        <v>44135</v>
      </c>
      <c r="B339" s="676" t="s">
        <v>397</v>
      </c>
      <c r="C339" s="676" t="s">
        <v>398</v>
      </c>
      <c r="D339" t="s">
        <v>19</v>
      </c>
      <c r="E339" s="218">
        <v>10.4</v>
      </c>
      <c r="F339" s="245"/>
      <c r="G339" s="218">
        <f t="shared" si="4"/>
        <v>10.400000000000029</v>
      </c>
    </row>
    <row r="340" spans="1:7">
      <c r="A340" s="243"/>
      <c r="B340" s="676"/>
      <c r="C340" s="676"/>
      <c r="D340" t="s">
        <v>401</v>
      </c>
      <c r="E340" s="218">
        <v>5.4</v>
      </c>
      <c r="F340" s="245"/>
      <c r="G340" s="218">
        <f t="shared" si="4"/>
        <v>15.800000000000029</v>
      </c>
    </row>
    <row r="341" spans="1:7">
      <c r="B341" s="677"/>
      <c r="C341" s="677"/>
      <c r="D341" t="s">
        <v>400</v>
      </c>
      <c r="E341" s="218">
        <v>210</v>
      </c>
      <c r="F341" s="245"/>
      <c r="G341" s="218">
        <f t="shared" si="4"/>
        <v>225.80000000000004</v>
      </c>
    </row>
    <row r="342" spans="1:7">
      <c r="A342" s="236">
        <v>44214</v>
      </c>
      <c r="B342" s="677" t="s">
        <v>3244</v>
      </c>
      <c r="C342" s="677" t="s">
        <v>398</v>
      </c>
      <c r="D342" t="s">
        <v>400</v>
      </c>
      <c r="F342" s="245">
        <v>106</v>
      </c>
      <c r="G342" s="218">
        <f t="shared" si="4"/>
        <v>119.80000000000004</v>
      </c>
    </row>
    <row r="343" spans="1:7">
      <c r="A343" s="236">
        <v>44286</v>
      </c>
      <c r="B343" s="677" t="s">
        <v>3245</v>
      </c>
      <c r="C343" s="677" t="s">
        <v>398</v>
      </c>
      <c r="D343" t="s">
        <v>400</v>
      </c>
      <c r="F343" s="245">
        <v>104</v>
      </c>
      <c r="G343" s="218">
        <f t="shared" si="4"/>
        <v>15.80000000000004</v>
      </c>
    </row>
    <row r="344" spans="1:7">
      <c r="A344" s="236">
        <v>44286</v>
      </c>
      <c r="B344" s="677" t="s">
        <v>3242</v>
      </c>
      <c r="C344" s="677" t="s">
        <v>398</v>
      </c>
      <c r="D344" t="s">
        <v>19</v>
      </c>
      <c r="F344" s="245">
        <v>10.4</v>
      </c>
      <c r="G344" s="218">
        <f t="shared" si="4"/>
        <v>5.4000000000000394</v>
      </c>
    </row>
    <row r="345" spans="1:7">
      <c r="A345" s="236">
        <v>44286</v>
      </c>
      <c r="B345" s="677" t="s">
        <v>3242</v>
      </c>
      <c r="C345" s="677" t="s">
        <v>398</v>
      </c>
      <c r="D345" t="s">
        <v>401</v>
      </c>
      <c r="F345" s="245">
        <v>5.4</v>
      </c>
      <c r="G345" s="218">
        <f t="shared" si="4"/>
        <v>3.907985046680551E-14</v>
      </c>
    </row>
    <row r="346" spans="1:7">
      <c r="A346" s="243">
        <v>44165</v>
      </c>
      <c r="B346" s="676" t="s">
        <v>397</v>
      </c>
      <c r="C346" s="676" t="s">
        <v>405</v>
      </c>
      <c r="D346" t="s">
        <v>19</v>
      </c>
      <c r="E346" s="218">
        <v>9.9</v>
      </c>
      <c r="F346" s="245"/>
      <c r="G346" s="218">
        <f t="shared" si="4"/>
        <v>9.9000000000000394</v>
      </c>
    </row>
    <row r="347" spans="1:7">
      <c r="A347" s="243"/>
      <c r="B347" s="676"/>
      <c r="C347" s="676"/>
      <c r="D347" t="s">
        <v>401</v>
      </c>
      <c r="E347" s="218">
        <v>5.6</v>
      </c>
      <c r="F347" s="245"/>
      <c r="G347" s="218">
        <f t="shared" si="4"/>
        <v>15.500000000000039</v>
      </c>
    </row>
    <row r="348" spans="1:7">
      <c r="A348" s="243"/>
      <c r="B348" s="676"/>
      <c r="C348" s="676"/>
      <c r="D348" t="s">
        <v>400</v>
      </c>
      <c r="E348" s="218">
        <v>210</v>
      </c>
      <c r="F348" s="245"/>
      <c r="G348" s="218">
        <f t="shared" si="4"/>
        <v>225.50000000000003</v>
      </c>
    </row>
    <row r="349" spans="1:7">
      <c r="A349" s="236">
        <v>44286</v>
      </c>
      <c r="B349" s="677" t="s">
        <v>3245</v>
      </c>
      <c r="C349" s="677" t="s">
        <v>405</v>
      </c>
      <c r="D349" t="s">
        <v>400</v>
      </c>
      <c r="F349" s="245">
        <v>48.2</v>
      </c>
      <c r="G349" s="218">
        <f t="shared" si="4"/>
        <v>177.3</v>
      </c>
    </row>
    <row r="350" spans="1:7">
      <c r="A350" s="236">
        <v>44323</v>
      </c>
      <c r="B350" s="677" t="s">
        <v>3246</v>
      </c>
      <c r="C350" s="677" t="s">
        <v>405</v>
      </c>
      <c r="D350" t="s">
        <v>400</v>
      </c>
      <c r="F350" s="245">
        <v>161.80000000000001</v>
      </c>
      <c r="G350" s="218">
        <f t="shared" si="4"/>
        <v>15.5</v>
      </c>
    </row>
    <row r="351" spans="1:7">
      <c r="A351" s="236">
        <v>44323</v>
      </c>
      <c r="B351" s="677" t="s">
        <v>3247</v>
      </c>
      <c r="C351" s="677" t="s">
        <v>405</v>
      </c>
      <c r="D351" t="s">
        <v>19</v>
      </c>
      <c r="F351" s="245">
        <v>9.9</v>
      </c>
      <c r="G351" s="218">
        <f t="shared" si="4"/>
        <v>5.6</v>
      </c>
    </row>
    <row r="352" spans="1:7">
      <c r="A352" s="236">
        <v>44323</v>
      </c>
      <c r="B352" s="677" t="s">
        <v>3247</v>
      </c>
      <c r="C352" s="677" t="s">
        <v>405</v>
      </c>
      <c r="D352" t="s">
        <v>401</v>
      </c>
      <c r="F352" s="245">
        <v>5.6</v>
      </c>
      <c r="G352" s="218">
        <f t="shared" si="4"/>
        <v>0</v>
      </c>
    </row>
    <row r="353" spans="1:9">
      <c r="A353" s="243">
        <v>44196</v>
      </c>
      <c r="B353" s="676" t="s">
        <v>397</v>
      </c>
      <c r="C353" s="676" t="s">
        <v>409</v>
      </c>
      <c r="D353" t="s">
        <v>19</v>
      </c>
      <c r="E353" s="218">
        <v>11.4</v>
      </c>
      <c r="F353" s="245"/>
      <c r="G353" s="218">
        <f t="shared" si="4"/>
        <v>11.4</v>
      </c>
    </row>
    <row r="354" spans="1:9">
      <c r="A354" s="243"/>
      <c r="B354" s="676"/>
      <c r="C354" s="676"/>
      <c r="D354" t="s">
        <v>401</v>
      </c>
      <c r="E354" s="218">
        <v>4.9000000000000004</v>
      </c>
      <c r="F354" s="245"/>
      <c r="G354" s="218">
        <f t="shared" si="4"/>
        <v>16.3</v>
      </c>
    </row>
    <row r="355" spans="1:9">
      <c r="A355" s="243"/>
      <c r="B355" s="676"/>
      <c r="C355" s="676"/>
      <c r="D355" t="s">
        <v>400</v>
      </c>
      <c r="E355" s="218">
        <v>210</v>
      </c>
      <c r="F355" s="245"/>
      <c r="G355" s="218">
        <f t="shared" si="4"/>
        <v>226.3</v>
      </c>
    </row>
    <row r="356" spans="1:9">
      <c r="A356" s="236">
        <v>44323</v>
      </c>
      <c r="B356" s="677" t="s">
        <v>3246</v>
      </c>
      <c r="C356" s="677" t="s">
        <v>409</v>
      </c>
      <c r="D356" t="s">
        <v>400</v>
      </c>
      <c r="F356" s="245">
        <v>22.7</v>
      </c>
      <c r="G356" s="218">
        <f t="shared" si="4"/>
        <v>203.60000000000002</v>
      </c>
      <c r="I356" s="677"/>
    </row>
    <row r="357" spans="1:9">
      <c r="A357" s="236">
        <v>44354</v>
      </c>
      <c r="B357" s="677" t="s">
        <v>3248</v>
      </c>
      <c r="C357" s="677" t="s">
        <v>409</v>
      </c>
      <c r="D357" t="s">
        <v>19</v>
      </c>
      <c r="F357" s="245">
        <v>11.4</v>
      </c>
      <c r="G357" s="218">
        <f t="shared" si="4"/>
        <v>192.20000000000002</v>
      </c>
    </row>
    <row r="358" spans="1:9">
      <c r="A358" s="236">
        <v>44354</v>
      </c>
      <c r="B358" s="677" t="s">
        <v>3248</v>
      </c>
      <c r="C358" s="677" t="s">
        <v>409</v>
      </c>
      <c r="D358" t="s">
        <v>401</v>
      </c>
      <c r="F358" s="245">
        <v>1.3</v>
      </c>
      <c r="G358" s="218">
        <f t="shared" si="4"/>
        <v>190.9</v>
      </c>
    </row>
    <row r="359" spans="1:9">
      <c r="A359" s="236">
        <v>44354</v>
      </c>
      <c r="B359" s="677" t="s">
        <v>3249</v>
      </c>
      <c r="C359" s="677" t="s">
        <v>409</v>
      </c>
      <c r="D359" t="s">
        <v>400</v>
      </c>
      <c r="F359" s="245">
        <v>187.3</v>
      </c>
      <c r="G359" s="218">
        <f t="shared" si="4"/>
        <v>3.5999999999999943</v>
      </c>
    </row>
    <row r="360" spans="1:9">
      <c r="A360" s="236">
        <v>44396</v>
      </c>
      <c r="B360" s="677" t="s">
        <v>3250</v>
      </c>
      <c r="C360" s="677" t="s">
        <v>409</v>
      </c>
      <c r="D360" t="s">
        <v>401</v>
      </c>
      <c r="F360" s="245">
        <v>3.6</v>
      </c>
      <c r="G360" s="218">
        <f t="shared" si="4"/>
        <v>-5.773159728050814E-15</v>
      </c>
    </row>
    <row r="361" spans="1:9">
      <c r="A361" s="243">
        <v>44227</v>
      </c>
      <c r="B361" s="676" t="s">
        <v>397</v>
      </c>
      <c r="C361" s="676" t="s">
        <v>444</v>
      </c>
      <c r="D361" t="s">
        <v>19</v>
      </c>
      <c r="E361" s="218">
        <v>12</v>
      </c>
      <c r="F361" s="245"/>
      <c r="G361" s="218">
        <f t="shared" si="4"/>
        <v>11.999999999999995</v>
      </c>
    </row>
    <row r="362" spans="1:9">
      <c r="B362" s="677"/>
      <c r="C362" s="677"/>
      <c r="D362" t="s">
        <v>401</v>
      </c>
      <c r="E362" s="218">
        <v>6.3</v>
      </c>
      <c r="F362" s="245"/>
      <c r="G362" s="218">
        <f t="shared" si="4"/>
        <v>18.299999999999994</v>
      </c>
    </row>
    <row r="363" spans="1:9">
      <c r="B363" s="677"/>
      <c r="C363" s="677"/>
      <c r="D363" t="s">
        <v>400</v>
      </c>
      <c r="E363" s="218">
        <v>210</v>
      </c>
      <c r="F363" s="245"/>
      <c r="G363" s="218">
        <f t="shared" ref="G363:G511" si="5">+G362+E363-F363</f>
        <v>228.29999999999998</v>
      </c>
    </row>
    <row r="364" spans="1:9">
      <c r="A364" s="236">
        <v>44226</v>
      </c>
      <c r="B364" s="677" t="s">
        <v>3251</v>
      </c>
      <c r="C364" s="677" t="s">
        <v>444</v>
      </c>
      <c r="D364" t="s">
        <v>400</v>
      </c>
      <c r="F364" s="245">
        <v>63</v>
      </c>
      <c r="G364" s="218">
        <f t="shared" si="5"/>
        <v>165.29999999999998</v>
      </c>
    </row>
    <row r="365" spans="1:9">
      <c r="A365" s="236">
        <v>44396</v>
      </c>
      <c r="B365" s="677" t="s">
        <v>3252</v>
      </c>
      <c r="C365" s="677" t="s">
        <v>444</v>
      </c>
      <c r="D365" t="s">
        <v>400</v>
      </c>
      <c r="E365" s="241"/>
      <c r="F365" s="254">
        <v>147</v>
      </c>
      <c r="G365" s="241">
        <f t="shared" si="5"/>
        <v>18.299999999999983</v>
      </c>
      <c r="H365" s="241"/>
    </row>
    <row r="366" spans="1:9">
      <c r="A366" s="236">
        <v>44396</v>
      </c>
      <c r="B366" s="677" t="s">
        <v>3250</v>
      </c>
      <c r="C366" s="677" t="s">
        <v>444</v>
      </c>
      <c r="D366" t="s">
        <v>19</v>
      </c>
      <c r="E366" s="241"/>
      <c r="F366" s="254">
        <v>12</v>
      </c>
      <c r="G366" s="241">
        <f t="shared" si="5"/>
        <v>6.2999999999999829</v>
      </c>
      <c r="H366" s="241"/>
    </row>
    <row r="367" spans="1:9">
      <c r="A367" s="236">
        <v>44396</v>
      </c>
      <c r="B367" s="677" t="s">
        <v>3250</v>
      </c>
      <c r="C367" s="677" t="s">
        <v>444</v>
      </c>
      <c r="D367" t="s">
        <v>401</v>
      </c>
      <c r="E367" s="241"/>
      <c r="F367" s="254">
        <v>6.3</v>
      </c>
      <c r="G367" s="241">
        <f t="shared" si="5"/>
        <v>-1.6875389974302379E-14</v>
      </c>
      <c r="H367" s="241"/>
    </row>
    <row r="368" spans="1:9">
      <c r="A368" s="243">
        <v>44255</v>
      </c>
      <c r="B368" s="676" t="s">
        <v>397</v>
      </c>
      <c r="C368" s="676" t="s">
        <v>415</v>
      </c>
      <c r="D368" t="s">
        <v>19</v>
      </c>
      <c r="E368" s="241">
        <v>10.9</v>
      </c>
      <c r="F368" s="254"/>
      <c r="G368" s="241">
        <f t="shared" si="5"/>
        <v>10.899999999999984</v>
      </c>
      <c r="H368" s="241"/>
    </row>
    <row r="369" spans="1:14">
      <c r="B369" s="677"/>
      <c r="C369" s="677"/>
      <c r="D369" t="s">
        <v>401</v>
      </c>
      <c r="E369" s="241">
        <v>6.7</v>
      </c>
      <c r="F369" s="254"/>
      <c r="G369" s="241">
        <f t="shared" si="5"/>
        <v>17.599999999999984</v>
      </c>
      <c r="H369" s="241"/>
    </row>
    <row r="370" spans="1:14">
      <c r="B370" s="677"/>
      <c r="C370" s="677"/>
      <c r="D370" t="s">
        <v>400</v>
      </c>
      <c r="E370" s="241">
        <v>210</v>
      </c>
      <c r="F370" s="254"/>
      <c r="G370" s="241">
        <f t="shared" si="5"/>
        <v>227.6</v>
      </c>
      <c r="H370" s="241"/>
    </row>
    <row r="371" spans="1:14">
      <c r="A371" s="236">
        <v>44254</v>
      </c>
      <c r="B371" s="677" t="s">
        <v>3253</v>
      </c>
      <c r="C371" s="677" t="s">
        <v>415</v>
      </c>
      <c r="D371" t="s">
        <v>400</v>
      </c>
      <c r="E371" s="241"/>
      <c r="F371" s="254">
        <v>56</v>
      </c>
      <c r="G371" s="241">
        <f t="shared" si="5"/>
        <v>171.6</v>
      </c>
      <c r="H371" s="241"/>
    </row>
    <row r="372" spans="1:14">
      <c r="A372" s="236">
        <v>44396</v>
      </c>
      <c r="B372" s="677" t="s">
        <v>3254</v>
      </c>
      <c r="C372" s="677" t="s">
        <v>415</v>
      </c>
      <c r="D372" t="s">
        <v>400</v>
      </c>
      <c r="E372" s="241"/>
      <c r="F372" s="254">
        <v>31.1</v>
      </c>
      <c r="G372" s="241">
        <f t="shared" si="5"/>
        <v>140.5</v>
      </c>
      <c r="H372" s="241"/>
      <c r="L372" s="685"/>
      <c r="N372" s="241"/>
    </row>
    <row r="373" spans="1:14">
      <c r="A373" s="236">
        <v>44419</v>
      </c>
      <c r="B373" s="677" t="s">
        <v>3255</v>
      </c>
      <c r="C373" s="677" t="s">
        <v>415</v>
      </c>
      <c r="D373" t="s">
        <v>400</v>
      </c>
      <c r="E373" s="241"/>
      <c r="F373" s="254">
        <v>122.9</v>
      </c>
      <c r="G373" s="241">
        <f t="shared" si="5"/>
        <v>17.599999999999994</v>
      </c>
      <c r="H373" s="241"/>
      <c r="L373" s="686"/>
      <c r="N373" s="241"/>
    </row>
    <row r="374" spans="1:14">
      <c r="A374" s="236">
        <v>44546</v>
      </c>
      <c r="B374" s="677" t="s">
        <v>3256</v>
      </c>
      <c r="C374" s="677" t="s">
        <v>415</v>
      </c>
      <c r="D374" t="s">
        <v>19</v>
      </c>
      <c r="E374" s="241"/>
      <c r="F374" s="254">
        <v>10.9</v>
      </c>
      <c r="G374" s="241">
        <f t="shared" si="5"/>
        <v>6.699999999999994</v>
      </c>
      <c r="H374" s="241"/>
      <c r="L374" s="686"/>
      <c r="N374" s="241"/>
    </row>
    <row r="375" spans="1:14">
      <c r="A375" s="236">
        <v>44546</v>
      </c>
      <c r="B375" s="677" t="s">
        <v>3256</v>
      </c>
      <c r="C375" s="677" t="s">
        <v>415</v>
      </c>
      <c r="D375" t="s">
        <v>401</v>
      </c>
      <c r="E375" s="241"/>
      <c r="F375" s="254">
        <v>6.7</v>
      </c>
      <c r="G375" s="241">
        <f t="shared" si="5"/>
        <v>0</v>
      </c>
      <c r="H375" s="241"/>
      <c r="L375" s="686"/>
      <c r="N375" s="241"/>
    </row>
    <row r="376" spans="1:14">
      <c r="A376" s="243">
        <v>44286</v>
      </c>
      <c r="B376" s="676" t="s">
        <v>397</v>
      </c>
      <c r="C376" s="676" t="s">
        <v>418</v>
      </c>
      <c r="D376" t="s">
        <v>19</v>
      </c>
      <c r="E376" s="241">
        <v>12</v>
      </c>
      <c r="F376" s="254"/>
      <c r="G376" s="241">
        <f t="shared" si="5"/>
        <v>12</v>
      </c>
      <c r="H376" s="241"/>
      <c r="L376" s="685"/>
      <c r="N376" s="241"/>
    </row>
    <row r="377" spans="1:14">
      <c r="B377" s="677"/>
      <c r="C377" s="677"/>
      <c r="D377" t="s">
        <v>401</v>
      </c>
      <c r="E377" s="241">
        <v>4.8</v>
      </c>
      <c r="F377" s="254"/>
      <c r="G377" s="241">
        <f t="shared" si="5"/>
        <v>16.8</v>
      </c>
      <c r="H377" s="241"/>
      <c r="L377" s="686"/>
      <c r="N377" s="241"/>
    </row>
    <row r="378" spans="1:14">
      <c r="B378" s="677"/>
      <c r="C378" s="677"/>
      <c r="D378" t="s">
        <v>400</v>
      </c>
      <c r="E378" s="241">
        <v>210</v>
      </c>
      <c r="F378" s="254"/>
      <c r="G378" s="241">
        <f t="shared" si="5"/>
        <v>226.8</v>
      </c>
      <c r="H378" s="241"/>
      <c r="N378" s="241"/>
    </row>
    <row r="379" spans="1:14">
      <c r="A379" s="236">
        <v>44286</v>
      </c>
      <c r="B379" s="677" t="s">
        <v>3257</v>
      </c>
      <c r="C379" s="677" t="s">
        <v>418</v>
      </c>
      <c r="D379" t="s">
        <v>400</v>
      </c>
      <c r="E379" s="241"/>
      <c r="F379" s="254">
        <v>35</v>
      </c>
      <c r="G379" s="241">
        <f t="shared" si="5"/>
        <v>191.8</v>
      </c>
      <c r="H379" s="241"/>
      <c r="L379" s="685"/>
      <c r="N379" s="241"/>
    </row>
    <row r="380" spans="1:14">
      <c r="A380" s="236">
        <v>44450</v>
      </c>
      <c r="B380" s="677" t="s">
        <v>3258</v>
      </c>
      <c r="C380" s="677" t="s">
        <v>418</v>
      </c>
      <c r="D380" t="s">
        <v>400</v>
      </c>
      <c r="E380" s="241"/>
      <c r="F380" s="254">
        <v>150</v>
      </c>
      <c r="G380" s="241">
        <f t="shared" si="5"/>
        <v>41.800000000000011</v>
      </c>
      <c r="H380" s="241"/>
      <c r="L380" s="686"/>
      <c r="N380" s="241"/>
    </row>
    <row r="381" spans="1:14">
      <c r="A381" s="236">
        <v>44546</v>
      </c>
      <c r="B381" s="677" t="s">
        <v>3256</v>
      </c>
      <c r="C381" s="677" t="s">
        <v>418</v>
      </c>
      <c r="E381" s="241"/>
      <c r="F381" s="254">
        <v>12</v>
      </c>
      <c r="G381" s="241">
        <f t="shared" si="5"/>
        <v>29.800000000000011</v>
      </c>
      <c r="H381" s="241"/>
      <c r="L381" s="686"/>
      <c r="N381" s="241"/>
    </row>
    <row r="382" spans="1:14">
      <c r="A382" s="236">
        <v>44546</v>
      </c>
      <c r="B382" s="677" t="s">
        <v>3256</v>
      </c>
      <c r="C382" s="677" t="s">
        <v>418</v>
      </c>
      <c r="E382" s="241"/>
      <c r="F382" s="254">
        <v>4.8</v>
      </c>
      <c r="G382" s="241">
        <f t="shared" si="5"/>
        <v>25.000000000000011</v>
      </c>
      <c r="H382" s="241"/>
      <c r="L382" s="686"/>
      <c r="N382" s="241"/>
    </row>
    <row r="383" spans="1:14">
      <c r="A383" s="236">
        <v>44546</v>
      </c>
      <c r="B383" s="677" t="s">
        <v>3259</v>
      </c>
      <c r="C383" s="677" t="s">
        <v>418</v>
      </c>
      <c r="E383" s="241"/>
      <c r="F383" s="254">
        <v>25</v>
      </c>
      <c r="G383" s="241">
        <f t="shared" si="5"/>
        <v>0</v>
      </c>
      <c r="H383" s="241"/>
      <c r="L383" s="686"/>
      <c r="N383" s="241"/>
    </row>
    <row r="384" spans="1:14">
      <c r="A384" s="243">
        <v>44316</v>
      </c>
      <c r="B384" s="676" t="s">
        <v>397</v>
      </c>
      <c r="C384" s="676" t="s">
        <v>420</v>
      </c>
      <c r="D384" t="s">
        <v>19</v>
      </c>
      <c r="E384" s="241">
        <v>11.5</v>
      </c>
      <c r="F384" s="254"/>
      <c r="G384" s="241">
        <f t="shared" si="5"/>
        <v>11.5</v>
      </c>
      <c r="H384" s="241"/>
      <c r="L384" s="685"/>
      <c r="N384" s="241"/>
    </row>
    <row r="385" spans="1:14">
      <c r="B385" s="677"/>
      <c r="C385" s="677"/>
      <c r="D385" t="s">
        <v>401</v>
      </c>
      <c r="E385" s="241">
        <v>5.8</v>
      </c>
      <c r="F385" s="254"/>
      <c r="G385" s="241">
        <f t="shared" si="5"/>
        <v>17.3</v>
      </c>
      <c r="H385" s="241"/>
      <c r="L385" s="686"/>
      <c r="N385" s="241"/>
    </row>
    <row r="386" spans="1:14">
      <c r="B386" s="677"/>
      <c r="C386" s="677"/>
      <c r="D386" t="s">
        <v>400</v>
      </c>
      <c r="E386" s="241">
        <v>210</v>
      </c>
      <c r="F386" s="254"/>
      <c r="G386" s="241">
        <f t="shared" si="5"/>
        <v>227.3</v>
      </c>
      <c r="H386" s="241"/>
      <c r="L386" s="685"/>
      <c r="N386" s="241"/>
    </row>
    <row r="387" spans="1:14">
      <c r="A387" s="236">
        <v>44316</v>
      </c>
      <c r="B387" s="677" t="s">
        <v>3260</v>
      </c>
      <c r="C387" s="677" t="s">
        <v>420</v>
      </c>
      <c r="D387" t="s">
        <v>400</v>
      </c>
      <c r="E387" s="241"/>
      <c r="F387" s="254">
        <v>70</v>
      </c>
      <c r="G387" s="241">
        <f t="shared" si="5"/>
        <v>157.30000000000001</v>
      </c>
      <c r="H387" s="241"/>
      <c r="L387" s="686"/>
      <c r="N387" s="273"/>
    </row>
    <row r="388" spans="1:14">
      <c r="A388" s="236">
        <v>44333</v>
      </c>
      <c r="B388" s="677" t="s">
        <v>3261</v>
      </c>
      <c r="C388" s="677" t="s">
        <v>420</v>
      </c>
      <c r="D388" t="s">
        <v>400</v>
      </c>
      <c r="E388" s="241"/>
      <c r="F388" s="254">
        <v>140</v>
      </c>
      <c r="G388" s="241">
        <f t="shared" si="5"/>
        <v>17.300000000000011</v>
      </c>
      <c r="H388" s="241"/>
      <c r="L388" s="685"/>
      <c r="M388" s="232"/>
      <c r="N388" s="241"/>
    </row>
    <row r="389" spans="1:14">
      <c r="A389" s="236">
        <v>44546</v>
      </c>
      <c r="B389" s="677" t="s">
        <v>3256</v>
      </c>
      <c r="C389" s="677" t="s">
        <v>420</v>
      </c>
      <c r="D389" t="s">
        <v>19</v>
      </c>
      <c r="E389" s="241"/>
      <c r="F389" s="254">
        <v>11.5</v>
      </c>
      <c r="G389" s="241">
        <f t="shared" si="5"/>
        <v>5.8000000000000114</v>
      </c>
      <c r="H389" s="241"/>
      <c r="L389" s="685"/>
      <c r="M389" s="232"/>
      <c r="N389" s="241"/>
    </row>
    <row r="390" spans="1:14">
      <c r="A390" s="236">
        <v>44546</v>
      </c>
      <c r="B390" s="677" t="s">
        <v>3256</v>
      </c>
      <c r="C390" s="677" t="s">
        <v>420</v>
      </c>
      <c r="D390" t="s">
        <v>401</v>
      </c>
      <c r="E390" s="241"/>
      <c r="F390" s="254">
        <v>5.8</v>
      </c>
      <c r="G390" s="241">
        <f t="shared" si="5"/>
        <v>1.1546319456101628E-14</v>
      </c>
      <c r="H390" s="241"/>
      <c r="L390" s="685"/>
      <c r="M390" s="232"/>
      <c r="N390" s="241"/>
    </row>
    <row r="391" spans="1:14">
      <c r="A391" s="243">
        <v>44347</v>
      </c>
      <c r="B391" s="676" t="s">
        <v>397</v>
      </c>
      <c r="C391" s="676" t="s">
        <v>422</v>
      </c>
      <c r="D391" t="s">
        <v>19</v>
      </c>
      <c r="E391" s="241">
        <v>9.4</v>
      </c>
      <c r="F391" s="254"/>
      <c r="G391" s="241">
        <f t="shared" si="5"/>
        <v>9.4000000000000128</v>
      </c>
      <c r="H391" s="241"/>
      <c r="L391" s="686"/>
      <c r="N391" s="241"/>
    </row>
    <row r="392" spans="1:14">
      <c r="B392" s="677"/>
      <c r="C392" s="677"/>
      <c r="D392" t="s">
        <v>401</v>
      </c>
      <c r="E392" s="241">
        <v>4.5</v>
      </c>
      <c r="F392" s="254"/>
      <c r="G392" s="241">
        <f t="shared" si="5"/>
        <v>13.900000000000013</v>
      </c>
      <c r="H392" s="241"/>
      <c r="L392" s="685"/>
      <c r="N392" s="241"/>
    </row>
    <row r="393" spans="1:14">
      <c r="B393" s="677"/>
      <c r="C393" s="677"/>
      <c r="D393" t="s">
        <v>400</v>
      </c>
      <c r="E393" s="241">
        <v>210</v>
      </c>
      <c r="F393" s="254"/>
      <c r="G393" s="241">
        <f t="shared" si="5"/>
        <v>223.9</v>
      </c>
      <c r="H393" s="241"/>
      <c r="L393" s="686"/>
      <c r="N393" s="241"/>
    </row>
    <row r="394" spans="1:14">
      <c r="B394" s="677"/>
      <c r="C394" s="677"/>
      <c r="D394" t="s">
        <v>1812</v>
      </c>
      <c r="E394" s="241">
        <v>8.5</v>
      </c>
      <c r="F394" s="254"/>
      <c r="G394" s="241">
        <f t="shared" si="5"/>
        <v>232.4</v>
      </c>
      <c r="H394" s="241"/>
      <c r="L394" s="685"/>
      <c r="N394" s="241"/>
    </row>
    <row r="395" spans="1:14">
      <c r="A395" s="236">
        <v>44347</v>
      </c>
      <c r="B395" s="677" t="s">
        <v>3262</v>
      </c>
      <c r="C395" s="677" t="s">
        <v>422</v>
      </c>
      <c r="D395" t="s">
        <v>400</v>
      </c>
      <c r="E395" s="241"/>
      <c r="F395" s="254">
        <v>84</v>
      </c>
      <c r="G395" s="241">
        <f t="shared" si="5"/>
        <v>148.4</v>
      </c>
      <c r="H395" s="241"/>
      <c r="L395" s="686"/>
      <c r="N395" s="241"/>
    </row>
    <row r="396" spans="1:14">
      <c r="A396" s="236">
        <v>44546</v>
      </c>
      <c r="B396" s="677" t="s">
        <v>3256</v>
      </c>
      <c r="C396" s="677" t="s">
        <v>422</v>
      </c>
      <c r="D396" t="s">
        <v>19</v>
      </c>
      <c r="E396" s="241"/>
      <c r="F396" s="254">
        <v>9.4</v>
      </c>
      <c r="G396" s="241">
        <f t="shared" si="5"/>
        <v>139</v>
      </c>
      <c r="H396" s="241"/>
      <c r="L396" s="686"/>
      <c r="N396" s="241"/>
    </row>
    <row r="397" spans="1:14">
      <c r="A397" s="236">
        <v>44546</v>
      </c>
      <c r="B397" s="677" t="s">
        <v>3256</v>
      </c>
      <c r="C397" s="677" t="s">
        <v>422</v>
      </c>
      <c r="D397" t="s">
        <v>401</v>
      </c>
      <c r="E397" s="241"/>
      <c r="F397" s="254">
        <v>4.5</v>
      </c>
      <c r="G397" s="241">
        <f t="shared" si="5"/>
        <v>134.5</v>
      </c>
      <c r="H397" s="241"/>
      <c r="L397" s="686"/>
      <c r="N397" s="241"/>
    </row>
    <row r="398" spans="1:14">
      <c r="A398" s="236">
        <v>44546</v>
      </c>
      <c r="B398" s="677" t="s">
        <v>3259</v>
      </c>
      <c r="C398" s="677" t="s">
        <v>422</v>
      </c>
      <c r="D398" t="s">
        <v>400</v>
      </c>
      <c r="E398" s="241"/>
      <c r="F398" s="254">
        <v>34.9</v>
      </c>
      <c r="G398" s="241">
        <f t="shared" si="5"/>
        <v>99.6</v>
      </c>
      <c r="H398" s="241"/>
      <c r="L398" s="686"/>
      <c r="N398" s="241"/>
    </row>
    <row r="399" spans="1:14">
      <c r="A399" s="236">
        <v>44663</v>
      </c>
      <c r="B399" s="677" t="s">
        <v>3263</v>
      </c>
      <c r="C399" s="677" t="s">
        <v>422</v>
      </c>
      <c r="D399" t="s">
        <v>400</v>
      </c>
      <c r="E399" s="241"/>
      <c r="F399" s="254">
        <v>91.1</v>
      </c>
      <c r="G399" s="241">
        <f t="shared" si="5"/>
        <v>8.5</v>
      </c>
      <c r="H399" s="241"/>
      <c r="L399" s="686"/>
      <c r="N399" s="241"/>
    </row>
    <row r="400" spans="1:14">
      <c r="A400" s="236">
        <v>44879</v>
      </c>
      <c r="B400" s="677" t="s">
        <v>3264</v>
      </c>
      <c r="C400" s="677"/>
      <c r="E400" s="241"/>
      <c r="F400" s="241">
        <v>8.5</v>
      </c>
      <c r="G400" s="241">
        <f t="shared" si="5"/>
        <v>0</v>
      </c>
      <c r="H400" s="241"/>
      <c r="L400" s="686"/>
      <c r="N400" s="241"/>
    </row>
    <row r="401" spans="1:14">
      <c r="A401" s="243">
        <v>44377</v>
      </c>
      <c r="B401" s="676" t="s">
        <v>397</v>
      </c>
      <c r="C401" s="676" t="s">
        <v>425</v>
      </c>
      <c r="D401" t="s">
        <v>19</v>
      </c>
      <c r="E401" s="218">
        <v>10.3</v>
      </c>
      <c r="F401" s="245"/>
      <c r="G401" s="241">
        <f t="shared" si="5"/>
        <v>10.3</v>
      </c>
      <c r="H401" s="241"/>
      <c r="L401" s="685"/>
      <c r="N401" s="218"/>
    </row>
    <row r="402" spans="1:14">
      <c r="B402" s="677"/>
      <c r="C402" s="677"/>
      <c r="D402" t="s">
        <v>401</v>
      </c>
      <c r="E402" s="273">
        <v>6.4</v>
      </c>
      <c r="F402" s="245"/>
      <c r="G402" s="241">
        <f t="shared" si="5"/>
        <v>16.700000000000003</v>
      </c>
      <c r="H402" s="241"/>
      <c r="L402" s="685"/>
      <c r="N402" s="218"/>
    </row>
    <row r="403" spans="1:14">
      <c r="B403" s="677"/>
      <c r="C403" s="677"/>
      <c r="D403" t="s">
        <v>400</v>
      </c>
      <c r="E403" s="218">
        <v>210</v>
      </c>
      <c r="F403" s="245"/>
      <c r="G403" s="241">
        <f t="shared" si="5"/>
        <v>226.7</v>
      </c>
      <c r="H403" s="241"/>
    </row>
    <row r="404" spans="1:14">
      <c r="A404" s="236">
        <v>44377</v>
      </c>
      <c r="B404" s="677" t="s">
        <v>3265</v>
      </c>
      <c r="C404" s="677" t="s">
        <v>425</v>
      </c>
      <c r="D404" t="s">
        <v>400</v>
      </c>
      <c r="F404" s="245">
        <v>77</v>
      </c>
      <c r="G404" s="241">
        <f t="shared" si="5"/>
        <v>149.69999999999999</v>
      </c>
      <c r="H404" s="241"/>
    </row>
    <row r="405" spans="1:14">
      <c r="A405" s="236">
        <v>44546</v>
      </c>
      <c r="B405" s="677" t="s">
        <v>3256</v>
      </c>
      <c r="C405" s="677" t="s">
        <v>425</v>
      </c>
      <c r="D405" t="s">
        <v>19</v>
      </c>
      <c r="F405" s="218">
        <v>10.3</v>
      </c>
      <c r="G405" s="241">
        <f t="shared" si="5"/>
        <v>139.39999999999998</v>
      </c>
      <c r="H405" s="241"/>
    </row>
    <row r="406" spans="1:14">
      <c r="A406" s="236">
        <v>44546</v>
      </c>
      <c r="B406" s="677" t="s">
        <v>3256</v>
      </c>
      <c r="C406" s="677" t="s">
        <v>425</v>
      </c>
      <c r="D406" t="s">
        <v>401</v>
      </c>
      <c r="F406" s="273">
        <v>6.4</v>
      </c>
      <c r="G406" s="241">
        <f t="shared" si="5"/>
        <v>132.99999999999997</v>
      </c>
      <c r="H406" s="241"/>
    </row>
    <row r="407" spans="1:14">
      <c r="A407" s="236">
        <v>44663</v>
      </c>
      <c r="B407" s="677" t="s">
        <v>3263</v>
      </c>
      <c r="C407" s="677" t="s">
        <v>425</v>
      </c>
      <c r="D407" t="s">
        <v>400</v>
      </c>
      <c r="F407" s="273">
        <v>133</v>
      </c>
      <c r="G407" s="241">
        <f t="shared" si="5"/>
        <v>0</v>
      </c>
      <c r="H407" s="241"/>
    </row>
    <row r="408" spans="1:14">
      <c r="A408" s="243">
        <v>44407</v>
      </c>
      <c r="B408" s="676" t="s">
        <v>397</v>
      </c>
      <c r="C408" s="676" t="s">
        <v>427</v>
      </c>
      <c r="D408" s="232" t="s">
        <v>19</v>
      </c>
      <c r="E408" s="218">
        <v>9</v>
      </c>
      <c r="F408" s="245"/>
      <c r="G408" s="241">
        <f t="shared" si="5"/>
        <v>9</v>
      </c>
      <c r="H408" s="241"/>
      <c r="N408" s="237"/>
    </row>
    <row r="409" spans="1:14">
      <c r="B409" s="677"/>
      <c r="C409" s="677"/>
      <c r="D409" t="s">
        <v>401</v>
      </c>
      <c r="E409" s="218">
        <v>3.8</v>
      </c>
      <c r="F409" s="245"/>
      <c r="G409" s="241">
        <f t="shared" si="5"/>
        <v>12.8</v>
      </c>
      <c r="H409" s="241"/>
    </row>
    <row r="410" spans="1:14">
      <c r="B410" s="677"/>
      <c r="C410" s="677"/>
      <c r="D410" t="s">
        <v>400</v>
      </c>
      <c r="E410" s="218">
        <v>210</v>
      </c>
      <c r="F410" s="245"/>
      <c r="G410" s="241">
        <f t="shared" si="5"/>
        <v>222.8</v>
      </c>
      <c r="H410" s="241"/>
    </row>
    <row r="411" spans="1:14">
      <c r="A411" s="236">
        <v>44408</v>
      </c>
      <c r="B411" s="677" t="s">
        <v>3266</v>
      </c>
      <c r="C411" s="677" t="s">
        <v>427</v>
      </c>
      <c r="D411" t="s">
        <v>400</v>
      </c>
      <c r="F411" s="218">
        <v>63</v>
      </c>
      <c r="G411" s="241">
        <f t="shared" si="5"/>
        <v>159.80000000000001</v>
      </c>
      <c r="H411" s="241"/>
      <c r="I411" s="237"/>
    </row>
    <row r="412" spans="1:14">
      <c r="A412" s="236">
        <v>44546</v>
      </c>
      <c r="B412" s="677" t="s">
        <v>3256</v>
      </c>
      <c r="C412" s="677" t="s">
        <v>427</v>
      </c>
      <c r="D412" t="s">
        <v>19</v>
      </c>
      <c r="F412" s="218">
        <v>9</v>
      </c>
      <c r="G412" s="241">
        <f t="shared" si="5"/>
        <v>150.80000000000001</v>
      </c>
      <c r="H412" s="241"/>
      <c r="I412" s="237"/>
      <c r="N412" s="237"/>
    </row>
    <row r="413" spans="1:14">
      <c r="A413" s="236">
        <v>44546</v>
      </c>
      <c r="B413" s="677" t="s">
        <v>3256</v>
      </c>
      <c r="C413" s="677" t="s">
        <v>427</v>
      </c>
      <c r="D413" t="s">
        <v>401</v>
      </c>
      <c r="F413" s="218">
        <v>3.8</v>
      </c>
      <c r="G413" s="241">
        <f t="shared" si="5"/>
        <v>147</v>
      </c>
      <c r="H413" s="241"/>
      <c r="I413" s="237"/>
    </row>
    <row r="414" spans="1:14">
      <c r="A414" s="236">
        <v>44663</v>
      </c>
      <c r="B414" s="677" t="s">
        <v>3263</v>
      </c>
      <c r="C414" s="677" t="s">
        <v>427</v>
      </c>
      <c r="D414" t="s">
        <v>400</v>
      </c>
      <c r="F414" s="218">
        <v>75.900000000000006</v>
      </c>
      <c r="G414" s="241">
        <f t="shared" si="5"/>
        <v>71.099999999999994</v>
      </c>
      <c r="H414" s="241"/>
      <c r="I414" s="237"/>
    </row>
    <row r="415" spans="1:14">
      <c r="A415" s="236">
        <v>44839</v>
      </c>
      <c r="B415" s="677" t="s">
        <v>3267</v>
      </c>
      <c r="C415" s="677" t="s">
        <v>427</v>
      </c>
      <c r="D415" t="s">
        <v>400</v>
      </c>
      <c r="F415" s="218">
        <v>71.099999999999994</v>
      </c>
      <c r="G415" s="241">
        <f t="shared" si="5"/>
        <v>0</v>
      </c>
      <c r="H415" s="241"/>
      <c r="I415" s="237"/>
    </row>
    <row r="416" spans="1:14">
      <c r="A416" s="243">
        <v>44439</v>
      </c>
      <c r="B416" s="676" t="s">
        <v>397</v>
      </c>
      <c r="C416" s="676" t="s">
        <v>429</v>
      </c>
      <c r="D416" t="s">
        <v>19</v>
      </c>
      <c r="E416" s="263">
        <v>10.199999999999999</v>
      </c>
      <c r="G416" s="241">
        <f t="shared" si="5"/>
        <v>10.199999999999999</v>
      </c>
      <c r="H416" s="241"/>
      <c r="I416" s="237"/>
    </row>
    <row r="417" spans="1:16">
      <c r="B417" s="677"/>
      <c r="C417" s="677"/>
      <c r="D417" t="s">
        <v>401</v>
      </c>
      <c r="E417" s="263">
        <v>4.0999999999999996</v>
      </c>
      <c r="G417" s="241">
        <f t="shared" si="5"/>
        <v>14.299999999999999</v>
      </c>
      <c r="H417" s="241"/>
      <c r="I417" s="237"/>
      <c r="N417" s="237"/>
    </row>
    <row r="418" spans="1:16">
      <c r="B418" s="677"/>
      <c r="C418" s="677"/>
      <c r="D418" t="s">
        <v>400</v>
      </c>
      <c r="E418" s="218">
        <v>210</v>
      </c>
      <c r="G418" s="241">
        <f t="shared" si="5"/>
        <v>224.3</v>
      </c>
      <c r="H418" s="241"/>
      <c r="I418" s="237"/>
    </row>
    <row r="419" spans="1:16">
      <c r="A419" s="236">
        <v>44439</v>
      </c>
      <c r="B419" s="677" t="s">
        <v>3268</v>
      </c>
      <c r="C419" s="677" t="s">
        <v>429</v>
      </c>
      <c r="D419" t="s">
        <v>400</v>
      </c>
      <c r="F419" s="218">
        <v>119</v>
      </c>
      <c r="G419" s="241">
        <f t="shared" si="5"/>
        <v>105.30000000000001</v>
      </c>
      <c r="H419" s="241"/>
      <c r="I419" s="237"/>
    </row>
    <row r="420" spans="1:16">
      <c r="A420" s="236">
        <v>44546</v>
      </c>
      <c r="B420" s="677" t="s">
        <v>3269</v>
      </c>
      <c r="C420" s="677" t="s">
        <v>429</v>
      </c>
      <c r="D420" t="s">
        <v>19</v>
      </c>
      <c r="F420" s="218">
        <v>10.199999999999999</v>
      </c>
      <c r="G420" s="241">
        <f t="shared" si="5"/>
        <v>95.100000000000009</v>
      </c>
      <c r="H420" s="241"/>
      <c r="I420" s="237"/>
    </row>
    <row r="421" spans="1:16">
      <c r="A421" s="236">
        <v>44546</v>
      </c>
      <c r="B421" s="677" t="s">
        <v>3269</v>
      </c>
      <c r="C421" s="677" t="s">
        <v>429</v>
      </c>
      <c r="D421" t="s">
        <v>401</v>
      </c>
      <c r="F421" s="218">
        <v>4.0999999999999996</v>
      </c>
      <c r="G421" s="241">
        <f t="shared" si="5"/>
        <v>91.000000000000014</v>
      </c>
      <c r="H421" s="241"/>
      <c r="I421" s="237"/>
      <c r="N421" s="237"/>
    </row>
    <row r="422" spans="1:16">
      <c r="A422" s="236">
        <v>44839</v>
      </c>
      <c r="B422" s="677" t="s">
        <v>3267</v>
      </c>
      <c r="C422" s="677" t="s">
        <v>429</v>
      </c>
      <c r="D422" t="s">
        <v>400</v>
      </c>
      <c r="F422" s="218">
        <v>91</v>
      </c>
      <c r="G422" s="241">
        <f t="shared" si="5"/>
        <v>0</v>
      </c>
      <c r="H422" s="241"/>
      <c r="I422" s="237"/>
      <c r="N422" s="237"/>
    </row>
    <row r="423" spans="1:16">
      <c r="A423" s="243">
        <v>44469</v>
      </c>
      <c r="B423" s="676" t="s">
        <v>397</v>
      </c>
      <c r="C423" s="676" t="s">
        <v>431</v>
      </c>
      <c r="D423" t="s">
        <v>19</v>
      </c>
      <c r="E423" s="263">
        <v>10.5</v>
      </c>
      <c r="G423" s="241">
        <f t="shared" si="5"/>
        <v>10.5</v>
      </c>
      <c r="H423" s="241"/>
      <c r="I423" s="237"/>
    </row>
    <row r="424" spans="1:16">
      <c r="B424" s="677"/>
      <c r="C424" s="677"/>
      <c r="D424" t="s">
        <v>401</v>
      </c>
      <c r="E424" s="263">
        <v>5.7</v>
      </c>
      <c r="G424" s="241">
        <f t="shared" si="5"/>
        <v>16.2</v>
      </c>
      <c r="H424" s="241"/>
      <c r="I424" s="237"/>
    </row>
    <row r="425" spans="1:16">
      <c r="B425" s="677"/>
      <c r="C425" s="677"/>
      <c r="D425" t="s">
        <v>400</v>
      </c>
      <c r="E425" s="218">
        <v>210</v>
      </c>
      <c r="G425" s="241">
        <f t="shared" si="5"/>
        <v>226.2</v>
      </c>
      <c r="H425" s="241"/>
      <c r="I425" s="237"/>
    </row>
    <row r="426" spans="1:16">
      <c r="A426" s="236">
        <v>44469</v>
      </c>
      <c r="B426" s="677" t="s">
        <v>3270</v>
      </c>
      <c r="C426" s="677" t="s">
        <v>431</v>
      </c>
      <c r="D426" t="s">
        <v>400</v>
      </c>
      <c r="F426" s="218">
        <v>133</v>
      </c>
      <c r="G426" s="218">
        <f t="shared" si="5"/>
        <v>93.199999999999989</v>
      </c>
      <c r="I426" s="237"/>
      <c r="N426" s="237"/>
    </row>
    <row r="427" spans="1:16">
      <c r="A427" s="236">
        <v>44546</v>
      </c>
      <c r="B427" s="677" t="s">
        <v>3269</v>
      </c>
      <c r="C427" s="677" t="s">
        <v>431</v>
      </c>
      <c r="D427" t="s">
        <v>19</v>
      </c>
      <c r="F427" s="218">
        <v>10.5</v>
      </c>
      <c r="G427" s="218">
        <f t="shared" si="5"/>
        <v>82.699999999999989</v>
      </c>
      <c r="I427" s="237"/>
      <c r="N427" s="676"/>
      <c r="P427" s="218"/>
    </row>
    <row r="428" spans="1:16">
      <c r="A428" s="236">
        <v>44546</v>
      </c>
      <c r="B428" s="677" t="s">
        <v>3269</v>
      </c>
      <c r="C428" s="677" t="s">
        <v>431</v>
      </c>
      <c r="D428" t="s">
        <v>401</v>
      </c>
      <c r="F428" s="218">
        <v>5.7</v>
      </c>
      <c r="G428" s="218">
        <f t="shared" si="5"/>
        <v>76.999999999999986</v>
      </c>
      <c r="I428" s="237"/>
      <c r="N428" s="676"/>
      <c r="P428" s="218"/>
    </row>
    <row r="429" spans="1:16">
      <c r="A429" s="236">
        <v>44839</v>
      </c>
      <c r="B429" s="677" t="s">
        <v>3267</v>
      </c>
      <c r="C429" s="677" t="s">
        <v>431</v>
      </c>
      <c r="D429" t="s">
        <v>400</v>
      </c>
      <c r="F429" s="218">
        <v>77</v>
      </c>
      <c r="G429" s="218">
        <f t="shared" si="5"/>
        <v>0</v>
      </c>
      <c r="I429" s="237"/>
      <c r="N429" s="676"/>
      <c r="P429" s="218"/>
    </row>
    <row r="430" spans="1:16">
      <c r="A430" s="243">
        <v>44500</v>
      </c>
      <c r="B430" s="676" t="s">
        <v>397</v>
      </c>
      <c r="C430" s="676" t="s">
        <v>398</v>
      </c>
      <c r="D430" t="s">
        <v>400</v>
      </c>
      <c r="E430" s="218">
        <v>210</v>
      </c>
      <c r="G430" s="218">
        <f t="shared" si="5"/>
        <v>210</v>
      </c>
      <c r="I430" s="237"/>
      <c r="M430" s="237"/>
      <c r="N430" s="677"/>
      <c r="P430" s="218"/>
    </row>
    <row r="431" spans="1:16">
      <c r="A431" s="243"/>
      <c r="B431" s="676"/>
      <c r="C431" s="676"/>
      <c r="D431" t="s">
        <v>19</v>
      </c>
      <c r="E431" s="218">
        <v>10.9</v>
      </c>
      <c r="G431" s="218">
        <f t="shared" si="5"/>
        <v>220.9</v>
      </c>
      <c r="I431" s="237"/>
      <c r="N431" s="676"/>
      <c r="P431" s="218"/>
    </row>
    <row r="432" spans="1:16">
      <c r="A432" s="243"/>
      <c r="B432" s="676"/>
      <c r="C432" s="676"/>
      <c r="D432" t="s">
        <v>401</v>
      </c>
      <c r="E432" s="218">
        <v>3.6</v>
      </c>
      <c r="G432" s="218">
        <f t="shared" si="5"/>
        <v>224.5</v>
      </c>
      <c r="I432" s="237"/>
      <c r="J432" s="676"/>
      <c r="M432" s="218"/>
      <c r="N432" s="677"/>
      <c r="P432" s="218"/>
    </row>
    <row r="433" spans="1:16">
      <c r="A433" s="236">
        <v>44499</v>
      </c>
      <c r="B433" s="677" t="s">
        <v>3271</v>
      </c>
      <c r="C433" s="677" t="s">
        <v>398</v>
      </c>
      <c r="D433" t="s">
        <v>400</v>
      </c>
      <c r="F433" s="218">
        <v>98</v>
      </c>
      <c r="G433" s="218">
        <f t="shared" si="5"/>
        <v>126.5</v>
      </c>
      <c r="I433" s="237"/>
      <c r="J433" s="676"/>
      <c r="M433" s="218"/>
      <c r="N433" s="677"/>
      <c r="P433" s="218"/>
    </row>
    <row r="434" spans="1:16">
      <c r="A434" s="236">
        <v>44546</v>
      </c>
      <c r="B434" s="677" t="s">
        <v>3269</v>
      </c>
      <c r="C434" s="677" t="s">
        <v>398</v>
      </c>
      <c r="D434" t="s">
        <v>19</v>
      </c>
      <c r="F434" s="218">
        <v>10.9</v>
      </c>
      <c r="G434" s="218">
        <f t="shared" si="5"/>
        <v>115.6</v>
      </c>
      <c r="I434" s="237"/>
      <c r="J434" s="676"/>
      <c r="L434" s="290"/>
      <c r="M434" s="218"/>
      <c r="N434" s="677"/>
      <c r="P434" s="218"/>
    </row>
    <row r="435" spans="1:16">
      <c r="A435" s="236">
        <v>44546</v>
      </c>
      <c r="B435" s="677" t="s">
        <v>3269</v>
      </c>
      <c r="C435" s="677" t="s">
        <v>398</v>
      </c>
      <c r="D435" t="s">
        <v>401</v>
      </c>
      <c r="F435" s="218">
        <v>3.6</v>
      </c>
      <c r="G435" s="218">
        <f t="shared" si="5"/>
        <v>112</v>
      </c>
      <c r="I435" s="237"/>
      <c r="J435" s="676"/>
      <c r="M435" s="218"/>
      <c r="N435" s="677"/>
      <c r="P435" s="218"/>
    </row>
    <row r="436" spans="1:16">
      <c r="A436" s="236">
        <v>44839</v>
      </c>
      <c r="B436" s="677" t="s">
        <v>3267</v>
      </c>
      <c r="C436" s="677" t="s">
        <v>398</v>
      </c>
      <c r="D436" t="s">
        <v>400</v>
      </c>
      <c r="F436" s="218">
        <v>60.9</v>
      </c>
      <c r="G436" s="218">
        <f t="shared" si="5"/>
        <v>51.1</v>
      </c>
      <c r="I436" s="237"/>
      <c r="J436" s="676"/>
      <c r="L436" s="285"/>
      <c r="M436" s="218"/>
      <c r="N436" s="677"/>
      <c r="P436" s="218"/>
    </row>
    <row r="437" spans="1:16">
      <c r="A437" s="236">
        <v>44879</v>
      </c>
      <c r="B437" s="677" t="s">
        <v>3272</v>
      </c>
      <c r="C437" s="677" t="s">
        <v>398</v>
      </c>
      <c r="D437" t="s">
        <v>400</v>
      </c>
      <c r="F437" s="218">
        <v>51.1</v>
      </c>
      <c r="G437" s="218">
        <f t="shared" si="5"/>
        <v>0</v>
      </c>
      <c r="I437" s="237"/>
      <c r="J437" s="676"/>
      <c r="L437" s="285"/>
      <c r="M437" s="218"/>
      <c r="N437" s="677"/>
      <c r="P437" s="218"/>
    </row>
    <row r="438" spans="1:16">
      <c r="A438" s="243">
        <v>44530</v>
      </c>
      <c r="B438" s="676" t="s">
        <v>397</v>
      </c>
      <c r="C438" s="676" t="s">
        <v>405</v>
      </c>
      <c r="D438" t="s">
        <v>400</v>
      </c>
      <c r="E438" s="218">
        <v>210</v>
      </c>
      <c r="G438" s="218">
        <f t="shared" si="5"/>
        <v>210</v>
      </c>
      <c r="L438" s="285"/>
      <c r="N438" s="677"/>
      <c r="P438" s="218"/>
    </row>
    <row r="439" spans="1:16">
      <c r="A439" s="243"/>
      <c r="B439" s="676"/>
      <c r="C439" s="676"/>
      <c r="D439" t="s">
        <v>19</v>
      </c>
      <c r="E439" s="218">
        <v>11.6</v>
      </c>
      <c r="G439" s="218">
        <f t="shared" si="5"/>
        <v>221.6</v>
      </c>
      <c r="J439" s="676"/>
      <c r="M439" s="218"/>
      <c r="N439" s="677"/>
      <c r="P439" s="218"/>
    </row>
    <row r="440" spans="1:16">
      <c r="A440" s="243"/>
      <c r="B440" s="676"/>
      <c r="C440" s="676"/>
      <c r="D440" t="s">
        <v>401</v>
      </c>
      <c r="E440" s="218">
        <v>5</v>
      </c>
      <c r="G440" s="218">
        <f t="shared" si="5"/>
        <v>226.6</v>
      </c>
      <c r="J440" s="676"/>
      <c r="L440" s="285"/>
      <c r="N440" s="677"/>
      <c r="P440" s="218"/>
    </row>
    <row r="441" spans="1:16">
      <c r="A441" s="236">
        <v>44530</v>
      </c>
      <c r="B441" s="677" t="s">
        <v>3273</v>
      </c>
      <c r="C441" s="677" t="s">
        <v>405</v>
      </c>
      <c r="D441" t="s">
        <v>400</v>
      </c>
      <c r="F441" s="218">
        <v>98</v>
      </c>
      <c r="G441" s="218">
        <f t="shared" si="5"/>
        <v>128.6</v>
      </c>
      <c r="J441" s="677"/>
      <c r="L441" s="285"/>
      <c r="N441" s="676"/>
      <c r="P441" s="218"/>
    </row>
    <row r="442" spans="1:16">
      <c r="A442" s="236">
        <v>44879</v>
      </c>
      <c r="B442" s="677" t="s">
        <v>3272</v>
      </c>
      <c r="C442" s="677" t="s">
        <v>405</v>
      </c>
      <c r="D442" t="s">
        <v>400</v>
      </c>
      <c r="F442" s="218">
        <v>112</v>
      </c>
      <c r="G442" s="218">
        <f t="shared" si="5"/>
        <v>16.599999999999994</v>
      </c>
      <c r="J442" s="677"/>
      <c r="L442" s="285"/>
      <c r="N442" s="676"/>
      <c r="P442" s="218"/>
    </row>
    <row r="443" spans="1:16">
      <c r="A443" s="236">
        <v>44879</v>
      </c>
      <c r="B443" s="677" t="s">
        <v>3264</v>
      </c>
      <c r="C443" s="677" t="s">
        <v>405</v>
      </c>
      <c r="D443" t="s">
        <v>19</v>
      </c>
      <c r="F443" s="218">
        <v>11.6</v>
      </c>
      <c r="G443" s="218">
        <f t="shared" si="5"/>
        <v>4.9999999999999947</v>
      </c>
      <c r="J443" s="677"/>
      <c r="L443" s="285"/>
      <c r="N443" s="676"/>
      <c r="P443" s="218"/>
    </row>
    <row r="444" spans="1:16">
      <c r="A444" s="236">
        <v>44879</v>
      </c>
      <c r="B444" s="677" t="s">
        <v>3264</v>
      </c>
      <c r="C444" s="677" t="s">
        <v>405</v>
      </c>
      <c r="D444" t="s">
        <v>401</v>
      </c>
      <c r="F444" s="218">
        <v>5</v>
      </c>
      <c r="G444" s="263">
        <f t="shared" si="5"/>
        <v>0</v>
      </c>
      <c r="H444" s="263"/>
      <c r="J444" s="677"/>
      <c r="L444" s="285"/>
      <c r="N444" s="676"/>
      <c r="P444" s="218"/>
    </row>
    <row r="445" spans="1:16">
      <c r="A445" s="243">
        <v>44561</v>
      </c>
      <c r="B445" s="676" t="s">
        <v>397</v>
      </c>
      <c r="C445" s="676" t="s">
        <v>409</v>
      </c>
      <c r="D445" t="s">
        <v>19</v>
      </c>
      <c r="E445" s="218">
        <v>12.2</v>
      </c>
      <c r="G445" s="218">
        <f t="shared" si="5"/>
        <v>12.2</v>
      </c>
      <c r="J445" s="677"/>
      <c r="M445" s="218"/>
      <c r="N445" s="677"/>
      <c r="P445" s="273"/>
    </row>
    <row r="446" spans="1:16">
      <c r="B446" s="677"/>
      <c r="C446" s="677"/>
      <c r="D446" t="s">
        <v>401</v>
      </c>
      <c r="E446" s="218">
        <v>5.4</v>
      </c>
      <c r="G446" s="218">
        <f t="shared" si="5"/>
        <v>17.600000000000001</v>
      </c>
      <c r="N446" s="677"/>
      <c r="P446" s="273"/>
    </row>
    <row r="447" spans="1:16">
      <c r="B447" s="677"/>
      <c r="C447" s="677"/>
      <c r="D447" t="s">
        <v>400</v>
      </c>
      <c r="E447" s="218">
        <v>210</v>
      </c>
      <c r="G447" s="218">
        <f t="shared" si="5"/>
        <v>227.6</v>
      </c>
      <c r="N447" s="676"/>
      <c r="O447" s="232"/>
      <c r="P447" s="273"/>
    </row>
    <row r="448" spans="1:16">
      <c r="A448" s="236">
        <v>44561</v>
      </c>
      <c r="B448" s="677" t="s">
        <v>3274</v>
      </c>
      <c r="C448" s="677" t="s">
        <v>409</v>
      </c>
      <c r="D448" t="s">
        <v>400</v>
      </c>
      <c r="F448" s="218">
        <v>112</v>
      </c>
      <c r="G448" s="218">
        <f t="shared" si="5"/>
        <v>115.6</v>
      </c>
      <c r="N448" s="677"/>
      <c r="P448" s="273"/>
    </row>
    <row r="449" spans="1:16">
      <c r="A449" s="236">
        <v>44879</v>
      </c>
      <c r="B449" s="677" t="s">
        <v>3272</v>
      </c>
      <c r="C449" s="677" t="s">
        <v>409</v>
      </c>
      <c r="D449" t="s">
        <v>400</v>
      </c>
      <c r="F449" s="218">
        <v>98</v>
      </c>
      <c r="G449" s="218">
        <f t="shared" si="5"/>
        <v>17.599999999999994</v>
      </c>
      <c r="N449" s="677"/>
      <c r="P449" s="273"/>
    </row>
    <row r="450" spans="1:16">
      <c r="A450" s="236">
        <v>44879</v>
      </c>
      <c r="B450" s="677" t="s">
        <v>3264</v>
      </c>
      <c r="C450" s="677" t="s">
        <v>409</v>
      </c>
      <c r="D450" t="s">
        <v>19</v>
      </c>
      <c r="F450" s="218">
        <v>12.2</v>
      </c>
      <c r="G450" s="218">
        <f t="shared" si="5"/>
        <v>5.399999999999995</v>
      </c>
      <c r="N450" s="677"/>
      <c r="P450" s="273"/>
    </row>
    <row r="451" spans="1:16">
      <c r="A451" s="236">
        <v>44879</v>
      </c>
      <c r="B451" s="677" t="s">
        <v>3264</v>
      </c>
      <c r="C451" s="677" t="s">
        <v>409</v>
      </c>
      <c r="D451" t="s">
        <v>401</v>
      </c>
      <c r="F451" s="218">
        <v>1.6</v>
      </c>
      <c r="G451" s="218">
        <f t="shared" si="5"/>
        <v>3.7999999999999949</v>
      </c>
      <c r="N451" s="677"/>
      <c r="P451" s="273"/>
    </row>
    <row r="452" spans="1:16">
      <c r="A452" s="236">
        <v>44957</v>
      </c>
      <c r="B452" s="677" t="s">
        <v>3275</v>
      </c>
      <c r="C452" s="677" t="s">
        <v>409</v>
      </c>
      <c r="D452" t="s">
        <v>400</v>
      </c>
      <c r="F452" s="218">
        <v>3.8</v>
      </c>
      <c r="G452" s="263">
        <f t="shared" si="5"/>
        <v>-4.8849813083506888E-15</v>
      </c>
      <c r="H452" s="263"/>
      <c r="N452" s="677"/>
      <c r="P452" s="273"/>
    </row>
    <row r="453" spans="1:16">
      <c r="A453" s="243">
        <v>44592</v>
      </c>
      <c r="B453" s="676" t="s">
        <v>397</v>
      </c>
      <c r="C453" s="676" t="s">
        <v>444</v>
      </c>
      <c r="D453" t="s">
        <v>19</v>
      </c>
      <c r="E453" s="218">
        <v>13</v>
      </c>
      <c r="G453" s="218">
        <f t="shared" si="5"/>
        <v>12.999999999999995</v>
      </c>
      <c r="N453" s="677"/>
      <c r="P453" s="273"/>
    </row>
    <row r="454" spans="1:16">
      <c r="B454" s="677"/>
      <c r="C454" s="677"/>
      <c r="D454" t="s">
        <v>401</v>
      </c>
      <c r="E454" s="218">
        <v>2.2999999999999998</v>
      </c>
      <c r="G454" s="218">
        <f t="shared" si="5"/>
        <v>15.299999999999994</v>
      </c>
      <c r="N454" s="676"/>
      <c r="P454" s="273"/>
    </row>
    <row r="455" spans="1:16">
      <c r="B455" s="677"/>
      <c r="C455" s="677"/>
      <c r="D455" t="s">
        <v>400</v>
      </c>
      <c r="E455" s="218">
        <v>210</v>
      </c>
      <c r="G455" s="218">
        <f t="shared" si="5"/>
        <v>225.29999999999998</v>
      </c>
      <c r="M455" s="237"/>
      <c r="N455" s="297"/>
      <c r="P455" s="273"/>
    </row>
    <row r="456" spans="1:16">
      <c r="A456" s="236">
        <v>44592</v>
      </c>
      <c r="B456" s="677" t="s">
        <v>3276</v>
      </c>
      <c r="C456" s="677" t="s">
        <v>444</v>
      </c>
      <c r="D456" t="s">
        <v>400</v>
      </c>
      <c r="F456" s="218">
        <v>70</v>
      </c>
      <c r="G456" s="218">
        <f t="shared" si="5"/>
        <v>155.29999999999998</v>
      </c>
      <c r="N456" s="677"/>
      <c r="P456" s="273"/>
    </row>
    <row r="457" spans="1:16">
      <c r="A457" s="236">
        <v>44957</v>
      </c>
      <c r="B457" s="677" t="s">
        <v>3275</v>
      </c>
      <c r="C457" s="677" t="s">
        <v>444</v>
      </c>
      <c r="D457" t="s">
        <v>19</v>
      </c>
      <c r="F457" s="218">
        <v>13</v>
      </c>
      <c r="G457" s="218">
        <f t="shared" si="5"/>
        <v>142.29999999999998</v>
      </c>
      <c r="N457" s="677"/>
      <c r="P457" s="273"/>
    </row>
    <row r="458" spans="1:16">
      <c r="A458" s="236">
        <v>44957</v>
      </c>
      <c r="B458" s="677" t="s">
        <v>3275</v>
      </c>
      <c r="C458" s="677" t="s">
        <v>444</v>
      </c>
      <c r="D458" t="s">
        <v>401</v>
      </c>
      <c r="F458" s="218">
        <v>2.2999999999999998</v>
      </c>
      <c r="G458" s="218">
        <f t="shared" si="5"/>
        <v>139.99999999999997</v>
      </c>
      <c r="N458" s="677"/>
      <c r="P458" s="273"/>
    </row>
    <row r="459" spans="1:16">
      <c r="A459" s="236">
        <v>45006</v>
      </c>
      <c r="B459" s="677" t="s">
        <v>3277</v>
      </c>
      <c r="C459" s="677" t="s">
        <v>444</v>
      </c>
      <c r="D459" t="s">
        <v>400</v>
      </c>
      <c r="F459" s="218">
        <v>140</v>
      </c>
      <c r="G459" s="218">
        <f t="shared" si="5"/>
        <v>0</v>
      </c>
      <c r="N459" s="677"/>
      <c r="P459" s="273"/>
    </row>
    <row r="460" spans="1:16">
      <c r="A460" s="243">
        <v>44620</v>
      </c>
      <c r="B460" s="676" t="s">
        <v>397</v>
      </c>
      <c r="C460" s="676" t="s">
        <v>415</v>
      </c>
      <c r="D460" t="s">
        <v>19</v>
      </c>
      <c r="E460" s="218">
        <v>12.8</v>
      </c>
      <c r="G460" s="218">
        <f t="shared" si="5"/>
        <v>12.8</v>
      </c>
      <c r="P460" s="273"/>
    </row>
    <row r="461" spans="1:16">
      <c r="B461" s="677"/>
      <c r="C461" s="677"/>
      <c r="D461" t="s">
        <v>401</v>
      </c>
      <c r="E461" s="218">
        <v>5.3</v>
      </c>
      <c r="G461" s="218">
        <f t="shared" si="5"/>
        <v>18.100000000000001</v>
      </c>
      <c r="P461" s="273"/>
    </row>
    <row r="462" spans="1:16">
      <c r="B462" s="677"/>
      <c r="C462" s="677"/>
      <c r="D462" t="s">
        <v>400</v>
      </c>
      <c r="E462" s="218">
        <v>210</v>
      </c>
      <c r="G462" s="218">
        <f t="shared" si="5"/>
        <v>228.1</v>
      </c>
      <c r="P462" s="273"/>
    </row>
    <row r="463" spans="1:16">
      <c r="A463" s="236">
        <v>44620</v>
      </c>
      <c r="B463" s="677" t="s">
        <v>397</v>
      </c>
      <c r="C463" s="677" t="s">
        <v>415</v>
      </c>
      <c r="D463" t="s">
        <v>400</v>
      </c>
      <c r="F463" s="218">
        <v>77</v>
      </c>
      <c r="G463" s="218">
        <f t="shared" si="5"/>
        <v>151.1</v>
      </c>
      <c r="I463" s="676"/>
      <c r="L463" s="285"/>
      <c r="P463" s="273"/>
    </row>
    <row r="464" spans="1:16">
      <c r="A464" s="236">
        <v>44957</v>
      </c>
      <c r="B464" s="677" t="s">
        <v>3275</v>
      </c>
      <c r="C464" s="677" t="s">
        <v>415</v>
      </c>
      <c r="D464" t="s">
        <v>19</v>
      </c>
      <c r="F464" s="218">
        <v>12.8</v>
      </c>
      <c r="G464" s="218">
        <f t="shared" si="5"/>
        <v>138.29999999999998</v>
      </c>
      <c r="J464" s="676"/>
      <c r="M464" s="218"/>
      <c r="P464" s="273"/>
    </row>
    <row r="465" spans="1:16">
      <c r="A465" s="236">
        <v>44957</v>
      </c>
      <c r="B465" s="677" t="s">
        <v>3275</v>
      </c>
      <c r="C465" s="677" t="s">
        <v>415</v>
      </c>
      <c r="D465" t="s">
        <v>401</v>
      </c>
      <c r="F465" s="218">
        <v>5.3</v>
      </c>
      <c r="G465" s="218">
        <f t="shared" si="5"/>
        <v>132.99999999999997</v>
      </c>
      <c r="N465" s="240"/>
      <c r="P465" s="273"/>
    </row>
    <row r="466" spans="1:16">
      <c r="A466" s="236">
        <v>45006</v>
      </c>
      <c r="B466" s="677" t="s">
        <v>3277</v>
      </c>
      <c r="C466" s="677" t="s">
        <v>415</v>
      </c>
      <c r="D466" t="s">
        <v>400</v>
      </c>
      <c r="F466" s="218">
        <v>60</v>
      </c>
      <c r="G466" s="218">
        <f t="shared" si="5"/>
        <v>72.999999999999972</v>
      </c>
      <c r="N466" s="240"/>
      <c r="P466" s="273"/>
    </row>
    <row r="467" spans="1:16">
      <c r="A467" s="236">
        <v>45042</v>
      </c>
      <c r="B467" s="677" t="s">
        <v>3278</v>
      </c>
      <c r="C467" s="677" t="s">
        <v>415</v>
      </c>
      <c r="D467" t="s">
        <v>1115</v>
      </c>
      <c r="F467" s="218">
        <v>73</v>
      </c>
      <c r="G467" s="218">
        <f t="shared" si="5"/>
        <v>0</v>
      </c>
      <c r="N467" s="240"/>
      <c r="P467" s="273"/>
    </row>
    <row r="468" spans="1:16">
      <c r="A468" s="243">
        <v>44651</v>
      </c>
      <c r="B468" s="676" t="s">
        <v>397</v>
      </c>
      <c r="C468" s="676" t="s">
        <v>418</v>
      </c>
      <c r="D468" t="s">
        <v>19</v>
      </c>
      <c r="E468" s="218">
        <v>13.1</v>
      </c>
      <c r="G468" s="218">
        <f t="shared" si="5"/>
        <v>13.1</v>
      </c>
      <c r="I468" s="676"/>
      <c r="J468" s="676"/>
      <c r="M468" s="218"/>
      <c r="P468" s="273"/>
    </row>
    <row r="469" spans="1:16">
      <c r="B469" s="677"/>
      <c r="C469" s="677"/>
      <c r="D469" t="s">
        <v>401</v>
      </c>
      <c r="E469" s="218">
        <v>6.2</v>
      </c>
      <c r="G469" s="218">
        <f t="shared" si="5"/>
        <v>19.3</v>
      </c>
      <c r="P469" s="218"/>
    </row>
    <row r="470" spans="1:16">
      <c r="B470" s="677"/>
      <c r="C470" s="677"/>
      <c r="D470" t="s">
        <v>400</v>
      </c>
      <c r="E470" s="218">
        <v>210</v>
      </c>
      <c r="G470" s="218">
        <f t="shared" si="5"/>
        <v>229.3</v>
      </c>
      <c r="P470" s="218"/>
    </row>
    <row r="471" spans="1:16">
      <c r="A471" s="236">
        <v>44651</v>
      </c>
      <c r="B471" s="677" t="s">
        <v>397</v>
      </c>
      <c r="C471" s="677" t="s">
        <v>418</v>
      </c>
      <c r="D471" t="s">
        <v>400</v>
      </c>
      <c r="F471" s="218">
        <v>91</v>
      </c>
      <c r="G471" s="218">
        <f t="shared" si="5"/>
        <v>138.30000000000001</v>
      </c>
      <c r="P471" s="218"/>
    </row>
    <row r="472" spans="1:16">
      <c r="A472" s="236">
        <v>44957</v>
      </c>
      <c r="B472" s="677" t="s">
        <v>3275</v>
      </c>
      <c r="C472" s="677" t="s">
        <v>418</v>
      </c>
      <c r="D472" t="s">
        <v>19</v>
      </c>
      <c r="F472" s="218">
        <v>2.8</v>
      </c>
      <c r="G472" s="218">
        <f t="shared" si="5"/>
        <v>135.5</v>
      </c>
      <c r="I472" s="676"/>
      <c r="J472" s="677"/>
      <c r="M472" s="218"/>
      <c r="P472" s="218"/>
    </row>
    <row r="473" spans="1:16">
      <c r="A473" s="236">
        <v>45009</v>
      </c>
      <c r="B473" s="677" t="s">
        <v>3279</v>
      </c>
      <c r="C473" s="677" t="s">
        <v>418</v>
      </c>
      <c r="D473" t="s">
        <v>19</v>
      </c>
      <c r="F473" s="218">
        <v>10.3</v>
      </c>
      <c r="G473" s="218">
        <f t="shared" si="5"/>
        <v>125.2</v>
      </c>
      <c r="I473" s="676"/>
      <c r="J473" s="677"/>
      <c r="M473" s="218"/>
      <c r="P473" s="218"/>
    </row>
    <row r="474" spans="1:16">
      <c r="A474" s="236">
        <v>45009</v>
      </c>
      <c r="B474" s="677" t="s">
        <v>3279</v>
      </c>
      <c r="C474" s="677" t="s">
        <v>418</v>
      </c>
      <c r="D474" t="s">
        <v>401</v>
      </c>
      <c r="F474" s="218">
        <v>6.2</v>
      </c>
      <c r="G474" s="218">
        <f t="shared" si="5"/>
        <v>119</v>
      </c>
      <c r="I474" s="676"/>
      <c r="K474" s="218"/>
      <c r="M474" s="218"/>
      <c r="P474" s="218"/>
    </row>
    <row r="475" spans="1:16">
      <c r="A475" s="236">
        <v>45042</v>
      </c>
      <c r="B475" s="677" t="s">
        <v>3278</v>
      </c>
      <c r="C475" s="677" t="s">
        <v>418</v>
      </c>
      <c r="D475" t="s">
        <v>1115</v>
      </c>
      <c r="F475" s="218">
        <v>119</v>
      </c>
      <c r="G475" s="218">
        <f t="shared" si="5"/>
        <v>0</v>
      </c>
      <c r="I475" s="676"/>
      <c r="K475" s="218"/>
      <c r="M475" s="218"/>
      <c r="P475" s="218"/>
    </row>
    <row r="476" spans="1:16">
      <c r="A476" s="243">
        <v>44681</v>
      </c>
      <c r="B476" s="676" t="s">
        <v>397</v>
      </c>
      <c r="C476" s="676" t="s">
        <v>420</v>
      </c>
      <c r="D476" t="s">
        <v>19</v>
      </c>
      <c r="E476" s="218">
        <v>12.9</v>
      </c>
      <c r="G476" s="218">
        <f t="shared" si="5"/>
        <v>12.9</v>
      </c>
      <c r="I476" s="676"/>
      <c r="K476" s="218"/>
      <c r="L476" s="285"/>
      <c r="P476" s="218"/>
    </row>
    <row r="477" spans="1:16">
      <c r="B477" s="677"/>
      <c r="C477" s="677"/>
      <c r="D477" t="s">
        <v>401</v>
      </c>
      <c r="E477" s="218">
        <v>3.8</v>
      </c>
      <c r="G477" s="218">
        <f t="shared" si="5"/>
        <v>16.7</v>
      </c>
      <c r="I477" s="677"/>
      <c r="J477" s="676"/>
      <c r="M477" s="218"/>
      <c r="P477" s="218"/>
    </row>
    <row r="478" spans="1:16">
      <c r="B478" s="677"/>
      <c r="C478" s="677"/>
      <c r="D478" t="s">
        <v>1115</v>
      </c>
      <c r="E478" s="218">
        <v>210</v>
      </c>
      <c r="G478" s="218">
        <f t="shared" si="5"/>
        <v>226.7</v>
      </c>
      <c r="I478" s="676"/>
      <c r="J478" s="677"/>
      <c r="M478" s="218"/>
      <c r="P478" s="218"/>
    </row>
    <row r="479" spans="1:16">
      <c r="A479" s="236">
        <v>44681</v>
      </c>
      <c r="B479" s="677" t="s">
        <v>3280</v>
      </c>
      <c r="C479" s="677" t="s">
        <v>420</v>
      </c>
      <c r="D479" t="s">
        <v>400</v>
      </c>
      <c r="F479" s="218">
        <v>42</v>
      </c>
      <c r="G479" s="218">
        <f t="shared" si="5"/>
        <v>184.7</v>
      </c>
      <c r="I479" s="676"/>
      <c r="J479" s="676"/>
      <c r="L479" s="285"/>
      <c r="M479" s="218"/>
      <c r="P479" s="218"/>
    </row>
    <row r="480" spans="1:16">
      <c r="A480" s="236">
        <v>44708</v>
      </c>
      <c r="B480" s="677" t="s">
        <v>3281</v>
      </c>
      <c r="C480" s="677" t="s">
        <v>420</v>
      </c>
      <c r="D480" t="s">
        <v>400</v>
      </c>
      <c r="F480" s="218">
        <v>100</v>
      </c>
      <c r="G480" s="218">
        <f t="shared" si="5"/>
        <v>84.699999999999989</v>
      </c>
      <c r="P480" s="218"/>
    </row>
    <row r="481" spans="1:16">
      <c r="A481" s="236">
        <v>45009</v>
      </c>
      <c r="B481" s="677" t="s">
        <v>3279</v>
      </c>
      <c r="C481" s="677" t="s">
        <v>420</v>
      </c>
      <c r="D481" t="s">
        <v>19</v>
      </c>
      <c r="F481" s="218">
        <v>12.9</v>
      </c>
      <c r="G481" s="218">
        <f t="shared" si="5"/>
        <v>71.799999999999983</v>
      </c>
      <c r="M481" s="218"/>
      <c r="P481" s="218"/>
    </row>
    <row r="482" spans="1:16">
      <c r="A482" s="236">
        <v>45009</v>
      </c>
      <c r="B482" s="677" t="s">
        <v>3279</v>
      </c>
      <c r="C482" s="677" t="s">
        <v>420</v>
      </c>
      <c r="D482" t="s">
        <v>401</v>
      </c>
      <c r="F482" s="218">
        <v>3.8</v>
      </c>
      <c r="G482" s="218">
        <f t="shared" si="5"/>
        <v>67.999999999999986</v>
      </c>
      <c r="M482" s="218"/>
      <c r="P482" s="218"/>
    </row>
    <row r="483" spans="1:16">
      <c r="A483" s="236">
        <v>45042</v>
      </c>
      <c r="B483" s="677" t="s">
        <v>3278</v>
      </c>
      <c r="C483" s="677" t="s">
        <v>420</v>
      </c>
      <c r="D483" t="s">
        <v>1115</v>
      </c>
      <c r="F483" s="218">
        <v>58</v>
      </c>
      <c r="G483" s="218">
        <f t="shared" si="5"/>
        <v>9.9999999999999858</v>
      </c>
      <c r="M483" s="218"/>
      <c r="P483" s="218"/>
    </row>
    <row r="484" spans="1:16">
      <c r="A484" s="236">
        <v>45079</v>
      </c>
      <c r="B484" s="677" t="s">
        <v>3282</v>
      </c>
      <c r="C484" s="677" t="s">
        <v>420</v>
      </c>
      <c r="D484" t="s">
        <v>1115</v>
      </c>
      <c r="F484" s="218">
        <v>10</v>
      </c>
      <c r="G484" s="218">
        <f t="shared" si="5"/>
        <v>-1.4210854715202004E-14</v>
      </c>
      <c r="M484" s="218"/>
      <c r="P484" s="218"/>
    </row>
    <row r="485" spans="1:16">
      <c r="A485" s="243">
        <v>44712</v>
      </c>
      <c r="B485" s="676" t="s">
        <v>397</v>
      </c>
      <c r="C485" s="676" t="s">
        <v>422</v>
      </c>
      <c r="D485" t="s">
        <v>19</v>
      </c>
      <c r="E485" s="218">
        <v>12.4</v>
      </c>
      <c r="G485" s="218">
        <f t="shared" si="5"/>
        <v>12.399999999999986</v>
      </c>
      <c r="M485" s="218"/>
      <c r="P485" s="218"/>
    </row>
    <row r="486" spans="1:16">
      <c r="B486" s="677"/>
      <c r="C486" s="677"/>
      <c r="D486" t="s">
        <v>401</v>
      </c>
      <c r="E486" s="218">
        <v>10.1</v>
      </c>
      <c r="G486" s="218">
        <f t="shared" si="5"/>
        <v>22.499999999999986</v>
      </c>
      <c r="P486" s="218"/>
    </row>
    <row r="487" spans="1:16">
      <c r="B487" s="677"/>
      <c r="C487" s="677"/>
      <c r="D487" t="s">
        <v>1115</v>
      </c>
      <c r="E487" s="218">
        <v>210</v>
      </c>
      <c r="G487" s="218">
        <f t="shared" si="5"/>
        <v>232.5</v>
      </c>
      <c r="M487" s="218"/>
      <c r="P487" s="218"/>
    </row>
    <row r="488" spans="1:16">
      <c r="A488" s="236">
        <v>45009</v>
      </c>
      <c r="B488" s="677" t="s">
        <v>3279</v>
      </c>
      <c r="C488" s="677" t="s">
        <v>422</v>
      </c>
      <c r="D488" t="s">
        <v>19</v>
      </c>
      <c r="F488" s="218">
        <v>12.4</v>
      </c>
      <c r="G488" s="218">
        <f t="shared" si="5"/>
        <v>220.1</v>
      </c>
      <c r="M488" s="218"/>
      <c r="P488" s="218"/>
    </row>
    <row r="489" spans="1:16">
      <c r="A489" s="236">
        <v>45009</v>
      </c>
      <c r="B489" s="677" t="s">
        <v>3279</v>
      </c>
      <c r="C489" s="677" t="s">
        <v>422</v>
      </c>
      <c r="D489" t="s">
        <v>401</v>
      </c>
      <c r="F489" s="218">
        <v>10.1</v>
      </c>
      <c r="G489" s="218">
        <f t="shared" si="5"/>
        <v>210</v>
      </c>
      <c r="M489" s="218"/>
      <c r="P489" s="218"/>
    </row>
    <row r="490" spans="1:16">
      <c r="A490" s="236">
        <v>45079</v>
      </c>
      <c r="B490" s="677" t="s">
        <v>3282</v>
      </c>
      <c r="C490" s="677" t="s">
        <v>422</v>
      </c>
      <c r="D490" t="s">
        <v>1115</v>
      </c>
      <c r="F490" s="218">
        <v>210</v>
      </c>
      <c r="G490" s="263">
        <f t="shared" si="5"/>
        <v>0</v>
      </c>
      <c r="H490" s="263"/>
      <c r="M490" s="218"/>
      <c r="P490" s="218"/>
    </row>
    <row r="491" spans="1:16">
      <c r="A491" s="243">
        <v>44742</v>
      </c>
      <c r="B491" s="676" t="s">
        <v>397</v>
      </c>
      <c r="C491" s="676" t="s">
        <v>425</v>
      </c>
      <c r="D491" t="s">
        <v>19</v>
      </c>
      <c r="E491" s="218">
        <v>12</v>
      </c>
      <c r="G491" s="218">
        <f t="shared" si="5"/>
        <v>12</v>
      </c>
      <c r="M491" s="218"/>
      <c r="P491" s="218"/>
    </row>
    <row r="492" spans="1:16">
      <c r="B492" s="677"/>
      <c r="C492" s="677"/>
      <c r="D492" t="s">
        <v>401</v>
      </c>
      <c r="E492" s="218">
        <v>6.9</v>
      </c>
      <c r="G492" s="218">
        <f t="shared" si="5"/>
        <v>18.899999999999999</v>
      </c>
      <c r="J492" s="676"/>
      <c r="L492" s="290"/>
      <c r="P492" s="218"/>
    </row>
    <row r="493" spans="1:16">
      <c r="B493" s="677"/>
      <c r="C493" s="677"/>
      <c r="D493" t="s">
        <v>1115</v>
      </c>
      <c r="E493" s="218">
        <v>210</v>
      </c>
      <c r="G493" s="218">
        <f t="shared" si="5"/>
        <v>228.9</v>
      </c>
      <c r="I493" s="676"/>
      <c r="J493" s="676"/>
      <c r="M493" s="241"/>
      <c r="P493" s="218"/>
    </row>
    <row r="494" spans="1:16">
      <c r="A494" s="236">
        <v>44742</v>
      </c>
      <c r="B494" s="677" t="s">
        <v>3283</v>
      </c>
      <c r="C494" s="677" t="s">
        <v>425</v>
      </c>
      <c r="D494" t="s">
        <v>1115</v>
      </c>
      <c r="F494" s="218">
        <v>140</v>
      </c>
      <c r="G494" s="218">
        <f t="shared" si="5"/>
        <v>88.9</v>
      </c>
      <c r="I494" s="677"/>
      <c r="J494" s="676"/>
      <c r="M494" s="256"/>
      <c r="P494" s="218"/>
    </row>
    <row r="495" spans="1:16">
      <c r="A495" s="236">
        <v>45009</v>
      </c>
      <c r="B495" s="677" t="s">
        <v>3279</v>
      </c>
      <c r="C495" s="677" t="s">
        <v>425</v>
      </c>
      <c r="D495" t="s">
        <v>19</v>
      </c>
      <c r="F495" s="218">
        <v>12</v>
      </c>
      <c r="G495" s="218">
        <f t="shared" si="5"/>
        <v>76.900000000000006</v>
      </c>
      <c r="I495" s="676"/>
      <c r="J495" s="676"/>
      <c r="M495" s="241"/>
      <c r="P495" s="218"/>
    </row>
    <row r="496" spans="1:16">
      <c r="A496" s="236">
        <v>45009</v>
      </c>
      <c r="B496" s="677" t="s">
        <v>3279</v>
      </c>
      <c r="C496" s="677" t="s">
        <v>425</v>
      </c>
      <c r="D496" t="s">
        <v>401</v>
      </c>
      <c r="F496" s="218">
        <v>6.9</v>
      </c>
      <c r="G496" s="218">
        <f t="shared" si="5"/>
        <v>70</v>
      </c>
      <c r="I496" s="677"/>
      <c r="J496" s="676"/>
      <c r="P496" s="218"/>
    </row>
    <row r="497" spans="1:16">
      <c r="A497" s="236">
        <v>45079</v>
      </c>
      <c r="B497" s="677" t="s">
        <v>3282</v>
      </c>
      <c r="C497" s="677" t="s">
        <v>425</v>
      </c>
      <c r="D497" t="s">
        <v>1115</v>
      </c>
      <c r="F497" s="218">
        <v>30</v>
      </c>
      <c r="G497" s="218">
        <f t="shared" si="5"/>
        <v>40</v>
      </c>
      <c r="I497" s="677"/>
      <c r="J497" s="676"/>
      <c r="P497" s="218"/>
    </row>
    <row r="498" spans="1:16">
      <c r="A498" s="236">
        <v>45105</v>
      </c>
      <c r="B498" s="677" t="s">
        <v>3284</v>
      </c>
      <c r="C498" s="677" t="s">
        <v>425</v>
      </c>
      <c r="D498" t="s">
        <v>400</v>
      </c>
      <c r="F498" s="218">
        <v>40</v>
      </c>
      <c r="G498" s="218">
        <f t="shared" si="5"/>
        <v>0</v>
      </c>
      <c r="I498" s="677"/>
      <c r="J498" s="676"/>
      <c r="P498" s="218"/>
    </row>
    <row r="499" spans="1:16">
      <c r="A499" s="243">
        <v>44773</v>
      </c>
      <c r="B499" s="676" t="s">
        <v>397</v>
      </c>
      <c r="C499" s="676" t="s">
        <v>427</v>
      </c>
      <c r="D499" t="s">
        <v>19</v>
      </c>
      <c r="E499" s="218">
        <v>11.9</v>
      </c>
      <c r="G499" s="218">
        <f t="shared" si="5"/>
        <v>11.9</v>
      </c>
      <c r="I499" s="677"/>
      <c r="J499" s="676"/>
      <c r="P499" s="218"/>
    </row>
    <row r="500" spans="1:16">
      <c r="B500" s="677"/>
      <c r="C500" s="677"/>
      <c r="D500" t="s">
        <v>401</v>
      </c>
      <c r="E500" s="218">
        <v>9.6999999999999993</v>
      </c>
      <c r="G500" s="218">
        <f t="shared" si="5"/>
        <v>21.6</v>
      </c>
      <c r="P500" s="218"/>
    </row>
    <row r="501" spans="1:16">
      <c r="B501" s="677"/>
      <c r="C501" s="677"/>
      <c r="D501" t="s">
        <v>1115</v>
      </c>
      <c r="E501" s="218">
        <v>210</v>
      </c>
      <c r="G501" s="218">
        <f t="shared" si="5"/>
        <v>231.6</v>
      </c>
      <c r="P501" s="218"/>
    </row>
    <row r="502" spans="1:16">
      <c r="A502" s="236">
        <v>44773</v>
      </c>
      <c r="B502" s="677" t="s">
        <v>3285</v>
      </c>
      <c r="C502" s="677" t="s">
        <v>427</v>
      </c>
      <c r="D502" t="s">
        <v>1115</v>
      </c>
      <c r="F502" s="218">
        <v>7</v>
      </c>
      <c r="G502" s="218">
        <f t="shared" si="5"/>
        <v>224.6</v>
      </c>
      <c r="P502" s="218"/>
    </row>
    <row r="503" spans="1:16">
      <c r="A503" s="236">
        <v>45009</v>
      </c>
      <c r="B503" s="677" t="s">
        <v>3279</v>
      </c>
      <c r="C503" s="677" t="s">
        <v>427</v>
      </c>
      <c r="D503" t="s">
        <v>19</v>
      </c>
      <c r="F503" s="218">
        <v>11.9</v>
      </c>
      <c r="G503" s="218">
        <f t="shared" si="5"/>
        <v>212.7</v>
      </c>
      <c r="P503" s="218"/>
    </row>
    <row r="504" spans="1:16">
      <c r="A504" s="236">
        <v>45009</v>
      </c>
      <c r="B504" s="677" t="s">
        <v>3279</v>
      </c>
      <c r="C504" s="677" t="s">
        <v>427</v>
      </c>
      <c r="D504" t="s">
        <v>401</v>
      </c>
      <c r="F504" s="218">
        <v>9.6999999999999993</v>
      </c>
      <c r="G504" s="218">
        <f t="shared" si="5"/>
        <v>203</v>
      </c>
      <c r="P504" s="218"/>
    </row>
    <row r="505" spans="1:16">
      <c r="A505" s="236">
        <v>45105</v>
      </c>
      <c r="B505" s="677" t="s">
        <v>3284</v>
      </c>
      <c r="C505" s="677" t="s">
        <v>427</v>
      </c>
      <c r="D505" t="s">
        <v>400</v>
      </c>
      <c r="F505" s="218">
        <v>203</v>
      </c>
      <c r="G505" s="218">
        <f t="shared" si="5"/>
        <v>0</v>
      </c>
      <c r="P505" s="218"/>
    </row>
    <row r="506" spans="1:16">
      <c r="A506" s="243">
        <v>44804</v>
      </c>
      <c r="B506" s="676" t="s">
        <v>397</v>
      </c>
      <c r="C506" s="676" t="s">
        <v>429</v>
      </c>
      <c r="D506" t="s">
        <v>19</v>
      </c>
      <c r="E506" s="218">
        <v>12</v>
      </c>
      <c r="G506" s="218">
        <f t="shared" si="5"/>
        <v>12</v>
      </c>
      <c r="P506" s="218"/>
    </row>
    <row r="507" spans="1:16">
      <c r="B507" s="677"/>
      <c r="C507" s="677"/>
      <c r="D507" t="s">
        <v>401</v>
      </c>
      <c r="E507" s="218">
        <v>7</v>
      </c>
      <c r="G507" s="218">
        <f t="shared" si="5"/>
        <v>19</v>
      </c>
      <c r="P507" s="218"/>
    </row>
    <row r="508" spans="1:16">
      <c r="B508" s="677"/>
      <c r="C508" s="677"/>
      <c r="D508" t="s">
        <v>1115</v>
      </c>
      <c r="E508" s="218">
        <v>210</v>
      </c>
      <c r="G508" s="218">
        <f t="shared" si="5"/>
        <v>229</v>
      </c>
      <c r="P508" s="218"/>
    </row>
    <row r="509" spans="1:16">
      <c r="B509" s="677"/>
      <c r="C509" s="677"/>
      <c r="D509" t="s">
        <v>535</v>
      </c>
      <c r="E509" s="218">
        <v>10</v>
      </c>
      <c r="G509" s="218">
        <f t="shared" si="5"/>
        <v>239</v>
      </c>
      <c r="P509" s="218"/>
    </row>
    <row r="510" spans="1:16">
      <c r="A510" s="236">
        <v>45009</v>
      </c>
      <c r="B510" s="677" t="s">
        <v>3279</v>
      </c>
      <c r="C510" s="677" t="s">
        <v>429</v>
      </c>
      <c r="D510" t="s">
        <v>19</v>
      </c>
      <c r="F510" s="218">
        <v>3.8</v>
      </c>
      <c r="G510" s="218">
        <f t="shared" si="5"/>
        <v>235.2</v>
      </c>
      <c r="I510" s="677"/>
      <c r="J510" s="677"/>
      <c r="L510" s="218"/>
      <c r="P510" s="218"/>
    </row>
    <row r="511" spans="1:16">
      <c r="A511" s="236">
        <v>45105</v>
      </c>
      <c r="B511" s="677" t="s">
        <v>3284</v>
      </c>
      <c r="C511" s="677" t="s">
        <v>429</v>
      </c>
      <c r="D511" t="s">
        <v>1115</v>
      </c>
      <c r="F511" s="218">
        <v>7</v>
      </c>
      <c r="G511" s="218">
        <f t="shared" si="5"/>
        <v>228.2</v>
      </c>
      <c r="I511" s="677"/>
      <c r="J511" s="677"/>
      <c r="L511" s="218"/>
      <c r="P511" s="218"/>
    </row>
    <row r="512" spans="1:16">
      <c r="A512" s="236">
        <v>45138</v>
      </c>
      <c r="B512" s="677" t="s">
        <v>3286</v>
      </c>
      <c r="C512" s="677" t="s">
        <v>429</v>
      </c>
      <c r="D512" t="s">
        <v>400</v>
      </c>
      <c r="F512" s="218">
        <v>203</v>
      </c>
      <c r="G512" s="218">
        <f t="shared" ref="G512:G543" si="6">+G511+E512-F512</f>
        <v>25.199999999999989</v>
      </c>
      <c r="P512" s="218"/>
    </row>
    <row r="513" spans="1:16">
      <c r="A513" s="236">
        <v>45324</v>
      </c>
      <c r="B513" s="677" t="s">
        <v>3287</v>
      </c>
      <c r="C513" s="677" t="s">
        <v>429</v>
      </c>
      <c r="D513" t="s">
        <v>19</v>
      </c>
      <c r="F513" s="218">
        <v>8.1999999999999993</v>
      </c>
      <c r="G513" s="218">
        <f t="shared" si="6"/>
        <v>16.999999999999989</v>
      </c>
      <c r="P513" s="218"/>
    </row>
    <row r="514" spans="1:16">
      <c r="A514" s="236">
        <v>45324</v>
      </c>
      <c r="B514" s="677" t="s">
        <v>3287</v>
      </c>
      <c r="C514" s="677" t="s">
        <v>429</v>
      </c>
      <c r="D514" t="s">
        <v>401</v>
      </c>
      <c r="F514" s="218">
        <v>7</v>
      </c>
      <c r="G514" s="218">
        <f t="shared" si="6"/>
        <v>9.9999999999999893</v>
      </c>
      <c r="P514" s="218"/>
    </row>
    <row r="515" spans="1:16">
      <c r="A515" s="236">
        <v>45324</v>
      </c>
      <c r="B515" s="677" t="s">
        <v>3287</v>
      </c>
      <c r="C515" s="677" t="s">
        <v>429</v>
      </c>
      <c r="D515" t="s">
        <v>535</v>
      </c>
      <c r="F515" s="218">
        <v>10</v>
      </c>
      <c r="G515" s="218">
        <f t="shared" si="6"/>
        <v>0</v>
      </c>
      <c r="P515" s="218"/>
    </row>
    <row r="516" spans="1:16">
      <c r="A516" s="243">
        <v>44834</v>
      </c>
      <c r="B516" s="676" t="s">
        <v>397</v>
      </c>
      <c r="C516" s="676" t="s">
        <v>431</v>
      </c>
      <c r="D516" t="s">
        <v>19</v>
      </c>
      <c r="E516" s="218">
        <v>10.6</v>
      </c>
      <c r="G516" s="218">
        <f t="shared" si="6"/>
        <v>10.6</v>
      </c>
      <c r="P516" s="218"/>
    </row>
    <row r="517" spans="1:16">
      <c r="B517" s="677"/>
      <c r="C517" s="677"/>
      <c r="D517" t="s">
        <v>401</v>
      </c>
      <c r="E517" s="218">
        <v>8.1999999999999993</v>
      </c>
      <c r="G517" s="218">
        <f t="shared" si="6"/>
        <v>18.799999999999997</v>
      </c>
      <c r="P517" s="218"/>
    </row>
    <row r="518" spans="1:16">
      <c r="B518" s="677"/>
      <c r="C518" s="677"/>
      <c r="D518" t="s">
        <v>1115</v>
      </c>
      <c r="E518" s="218">
        <v>350</v>
      </c>
      <c r="G518" s="218">
        <f t="shared" si="6"/>
        <v>368.8</v>
      </c>
      <c r="P518" s="218"/>
    </row>
    <row r="519" spans="1:16">
      <c r="A519" s="236">
        <v>44834</v>
      </c>
      <c r="B519" s="677" t="s">
        <v>3288</v>
      </c>
      <c r="C519" s="677" t="s">
        <v>431</v>
      </c>
      <c r="D519" t="s">
        <v>1115</v>
      </c>
      <c r="F519" s="218">
        <v>63</v>
      </c>
      <c r="G519" s="218">
        <f t="shared" si="6"/>
        <v>305.8</v>
      </c>
      <c r="P519" s="218"/>
    </row>
    <row r="520" spans="1:16">
      <c r="A520" s="236">
        <v>45138</v>
      </c>
      <c r="B520" s="677" t="s">
        <v>3286</v>
      </c>
      <c r="C520" s="677" t="s">
        <v>431</v>
      </c>
      <c r="D520" t="s">
        <v>1115</v>
      </c>
      <c r="F520" s="218">
        <v>46.999899999999997</v>
      </c>
      <c r="G520" s="218">
        <f t="shared" si="6"/>
        <v>258.80010000000004</v>
      </c>
      <c r="P520" s="218"/>
    </row>
    <row r="521" spans="1:16">
      <c r="A521" s="236">
        <v>45171</v>
      </c>
      <c r="B521" s="677" t="s">
        <v>3289</v>
      </c>
      <c r="C521" s="677" t="s">
        <v>431</v>
      </c>
      <c r="D521" t="s">
        <v>1115</v>
      </c>
      <c r="F521" s="218">
        <v>240</v>
      </c>
      <c r="G521" s="218">
        <f t="shared" si="6"/>
        <v>18.800100000000043</v>
      </c>
      <c r="P521" s="218"/>
    </row>
    <row r="522" spans="1:16">
      <c r="A522" s="236">
        <v>45324</v>
      </c>
      <c r="B522" s="677" t="s">
        <v>3287</v>
      </c>
      <c r="C522" s="677" t="s">
        <v>431</v>
      </c>
      <c r="D522" t="s">
        <v>19</v>
      </c>
      <c r="F522" s="218">
        <v>10.6</v>
      </c>
      <c r="G522" s="218">
        <f t="shared" si="6"/>
        <v>8.2001000000000435</v>
      </c>
      <c r="P522" s="218"/>
    </row>
    <row r="523" spans="1:16">
      <c r="A523" s="236">
        <v>45324</v>
      </c>
      <c r="B523" s="677" t="s">
        <v>3287</v>
      </c>
      <c r="C523" s="677" t="s">
        <v>431</v>
      </c>
      <c r="D523" t="s">
        <v>401</v>
      </c>
      <c r="F523" s="218">
        <v>8.1999999999999993</v>
      </c>
      <c r="G523" s="218">
        <f t="shared" si="6"/>
        <v>1.0000000004417586E-4</v>
      </c>
      <c r="P523" s="218"/>
    </row>
    <row r="524" spans="1:16">
      <c r="A524" s="243">
        <v>44865</v>
      </c>
      <c r="B524" s="676" t="s">
        <v>397</v>
      </c>
      <c r="C524" s="676" t="s">
        <v>398</v>
      </c>
      <c r="D524" t="s">
        <v>19</v>
      </c>
      <c r="E524" s="218">
        <v>10.6</v>
      </c>
      <c r="G524" s="218">
        <f t="shared" si="6"/>
        <v>10.600100000000044</v>
      </c>
      <c r="P524" s="218"/>
    </row>
    <row r="525" spans="1:16">
      <c r="B525" s="677"/>
      <c r="C525" s="677"/>
      <c r="D525" t="s">
        <v>401</v>
      </c>
      <c r="E525" s="218">
        <v>4.9000000000000004</v>
      </c>
      <c r="G525" s="218">
        <f t="shared" si="6"/>
        <v>15.500100000000044</v>
      </c>
      <c r="P525" s="218"/>
    </row>
    <row r="526" spans="1:16">
      <c r="B526" s="677"/>
      <c r="C526" s="677"/>
      <c r="D526" t="s">
        <v>1115</v>
      </c>
      <c r="E526" s="218">
        <v>350</v>
      </c>
      <c r="G526" s="218">
        <f t="shared" si="6"/>
        <v>365.50010000000003</v>
      </c>
      <c r="P526" s="218"/>
    </row>
    <row r="527" spans="1:16">
      <c r="A527" s="236">
        <v>44865</v>
      </c>
      <c r="B527" s="677" t="s">
        <v>3290</v>
      </c>
      <c r="C527" s="677" t="s">
        <v>398</v>
      </c>
      <c r="D527" t="s">
        <v>1115</v>
      </c>
      <c r="F527" s="218">
        <v>35</v>
      </c>
      <c r="G527" s="218">
        <f t="shared" si="6"/>
        <v>330.50010000000003</v>
      </c>
      <c r="P527" s="218"/>
    </row>
    <row r="528" spans="1:16">
      <c r="A528" s="236">
        <v>45171</v>
      </c>
      <c r="B528" s="677" t="s">
        <v>3289</v>
      </c>
      <c r="C528" s="677" t="s">
        <v>398</v>
      </c>
      <c r="D528" t="s">
        <v>1115</v>
      </c>
      <c r="F528" s="218">
        <v>10</v>
      </c>
      <c r="G528" s="218">
        <f t="shared" si="6"/>
        <v>320.50010000000003</v>
      </c>
      <c r="P528" s="218"/>
    </row>
    <row r="529" spans="1:16">
      <c r="A529" s="236">
        <v>45202</v>
      </c>
      <c r="B529" s="677" t="s">
        <v>3291</v>
      </c>
      <c r="C529" s="677" t="s">
        <v>398</v>
      </c>
      <c r="D529" t="s">
        <v>1115</v>
      </c>
      <c r="F529" s="218">
        <v>250</v>
      </c>
      <c r="G529" s="218">
        <f t="shared" si="6"/>
        <v>70.500100000000032</v>
      </c>
      <c r="I529" s="676"/>
      <c r="J529" s="676"/>
      <c r="L529" s="218"/>
      <c r="P529" s="218"/>
    </row>
    <row r="530" spans="1:16">
      <c r="A530" s="236">
        <v>45234</v>
      </c>
      <c r="B530" s="677" t="s">
        <v>3292</v>
      </c>
      <c r="C530" s="677" t="s">
        <v>398</v>
      </c>
      <c r="D530" t="s">
        <v>1115</v>
      </c>
      <c r="F530" s="218">
        <v>55</v>
      </c>
      <c r="G530" s="218">
        <f t="shared" si="6"/>
        <v>15.500100000000032</v>
      </c>
      <c r="I530" s="676"/>
      <c r="J530" s="676"/>
      <c r="L530" s="218"/>
      <c r="P530" s="218"/>
    </row>
    <row r="531" spans="1:16">
      <c r="A531" s="236">
        <v>45324</v>
      </c>
      <c r="B531" s="677" t="s">
        <v>3287</v>
      </c>
      <c r="C531" s="677" t="s">
        <v>398</v>
      </c>
      <c r="D531" t="s">
        <v>19</v>
      </c>
      <c r="F531" s="218">
        <v>10.6</v>
      </c>
      <c r="G531" s="218">
        <f t="shared" si="6"/>
        <v>4.9001000000000321</v>
      </c>
      <c r="I531" s="676"/>
      <c r="J531" s="676"/>
      <c r="L531" s="218"/>
      <c r="P531" s="218"/>
    </row>
    <row r="532" spans="1:16">
      <c r="A532" s="236">
        <v>45324</v>
      </c>
      <c r="B532" s="677" t="s">
        <v>3287</v>
      </c>
      <c r="C532" s="677" t="s">
        <v>398</v>
      </c>
      <c r="D532" t="s">
        <v>401</v>
      </c>
      <c r="F532" s="218">
        <v>4.9000000000000004</v>
      </c>
      <c r="G532" s="218">
        <f t="shared" si="6"/>
        <v>1.0000000003174137E-4</v>
      </c>
      <c r="I532" s="676"/>
      <c r="J532" s="676"/>
      <c r="L532" s="218"/>
      <c r="P532" s="218"/>
    </row>
    <row r="533" spans="1:16">
      <c r="A533" s="243">
        <v>44895</v>
      </c>
      <c r="B533" s="676" t="s">
        <v>397</v>
      </c>
      <c r="C533" s="676" t="s">
        <v>405</v>
      </c>
      <c r="D533" t="s">
        <v>19</v>
      </c>
      <c r="E533" s="241">
        <v>11.8</v>
      </c>
      <c r="F533" s="285"/>
      <c r="G533" s="218">
        <f t="shared" si="6"/>
        <v>11.800100000000032</v>
      </c>
      <c r="I533" s="677"/>
      <c r="J533" s="690"/>
      <c r="K533" s="690"/>
      <c r="L533" s="690"/>
      <c r="P533" s="218"/>
    </row>
    <row r="534" spans="1:16">
      <c r="A534" s="243"/>
      <c r="B534" s="676"/>
      <c r="C534" s="676"/>
      <c r="D534" t="s">
        <v>401</v>
      </c>
      <c r="E534" s="241">
        <v>6.3</v>
      </c>
      <c r="F534" s="285"/>
      <c r="G534" s="218">
        <f t="shared" si="6"/>
        <v>18.100100000000033</v>
      </c>
      <c r="I534" s="677"/>
      <c r="J534" s="676"/>
      <c r="L534" s="218"/>
      <c r="P534" s="218"/>
    </row>
    <row r="535" spans="1:16">
      <c r="A535" s="243"/>
      <c r="B535" s="676"/>
      <c r="C535" s="676"/>
      <c r="D535" t="s">
        <v>1115</v>
      </c>
      <c r="E535" s="241">
        <v>350</v>
      </c>
      <c r="F535" s="285"/>
      <c r="G535" s="218">
        <f t="shared" si="6"/>
        <v>368.10010000000005</v>
      </c>
      <c r="I535" s="677"/>
      <c r="J535" s="677"/>
      <c r="L535" s="218"/>
      <c r="M535" s="237"/>
      <c r="P535" s="218"/>
    </row>
    <row r="536" spans="1:16">
      <c r="A536" s="236">
        <v>44895</v>
      </c>
      <c r="B536" s="677" t="s">
        <v>3293</v>
      </c>
      <c r="C536" s="677" t="s">
        <v>405</v>
      </c>
      <c r="D536" t="s">
        <v>400</v>
      </c>
      <c r="F536" s="218">
        <v>63</v>
      </c>
      <c r="G536" s="218">
        <f t="shared" si="6"/>
        <v>305.10010000000005</v>
      </c>
      <c r="I536" s="677"/>
      <c r="J536" s="676"/>
      <c r="L536" s="218"/>
      <c r="M536" s="218"/>
      <c r="P536" s="218"/>
    </row>
    <row r="537" spans="1:16">
      <c r="A537" s="236">
        <v>45234</v>
      </c>
      <c r="B537" s="677" t="s">
        <v>3292</v>
      </c>
      <c r="C537" s="677" t="s">
        <v>405</v>
      </c>
      <c r="D537" t="s">
        <v>1115</v>
      </c>
      <c r="F537" s="218">
        <v>195</v>
      </c>
      <c r="G537" s="218">
        <f t="shared" si="6"/>
        <v>110.10010000000005</v>
      </c>
      <c r="I537" s="677"/>
      <c r="J537" s="676"/>
      <c r="L537" s="218"/>
      <c r="M537" s="218"/>
      <c r="P537" s="218"/>
    </row>
    <row r="538" spans="1:16">
      <c r="A538" s="236">
        <v>45265</v>
      </c>
      <c r="B538" s="677" t="s">
        <v>3294</v>
      </c>
      <c r="C538" s="677" t="s">
        <v>405</v>
      </c>
      <c r="D538" t="s">
        <v>1115</v>
      </c>
      <c r="F538" s="218">
        <v>92</v>
      </c>
      <c r="G538" s="218">
        <f t="shared" si="6"/>
        <v>18.100100000000054</v>
      </c>
      <c r="I538" s="677"/>
      <c r="J538" s="676"/>
      <c r="L538" s="218"/>
      <c r="M538" s="218"/>
      <c r="P538" s="218"/>
    </row>
    <row r="539" spans="1:16">
      <c r="A539" s="236">
        <v>45324</v>
      </c>
      <c r="B539" s="677" t="s">
        <v>3287</v>
      </c>
      <c r="C539" s="677" t="s">
        <v>405</v>
      </c>
      <c r="D539" t="s">
        <v>19</v>
      </c>
      <c r="F539" s="218">
        <v>11.8</v>
      </c>
      <c r="G539" s="218">
        <f t="shared" si="6"/>
        <v>6.3001000000000538</v>
      </c>
      <c r="I539" s="677"/>
      <c r="J539" s="676"/>
      <c r="L539" s="218"/>
      <c r="M539" s="218"/>
      <c r="P539" s="218"/>
    </row>
    <row r="540" spans="1:16">
      <c r="A540" s="236">
        <v>45324</v>
      </c>
      <c r="B540" s="677" t="s">
        <v>3287</v>
      </c>
      <c r="C540" s="677" t="s">
        <v>405</v>
      </c>
      <c r="D540" t="s">
        <v>401</v>
      </c>
      <c r="F540" s="218">
        <v>6.3</v>
      </c>
      <c r="G540" s="218">
        <f t="shared" si="6"/>
        <v>1.0000000005394583E-4</v>
      </c>
      <c r="I540" s="677"/>
      <c r="J540" s="676"/>
      <c r="L540" s="218"/>
      <c r="M540" s="218"/>
      <c r="P540" s="218"/>
    </row>
    <row r="541" spans="1:16">
      <c r="A541" s="243">
        <v>44926</v>
      </c>
      <c r="B541" s="676" t="s">
        <v>397</v>
      </c>
      <c r="C541" s="676" t="s">
        <v>409</v>
      </c>
      <c r="D541" t="s">
        <v>19</v>
      </c>
      <c r="E541" s="218">
        <v>13.5</v>
      </c>
      <c r="G541" s="218">
        <f t="shared" si="6"/>
        <v>13.500100000000053</v>
      </c>
    </row>
    <row r="542" spans="1:16">
      <c r="B542" s="677"/>
      <c r="C542" s="677"/>
      <c r="D542" t="s">
        <v>401</v>
      </c>
      <c r="E542" s="218">
        <v>5.7</v>
      </c>
      <c r="G542" s="218">
        <f t="shared" si="6"/>
        <v>19.200100000000052</v>
      </c>
      <c r="P542" s="237"/>
    </row>
    <row r="543" spans="1:16">
      <c r="B543" s="677"/>
      <c r="C543" s="677"/>
      <c r="D543" t="s">
        <v>400</v>
      </c>
      <c r="E543" s="218">
        <v>350</v>
      </c>
      <c r="G543" s="218">
        <f t="shared" si="6"/>
        <v>369.20010000000008</v>
      </c>
    </row>
    <row r="544" spans="1:16">
      <c r="A544" s="236">
        <v>44926</v>
      </c>
      <c r="B544" s="677" t="s">
        <v>3295</v>
      </c>
      <c r="C544" s="677" t="s">
        <v>409</v>
      </c>
      <c r="D544" t="s">
        <v>400</v>
      </c>
      <c r="F544" s="218">
        <v>35</v>
      </c>
      <c r="G544" s="218">
        <f t="shared" ref="G544:G575" si="7">+G543+E544-F544</f>
        <v>334.20010000000008</v>
      </c>
    </row>
    <row r="545" spans="1:13">
      <c r="A545" s="236">
        <v>45265</v>
      </c>
      <c r="B545" s="677" t="s">
        <v>3294</v>
      </c>
      <c r="C545" s="677" t="s">
        <v>409</v>
      </c>
      <c r="D545" t="s">
        <v>400</v>
      </c>
      <c r="F545" s="218">
        <v>158</v>
      </c>
      <c r="G545" s="218">
        <f t="shared" si="7"/>
        <v>176.20010000000008</v>
      </c>
    </row>
    <row r="546" spans="1:13" s="396" customFormat="1">
      <c r="A546" s="395">
        <v>45297</v>
      </c>
      <c r="B546" s="681" t="s">
        <v>3296</v>
      </c>
      <c r="C546" s="681" t="s">
        <v>409</v>
      </c>
      <c r="D546" s="396" t="s">
        <v>400</v>
      </c>
      <c r="E546" s="399"/>
      <c r="F546" s="399">
        <v>157</v>
      </c>
      <c r="G546" s="399">
        <f t="shared" si="7"/>
        <v>19.200100000000077</v>
      </c>
      <c r="H546" s="399"/>
      <c r="L546" s="397"/>
    </row>
    <row r="547" spans="1:13">
      <c r="A547" s="236">
        <v>45324</v>
      </c>
      <c r="B547" s="677" t="s">
        <v>3287</v>
      </c>
      <c r="C547" s="677" t="s">
        <v>409</v>
      </c>
      <c r="D547" t="s">
        <v>19</v>
      </c>
      <c r="F547" s="218">
        <v>13.5</v>
      </c>
      <c r="G547" s="218">
        <f t="shared" si="7"/>
        <v>5.7001000000000772</v>
      </c>
    </row>
    <row r="548" spans="1:13">
      <c r="A548" s="236">
        <v>45324</v>
      </c>
      <c r="B548" s="677" t="s">
        <v>3287</v>
      </c>
      <c r="C548" s="677" t="s">
        <v>409</v>
      </c>
      <c r="D548" t="s">
        <v>401</v>
      </c>
      <c r="F548" s="218">
        <v>5.7</v>
      </c>
      <c r="G548" s="218">
        <f t="shared" si="7"/>
        <v>1.0000000007703846E-4</v>
      </c>
    </row>
    <row r="549" spans="1:13">
      <c r="A549" s="243">
        <v>44957</v>
      </c>
      <c r="B549" s="676" t="s">
        <v>397</v>
      </c>
      <c r="C549" s="676" t="s">
        <v>444</v>
      </c>
      <c r="D549" t="s">
        <v>19</v>
      </c>
      <c r="E549" s="245">
        <v>15.9</v>
      </c>
      <c r="G549" s="218">
        <f t="shared" si="7"/>
        <v>15.900100000000077</v>
      </c>
    </row>
    <row r="550" spans="1:13">
      <c r="B550" s="677"/>
      <c r="C550" s="677"/>
      <c r="D550" t="s">
        <v>401</v>
      </c>
      <c r="E550" s="218">
        <v>4.8</v>
      </c>
      <c r="G550" s="218">
        <f t="shared" si="7"/>
        <v>20.700100000000077</v>
      </c>
    </row>
    <row r="551" spans="1:13">
      <c r="B551" s="677"/>
      <c r="C551" s="677"/>
      <c r="D551" t="s">
        <v>400</v>
      </c>
      <c r="E551" s="218">
        <v>350</v>
      </c>
      <c r="G551" s="218">
        <f t="shared" si="7"/>
        <v>370.70010000000008</v>
      </c>
      <c r="M551" s="237"/>
    </row>
    <row r="552" spans="1:13">
      <c r="A552" s="236">
        <v>44957</v>
      </c>
      <c r="B552" s="677" t="s">
        <v>3297</v>
      </c>
      <c r="C552" s="677" t="s">
        <v>444</v>
      </c>
      <c r="D552" t="s">
        <v>400</v>
      </c>
      <c r="F552" s="218">
        <v>105</v>
      </c>
      <c r="G552" s="218">
        <f t="shared" si="7"/>
        <v>265.70010000000008</v>
      </c>
    </row>
    <row r="553" spans="1:13" s="396" customFormat="1">
      <c r="A553" s="395">
        <v>45297</v>
      </c>
      <c r="B553" s="681" t="s">
        <v>3296</v>
      </c>
      <c r="C553" s="681" t="s">
        <v>444</v>
      </c>
      <c r="D553" s="396" t="s">
        <v>400</v>
      </c>
      <c r="E553" s="399"/>
      <c r="F553" s="399">
        <v>93</v>
      </c>
      <c r="G553" s="399">
        <f t="shared" si="7"/>
        <v>172.70010000000008</v>
      </c>
      <c r="H553" s="399"/>
      <c r="L553" s="397"/>
    </row>
    <row r="554" spans="1:13" s="396" customFormat="1">
      <c r="A554" s="395">
        <v>45308</v>
      </c>
      <c r="B554" s="681" t="s">
        <v>3298</v>
      </c>
      <c r="C554" s="681" t="s">
        <v>444</v>
      </c>
      <c r="D554" s="396" t="s">
        <v>400</v>
      </c>
      <c r="E554" s="399"/>
      <c r="F554" s="399">
        <v>152</v>
      </c>
      <c r="G554" s="399">
        <f t="shared" si="7"/>
        <v>20.700100000000077</v>
      </c>
      <c r="H554" s="399"/>
      <c r="L554" s="397"/>
    </row>
    <row r="555" spans="1:13">
      <c r="A555" s="236">
        <v>45324</v>
      </c>
      <c r="B555" s="677" t="s">
        <v>3299</v>
      </c>
      <c r="C555" s="677" t="s">
        <v>444</v>
      </c>
      <c r="D555" t="s">
        <v>19</v>
      </c>
      <c r="F555" s="218">
        <v>15.9</v>
      </c>
      <c r="G555" s="218">
        <f t="shared" si="7"/>
        <v>4.8001000000000769</v>
      </c>
    </row>
    <row r="556" spans="1:13">
      <c r="A556" s="236">
        <v>45324</v>
      </c>
      <c r="B556" s="677" t="s">
        <v>3299</v>
      </c>
      <c r="C556" s="677" t="s">
        <v>444</v>
      </c>
      <c r="D556" t="s">
        <v>401</v>
      </c>
      <c r="F556" s="218">
        <v>4.8</v>
      </c>
      <c r="G556" s="218">
        <f t="shared" si="7"/>
        <v>1.0000000007703846E-4</v>
      </c>
    </row>
    <row r="557" spans="1:13">
      <c r="A557" s="243">
        <v>44985</v>
      </c>
      <c r="B557" s="676" t="s">
        <v>397</v>
      </c>
      <c r="C557" s="676" t="s">
        <v>415</v>
      </c>
      <c r="D557" t="s">
        <v>19</v>
      </c>
      <c r="E557" s="218">
        <v>17.399999999999999</v>
      </c>
      <c r="G557" s="218">
        <f t="shared" si="7"/>
        <v>17.400100000000077</v>
      </c>
    </row>
    <row r="558" spans="1:13">
      <c r="B558" s="677"/>
      <c r="C558" s="677"/>
      <c r="D558" t="s">
        <v>401</v>
      </c>
      <c r="E558" s="218">
        <v>1.2</v>
      </c>
      <c r="G558" s="218">
        <f t="shared" si="7"/>
        <v>18.600100000000076</v>
      </c>
    </row>
    <row r="559" spans="1:13">
      <c r="B559" s="677"/>
      <c r="C559" s="677"/>
      <c r="D559" t="s">
        <v>400</v>
      </c>
      <c r="E559" s="218">
        <v>350</v>
      </c>
      <c r="G559" s="218">
        <f t="shared" si="7"/>
        <v>368.60010000000005</v>
      </c>
    </row>
    <row r="560" spans="1:13">
      <c r="A560" s="236">
        <v>44985</v>
      </c>
      <c r="B560" s="677" t="s">
        <v>3300</v>
      </c>
      <c r="C560" s="677" t="s">
        <v>415</v>
      </c>
      <c r="D560" t="s">
        <v>400</v>
      </c>
      <c r="F560" s="218">
        <v>91</v>
      </c>
      <c r="G560" s="218">
        <f t="shared" si="7"/>
        <v>277.60010000000005</v>
      </c>
    </row>
    <row r="561" spans="1:13" s="396" customFormat="1">
      <c r="A561" s="395">
        <v>45308</v>
      </c>
      <c r="B561" s="681" t="s">
        <v>3298</v>
      </c>
      <c r="C561" s="681" t="s">
        <v>415</v>
      </c>
      <c r="D561" s="396" t="s">
        <v>400</v>
      </c>
      <c r="E561" s="399"/>
      <c r="F561" s="399">
        <v>259</v>
      </c>
      <c r="G561" s="399">
        <f t="shared" si="7"/>
        <v>18.600100000000054</v>
      </c>
      <c r="H561" s="399"/>
      <c r="L561" s="397"/>
    </row>
    <row r="562" spans="1:13">
      <c r="A562" s="236">
        <v>45324</v>
      </c>
      <c r="B562" s="677" t="s">
        <v>3299</v>
      </c>
      <c r="C562" s="677" t="s">
        <v>415</v>
      </c>
      <c r="D562" t="s">
        <v>19</v>
      </c>
      <c r="F562" s="218">
        <v>17.399999999999999</v>
      </c>
      <c r="G562" s="218">
        <f t="shared" si="7"/>
        <v>1.2001000000000559</v>
      </c>
    </row>
    <row r="563" spans="1:13">
      <c r="A563" s="236">
        <v>45324</v>
      </c>
      <c r="B563" s="677" t="s">
        <v>3299</v>
      </c>
      <c r="C563" s="677" t="s">
        <v>415</v>
      </c>
      <c r="D563" t="s">
        <v>401</v>
      </c>
      <c r="F563" s="218">
        <v>1.2</v>
      </c>
      <c r="G563" s="218">
        <f t="shared" si="7"/>
        <v>1.0000000005594423E-4</v>
      </c>
    </row>
    <row r="564" spans="1:13">
      <c r="A564" s="243">
        <v>45016</v>
      </c>
      <c r="B564" s="676" t="s">
        <v>397</v>
      </c>
      <c r="C564" s="676" t="s">
        <v>418</v>
      </c>
      <c r="D564" t="s">
        <v>19</v>
      </c>
      <c r="E564" s="218">
        <v>18.399999999999999</v>
      </c>
      <c r="G564" s="218">
        <f t="shared" si="7"/>
        <v>18.400100000000055</v>
      </c>
    </row>
    <row r="565" spans="1:13">
      <c r="B565" s="677"/>
      <c r="C565" s="677"/>
      <c r="D565" t="s">
        <v>401</v>
      </c>
      <c r="E565" s="218">
        <v>1.3</v>
      </c>
      <c r="G565" s="218">
        <f t="shared" si="7"/>
        <v>19.700100000000056</v>
      </c>
    </row>
    <row r="566" spans="1:13">
      <c r="B566" s="677"/>
      <c r="C566" s="677"/>
      <c r="D566" t="s">
        <v>400</v>
      </c>
      <c r="E566" s="218">
        <v>350</v>
      </c>
      <c r="G566" s="218">
        <f t="shared" si="7"/>
        <v>369.70010000000008</v>
      </c>
    </row>
    <row r="567" spans="1:13">
      <c r="A567" s="236">
        <v>45016</v>
      </c>
      <c r="B567" s="677" t="s">
        <v>3301</v>
      </c>
      <c r="C567" s="677" t="s">
        <v>418</v>
      </c>
      <c r="D567" t="s">
        <v>400</v>
      </c>
      <c r="F567" s="218">
        <v>105</v>
      </c>
      <c r="G567" s="218">
        <f t="shared" si="7"/>
        <v>264.70010000000008</v>
      </c>
    </row>
    <row r="568" spans="1:13" s="396" customFormat="1">
      <c r="A568" s="395">
        <v>45308</v>
      </c>
      <c r="B568" s="681" t="s">
        <v>3298</v>
      </c>
      <c r="C568" s="681" t="s">
        <v>418</v>
      </c>
      <c r="D568" s="396" t="s">
        <v>400</v>
      </c>
      <c r="E568" s="399"/>
      <c r="F568" s="399">
        <v>89</v>
      </c>
      <c r="G568" s="399">
        <f t="shared" si="7"/>
        <v>175.70010000000008</v>
      </c>
      <c r="H568" s="399"/>
      <c r="L568" s="397"/>
    </row>
    <row r="569" spans="1:13" s="396" customFormat="1">
      <c r="A569" s="395">
        <v>45321</v>
      </c>
      <c r="B569" s="681" t="s">
        <v>3302</v>
      </c>
      <c r="C569" s="681" t="s">
        <v>418</v>
      </c>
      <c r="D569" s="396" t="s">
        <v>400</v>
      </c>
      <c r="E569" s="399"/>
      <c r="F569" s="399">
        <v>156</v>
      </c>
      <c r="G569" s="399">
        <f t="shared" si="7"/>
        <v>19.700100000000077</v>
      </c>
      <c r="H569" s="399"/>
      <c r="L569" s="397"/>
    </row>
    <row r="570" spans="1:13">
      <c r="A570" s="236">
        <v>45324</v>
      </c>
      <c r="B570" s="677" t="s">
        <v>3299</v>
      </c>
      <c r="C570" s="677" t="s">
        <v>418</v>
      </c>
      <c r="D570" t="s">
        <v>19</v>
      </c>
      <c r="F570" s="218">
        <v>18.399999999999999</v>
      </c>
      <c r="G570" s="218">
        <f t="shared" si="7"/>
        <v>1.3001000000000786</v>
      </c>
    </row>
    <row r="571" spans="1:13">
      <c r="A571" s="236">
        <v>45324</v>
      </c>
      <c r="B571" s="677" t="s">
        <v>3299</v>
      </c>
      <c r="C571" s="677" t="s">
        <v>418</v>
      </c>
      <c r="D571" t="s">
        <v>401</v>
      </c>
      <c r="F571" s="218">
        <v>1.3</v>
      </c>
      <c r="G571" s="218">
        <f t="shared" si="7"/>
        <v>1.0000000007859278E-4</v>
      </c>
    </row>
    <row r="572" spans="1:13">
      <c r="A572" s="243">
        <v>45046</v>
      </c>
      <c r="B572" s="676" t="s">
        <v>397</v>
      </c>
      <c r="C572" s="676" t="s">
        <v>420</v>
      </c>
      <c r="D572" t="s">
        <v>19</v>
      </c>
      <c r="E572" s="319">
        <v>19.3</v>
      </c>
      <c r="F572" s="319"/>
      <c r="G572" s="218">
        <f t="shared" si="7"/>
        <v>19.300100000000079</v>
      </c>
    </row>
    <row r="573" spans="1:13">
      <c r="B573" s="677"/>
      <c r="C573" s="677"/>
      <c r="D573" t="s">
        <v>401</v>
      </c>
      <c r="E573" s="319">
        <v>1.5</v>
      </c>
      <c r="F573" s="319"/>
      <c r="G573" s="218">
        <f t="shared" si="7"/>
        <v>20.800100000000079</v>
      </c>
    </row>
    <row r="574" spans="1:13">
      <c r="B574" s="677"/>
      <c r="C574" s="677"/>
      <c r="D574" t="s">
        <v>400</v>
      </c>
      <c r="E574" s="319">
        <v>350</v>
      </c>
      <c r="F574" s="319"/>
      <c r="G574" s="218">
        <f t="shared" si="7"/>
        <v>370.8001000000001</v>
      </c>
      <c r="L574"/>
    </row>
    <row r="575" spans="1:13">
      <c r="A575" s="236">
        <v>45046</v>
      </c>
      <c r="B575" s="677" t="s">
        <v>3303</v>
      </c>
      <c r="C575" s="677" t="s">
        <v>420</v>
      </c>
      <c r="D575" t="s">
        <v>400</v>
      </c>
      <c r="E575" s="319"/>
      <c r="F575" s="319">
        <v>161</v>
      </c>
      <c r="G575" s="218">
        <f t="shared" si="7"/>
        <v>209.8001000000001</v>
      </c>
      <c r="I575" s="677"/>
      <c r="J575" s="676"/>
      <c r="M575" s="218"/>
    </row>
    <row r="576" spans="1:13" s="396" customFormat="1">
      <c r="A576" s="395">
        <v>45321</v>
      </c>
      <c r="B576" s="681" t="s">
        <v>3302</v>
      </c>
      <c r="C576" s="681" t="s">
        <v>420</v>
      </c>
      <c r="D576" s="396" t="s">
        <v>400</v>
      </c>
      <c r="E576" s="398"/>
      <c r="F576" s="398">
        <v>189</v>
      </c>
      <c r="G576" s="399">
        <f t="shared" ref="G576:G607" si="8">+G575+E576-F576</f>
        <v>20.8001000000001</v>
      </c>
      <c r="H576" s="399"/>
      <c r="I576" s="681"/>
      <c r="J576" s="682"/>
      <c r="L576" s="397"/>
      <c r="M576" s="399"/>
    </row>
    <row r="577" spans="1:13">
      <c r="A577" s="236">
        <v>45324</v>
      </c>
      <c r="B577" s="677" t="s">
        <v>3299</v>
      </c>
      <c r="C577" s="677" t="s">
        <v>420</v>
      </c>
      <c r="D577" t="s">
        <v>19</v>
      </c>
      <c r="E577" s="319"/>
      <c r="F577" s="319">
        <v>19.3</v>
      </c>
      <c r="G577" s="218">
        <f t="shared" si="8"/>
        <v>1.5001000000000992</v>
      </c>
      <c r="I577" s="677"/>
      <c r="J577" s="676"/>
      <c r="M577" s="218"/>
    </row>
    <row r="578" spans="1:13">
      <c r="A578" s="236">
        <v>45324</v>
      </c>
      <c r="B578" s="677" t="s">
        <v>3299</v>
      </c>
      <c r="C578" s="677" t="s">
        <v>420</v>
      </c>
      <c r="D578" t="s">
        <v>401</v>
      </c>
      <c r="E578" s="319"/>
      <c r="F578" s="319">
        <v>1.5</v>
      </c>
      <c r="G578" s="218">
        <f t="shared" si="8"/>
        <v>1.0000000009924292E-4</v>
      </c>
      <c r="I578" s="677"/>
      <c r="J578" s="676"/>
      <c r="M578" s="218"/>
    </row>
    <row r="579" spans="1:13">
      <c r="A579" s="243">
        <v>45077</v>
      </c>
      <c r="B579" s="676" t="s">
        <v>397</v>
      </c>
      <c r="C579" s="676" t="s">
        <v>422</v>
      </c>
      <c r="D579" t="s">
        <v>19</v>
      </c>
      <c r="E579" s="334">
        <v>17.8</v>
      </c>
      <c r="F579" s="323"/>
      <c r="G579" s="218">
        <f t="shared" si="8"/>
        <v>17.8001000000001</v>
      </c>
      <c r="I579" s="676"/>
      <c r="J579" s="676"/>
      <c r="M579" s="218"/>
    </row>
    <row r="580" spans="1:13">
      <c r="A580" s="243"/>
      <c r="B580" s="676"/>
      <c r="C580" s="676"/>
      <c r="D580" t="s">
        <v>401</v>
      </c>
      <c r="E580" s="334">
        <v>2.1</v>
      </c>
      <c r="F580" s="323"/>
      <c r="G580" s="218">
        <f t="shared" si="8"/>
        <v>19.900100000000101</v>
      </c>
      <c r="J580" s="676"/>
      <c r="M580" s="218"/>
    </row>
    <row r="581" spans="1:13">
      <c r="A581" s="243"/>
      <c r="B581" s="676"/>
      <c r="C581" s="676"/>
      <c r="D581" t="s">
        <v>400</v>
      </c>
      <c r="E581" s="334">
        <v>350</v>
      </c>
      <c r="F581" s="323"/>
      <c r="G581" s="218">
        <f t="shared" si="8"/>
        <v>369.90010000000012</v>
      </c>
      <c r="J581" s="677"/>
      <c r="M581" s="218"/>
    </row>
    <row r="582" spans="1:13">
      <c r="A582" s="236">
        <v>45077</v>
      </c>
      <c r="B582" s="677" t="s">
        <v>3304</v>
      </c>
      <c r="C582" s="677" t="s">
        <v>422</v>
      </c>
      <c r="D582" t="s">
        <v>400</v>
      </c>
      <c r="E582" s="334"/>
      <c r="F582" s="334">
        <v>190</v>
      </c>
      <c r="G582" s="218">
        <f t="shared" si="8"/>
        <v>179.90010000000012</v>
      </c>
      <c r="J582" s="676"/>
      <c r="M582" s="218"/>
    </row>
    <row r="583" spans="1:13">
      <c r="B583" s="677"/>
      <c r="C583" s="677"/>
      <c r="D583" s="319" t="s">
        <v>551</v>
      </c>
      <c r="E583" s="237">
        <v>10</v>
      </c>
      <c r="G583" s="218">
        <f t="shared" si="8"/>
        <v>189.90010000000012</v>
      </c>
      <c r="J583" s="677"/>
      <c r="M583" s="218"/>
    </row>
    <row r="584" spans="1:13" s="396" customFormat="1">
      <c r="A584" s="395">
        <v>45321</v>
      </c>
      <c r="B584" s="681" t="s">
        <v>3302</v>
      </c>
      <c r="C584" s="681" t="s">
        <v>422</v>
      </c>
      <c r="D584" s="396" t="s">
        <v>400</v>
      </c>
      <c r="E584" s="416"/>
      <c r="F584" s="399">
        <v>155</v>
      </c>
      <c r="G584" s="399">
        <f t="shared" si="8"/>
        <v>34.900100000000123</v>
      </c>
      <c r="H584" s="399"/>
      <c r="J584" s="682"/>
      <c r="L584" s="397"/>
      <c r="M584" s="399"/>
    </row>
    <row r="585" spans="1:13" s="396" customFormat="1">
      <c r="A585" s="395">
        <v>45324</v>
      </c>
      <c r="B585" s="681" t="s">
        <v>3305</v>
      </c>
      <c r="C585" s="681" t="s">
        <v>422</v>
      </c>
      <c r="D585" s="396" t="s">
        <v>400</v>
      </c>
      <c r="E585" s="416"/>
      <c r="F585" s="399">
        <v>5</v>
      </c>
      <c r="G585" s="399">
        <f t="shared" si="8"/>
        <v>29.900100000000123</v>
      </c>
      <c r="H585" s="399"/>
      <c r="J585" s="682"/>
      <c r="L585" s="397"/>
      <c r="M585" s="399"/>
    </row>
    <row r="586" spans="1:13">
      <c r="A586" s="236">
        <v>45324</v>
      </c>
      <c r="B586" s="677" t="s">
        <v>3299</v>
      </c>
      <c r="C586" s="677" t="s">
        <v>422</v>
      </c>
      <c r="D586" t="s">
        <v>19</v>
      </c>
      <c r="E586" s="237"/>
      <c r="F586" s="334">
        <v>17.8</v>
      </c>
      <c r="G586" s="218">
        <f t="shared" si="8"/>
        <v>12.100100000000122</v>
      </c>
      <c r="J586" s="676"/>
      <c r="M586" s="241"/>
    </row>
    <row r="587" spans="1:13">
      <c r="A587" s="236">
        <v>45324</v>
      </c>
      <c r="B587" s="677" t="s">
        <v>3299</v>
      </c>
      <c r="C587" s="677" t="s">
        <v>422</v>
      </c>
      <c r="D587" t="s">
        <v>401</v>
      </c>
      <c r="E587" s="237"/>
      <c r="F587" s="334">
        <v>2.1</v>
      </c>
      <c r="G587" s="218">
        <f t="shared" si="8"/>
        <v>10.000100000000122</v>
      </c>
      <c r="J587" s="676"/>
      <c r="M587" s="241"/>
    </row>
    <row r="588" spans="1:13">
      <c r="A588" s="236">
        <v>45324</v>
      </c>
      <c r="B588" s="677" t="s">
        <v>3299</v>
      </c>
      <c r="C588" s="677" t="s">
        <v>422</v>
      </c>
      <c r="D588" s="319" t="s">
        <v>551</v>
      </c>
      <c r="E588" s="237"/>
      <c r="F588" s="237">
        <v>10</v>
      </c>
      <c r="G588" s="218">
        <f t="shared" si="8"/>
        <v>1.0000000012233556E-4</v>
      </c>
      <c r="J588" s="676"/>
      <c r="M588" s="241"/>
    </row>
    <row r="589" spans="1:13">
      <c r="A589" s="243">
        <v>45107</v>
      </c>
      <c r="B589" s="676" t="s">
        <v>397</v>
      </c>
      <c r="C589" s="676" t="s">
        <v>425</v>
      </c>
      <c r="D589" t="s">
        <v>19</v>
      </c>
      <c r="E589" s="218">
        <v>18.2</v>
      </c>
      <c r="G589" s="218">
        <f t="shared" si="8"/>
        <v>18.20010000000012</v>
      </c>
      <c r="J589" s="676"/>
      <c r="M589" s="241"/>
    </row>
    <row r="590" spans="1:13">
      <c r="B590" s="677"/>
      <c r="C590" s="677"/>
      <c r="D590" t="s">
        <v>401</v>
      </c>
      <c r="E590" s="218">
        <v>2</v>
      </c>
      <c r="G590" s="218">
        <f t="shared" si="8"/>
        <v>20.20010000000012</v>
      </c>
      <c r="I590" s="677"/>
      <c r="J590" s="676"/>
      <c r="M590" s="218"/>
    </row>
    <row r="591" spans="1:13">
      <c r="B591" s="677"/>
      <c r="C591" s="677"/>
      <c r="D591" t="s">
        <v>400</v>
      </c>
      <c r="E591" s="218">
        <v>350</v>
      </c>
      <c r="G591" s="218">
        <f t="shared" si="8"/>
        <v>370.20010000000013</v>
      </c>
      <c r="I591" s="676"/>
      <c r="J591" s="677"/>
      <c r="M591" s="218"/>
    </row>
    <row r="592" spans="1:13">
      <c r="A592" s="236">
        <v>45111</v>
      </c>
      <c r="B592" s="677" t="s">
        <v>3306</v>
      </c>
      <c r="C592" s="677" t="s">
        <v>425</v>
      </c>
      <c r="D592" t="s">
        <v>400</v>
      </c>
      <c r="F592" s="218">
        <v>150</v>
      </c>
      <c r="G592" s="218">
        <f t="shared" si="8"/>
        <v>220.20010000000013</v>
      </c>
      <c r="I592" s="676"/>
      <c r="J592" s="676"/>
      <c r="M592" s="245"/>
    </row>
    <row r="593" spans="1:13" s="396" customFormat="1">
      <c r="A593" s="395">
        <v>45324</v>
      </c>
      <c r="B593" s="681" t="s">
        <v>3305</v>
      </c>
      <c r="C593" s="681" t="s">
        <v>425</v>
      </c>
      <c r="D593" s="396" t="s">
        <v>400</v>
      </c>
      <c r="E593" s="399"/>
      <c r="F593" s="399">
        <v>200</v>
      </c>
      <c r="G593" s="399">
        <f t="shared" si="8"/>
        <v>20.200100000000134</v>
      </c>
      <c r="H593" s="399"/>
      <c r="I593" s="682"/>
      <c r="J593" s="682"/>
      <c r="L593" s="397"/>
      <c r="M593" s="454"/>
    </row>
    <row r="594" spans="1:13">
      <c r="A594" s="236">
        <v>45324</v>
      </c>
      <c r="B594" s="677" t="s">
        <v>3307</v>
      </c>
      <c r="C594" s="677" t="s">
        <v>425</v>
      </c>
      <c r="D594" t="s">
        <v>19</v>
      </c>
      <c r="F594" s="218">
        <v>18.2</v>
      </c>
      <c r="G594" s="218">
        <f t="shared" si="8"/>
        <v>2.0001000000001348</v>
      </c>
      <c r="I594" s="676"/>
      <c r="J594" s="676"/>
      <c r="M594" s="245"/>
    </row>
    <row r="595" spans="1:13">
      <c r="A595" s="236">
        <v>45324</v>
      </c>
      <c r="B595" s="677" t="s">
        <v>3307</v>
      </c>
      <c r="C595" s="677" t="s">
        <v>425</v>
      </c>
      <c r="D595" t="s">
        <v>401</v>
      </c>
      <c r="F595" s="218">
        <v>2</v>
      </c>
      <c r="G595" s="218">
        <f t="shared" si="8"/>
        <v>1.0000000013477006E-4</v>
      </c>
      <c r="I595" s="676"/>
      <c r="J595" s="676"/>
      <c r="M595" s="245"/>
    </row>
    <row r="596" spans="1:13">
      <c r="A596" s="243">
        <v>45138</v>
      </c>
      <c r="B596" s="676" t="s">
        <v>397</v>
      </c>
      <c r="C596" s="676" t="s">
        <v>427</v>
      </c>
      <c r="D596" t="s">
        <v>19</v>
      </c>
      <c r="E596" s="218">
        <v>17.100000000000001</v>
      </c>
      <c r="G596" s="218">
        <f t="shared" si="8"/>
        <v>17.100100000000136</v>
      </c>
      <c r="J596" s="677"/>
      <c r="M596" s="218"/>
    </row>
    <row r="597" spans="1:13">
      <c r="B597" s="677"/>
      <c r="C597" s="677"/>
      <c r="D597" t="s">
        <v>401</v>
      </c>
      <c r="E597" s="218">
        <v>2</v>
      </c>
      <c r="G597" s="218">
        <f t="shared" si="8"/>
        <v>19.100100000000136</v>
      </c>
      <c r="J597" s="676"/>
      <c r="M597" s="218"/>
    </row>
    <row r="598" spans="1:13">
      <c r="B598" s="677"/>
      <c r="C598" s="677"/>
      <c r="D598" t="s">
        <v>400</v>
      </c>
      <c r="E598" s="218">
        <v>350</v>
      </c>
      <c r="G598" s="218">
        <f t="shared" si="8"/>
        <v>369.10010000000011</v>
      </c>
      <c r="J598" s="677"/>
      <c r="M598" s="218"/>
    </row>
    <row r="599" spans="1:13">
      <c r="A599" s="236">
        <v>45138</v>
      </c>
      <c r="B599" s="677" t="s">
        <v>3308</v>
      </c>
      <c r="C599" s="677" t="s">
        <v>427</v>
      </c>
      <c r="D599" t="s">
        <v>3309</v>
      </c>
      <c r="F599" s="218">
        <v>345</v>
      </c>
      <c r="G599" s="218">
        <f t="shared" si="8"/>
        <v>24.100100000000111</v>
      </c>
      <c r="J599" s="676"/>
      <c r="M599" s="218"/>
    </row>
    <row r="600" spans="1:13" s="396" customFormat="1">
      <c r="A600" s="395">
        <v>45324</v>
      </c>
      <c r="B600" s="681" t="s">
        <v>3305</v>
      </c>
      <c r="C600" s="681" t="s">
        <v>427</v>
      </c>
      <c r="D600" s="396" t="s">
        <v>400</v>
      </c>
      <c r="E600" s="399"/>
      <c r="F600" s="399">
        <v>5</v>
      </c>
      <c r="G600" s="399">
        <f t="shared" si="8"/>
        <v>19.100100000000111</v>
      </c>
      <c r="H600" s="399"/>
      <c r="J600" s="682"/>
      <c r="L600" s="397"/>
      <c r="M600" s="399"/>
    </row>
    <row r="601" spans="1:13">
      <c r="A601" s="236">
        <v>45324</v>
      </c>
      <c r="B601" s="677" t="s">
        <v>3307</v>
      </c>
      <c r="C601" s="677" t="s">
        <v>427</v>
      </c>
      <c r="D601" t="s">
        <v>19</v>
      </c>
      <c r="F601" s="218">
        <v>17.100000000000001</v>
      </c>
      <c r="G601" s="218">
        <f t="shared" si="8"/>
        <v>2.0001000000001099</v>
      </c>
      <c r="J601" s="676"/>
      <c r="M601" s="218"/>
    </row>
    <row r="602" spans="1:13">
      <c r="A602" s="236">
        <v>45324</v>
      </c>
      <c r="B602" s="677" t="s">
        <v>3307</v>
      </c>
      <c r="C602" s="677" t="s">
        <v>427</v>
      </c>
      <c r="D602" t="s">
        <v>401</v>
      </c>
      <c r="F602" s="218">
        <v>2</v>
      </c>
      <c r="G602" s="218">
        <f t="shared" si="8"/>
        <v>1.0000000010990107E-4</v>
      </c>
      <c r="J602" s="676"/>
      <c r="M602" s="218"/>
    </row>
    <row r="603" spans="1:13">
      <c r="A603" s="243">
        <v>45169</v>
      </c>
      <c r="B603" s="676" t="s">
        <v>397</v>
      </c>
      <c r="C603" s="676" t="s">
        <v>429</v>
      </c>
      <c r="D603" t="s">
        <v>19</v>
      </c>
      <c r="E603" s="218">
        <v>16.399999999999999</v>
      </c>
      <c r="G603" s="218">
        <f t="shared" si="8"/>
        <v>16.400100000000108</v>
      </c>
      <c r="J603" s="677"/>
      <c r="M603" s="218"/>
    </row>
    <row r="604" spans="1:13">
      <c r="B604" s="677"/>
      <c r="C604" s="677"/>
      <c r="D604" t="s">
        <v>401</v>
      </c>
      <c r="E604" s="218">
        <v>2.2999999999999998</v>
      </c>
      <c r="G604" s="218">
        <f t="shared" si="8"/>
        <v>18.700100000000109</v>
      </c>
      <c r="J604" s="676"/>
      <c r="M604" s="319"/>
    </row>
    <row r="605" spans="1:13">
      <c r="B605" s="677"/>
      <c r="C605" s="677"/>
      <c r="D605" t="s">
        <v>400</v>
      </c>
      <c r="E605" s="218">
        <v>350</v>
      </c>
      <c r="G605" s="218">
        <f t="shared" si="8"/>
        <v>368.70010000000013</v>
      </c>
      <c r="J605" s="677"/>
      <c r="M605" s="319"/>
    </row>
    <row r="606" spans="1:13">
      <c r="A606" s="236">
        <v>45169</v>
      </c>
      <c r="B606" s="677" t="s">
        <v>3310</v>
      </c>
      <c r="C606" s="677" t="s">
        <v>429</v>
      </c>
      <c r="D606" t="s">
        <v>1115</v>
      </c>
      <c r="F606" s="218">
        <v>285</v>
      </c>
      <c r="G606" s="218">
        <f t="shared" si="8"/>
        <v>83.700100000000134</v>
      </c>
      <c r="J606" s="676"/>
      <c r="M606" s="334"/>
    </row>
    <row r="607" spans="1:13" s="396" customFormat="1">
      <c r="A607" s="395">
        <v>45324</v>
      </c>
      <c r="B607" s="681" t="s">
        <v>3305</v>
      </c>
      <c r="C607" s="681" t="s">
        <v>429</v>
      </c>
      <c r="D607" s="396" t="s">
        <v>400</v>
      </c>
      <c r="E607" s="399"/>
      <c r="F607" s="399">
        <v>65</v>
      </c>
      <c r="G607" s="399">
        <f t="shared" si="8"/>
        <v>18.700100000000134</v>
      </c>
      <c r="H607" s="399"/>
      <c r="J607" s="682"/>
      <c r="L607" s="397"/>
      <c r="M607" s="455"/>
    </row>
    <row r="608" spans="1:13">
      <c r="A608" s="236">
        <v>45324</v>
      </c>
      <c r="B608" s="677" t="s">
        <v>3307</v>
      </c>
      <c r="C608" s="677" t="s">
        <v>429</v>
      </c>
      <c r="D608" t="s">
        <v>19</v>
      </c>
      <c r="F608" s="218">
        <v>16.399999999999999</v>
      </c>
      <c r="G608" s="218">
        <f t="shared" ref="G608:G639" si="9">+G607+E608-F608</f>
        <v>2.3001000000001355</v>
      </c>
      <c r="J608" s="676"/>
      <c r="M608" s="334"/>
    </row>
    <row r="609" spans="1:13">
      <c r="A609" s="236">
        <v>45324</v>
      </c>
      <c r="B609" s="677" t="s">
        <v>3307</v>
      </c>
      <c r="C609" s="677" t="s">
        <v>429</v>
      </c>
      <c r="D609" t="s">
        <v>401</v>
      </c>
      <c r="F609" s="218">
        <v>2.2999999999999998</v>
      </c>
      <c r="G609" s="218">
        <f t="shared" si="9"/>
        <v>1.0000000013565824E-4</v>
      </c>
      <c r="J609" s="676"/>
      <c r="M609" s="334"/>
    </row>
    <row r="610" spans="1:13">
      <c r="A610" s="243">
        <v>45199</v>
      </c>
      <c r="B610" s="676" t="s">
        <v>397</v>
      </c>
      <c r="C610" s="676" t="s">
        <v>431</v>
      </c>
      <c r="D610" t="s">
        <v>19</v>
      </c>
      <c r="E610" s="218">
        <v>16.3</v>
      </c>
      <c r="G610" s="218">
        <f t="shared" si="9"/>
        <v>16.300100000000135</v>
      </c>
      <c r="J610" s="676"/>
      <c r="M610" s="334"/>
    </row>
    <row r="611" spans="1:13">
      <c r="B611" s="677"/>
      <c r="C611" s="677"/>
      <c r="D611" t="s">
        <v>401</v>
      </c>
      <c r="E611" s="241">
        <v>2</v>
      </c>
      <c r="G611" s="218">
        <f t="shared" si="9"/>
        <v>18.300100000000135</v>
      </c>
      <c r="J611" s="676"/>
      <c r="M611" s="218"/>
    </row>
    <row r="612" spans="1:13">
      <c r="B612" s="677"/>
      <c r="C612" s="677"/>
      <c r="D612" t="s">
        <v>400</v>
      </c>
      <c r="E612" s="241">
        <v>350</v>
      </c>
      <c r="G612" s="218">
        <f t="shared" si="9"/>
        <v>368.30010000000016</v>
      </c>
      <c r="J612" s="676"/>
      <c r="K612" s="319"/>
      <c r="M612" s="237"/>
    </row>
    <row r="613" spans="1:13">
      <c r="A613" s="236">
        <v>45199</v>
      </c>
      <c r="B613" s="677" t="s">
        <v>3311</v>
      </c>
      <c r="C613" s="677" t="s">
        <v>431</v>
      </c>
      <c r="D613" t="s">
        <v>400</v>
      </c>
      <c r="F613" s="218">
        <v>285</v>
      </c>
      <c r="G613" s="218">
        <f t="shared" si="9"/>
        <v>83.300100000000157</v>
      </c>
      <c r="J613" s="676"/>
      <c r="M613" s="218"/>
    </row>
    <row r="614" spans="1:13" s="396" customFormat="1">
      <c r="A614" s="395">
        <v>45324</v>
      </c>
      <c r="B614" s="681" t="s">
        <v>3305</v>
      </c>
      <c r="C614" s="681" t="s">
        <v>431</v>
      </c>
      <c r="D614" s="396" t="s">
        <v>400</v>
      </c>
      <c r="E614" s="399"/>
      <c r="F614" s="399">
        <v>65</v>
      </c>
      <c r="G614" s="399">
        <f t="shared" si="9"/>
        <v>18.300100000000157</v>
      </c>
      <c r="H614" s="399"/>
      <c r="J614" s="682"/>
      <c r="L614" s="397"/>
      <c r="M614" s="399"/>
    </row>
    <row r="615" spans="1:13">
      <c r="A615" s="236">
        <v>45324</v>
      </c>
      <c r="B615" s="677" t="s">
        <v>3307</v>
      </c>
      <c r="C615" s="677" t="s">
        <v>431</v>
      </c>
      <c r="D615" t="s">
        <v>19</v>
      </c>
      <c r="F615" s="218">
        <v>16.3</v>
      </c>
      <c r="G615" s="218">
        <f t="shared" si="9"/>
        <v>2.0001000000001561</v>
      </c>
      <c r="J615" s="676"/>
      <c r="M615" s="218"/>
    </row>
    <row r="616" spans="1:13">
      <c r="A616" s="236">
        <v>45324</v>
      </c>
      <c r="B616" s="677" t="s">
        <v>3307</v>
      </c>
      <c r="C616" s="677" t="s">
        <v>431</v>
      </c>
      <c r="D616" t="s">
        <v>401</v>
      </c>
      <c r="F616" s="218">
        <v>2</v>
      </c>
      <c r="G616" s="218">
        <f t="shared" si="9"/>
        <v>1.0000000015608634E-4</v>
      </c>
      <c r="J616" s="676"/>
      <c r="M616" s="218"/>
    </row>
    <row r="617" spans="1:13">
      <c r="A617" s="243">
        <v>45230</v>
      </c>
      <c r="B617" s="676" t="s">
        <v>397</v>
      </c>
      <c r="C617" s="676" t="s">
        <v>398</v>
      </c>
      <c r="D617" t="s">
        <v>19</v>
      </c>
      <c r="E617" s="237">
        <v>15.8</v>
      </c>
      <c r="F617" s="355"/>
      <c r="G617" s="218">
        <f t="shared" si="9"/>
        <v>15.800100000000157</v>
      </c>
      <c r="J617" s="677"/>
      <c r="M617" s="218"/>
    </row>
    <row r="618" spans="1:13">
      <c r="B618" s="677"/>
      <c r="C618" s="677"/>
      <c r="D618" t="s">
        <v>401</v>
      </c>
      <c r="E618" s="237">
        <v>2</v>
      </c>
      <c r="F618" s="355"/>
      <c r="G618" s="218">
        <f t="shared" si="9"/>
        <v>17.800100000000157</v>
      </c>
      <c r="J618" s="677"/>
      <c r="M618" s="218"/>
    </row>
    <row r="619" spans="1:13">
      <c r="B619" s="677"/>
      <c r="C619" s="677"/>
      <c r="D619" t="s">
        <v>400</v>
      </c>
      <c r="E619" s="237">
        <v>350</v>
      </c>
      <c r="F619" s="355"/>
      <c r="G619" s="218">
        <f t="shared" si="9"/>
        <v>367.80010000000016</v>
      </c>
      <c r="J619" s="676"/>
      <c r="M619" s="218"/>
    </row>
    <row r="620" spans="1:13">
      <c r="A620" s="236">
        <v>45230</v>
      </c>
      <c r="B620" s="677" t="s">
        <v>3312</v>
      </c>
      <c r="C620" s="677" t="s">
        <v>398</v>
      </c>
      <c r="D620" t="s">
        <v>400</v>
      </c>
      <c r="E620" s="237"/>
      <c r="F620" s="355">
        <v>255</v>
      </c>
      <c r="G620" s="218">
        <f t="shared" si="9"/>
        <v>112.80010000000016</v>
      </c>
      <c r="J620" s="677"/>
      <c r="M620" s="218"/>
    </row>
    <row r="621" spans="1:13" s="396" customFormat="1">
      <c r="A621" s="395">
        <v>45324</v>
      </c>
      <c r="B621" s="681" t="s">
        <v>3305</v>
      </c>
      <c r="C621" s="681" t="s">
        <v>398</v>
      </c>
      <c r="D621" s="396" t="s">
        <v>400</v>
      </c>
      <c r="E621" s="416"/>
      <c r="F621" s="417">
        <v>95</v>
      </c>
      <c r="G621" s="399">
        <f t="shared" si="9"/>
        <v>17.800100000000157</v>
      </c>
      <c r="H621" s="399"/>
      <c r="J621" s="681"/>
      <c r="L621" s="397"/>
      <c r="M621" s="399"/>
    </row>
    <row r="622" spans="1:13">
      <c r="A622" s="236">
        <v>45324</v>
      </c>
      <c r="B622" s="677" t="s">
        <v>3307</v>
      </c>
      <c r="C622" s="677" t="s">
        <v>398</v>
      </c>
      <c r="D622" t="s">
        <v>19</v>
      </c>
      <c r="E622" s="237"/>
      <c r="F622" s="237">
        <v>15.8</v>
      </c>
      <c r="G622" s="218">
        <f t="shared" si="9"/>
        <v>2.0001000000001561</v>
      </c>
      <c r="J622" s="677"/>
      <c r="M622" s="218"/>
    </row>
    <row r="623" spans="1:13">
      <c r="A623" s="236">
        <v>45324</v>
      </c>
      <c r="B623" s="677" t="s">
        <v>3307</v>
      </c>
      <c r="C623" s="677" t="s">
        <v>398</v>
      </c>
      <c r="D623" t="s">
        <v>401</v>
      </c>
      <c r="E623" s="237"/>
      <c r="F623" s="237">
        <v>2</v>
      </c>
      <c r="G623" s="218">
        <f t="shared" si="9"/>
        <v>1.0000000015608634E-4</v>
      </c>
      <c r="J623" s="677"/>
      <c r="M623" s="218"/>
    </row>
    <row r="624" spans="1:13">
      <c r="A624" s="364">
        <v>45260</v>
      </c>
      <c r="B624" s="391" t="s">
        <v>397</v>
      </c>
      <c r="C624" s="391" t="s">
        <v>405</v>
      </c>
      <c r="D624" t="s">
        <v>19</v>
      </c>
      <c r="E624" s="237">
        <v>17.2</v>
      </c>
      <c r="F624" s="355"/>
      <c r="G624" s="218">
        <f t="shared" si="9"/>
        <v>17.200100000000155</v>
      </c>
      <c r="J624" s="677"/>
      <c r="M624" s="218"/>
    </row>
    <row r="625" spans="1:13">
      <c r="A625" s="364"/>
      <c r="B625" s="391"/>
      <c r="C625" s="391"/>
      <c r="D625" t="s">
        <v>401</v>
      </c>
      <c r="E625" s="237">
        <v>5</v>
      </c>
      <c r="F625" s="355"/>
      <c r="G625" s="218">
        <f t="shared" si="9"/>
        <v>22.200100000000155</v>
      </c>
      <c r="J625" s="676"/>
      <c r="M625" s="218"/>
    </row>
    <row r="626" spans="1:13">
      <c r="A626" s="365"/>
      <c r="B626" s="366"/>
      <c r="C626" s="366"/>
      <c r="D626" t="s">
        <v>400</v>
      </c>
      <c r="E626" s="237">
        <v>350</v>
      </c>
      <c r="F626" s="355"/>
      <c r="G626" s="218">
        <f t="shared" si="9"/>
        <v>372.20010000000013</v>
      </c>
      <c r="J626" s="677"/>
      <c r="M626" s="218"/>
    </row>
    <row r="627" spans="1:13">
      <c r="A627" s="365">
        <v>45260</v>
      </c>
      <c r="B627" s="366" t="s">
        <v>3313</v>
      </c>
      <c r="C627" s="366" t="s">
        <v>405</v>
      </c>
      <c r="D627" t="s">
        <v>400</v>
      </c>
      <c r="E627" s="237"/>
      <c r="F627" s="355">
        <v>195</v>
      </c>
      <c r="G627" s="218">
        <f t="shared" si="9"/>
        <v>177.20010000000013</v>
      </c>
      <c r="J627" s="677"/>
      <c r="M627" s="218"/>
    </row>
    <row r="628" spans="1:13" s="396" customFormat="1">
      <c r="A628" s="395">
        <v>45324</v>
      </c>
      <c r="B628" s="681" t="s">
        <v>3305</v>
      </c>
      <c r="C628" s="452" t="s">
        <v>405</v>
      </c>
      <c r="D628" s="396" t="s">
        <v>400</v>
      </c>
      <c r="E628" s="416"/>
      <c r="F628" s="417">
        <v>155</v>
      </c>
      <c r="G628" s="399">
        <f t="shared" si="9"/>
        <v>22.200100000000134</v>
      </c>
      <c r="H628" s="399"/>
      <c r="J628" s="681"/>
      <c r="L628" s="397"/>
      <c r="M628" s="399"/>
    </row>
    <row r="629" spans="1:13">
      <c r="A629" s="236">
        <v>45324</v>
      </c>
      <c r="B629" s="677" t="s">
        <v>3307</v>
      </c>
      <c r="C629" s="366" t="s">
        <v>405</v>
      </c>
      <c r="D629" t="s">
        <v>19</v>
      </c>
      <c r="E629" s="237"/>
      <c r="F629" s="237">
        <v>17.2</v>
      </c>
      <c r="G629" s="218">
        <f t="shared" si="9"/>
        <v>5.0001000000001348</v>
      </c>
      <c r="J629" s="677"/>
      <c r="M629" s="218"/>
    </row>
    <row r="630" spans="1:13">
      <c r="A630" s="236">
        <v>45324</v>
      </c>
      <c r="B630" s="677" t="s">
        <v>3307</v>
      </c>
      <c r="C630" s="366" t="s">
        <v>405</v>
      </c>
      <c r="D630" t="s">
        <v>401</v>
      </c>
      <c r="E630" s="237"/>
      <c r="F630" s="237">
        <v>5</v>
      </c>
      <c r="G630" s="218">
        <f t="shared" si="9"/>
        <v>1.0000000013477006E-4</v>
      </c>
      <c r="J630" s="677"/>
      <c r="M630" s="218"/>
    </row>
    <row r="631" spans="1:13">
      <c r="A631" s="243">
        <v>45291</v>
      </c>
      <c r="B631" s="676" t="s">
        <v>397</v>
      </c>
      <c r="C631" s="676" t="s">
        <v>409</v>
      </c>
      <c r="D631" t="s">
        <v>19</v>
      </c>
      <c r="E631" s="237">
        <v>18.399999999999999</v>
      </c>
      <c r="F631" s="355"/>
      <c r="G631" s="218">
        <f t="shared" si="9"/>
        <v>18.400100000000133</v>
      </c>
      <c r="J631" s="676"/>
      <c r="M631" s="218"/>
    </row>
    <row r="632" spans="1:13">
      <c r="B632" s="677"/>
      <c r="C632" s="677"/>
      <c r="D632" t="s">
        <v>401</v>
      </c>
      <c r="E632" s="237">
        <v>5</v>
      </c>
      <c r="F632" s="355"/>
      <c r="G632" s="218">
        <f t="shared" si="9"/>
        <v>23.400100000000133</v>
      </c>
      <c r="J632" s="677"/>
      <c r="M632" s="241"/>
    </row>
    <row r="633" spans="1:13">
      <c r="B633" s="677"/>
      <c r="C633" s="677"/>
      <c r="D633" t="s">
        <v>400</v>
      </c>
      <c r="E633" s="237">
        <v>350</v>
      </c>
      <c r="F633" s="355"/>
      <c r="G633" s="218">
        <f t="shared" si="9"/>
        <v>373.40010000000012</v>
      </c>
      <c r="J633" s="677"/>
      <c r="M633" s="241"/>
    </row>
    <row r="634" spans="1:13">
      <c r="A634" s="236">
        <v>45291</v>
      </c>
      <c r="B634" s="677" t="s">
        <v>3314</v>
      </c>
      <c r="C634" s="677" t="s">
        <v>409</v>
      </c>
      <c r="D634" t="s">
        <v>400</v>
      </c>
      <c r="E634" s="237"/>
      <c r="F634" s="355">
        <v>285</v>
      </c>
      <c r="G634" s="218">
        <f t="shared" si="9"/>
        <v>88.400100000000123</v>
      </c>
      <c r="J634" s="676"/>
      <c r="M634" s="237"/>
    </row>
    <row r="635" spans="1:13" s="396" customFormat="1">
      <c r="A635" s="395">
        <v>45324</v>
      </c>
      <c r="B635" s="681" t="s">
        <v>3305</v>
      </c>
      <c r="C635" s="681" t="s">
        <v>409</v>
      </c>
      <c r="D635" s="396" t="s">
        <v>400</v>
      </c>
      <c r="E635" s="416"/>
      <c r="F635" s="417">
        <v>65</v>
      </c>
      <c r="G635" s="399">
        <f t="shared" si="9"/>
        <v>23.400100000000123</v>
      </c>
      <c r="H635" s="399"/>
      <c r="J635" s="682"/>
      <c r="L635" s="397"/>
      <c r="M635" s="416"/>
    </row>
    <row r="636" spans="1:13">
      <c r="A636" s="236">
        <v>45324</v>
      </c>
      <c r="B636" s="677" t="s">
        <v>3315</v>
      </c>
      <c r="C636" s="677" t="s">
        <v>409</v>
      </c>
      <c r="D636" t="s">
        <v>19</v>
      </c>
      <c r="E636" s="237"/>
      <c r="F636" s="237">
        <v>18.399999999999999</v>
      </c>
      <c r="G636" s="218">
        <f t="shared" si="9"/>
        <v>5.0001000000001241</v>
      </c>
      <c r="J636" s="676"/>
      <c r="M636" s="237"/>
    </row>
    <row r="637" spans="1:13">
      <c r="A637" s="236">
        <v>45324</v>
      </c>
      <c r="B637" s="677" t="s">
        <v>3315</v>
      </c>
      <c r="C637" s="677" t="s">
        <v>409</v>
      </c>
      <c r="D637" t="s">
        <v>401</v>
      </c>
      <c r="E637" s="237"/>
      <c r="F637" s="237">
        <v>5</v>
      </c>
      <c r="G637" s="218">
        <f t="shared" si="9"/>
        <v>1.0000000012411192E-4</v>
      </c>
      <c r="J637" s="676"/>
      <c r="M637" s="237"/>
    </row>
    <row r="638" spans="1:13">
      <c r="A638" s="243">
        <v>45322</v>
      </c>
      <c r="B638" s="676" t="s">
        <v>397</v>
      </c>
      <c r="C638" s="676" t="s">
        <v>444</v>
      </c>
      <c r="D638" t="s">
        <v>19</v>
      </c>
      <c r="E638" s="237">
        <v>13.6</v>
      </c>
      <c r="F638" s="256"/>
      <c r="G638" s="218">
        <f t="shared" si="9"/>
        <v>13.600100000000124</v>
      </c>
      <c r="J638" s="677"/>
      <c r="M638" s="237"/>
    </row>
    <row r="639" spans="1:13">
      <c r="B639" s="677"/>
      <c r="C639" s="677"/>
      <c r="D639" t="s">
        <v>401</v>
      </c>
      <c r="E639" s="237">
        <v>5.6</v>
      </c>
      <c r="F639" s="256"/>
      <c r="G639" s="218">
        <f t="shared" si="9"/>
        <v>19.200100000000123</v>
      </c>
      <c r="J639" s="677"/>
      <c r="M639" s="237"/>
    </row>
    <row r="640" spans="1:13">
      <c r="B640" s="677"/>
      <c r="C640" s="677"/>
      <c r="D640" t="s">
        <v>400</v>
      </c>
      <c r="E640" s="237">
        <v>233.3</v>
      </c>
      <c r="F640" s="256"/>
      <c r="G640" s="218">
        <f t="shared" ref="G640:G646" si="10">+G639+E640-F640</f>
        <v>252.50010000000015</v>
      </c>
      <c r="J640" s="391"/>
      <c r="M640" s="237"/>
    </row>
    <row r="641" spans="1:14">
      <c r="B641" s="677"/>
      <c r="C641" s="677"/>
      <c r="D641" t="s">
        <v>399</v>
      </c>
      <c r="E641" s="237">
        <v>1000</v>
      </c>
      <c r="F641" s="256"/>
      <c r="G641" s="218">
        <f t="shared" si="10"/>
        <v>1252.5001000000002</v>
      </c>
      <c r="J641" s="391"/>
      <c r="M641" s="237"/>
    </row>
    <row r="642" spans="1:14" s="396" customFormat="1">
      <c r="A642" s="395">
        <v>45301</v>
      </c>
      <c r="B642" s="681" t="s">
        <v>3316</v>
      </c>
      <c r="C642" s="681" t="s">
        <v>444</v>
      </c>
      <c r="D642" s="396" t="s">
        <v>399</v>
      </c>
      <c r="E642" s="416"/>
      <c r="F642" s="397">
        <v>1000</v>
      </c>
      <c r="G642" s="399">
        <f t="shared" si="10"/>
        <v>252.5001000000002</v>
      </c>
      <c r="H642" s="399"/>
      <c r="J642" s="452"/>
      <c r="L642" s="397"/>
      <c r="M642" s="416"/>
    </row>
    <row r="643" spans="1:14" s="396" customFormat="1">
      <c r="A643" s="395">
        <v>45322</v>
      </c>
      <c r="B643" s="681" t="s">
        <v>3317</v>
      </c>
      <c r="C643" s="681" t="s">
        <v>444</v>
      </c>
      <c r="D643" s="396" t="s">
        <v>400</v>
      </c>
      <c r="E643" s="398"/>
      <c r="F643" s="398">
        <v>195</v>
      </c>
      <c r="G643" s="399">
        <f t="shared" si="10"/>
        <v>57.500100000000202</v>
      </c>
      <c r="H643" s="399"/>
      <c r="J643" s="682"/>
      <c r="L643" s="397"/>
      <c r="M643" s="416"/>
    </row>
    <row r="644" spans="1:14" s="396" customFormat="1">
      <c r="A644" s="395">
        <v>45324</v>
      </c>
      <c r="B644" s="681" t="s">
        <v>3305</v>
      </c>
      <c r="C644" s="681" t="s">
        <v>444</v>
      </c>
      <c r="D644" s="396" t="s">
        <v>400</v>
      </c>
      <c r="E644" s="399"/>
      <c r="F644" s="399">
        <v>38.299999999999997</v>
      </c>
      <c r="G644" s="399">
        <f t="shared" si="10"/>
        <v>19.200100000000205</v>
      </c>
      <c r="H644" s="399"/>
      <c r="J644" s="681"/>
      <c r="L644" s="397"/>
      <c r="M644" s="416"/>
    </row>
    <row r="645" spans="1:14">
      <c r="A645" s="236">
        <v>45337</v>
      </c>
      <c r="B645" s="677" t="s">
        <v>3318</v>
      </c>
      <c r="C645" s="677" t="s">
        <v>444</v>
      </c>
      <c r="D645" t="s">
        <v>19</v>
      </c>
      <c r="F645" s="237">
        <v>13.6</v>
      </c>
      <c r="G645" s="218">
        <f t="shared" si="10"/>
        <v>5.6001000000002055</v>
      </c>
      <c r="J645" s="677"/>
      <c r="M645" s="237"/>
    </row>
    <row r="646" spans="1:14">
      <c r="A646" s="236">
        <v>45337</v>
      </c>
      <c r="B646" s="677" t="s">
        <v>3318</v>
      </c>
      <c r="C646" s="677" t="s">
        <v>444</v>
      </c>
      <c r="D646" t="s">
        <v>401</v>
      </c>
      <c r="F646" s="237">
        <v>5.6</v>
      </c>
      <c r="G646" s="218">
        <f t="shared" si="10"/>
        <v>1.0000000020582434E-4</v>
      </c>
      <c r="J646" s="690"/>
      <c r="K646" s="690"/>
      <c r="L646" s="690"/>
      <c r="M646" s="237"/>
    </row>
    <row r="647" spans="1:14">
      <c r="A647" s="243">
        <v>45351</v>
      </c>
      <c r="B647" s="676" t="s">
        <v>397</v>
      </c>
      <c r="C647" s="676" t="s">
        <v>415</v>
      </c>
      <c r="D647" t="s">
        <v>19</v>
      </c>
      <c r="E647" s="237">
        <v>10.6</v>
      </c>
      <c r="F647" s="237"/>
      <c r="G647" s="218">
        <f t="shared" ref="G647:G715" si="11">+G646+E647-F647</f>
        <v>10.600100000000205</v>
      </c>
      <c r="J647" s="676"/>
      <c r="L647" s="237"/>
      <c r="M647" s="237"/>
      <c r="N647" s="240"/>
    </row>
    <row r="648" spans="1:14">
      <c r="A648"/>
      <c r="B648" s="677"/>
      <c r="C648" s="677"/>
      <c r="D648" t="s">
        <v>401</v>
      </c>
      <c r="E648" s="237">
        <v>5</v>
      </c>
      <c r="F648" s="237"/>
      <c r="G648" s="218">
        <f t="shared" si="11"/>
        <v>15.600100000000205</v>
      </c>
      <c r="J648" s="677"/>
      <c r="L648" s="237"/>
    </row>
    <row r="649" spans="1:14">
      <c r="A649"/>
      <c r="B649" s="677"/>
      <c r="C649" s="677"/>
      <c r="D649" t="s">
        <v>400</v>
      </c>
      <c r="E649" s="237">
        <v>250</v>
      </c>
      <c r="F649" s="237"/>
      <c r="G649" s="218">
        <f t="shared" si="11"/>
        <v>265.60010000000023</v>
      </c>
      <c r="J649" s="677"/>
      <c r="L649" s="237"/>
    </row>
    <row r="650" spans="1:14" s="396" customFormat="1">
      <c r="A650" s="395">
        <v>45351</v>
      </c>
      <c r="B650" s="681" t="s">
        <v>3319</v>
      </c>
      <c r="C650" s="681" t="s">
        <v>415</v>
      </c>
      <c r="D650" s="396" t="s">
        <v>400</v>
      </c>
      <c r="E650" s="421"/>
      <c r="F650" s="398">
        <v>110</v>
      </c>
      <c r="G650" s="399">
        <f t="shared" si="11"/>
        <v>155.60010000000023</v>
      </c>
      <c r="H650" s="399"/>
      <c r="L650" s="397"/>
      <c r="M650" s="397"/>
    </row>
    <row r="651" spans="1:14">
      <c r="A651" s="236">
        <v>45378</v>
      </c>
      <c r="B651" s="677" t="s">
        <v>3320</v>
      </c>
      <c r="C651" s="677" t="s">
        <v>415</v>
      </c>
      <c r="D651" t="s">
        <v>19</v>
      </c>
      <c r="F651" s="237">
        <v>10.6</v>
      </c>
      <c r="G651" s="218">
        <f t="shared" si="11"/>
        <v>145.00010000000023</v>
      </c>
    </row>
    <row r="652" spans="1:14">
      <c r="A652" s="236">
        <v>45378</v>
      </c>
      <c r="B652" s="677" t="s">
        <v>3320</v>
      </c>
      <c r="C652" s="677" t="s">
        <v>415</v>
      </c>
      <c r="D652" t="s">
        <v>401</v>
      </c>
      <c r="F652" s="237">
        <v>5</v>
      </c>
      <c r="G652" s="218">
        <f t="shared" si="11"/>
        <v>140.00010000000023</v>
      </c>
    </row>
    <row r="653" spans="1:14" s="396" customFormat="1">
      <c r="A653" s="395">
        <v>45378</v>
      </c>
      <c r="B653" s="681" t="s">
        <v>3321</v>
      </c>
      <c r="C653" s="681" t="s">
        <v>415</v>
      </c>
      <c r="D653" s="396" t="s">
        <v>400</v>
      </c>
      <c r="E653" s="399"/>
      <c r="F653" s="399">
        <v>140</v>
      </c>
      <c r="G653" s="399">
        <f t="shared" si="11"/>
        <v>1.0000000023069333E-4</v>
      </c>
      <c r="H653" s="399"/>
      <c r="L653" s="397"/>
    </row>
    <row r="654" spans="1:14">
      <c r="A654" s="243">
        <v>45382</v>
      </c>
      <c r="B654" s="676" t="s">
        <v>397</v>
      </c>
      <c r="C654" s="676" t="s">
        <v>418</v>
      </c>
      <c r="D654" t="s">
        <v>19</v>
      </c>
      <c r="E654" s="256">
        <v>20.6</v>
      </c>
      <c r="F654" s="237"/>
      <c r="G654" s="218">
        <f t="shared" si="11"/>
        <v>20.600100000000232</v>
      </c>
    </row>
    <row r="655" spans="1:14">
      <c r="B655" s="677"/>
      <c r="C655" s="677"/>
      <c r="D655" t="s">
        <v>401</v>
      </c>
      <c r="E655" s="256">
        <v>5</v>
      </c>
      <c r="F655" s="237"/>
      <c r="G655" s="218">
        <f t="shared" si="11"/>
        <v>25.600100000000232</v>
      </c>
      <c r="J655" s="676"/>
    </row>
    <row r="656" spans="1:14">
      <c r="B656" s="677"/>
      <c r="C656" s="677"/>
      <c r="D656" t="s">
        <v>400</v>
      </c>
      <c r="E656" s="256">
        <v>500</v>
      </c>
      <c r="F656" s="237"/>
      <c r="G656" s="218">
        <f t="shared" si="11"/>
        <v>525.60010000000023</v>
      </c>
      <c r="J656" s="677"/>
    </row>
    <row r="657" spans="1:13">
      <c r="B657" s="677"/>
      <c r="C657" s="677"/>
      <c r="D657" t="s">
        <v>482</v>
      </c>
      <c r="E657" s="256">
        <v>5</v>
      </c>
      <c r="F657" s="237"/>
      <c r="G657" s="218">
        <f t="shared" si="11"/>
        <v>530.60010000000023</v>
      </c>
      <c r="M657" s="256"/>
    </row>
    <row r="658" spans="1:13" s="396" customFormat="1">
      <c r="A658" s="395">
        <v>45382</v>
      </c>
      <c r="B658" s="681" t="s">
        <v>3322</v>
      </c>
      <c r="C658" s="681" t="s">
        <v>418</v>
      </c>
      <c r="D658" s="396" t="s">
        <v>400</v>
      </c>
      <c r="E658" s="397"/>
      <c r="F658" s="416">
        <v>330</v>
      </c>
      <c r="G658" s="399">
        <f t="shared" si="11"/>
        <v>200.60010000000023</v>
      </c>
      <c r="H658" s="399"/>
      <c r="J658" s="682"/>
      <c r="L658" s="397"/>
    </row>
    <row r="659" spans="1:13" s="396" customFormat="1">
      <c r="A659" s="395">
        <v>45432</v>
      </c>
      <c r="B659" s="681" t="s">
        <v>3323</v>
      </c>
      <c r="C659" s="681" t="s">
        <v>418</v>
      </c>
      <c r="D659" s="396" t="s">
        <v>400</v>
      </c>
      <c r="E659" s="397"/>
      <c r="F659" s="416">
        <v>170</v>
      </c>
      <c r="G659" s="399">
        <f t="shared" si="11"/>
        <v>30.600100000000225</v>
      </c>
      <c r="H659" s="399"/>
      <c r="J659" s="681"/>
      <c r="L659" s="397"/>
    </row>
    <row r="660" spans="1:13">
      <c r="A660" s="236">
        <v>45471</v>
      </c>
      <c r="B660" s="677" t="s">
        <v>3324</v>
      </c>
      <c r="C660" s="677" t="s">
        <v>418</v>
      </c>
      <c r="D660" t="s">
        <v>19</v>
      </c>
      <c r="E660" s="256"/>
      <c r="F660" s="237">
        <v>20.6</v>
      </c>
      <c r="G660" s="218">
        <f t="shared" si="11"/>
        <v>10.000100000000224</v>
      </c>
      <c r="J660" s="677"/>
    </row>
    <row r="661" spans="1:13">
      <c r="A661" s="236">
        <v>45471</v>
      </c>
      <c r="B661" s="677" t="s">
        <v>3324</v>
      </c>
      <c r="C661" s="677" t="s">
        <v>418</v>
      </c>
      <c r="D661" t="s">
        <v>401</v>
      </c>
      <c r="E661" s="256"/>
      <c r="F661" s="237">
        <v>5</v>
      </c>
      <c r="G661" s="218">
        <f t="shared" si="11"/>
        <v>5.0001000000002236</v>
      </c>
      <c r="J661" s="677"/>
    </row>
    <row r="662" spans="1:13">
      <c r="A662" s="236">
        <v>45471</v>
      </c>
      <c r="B662" s="677" t="s">
        <v>3324</v>
      </c>
      <c r="C662" s="677" t="s">
        <v>418</v>
      </c>
      <c r="D662" t="s">
        <v>482</v>
      </c>
      <c r="E662" s="256"/>
      <c r="F662" s="237">
        <v>5</v>
      </c>
      <c r="G662" s="218">
        <f t="shared" si="11"/>
        <v>1.000000002235879E-4</v>
      </c>
      <c r="J662" s="677"/>
    </row>
    <row r="663" spans="1:13">
      <c r="A663" s="243">
        <v>45412</v>
      </c>
      <c r="B663" s="676" t="s">
        <v>397</v>
      </c>
      <c r="C663" s="676" t="s">
        <v>420</v>
      </c>
      <c r="D663" t="s">
        <v>19</v>
      </c>
      <c r="E663" s="256">
        <v>20.5</v>
      </c>
      <c r="F663" s="237"/>
      <c r="G663" s="218">
        <f t="shared" si="11"/>
        <v>20.500100000000224</v>
      </c>
      <c r="J663" s="676"/>
    </row>
    <row r="664" spans="1:13">
      <c r="B664" s="677"/>
      <c r="C664" s="677"/>
      <c r="D664" t="s">
        <v>401</v>
      </c>
      <c r="E664" s="256">
        <v>5</v>
      </c>
      <c r="F664" s="237"/>
      <c r="G664" s="218">
        <f t="shared" si="11"/>
        <v>25.500100000000224</v>
      </c>
      <c r="J664" s="676"/>
      <c r="M664" s="256"/>
    </row>
    <row r="665" spans="1:13">
      <c r="B665" s="677"/>
      <c r="C665" s="677"/>
      <c r="D665" t="s">
        <v>400</v>
      </c>
      <c r="E665" s="256">
        <v>500</v>
      </c>
      <c r="F665" s="237"/>
      <c r="G665" s="218">
        <f t="shared" si="11"/>
        <v>525.5001000000002</v>
      </c>
      <c r="J665" s="677"/>
    </row>
    <row r="666" spans="1:13" s="396" customFormat="1">
      <c r="A666" s="395">
        <v>45412</v>
      </c>
      <c r="B666" s="681" t="s">
        <v>3325</v>
      </c>
      <c r="C666" s="681" t="s">
        <v>420</v>
      </c>
      <c r="D666" s="396" t="s">
        <v>400</v>
      </c>
      <c r="E666" s="397"/>
      <c r="F666" s="416">
        <v>300</v>
      </c>
      <c r="G666" s="399">
        <f t="shared" si="11"/>
        <v>225.5001000000002</v>
      </c>
      <c r="H666" s="399"/>
      <c r="L666" s="397"/>
    </row>
    <row r="667" spans="1:13" s="396" customFormat="1">
      <c r="A667" s="395">
        <v>45432</v>
      </c>
      <c r="B667" s="681" t="s">
        <v>3323</v>
      </c>
      <c r="C667" s="681" t="s">
        <v>420</v>
      </c>
      <c r="D667" s="396" t="s">
        <v>400</v>
      </c>
      <c r="E667" s="399"/>
      <c r="F667" s="399">
        <v>130</v>
      </c>
      <c r="G667" s="399">
        <f t="shared" si="11"/>
        <v>95.500100000000202</v>
      </c>
      <c r="H667" s="399"/>
      <c r="L667" s="397"/>
    </row>
    <row r="668" spans="1:13" s="396" customFormat="1">
      <c r="A668" s="395">
        <v>45455</v>
      </c>
      <c r="B668" s="681" t="s">
        <v>3326</v>
      </c>
      <c r="C668" s="681" t="s">
        <v>420</v>
      </c>
      <c r="D668" s="396" t="s">
        <v>400</v>
      </c>
      <c r="E668" s="399"/>
      <c r="F668" s="399">
        <v>70</v>
      </c>
      <c r="G668" s="399">
        <f t="shared" si="11"/>
        <v>25.500100000000202</v>
      </c>
      <c r="H668" s="399"/>
      <c r="L668" s="397"/>
    </row>
    <row r="669" spans="1:13">
      <c r="A669" s="236">
        <v>45471</v>
      </c>
      <c r="B669" s="677" t="s">
        <v>3324</v>
      </c>
      <c r="C669" s="677" t="s">
        <v>420</v>
      </c>
      <c r="D669" t="s">
        <v>19</v>
      </c>
      <c r="F669" s="218">
        <v>20.5</v>
      </c>
      <c r="G669" s="218">
        <f t="shared" si="11"/>
        <v>5.0001000000002023</v>
      </c>
    </row>
    <row r="670" spans="1:13">
      <c r="A670" s="236">
        <v>45471</v>
      </c>
      <c r="B670" s="677" t="s">
        <v>3324</v>
      </c>
      <c r="C670" s="677" t="s">
        <v>420</v>
      </c>
      <c r="D670" t="s">
        <v>401</v>
      </c>
      <c r="F670" s="218">
        <v>5</v>
      </c>
      <c r="G670" s="218">
        <f t="shared" si="11"/>
        <v>1.0000000020227162E-4</v>
      </c>
    </row>
    <row r="671" spans="1:13">
      <c r="A671" s="243">
        <v>45443</v>
      </c>
      <c r="B671" s="676" t="s">
        <v>397</v>
      </c>
      <c r="C671" s="676" t="s">
        <v>422</v>
      </c>
      <c r="D671" t="s">
        <v>19</v>
      </c>
      <c r="E671" s="256">
        <v>18.600000000000001</v>
      </c>
      <c r="F671" s="334"/>
      <c r="G671" s="218">
        <f t="shared" si="11"/>
        <v>18.600100000000204</v>
      </c>
    </row>
    <row r="672" spans="1:13">
      <c r="B672" s="677"/>
      <c r="C672" s="677"/>
      <c r="D672" t="s">
        <v>401</v>
      </c>
      <c r="E672" s="256">
        <v>5</v>
      </c>
      <c r="F672" s="334"/>
      <c r="G672" s="218">
        <f t="shared" si="11"/>
        <v>23.600100000000204</v>
      </c>
    </row>
    <row r="673" spans="1:12">
      <c r="B673" s="677"/>
      <c r="C673" s="677"/>
      <c r="D673" t="s">
        <v>1115</v>
      </c>
      <c r="E673" s="256">
        <v>500</v>
      </c>
      <c r="F673" s="334"/>
      <c r="G673" s="218">
        <f t="shared" si="11"/>
        <v>523.60010000000023</v>
      </c>
      <c r="K673" s="240"/>
    </row>
    <row r="674" spans="1:12">
      <c r="B674" s="677"/>
      <c r="C674" s="677"/>
      <c r="D674" t="s">
        <v>580</v>
      </c>
      <c r="E674" s="256">
        <v>10</v>
      </c>
      <c r="F674" s="334"/>
      <c r="G674" s="218">
        <f t="shared" si="11"/>
        <v>533.60010000000023</v>
      </c>
    </row>
    <row r="675" spans="1:12" s="396" customFormat="1">
      <c r="A675" s="395">
        <v>45443</v>
      </c>
      <c r="B675" s="681" t="s">
        <v>3327</v>
      </c>
      <c r="C675" s="681" t="s">
        <v>422</v>
      </c>
      <c r="D675" s="396" t="s">
        <v>1115</v>
      </c>
      <c r="E675" s="397"/>
      <c r="F675" s="455">
        <v>250</v>
      </c>
      <c r="G675" s="399">
        <f t="shared" si="11"/>
        <v>283.60010000000023</v>
      </c>
      <c r="H675" s="399"/>
      <c r="K675" s="681" t="s">
        <v>3328</v>
      </c>
      <c r="L675" s="397"/>
    </row>
    <row r="676" spans="1:12" s="396" customFormat="1">
      <c r="A676" s="395">
        <v>45455</v>
      </c>
      <c r="B676" s="681" t="s">
        <v>3326</v>
      </c>
      <c r="C676" s="681" t="s">
        <v>422</v>
      </c>
      <c r="D676" s="396" t="s">
        <v>1115</v>
      </c>
      <c r="E676" s="399"/>
      <c r="F676" s="399">
        <v>110</v>
      </c>
      <c r="G676" s="399">
        <f t="shared" si="11"/>
        <v>173.60010000000023</v>
      </c>
      <c r="H676" s="399"/>
      <c r="I676" s="396">
        <v>2024</v>
      </c>
      <c r="J676" s="682" t="s">
        <v>429</v>
      </c>
      <c r="K676" s="396" t="s">
        <v>19</v>
      </c>
      <c r="L676" s="416">
        <v>17.8</v>
      </c>
    </row>
    <row r="677" spans="1:12">
      <c r="A677" s="236">
        <v>45471</v>
      </c>
      <c r="B677" s="677" t="s">
        <v>3324</v>
      </c>
      <c r="C677" s="677" t="s">
        <v>422</v>
      </c>
      <c r="D677" t="s">
        <v>580</v>
      </c>
      <c r="F677" s="218">
        <v>10</v>
      </c>
      <c r="G677" s="218">
        <f t="shared" si="11"/>
        <v>163.60010000000023</v>
      </c>
      <c r="J677" s="677"/>
      <c r="K677" t="s">
        <v>401</v>
      </c>
      <c r="L677" s="237">
        <v>7</v>
      </c>
    </row>
    <row r="678" spans="1:12" s="460" customFormat="1">
      <c r="A678" s="458">
        <v>45471</v>
      </c>
      <c r="B678" s="459" t="s">
        <v>3329</v>
      </c>
      <c r="C678" s="459" t="s">
        <v>422</v>
      </c>
      <c r="D678" s="460" t="s">
        <v>1115</v>
      </c>
      <c r="E678" s="463"/>
      <c r="F678" s="463">
        <v>140</v>
      </c>
      <c r="G678" s="463">
        <f t="shared" si="11"/>
        <v>23.600100000000225</v>
      </c>
      <c r="H678" s="463"/>
      <c r="J678" s="470" t="s">
        <v>431</v>
      </c>
      <c r="K678" s="460" t="s">
        <v>400</v>
      </c>
      <c r="L678" s="462">
        <v>215</v>
      </c>
    </row>
    <row r="679" spans="1:12">
      <c r="A679" s="236">
        <v>45525</v>
      </c>
      <c r="B679" s="677" t="s">
        <v>3330</v>
      </c>
      <c r="C679" s="677" t="s">
        <v>422</v>
      </c>
      <c r="D679" t="s">
        <v>19</v>
      </c>
      <c r="F679" s="256">
        <v>18.600000000000001</v>
      </c>
      <c r="G679" s="218">
        <f t="shared" si="11"/>
        <v>5.0001000000002236</v>
      </c>
      <c r="L679" s="256">
        <f>SUM(L676:L678)</f>
        <v>239.8</v>
      </c>
    </row>
    <row r="680" spans="1:12">
      <c r="A680" s="236">
        <v>45525</v>
      </c>
      <c r="B680" s="677" t="s">
        <v>3330</v>
      </c>
      <c r="C680" s="677" t="s">
        <v>422</v>
      </c>
      <c r="D680" t="s">
        <v>401</v>
      </c>
      <c r="F680" s="256">
        <v>5</v>
      </c>
      <c r="G680" s="218">
        <f t="shared" si="11"/>
        <v>1.000000002235879E-4</v>
      </c>
    </row>
    <row r="681" spans="1:12">
      <c r="A681" s="243">
        <v>45473</v>
      </c>
      <c r="B681" s="676" t="s">
        <v>397</v>
      </c>
      <c r="C681" s="676" t="s">
        <v>425</v>
      </c>
      <c r="D681" t="s">
        <v>19</v>
      </c>
      <c r="E681" s="256">
        <v>18.100000000000001</v>
      </c>
      <c r="G681" s="218">
        <f t="shared" si="11"/>
        <v>18.100100000000225</v>
      </c>
      <c r="J681" s="677"/>
    </row>
    <row r="682" spans="1:12">
      <c r="B682" s="677"/>
      <c r="C682" s="677"/>
      <c r="D682" t="s">
        <v>401</v>
      </c>
      <c r="E682" s="256">
        <v>7</v>
      </c>
      <c r="G682" s="218">
        <f t="shared" si="11"/>
        <v>25.100100000000225</v>
      </c>
    </row>
    <row r="683" spans="1:12">
      <c r="B683" s="677"/>
      <c r="C683" s="677"/>
      <c r="D683" t="s">
        <v>400</v>
      </c>
      <c r="E683" s="256">
        <v>500</v>
      </c>
      <c r="G683" s="218">
        <f t="shared" si="11"/>
        <v>525.10010000000023</v>
      </c>
      <c r="J683" s="676"/>
    </row>
    <row r="684" spans="1:12" s="460" customFormat="1">
      <c r="A684" s="458">
        <v>45473</v>
      </c>
      <c r="B684" s="459" t="s">
        <v>3331</v>
      </c>
      <c r="C684" s="459" t="s">
        <v>425</v>
      </c>
      <c r="D684" s="460" t="s">
        <v>400</v>
      </c>
      <c r="E684" s="463"/>
      <c r="F684" s="463">
        <v>390</v>
      </c>
      <c r="G684" s="463">
        <f t="shared" si="11"/>
        <v>135.10010000000023</v>
      </c>
      <c r="H684" s="463"/>
      <c r="L684" s="461"/>
    </row>
    <row r="685" spans="1:12">
      <c r="A685" s="236">
        <v>45525</v>
      </c>
      <c r="B685" s="677" t="s">
        <v>3330</v>
      </c>
      <c r="C685" s="677" t="s">
        <v>425</v>
      </c>
      <c r="D685" t="s">
        <v>19</v>
      </c>
      <c r="F685" s="256">
        <v>18.100000000000001</v>
      </c>
      <c r="G685" s="218">
        <f t="shared" si="11"/>
        <v>117.00010000000023</v>
      </c>
    </row>
    <row r="686" spans="1:12">
      <c r="A686" s="236">
        <v>45525</v>
      </c>
      <c r="B686" s="677" t="s">
        <v>3330</v>
      </c>
      <c r="C686" s="677" t="s">
        <v>425</v>
      </c>
      <c r="D686" t="s">
        <v>401</v>
      </c>
      <c r="F686" s="256">
        <v>7</v>
      </c>
      <c r="G686" s="218">
        <f t="shared" si="11"/>
        <v>110.00010000000023</v>
      </c>
    </row>
    <row r="687" spans="1:12" s="396" customFormat="1">
      <c r="A687" s="395">
        <v>45525</v>
      </c>
      <c r="B687" s="681" t="s">
        <v>3332</v>
      </c>
      <c r="C687" s="681" t="s">
        <v>425</v>
      </c>
      <c r="D687" s="396" t="s">
        <v>400</v>
      </c>
      <c r="E687" s="399"/>
      <c r="F687" s="397">
        <v>110</v>
      </c>
      <c r="G687" s="399">
        <f t="shared" si="11"/>
        <v>1.0000000023069333E-4</v>
      </c>
      <c r="H687" s="399"/>
      <c r="L687" s="397"/>
    </row>
    <row r="688" spans="1:12">
      <c r="A688" s="243">
        <v>45504</v>
      </c>
      <c r="B688" s="676" t="s">
        <v>397</v>
      </c>
      <c r="C688" s="676" t="s">
        <v>427</v>
      </c>
      <c r="D688" t="s">
        <v>19</v>
      </c>
      <c r="E688" s="237">
        <v>17.8</v>
      </c>
      <c r="G688" s="218">
        <f t="shared" si="11"/>
        <v>17.800100000000231</v>
      </c>
    </row>
    <row r="689" spans="1:14">
      <c r="B689" s="677"/>
      <c r="C689" s="677"/>
      <c r="D689" t="s">
        <v>401</v>
      </c>
      <c r="E689" s="237">
        <v>7</v>
      </c>
      <c r="G689" s="218">
        <f t="shared" si="11"/>
        <v>24.800100000000231</v>
      </c>
    </row>
    <row r="690" spans="1:14">
      <c r="B690" s="677"/>
      <c r="C690" s="677"/>
      <c r="D690" t="s">
        <v>400</v>
      </c>
      <c r="E690" s="237">
        <v>500</v>
      </c>
      <c r="G690" s="218">
        <f t="shared" si="11"/>
        <v>524.80010000000027</v>
      </c>
    </row>
    <row r="691" spans="1:14" s="396" customFormat="1">
      <c r="A691" s="395">
        <v>45504</v>
      </c>
      <c r="B691" s="681" t="s">
        <v>3333</v>
      </c>
      <c r="C691" s="681" t="s">
        <v>427</v>
      </c>
      <c r="D691" s="396" t="s">
        <v>400</v>
      </c>
      <c r="E691" s="399"/>
      <c r="F691" s="399">
        <v>375</v>
      </c>
      <c r="G691" s="399">
        <f t="shared" si="11"/>
        <v>149.80010000000027</v>
      </c>
      <c r="H691" s="399"/>
      <c r="L691" s="397"/>
    </row>
    <row r="692" spans="1:14" s="396" customFormat="1">
      <c r="A692" s="395">
        <v>45525</v>
      </c>
      <c r="B692" s="681" t="s">
        <v>3332</v>
      </c>
      <c r="C692" s="681" t="s">
        <v>427</v>
      </c>
      <c r="D692" s="396" t="s">
        <v>400</v>
      </c>
      <c r="E692" s="399"/>
      <c r="F692" s="399">
        <v>125</v>
      </c>
      <c r="G692" s="399">
        <f t="shared" si="11"/>
        <v>24.80010000000027</v>
      </c>
      <c r="H692" s="399"/>
      <c r="L692" s="397"/>
    </row>
    <row r="693" spans="1:14">
      <c r="A693" s="236">
        <v>45551</v>
      </c>
      <c r="B693" s="677" t="s">
        <v>3334</v>
      </c>
      <c r="C693" s="677" t="s">
        <v>427</v>
      </c>
      <c r="D693" t="s">
        <v>19</v>
      </c>
      <c r="F693" s="218">
        <v>17.8</v>
      </c>
      <c r="G693" s="218">
        <f t="shared" si="11"/>
        <v>7.0001000000002698</v>
      </c>
    </row>
    <row r="694" spans="1:14">
      <c r="A694" s="236">
        <v>45551</v>
      </c>
      <c r="B694" s="677" t="s">
        <v>3334</v>
      </c>
      <c r="C694" s="677" t="s">
        <v>427</v>
      </c>
      <c r="D694" t="s">
        <v>401</v>
      </c>
      <c r="F694" s="218">
        <v>7</v>
      </c>
      <c r="G694" s="218">
        <f t="shared" si="11"/>
        <v>1.0000000026977318E-4</v>
      </c>
    </row>
    <row r="695" spans="1:14">
      <c r="A695" s="243">
        <v>45535</v>
      </c>
      <c r="B695" s="676" t="s">
        <v>397</v>
      </c>
      <c r="C695" s="676" t="s">
        <v>429</v>
      </c>
      <c r="D695" t="s">
        <v>19</v>
      </c>
      <c r="E695" s="237">
        <v>17.8</v>
      </c>
      <c r="F695" s="355"/>
      <c r="G695" s="218">
        <f t="shared" si="11"/>
        <v>17.80010000000027</v>
      </c>
      <c r="M695" s="237"/>
    </row>
    <row r="696" spans="1:14">
      <c r="B696" s="677"/>
      <c r="C696" s="677"/>
      <c r="D696" t="s">
        <v>401</v>
      </c>
      <c r="E696" s="237">
        <v>7</v>
      </c>
      <c r="F696" s="355"/>
      <c r="G696" s="218">
        <f t="shared" si="11"/>
        <v>24.80010000000027</v>
      </c>
      <c r="M696" s="237"/>
    </row>
    <row r="697" spans="1:14">
      <c r="B697" s="677"/>
      <c r="C697" s="677"/>
      <c r="D697" t="s">
        <v>400</v>
      </c>
      <c r="E697" s="237">
        <v>500</v>
      </c>
      <c r="F697" s="355"/>
      <c r="G697" s="218">
        <f t="shared" si="11"/>
        <v>524.80010000000027</v>
      </c>
      <c r="J697" s="676"/>
      <c r="M697" s="237"/>
    </row>
    <row r="698" spans="1:14" s="396" customFormat="1">
      <c r="A698" s="395">
        <v>45535</v>
      </c>
      <c r="B698" s="681" t="s">
        <v>3335</v>
      </c>
      <c r="C698" s="681" t="s">
        <v>429</v>
      </c>
      <c r="D698" s="396" t="s">
        <v>400</v>
      </c>
      <c r="E698" s="416"/>
      <c r="F698" s="417">
        <v>410</v>
      </c>
      <c r="G698" s="399">
        <f t="shared" si="11"/>
        <v>114.80010000000027</v>
      </c>
      <c r="H698" s="399"/>
      <c r="J698" s="681"/>
      <c r="L698" s="397"/>
      <c r="M698" s="416"/>
    </row>
    <row r="699" spans="1:14" s="396" customFormat="1">
      <c r="A699" s="395">
        <v>45551</v>
      </c>
      <c r="B699" s="681" t="s">
        <v>3336</v>
      </c>
      <c r="C699" s="681" t="s">
        <v>429</v>
      </c>
      <c r="D699" s="396" t="s">
        <v>400</v>
      </c>
      <c r="E699" s="399"/>
      <c r="F699" s="399">
        <v>90</v>
      </c>
      <c r="G699" s="399">
        <f t="shared" si="11"/>
        <v>24.80010000000027</v>
      </c>
      <c r="H699" s="399"/>
      <c r="J699" s="401"/>
      <c r="L699" s="397"/>
    </row>
    <row r="700" spans="1:14">
      <c r="A700" s="236">
        <v>45617</v>
      </c>
      <c r="B700" s="677" t="s">
        <v>3337</v>
      </c>
      <c r="C700" s="677" t="s">
        <v>429</v>
      </c>
      <c r="D700" t="s">
        <v>19</v>
      </c>
      <c r="F700" s="218">
        <v>17.8</v>
      </c>
      <c r="G700" s="218">
        <f t="shared" si="11"/>
        <v>7.0001000000002698</v>
      </c>
      <c r="J700" s="232"/>
    </row>
    <row r="701" spans="1:14">
      <c r="A701" s="236">
        <v>45617</v>
      </c>
      <c r="B701" s="677" t="s">
        <v>3337</v>
      </c>
      <c r="C701" s="677" t="s">
        <v>429</v>
      </c>
      <c r="D701" t="s">
        <v>401</v>
      </c>
      <c r="F701" s="218">
        <v>7</v>
      </c>
      <c r="G701" s="218">
        <f t="shared" si="11"/>
        <v>1.0000000026977318E-4</v>
      </c>
      <c r="J701" s="232"/>
    </row>
    <row r="702" spans="1:14">
      <c r="A702" s="243">
        <v>45565</v>
      </c>
      <c r="B702" s="676" t="s">
        <v>397</v>
      </c>
      <c r="C702" s="676" t="s">
        <v>431</v>
      </c>
      <c r="D702" t="s">
        <v>19</v>
      </c>
      <c r="E702" s="237">
        <v>17.899999999999999</v>
      </c>
      <c r="F702" s="355"/>
      <c r="G702" s="218">
        <f t="shared" si="11"/>
        <v>17.900100000000268</v>
      </c>
      <c r="M702" s="256"/>
    </row>
    <row r="703" spans="1:14">
      <c r="B703" s="677"/>
      <c r="C703" s="677"/>
      <c r="D703" t="s">
        <v>401</v>
      </c>
      <c r="E703" s="237">
        <v>5</v>
      </c>
      <c r="F703" s="355"/>
      <c r="G703" s="218">
        <f t="shared" si="11"/>
        <v>22.900100000000268</v>
      </c>
      <c r="N703" s="256"/>
    </row>
    <row r="704" spans="1:14">
      <c r="B704" s="677"/>
      <c r="C704" s="677"/>
      <c r="D704" t="s">
        <v>400</v>
      </c>
      <c r="E704" s="237">
        <v>500</v>
      </c>
      <c r="F704" s="355"/>
      <c r="G704" s="218">
        <f t="shared" si="11"/>
        <v>522.90010000000029</v>
      </c>
    </row>
    <row r="705" spans="1:12" s="466" customFormat="1">
      <c r="A705" s="464">
        <v>45565</v>
      </c>
      <c r="B705" s="465" t="s">
        <v>3338</v>
      </c>
      <c r="C705" s="465" t="s">
        <v>431</v>
      </c>
      <c r="D705" s="466" t="s">
        <v>400</v>
      </c>
      <c r="E705" s="468"/>
      <c r="F705" s="487">
        <v>285</v>
      </c>
      <c r="G705" s="469">
        <f t="shared" si="11"/>
        <v>237.90010000000029</v>
      </c>
      <c r="H705" s="469"/>
      <c r="L705" s="467"/>
    </row>
    <row r="706" spans="1:12" s="396" customFormat="1">
      <c r="A706" s="395">
        <v>45574</v>
      </c>
      <c r="B706" s="681" t="s">
        <v>3339</v>
      </c>
      <c r="C706" s="681" t="s">
        <v>431</v>
      </c>
      <c r="D706" s="396" t="s">
        <v>400</v>
      </c>
      <c r="E706" s="399"/>
      <c r="F706" s="399">
        <v>190</v>
      </c>
      <c r="G706" s="399">
        <f t="shared" si="11"/>
        <v>47.900100000000293</v>
      </c>
      <c r="H706" s="399"/>
      <c r="L706" s="397"/>
    </row>
    <row r="707" spans="1:12" s="396" customFormat="1">
      <c r="A707" s="395">
        <v>45608</v>
      </c>
      <c r="B707" s="681" t="s">
        <v>3340</v>
      </c>
      <c r="C707" s="681" t="s">
        <v>431</v>
      </c>
      <c r="D707" s="396" t="s">
        <v>400</v>
      </c>
      <c r="E707" s="399"/>
      <c r="F707" s="399">
        <v>25</v>
      </c>
      <c r="G707" s="399">
        <f t="shared" si="11"/>
        <v>22.900100000000293</v>
      </c>
      <c r="H707" s="399"/>
      <c r="L707" s="397"/>
    </row>
    <row r="708" spans="1:12">
      <c r="A708" s="236">
        <v>45617</v>
      </c>
      <c r="B708" s="677" t="s">
        <v>3337</v>
      </c>
      <c r="C708" s="677" t="s">
        <v>431</v>
      </c>
      <c r="D708" t="s">
        <v>19</v>
      </c>
      <c r="F708" s="218">
        <v>17.899999999999999</v>
      </c>
      <c r="G708" s="218">
        <f t="shared" si="11"/>
        <v>5.0001000000002946</v>
      </c>
    </row>
    <row r="709" spans="1:12">
      <c r="A709" s="236">
        <v>45617</v>
      </c>
      <c r="B709" s="677" t="s">
        <v>3337</v>
      </c>
      <c r="C709" s="677" t="s">
        <v>431</v>
      </c>
      <c r="D709" t="s">
        <v>401</v>
      </c>
      <c r="F709" s="218">
        <v>5</v>
      </c>
      <c r="G709" s="218">
        <f t="shared" si="11"/>
        <v>1.0000000029464218E-4</v>
      </c>
    </row>
    <row r="710" spans="1:12">
      <c r="A710" s="243">
        <v>45596</v>
      </c>
      <c r="B710" s="676" t="s">
        <v>397</v>
      </c>
      <c r="C710" s="676" t="s">
        <v>398</v>
      </c>
      <c r="D710" t="s">
        <v>19</v>
      </c>
      <c r="E710" s="237">
        <v>7</v>
      </c>
      <c r="G710" s="218">
        <f t="shared" si="11"/>
        <v>7.0001000000002946</v>
      </c>
      <c r="J710" s="676"/>
      <c r="L710" s="237"/>
    </row>
    <row r="711" spans="1:12">
      <c r="B711" s="677"/>
      <c r="C711" s="677"/>
      <c r="D711" t="s">
        <v>401</v>
      </c>
      <c r="E711" s="237">
        <v>7</v>
      </c>
      <c r="G711" s="218">
        <f t="shared" si="11"/>
        <v>14.000100000000295</v>
      </c>
      <c r="J711" s="677"/>
      <c r="L711" s="237"/>
    </row>
    <row r="712" spans="1:12">
      <c r="B712" s="677"/>
      <c r="C712" s="677"/>
      <c r="D712" t="s">
        <v>400</v>
      </c>
      <c r="E712" s="237">
        <v>500</v>
      </c>
      <c r="G712" s="218">
        <f t="shared" si="11"/>
        <v>514.00010000000032</v>
      </c>
      <c r="J712" s="676"/>
      <c r="L712" s="237"/>
    </row>
    <row r="713" spans="1:12" s="396" customFormat="1">
      <c r="A713" s="395">
        <v>45596</v>
      </c>
      <c r="B713" s="681" t="s">
        <v>3341</v>
      </c>
      <c r="C713" s="681" t="s">
        <v>398</v>
      </c>
      <c r="D713" s="396" t="s">
        <v>400</v>
      </c>
      <c r="E713" s="399"/>
      <c r="F713" s="399">
        <v>285</v>
      </c>
      <c r="G713" s="399">
        <f t="shared" si="11"/>
        <v>229.00010000000032</v>
      </c>
      <c r="H713" s="399"/>
      <c r="L713" s="397"/>
    </row>
    <row r="714" spans="1:12" s="396" customFormat="1">
      <c r="A714" s="395">
        <v>45608</v>
      </c>
      <c r="B714" s="681" t="s">
        <v>3340</v>
      </c>
      <c r="C714" s="681" t="s">
        <v>398</v>
      </c>
      <c r="D714" s="396" t="s">
        <v>400</v>
      </c>
      <c r="E714" s="399"/>
      <c r="F714" s="399">
        <v>175</v>
      </c>
      <c r="G714" s="399">
        <f t="shared" si="11"/>
        <v>54.000100000000316</v>
      </c>
      <c r="H714" s="399"/>
      <c r="L714" s="397"/>
    </row>
    <row r="715" spans="1:12" s="396" customFormat="1">
      <c r="A715" s="395">
        <v>45625</v>
      </c>
      <c r="B715" s="681" t="s">
        <v>3342</v>
      </c>
      <c r="C715" s="681" t="s">
        <v>398</v>
      </c>
      <c r="D715" s="396" t="s">
        <v>400</v>
      </c>
      <c r="E715" s="399"/>
      <c r="F715" s="399">
        <v>40</v>
      </c>
      <c r="G715" s="399">
        <f t="shared" si="11"/>
        <v>14.000100000000316</v>
      </c>
      <c r="H715" s="399"/>
      <c r="L715" s="397"/>
    </row>
    <row r="716" spans="1:12">
      <c r="A716" s="236">
        <v>45657</v>
      </c>
      <c r="B716" s="677" t="s">
        <v>3343</v>
      </c>
      <c r="C716" s="677" t="s">
        <v>398</v>
      </c>
      <c r="D716" t="s">
        <v>19</v>
      </c>
      <c r="F716" s="218">
        <v>7</v>
      </c>
      <c r="G716" s="218">
        <f t="shared" ref="G716:G782" si="12">+G715+E716-F716</f>
        <v>7.000100000000316</v>
      </c>
    </row>
    <row r="717" spans="1:12">
      <c r="A717" s="236">
        <v>45657</v>
      </c>
      <c r="B717" s="677" t="s">
        <v>3343</v>
      </c>
      <c r="C717" s="677" t="s">
        <v>398</v>
      </c>
      <c r="D717" t="s">
        <v>401</v>
      </c>
      <c r="F717" s="218">
        <v>7</v>
      </c>
      <c r="G717" s="218">
        <f t="shared" si="12"/>
        <v>1.0000000031595846E-4</v>
      </c>
    </row>
    <row r="718" spans="1:12">
      <c r="A718" s="243">
        <v>45626</v>
      </c>
      <c r="B718" s="676" t="s">
        <v>397</v>
      </c>
      <c r="C718" s="676" t="s">
        <v>405</v>
      </c>
      <c r="D718" t="s">
        <v>19</v>
      </c>
      <c r="E718" s="237">
        <v>8</v>
      </c>
      <c r="F718" s="355"/>
      <c r="G718" s="218">
        <f t="shared" si="12"/>
        <v>8.000100000000316</v>
      </c>
    </row>
    <row r="719" spans="1:12">
      <c r="B719" s="677"/>
      <c r="C719" s="677"/>
      <c r="D719" t="s">
        <v>401</v>
      </c>
      <c r="E719" s="237">
        <v>7</v>
      </c>
      <c r="F719" s="355"/>
      <c r="G719" s="218">
        <f t="shared" si="12"/>
        <v>15.000100000000316</v>
      </c>
    </row>
    <row r="720" spans="1:12">
      <c r="B720" s="677"/>
      <c r="C720" s="677"/>
      <c r="D720" t="s">
        <v>400</v>
      </c>
      <c r="E720" s="237">
        <v>500</v>
      </c>
      <c r="F720" s="355"/>
      <c r="G720" s="218">
        <f t="shared" si="12"/>
        <v>515.00010000000032</v>
      </c>
    </row>
    <row r="721" spans="1:17" s="396" customFormat="1">
      <c r="A721" s="395">
        <v>45626</v>
      </c>
      <c r="B721" s="681" t="s">
        <v>3344</v>
      </c>
      <c r="C721" s="681" t="s">
        <v>405</v>
      </c>
      <c r="D721" s="396" t="s">
        <v>400</v>
      </c>
      <c r="E721" s="416"/>
      <c r="F721" s="417">
        <v>260</v>
      </c>
      <c r="G721" s="399">
        <f t="shared" si="12"/>
        <v>255.00010000000032</v>
      </c>
      <c r="H721" s="399"/>
      <c r="L721" s="397"/>
    </row>
    <row r="722" spans="1:17">
      <c r="A722" s="236">
        <v>45657</v>
      </c>
      <c r="B722" s="677" t="s">
        <v>3343</v>
      </c>
      <c r="C722" s="677" t="s">
        <v>405</v>
      </c>
      <c r="D722" t="s">
        <v>19</v>
      </c>
      <c r="E722" s="237"/>
      <c r="F722" s="355">
        <v>8</v>
      </c>
      <c r="G722" s="218">
        <f t="shared" si="12"/>
        <v>247.00010000000032</v>
      </c>
    </row>
    <row r="723" spans="1:17">
      <c r="A723" s="236">
        <v>45657</v>
      </c>
      <c r="B723" s="677" t="s">
        <v>3343</v>
      </c>
      <c r="C723" s="677" t="s">
        <v>405</v>
      </c>
      <c r="D723" t="s">
        <v>401</v>
      </c>
      <c r="E723" s="237"/>
      <c r="F723" s="355">
        <v>7</v>
      </c>
      <c r="G723" s="218">
        <f t="shared" si="12"/>
        <v>240.00010000000032</v>
      </c>
    </row>
    <row r="724" spans="1:17" s="396" customFormat="1">
      <c r="A724" s="395">
        <v>45693</v>
      </c>
      <c r="B724" s="681" t="s">
        <v>3345</v>
      </c>
      <c r="C724" s="681" t="s">
        <v>405</v>
      </c>
      <c r="D724" s="396" t="s">
        <v>400</v>
      </c>
      <c r="E724" s="416"/>
      <c r="F724" s="417">
        <v>240</v>
      </c>
      <c r="G724" s="399">
        <f t="shared" si="12"/>
        <v>1.0000000031595846E-4</v>
      </c>
      <c r="H724" s="399"/>
      <c r="L724" s="397"/>
    </row>
    <row r="725" spans="1:17">
      <c r="A725" s="243">
        <v>45657</v>
      </c>
      <c r="B725" s="676" t="s">
        <v>397</v>
      </c>
      <c r="C725" s="676" t="s">
        <v>409</v>
      </c>
      <c r="D725" t="s">
        <v>19</v>
      </c>
      <c r="E725" s="237">
        <v>10.5</v>
      </c>
      <c r="F725" s="355"/>
      <c r="G725" s="218">
        <f t="shared" si="12"/>
        <v>10.500100000000316</v>
      </c>
    </row>
    <row r="726" spans="1:17">
      <c r="B726" s="677"/>
      <c r="C726" s="677"/>
      <c r="D726" t="s">
        <v>401</v>
      </c>
      <c r="E726" s="237">
        <v>3</v>
      </c>
      <c r="F726" s="355"/>
      <c r="G726" s="218">
        <f t="shared" si="12"/>
        <v>13.500100000000316</v>
      </c>
    </row>
    <row r="727" spans="1:17">
      <c r="B727" s="677"/>
      <c r="C727" s="677"/>
      <c r="D727" t="s">
        <v>400</v>
      </c>
      <c r="E727" s="237">
        <v>500</v>
      </c>
      <c r="F727" s="355"/>
      <c r="G727" s="218">
        <f t="shared" si="12"/>
        <v>513.50010000000032</v>
      </c>
    </row>
    <row r="728" spans="1:17" s="396" customFormat="1">
      <c r="A728" s="395">
        <v>45657</v>
      </c>
      <c r="B728" s="681" t="s">
        <v>3346</v>
      </c>
      <c r="C728" s="681" t="s">
        <v>409</v>
      </c>
      <c r="D728" s="396" t="s">
        <v>400</v>
      </c>
      <c r="E728" s="416"/>
      <c r="F728" s="417">
        <v>500</v>
      </c>
      <c r="G728" s="399">
        <f t="shared" si="12"/>
        <v>13.500100000000316</v>
      </c>
      <c r="H728" s="399"/>
      <c r="L728" s="397"/>
    </row>
    <row r="729" spans="1:17">
      <c r="A729" s="236">
        <v>46022</v>
      </c>
      <c r="B729" s="677" t="s">
        <v>3343</v>
      </c>
      <c r="C729" s="677" t="s">
        <v>409</v>
      </c>
      <c r="D729" t="s">
        <v>19</v>
      </c>
      <c r="F729" s="218">
        <v>86</v>
      </c>
      <c r="G729" s="218">
        <f t="shared" si="12"/>
        <v>-72.499899999999684</v>
      </c>
    </row>
    <row r="730" spans="1:17">
      <c r="A730" s="231">
        <v>45688</v>
      </c>
      <c r="B730" s="676" t="s">
        <v>397</v>
      </c>
      <c r="C730" s="676" t="s">
        <v>444</v>
      </c>
      <c r="D730" t="s">
        <v>19</v>
      </c>
      <c r="E730" s="256">
        <v>8</v>
      </c>
      <c r="F730" s="256"/>
      <c r="G730" s="218">
        <f t="shared" si="12"/>
        <v>-64.499899999999684</v>
      </c>
    </row>
    <row r="731" spans="1:17">
      <c r="A731"/>
      <c r="B731" s="677"/>
      <c r="C731" s="677"/>
      <c r="D731" t="s">
        <v>401</v>
      </c>
      <c r="E731" s="256">
        <v>3</v>
      </c>
      <c r="F731" s="256"/>
      <c r="G731" s="218">
        <f t="shared" si="12"/>
        <v>-61.499899999999684</v>
      </c>
    </row>
    <row r="732" spans="1:17">
      <c r="A732"/>
      <c r="B732" s="677"/>
      <c r="C732" s="677"/>
      <c r="D732" t="s">
        <v>400</v>
      </c>
      <c r="E732" s="256">
        <v>500</v>
      </c>
      <c r="F732" s="256"/>
      <c r="G732" s="218">
        <f t="shared" si="12"/>
        <v>438.50010000000032</v>
      </c>
    </row>
    <row r="733" spans="1:17" s="396" customFormat="1">
      <c r="A733" s="414">
        <v>45688</v>
      </c>
      <c r="B733" s="681" t="s">
        <v>3347</v>
      </c>
      <c r="C733" s="681" t="s">
        <v>444</v>
      </c>
      <c r="D733" s="396" t="s">
        <v>400</v>
      </c>
      <c r="E733" s="397"/>
      <c r="F733" s="397">
        <v>430</v>
      </c>
      <c r="G733" s="399">
        <f t="shared" si="12"/>
        <v>8.500100000000316</v>
      </c>
      <c r="H733" s="399"/>
      <c r="L733" s="397"/>
      <c r="N733" s="396" t="s">
        <v>3348</v>
      </c>
      <c r="O733" s="396">
        <v>11</v>
      </c>
      <c r="P733" s="396">
        <v>9</v>
      </c>
      <c r="Q733" s="396">
        <f>O733*P733</f>
        <v>99</v>
      </c>
    </row>
    <row r="734" spans="1:17" s="396" customFormat="1">
      <c r="A734" s="395">
        <v>45756</v>
      </c>
      <c r="B734" s="681" t="s">
        <v>3349</v>
      </c>
      <c r="C734" s="681" t="s">
        <v>444</v>
      </c>
      <c r="D734" s="396" t="s">
        <v>400</v>
      </c>
      <c r="E734" s="397"/>
      <c r="F734" s="397">
        <v>70</v>
      </c>
      <c r="G734" s="399">
        <f t="shared" si="12"/>
        <v>-61.499899999999684</v>
      </c>
      <c r="H734" s="399"/>
      <c r="L734" s="397"/>
      <c r="N734" s="396" t="s">
        <v>3350</v>
      </c>
      <c r="O734" s="396">
        <v>19</v>
      </c>
      <c r="P734" s="396">
        <v>3</v>
      </c>
      <c r="Q734" s="396">
        <f>O734*P734</f>
        <v>57</v>
      </c>
    </row>
    <row r="735" spans="1:17">
      <c r="A735" s="243">
        <v>45716</v>
      </c>
      <c r="B735" s="676" t="s">
        <v>397</v>
      </c>
      <c r="C735" s="676" t="s">
        <v>415</v>
      </c>
      <c r="D735" t="s">
        <v>19</v>
      </c>
      <c r="E735" s="218">
        <v>14</v>
      </c>
      <c r="G735" s="218">
        <f t="shared" si="12"/>
        <v>-47.499899999999684</v>
      </c>
      <c r="Q735">
        <f>SUM(Q733:Q734)</f>
        <v>156</v>
      </c>
    </row>
    <row r="736" spans="1:17">
      <c r="B736" s="677"/>
      <c r="C736" s="677"/>
      <c r="D736" t="s">
        <v>401</v>
      </c>
      <c r="E736" s="218">
        <v>3</v>
      </c>
      <c r="G736" s="218">
        <f t="shared" si="12"/>
        <v>-44.499899999999684</v>
      </c>
    </row>
    <row r="737" spans="1:16">
      <c r="B737" s="677"/>
      <c r="C737" s="677"/>
      <c r="D737" t="s">
        <v>400</v>
      </c>
      <c r="E737" s="218">
        <v>500</v>
      </c>
      <c r="G737" s="218">
        <f t="shared" si="12"/>
        <v>455.50010000000032</v>
      </c>
    </row>
    <row r="738" spans="1:16" s="396" customFormat="1">
      <c r="A738" s="395">
        <v>45716</v>
      </c>
      <c r="B738" s="681" t="s">
        <v>3351</v>
      </c>
      <c r="C738" s="681" t="s">
        <v>415</v>
      </c>
      <c r="D738" s="396" t="s">
        <v>400</v>
      </c>
      <c r="E738" s="399"/>
      <c r="F738" s="399">
        <v>230</v>
      </c>
      <c r="G738" s="399">
        <f t="shared" si="12"/>
        <v>225.50010000000032</v>
      </c>
      <c r="H738" s="399"/>
      <c r="L738" s="397"/>
    </row>
    <row r="739" spans="1:16" s="396" customFormat="1">
      <c r="A739" s="395">
        <v>45756</v>
      </c>
      <c r="B739" s="681" t="s">
        <v>3349</v>
      </c>
      <c r="C739" s="681" t="s">
        <v>415</v>
      </c>
      <c r="D739" s="396" t="s">
        <v>400</v>
      </c>
      <c r="E739" s="399"/>
      <c r="F739" s="399">
        <v>130</v>
      </c>
      <c r="G739" s="399">
        <f t="shared" si="12"/>
        <v>95.500100000000316</v>
      </c>
      <c r="H739" s="399"/>
      <c r="L739" s="397"/>
    </row>
    <row r="740" spans="1:16" s="404" customFormat="1">
      <c r="A740" s="403">
        <v>45786</v>
      </c>
      <c r="B740" s="684" t="s">
        <v>3352</v>
      </c>
      <c r="C740" s="684" t="s">
        <v>415</v>
      </c>
      <c r="D740" s="404" t="s">
        <v>400</v>
      </c>
      <c r="E740" s="405"/>
      <c r="F740" s="405">
        <v>140</v>
      </c>
      <c r="G740" s="405">
        <f t="shared" si="12"/>
        <v>-44.499899999999684</v>
      </c>
      <c r="H740" s="405">
        <v>140</v>
      </c>
      <c r="I740" s="404" t="s">
        <v>621</v>
      </c>
      <c r="J740" s="418"/>
      <c r="L740" s="405"/>
    </row>
    <row r="741" spans="1:16">
      <c r="A741" s="243">
        <v>45747</v>
      </c>
      <c r="B741" s="676" t="s">
        <v>397</v>
      </c>
      <c r="C741" s="676" t="s">
        <v>418</v>
      </c>
      <c r="D741" t="s">
        <v>19</v>
      </c>
      <c r="E741" s="218">
        <v>14</v>
      </c>
      <c r="G741" s="218">
        <f t="shared" si="12"/>
        <v>-30.499899999999684</v>
      </c>
      <c r="J741" s="676"/>
      <c r="L741" s="218"/>
    </row>
    <row r="742" spans="1:16">
      <c r="B742" s="677"/>
      <c r="C742" s="677"/>
      <c r="D742" t="s">
        <v>401</v>
      </c>
      <c r="E742" s="218">
        <v>3</v>
      </c>
      <c r="G742" s="218">
        <f t="shared" si="12"/>
        <v>-27.499899999999684</v>
      </c>
      <c r="P742">
        <f>35000</f>
        <v>35000</v>
      </c>
    </row>
    <row r="743" spans="1:16">
      <c r="B743" s="677"/>
      <c r="C743" s="677"/>
      <c r="D743" t="s">
        <v>400</v>
      </c>
      <c r="E743" s="218">
        <v>500</v>
      </c>
      <c r="G743" s="218">
        <f t="shared" si="12"/>
        <v>472.50010000000032</v>
      </c>
      <c r="P743">
        <f>P742/11</f>
        <v>3181.818181818182</v>
      </c>
    </row>
    <row r="744" spans="1:16" s="396" customFormat="1">
      <c r="A744" s="395">
        <v>45747</v>
      </c>
      <c r="B744" s="681" t="s">
        <v>3353</v>
      </c>
      <c r="C744" s="681" t="s">
        <v>418</v>
      </c>
      <c r="D744" s="396" t="s">
        <v>400</v>
      </c>
      <c r="E744" s="399"/>
      <c r="F744" s="399">
        <v>320</v>
      </c>
      <c r="G744" s="399">
        <f t="shared" si="12"/>
        <v>152.50010000000032</v>
      </c>
      <c r="H744" s="399"/>
      <c r="L744" s="397"/>
    </row>
    <row r="745" spans="1:16" s="404" customFormat="1">
      <c r="A745" s="403">
        <v>45786</v>
      </c>
      <c r="B745" s="684" t="s">
        <v>3352</v>
      </c>
      <c r="C745" s="684" t="s">
        <v>418</v>
      </c>
      <c r="D745" s="404" t="s">
        <v>400</v>
      </c>
      <c r="E745" s="405"/>
      <c r="F745" s="405">
        <v>60</v>
      </c>
      <c r="G745" s="405">
        <f t="shared" si="12"/>
        <v>92.500100000000316</v>
      </c>
      <c r="H745" s="405">
        <v>60</v>
      </c>
      <c r="I745" s="404" t="s">
        <v>621</v>
      </c>
      <c r="L745" s="407"/>
    </row>
    <row r="746" spans="1:16" s="396" customFormat="1">
      <c r="A746" s="395">
        <v>45800</v>
      </c>
      <c r="B746" s="681" t="s">
        <v>3354</v>
      </c>
      <c r="C746" s="681" t="s">
        <v>418</v>
      </c>
      <c r="D746" s="396" t="s">
        <v>400</v>
      </c>
      <c r="E746" s="399"/>
      <c r="F746" s="399">
        <v>70</v>
      </c>
      <c r="G746" s="399">
        <f t="shared" si="12"/>
        <v>22.500100000000316</v>
      </c>
      <c r="H746" s="399"/>
      <c r="L746" s="397"/>
    </row>
    <row r="747" spans="1:16" s="404" customFormat="1">
      <c r="A747" s="403">
        <v>45807</v>
      </c>
      <c r="B747" s="684" t="s">
        <v>3355</v>
      </c>
      <c r="C747" s="684" t="s">
        <v>418</v>
      </c>
      <c r="D747" s="404" t="s">
        <v>400</v>
      </c>
      <c r="E747" s="405"/>
      <c r="F747" s="405">
        <v>50</v>
      </c>
      <c r="G747" s="405">
        <f t="shared" si="12"/>
        <v>-27.499899999999684</v>
      </c>
      <c r="H747" s="405">
        <v>50</v>
      </c>
      <c r="I747" s="404" t="s">
        <v>621</v>
      </c>
      <c r="L747" s="407"/>
    </row>
    <row r="748" spans="1:16">
      <c r="A748" s="243">
        <v>45777</v>
      </c>
      <c r="B748" s="676" t="s">
        <v>397</v>
      </c>
      <c r="C748" s="676" t="s">
        <v>420</v>
      </c>
      <c r="D748" t="s">
        <v>19</v>
      </c>
      <c r="E748" s="218">
        <v>14</v>
      </c>
      <c r="G748" s="218">
        <f t="shared" si="12"/>
        <v>-13.499899999999684</v>
      </c>
    </row>
    <row r="749" spans="1:16">
      <c r="B749" s="677"/>
      <c r="C749" s="677"/>
      <c r="D749" t="s">
        <v>401</v>
      </c>
      <c r="E749" s="218">
        <v>3</v>
      </c>
      <c r="G749" s="218">
        <f t="shared" si="12"/>
        <v>-10.499899999999684</v>
      </c>
    </row>
    <row r="750" spans="1:16">
      <c r="B750" s="677"/>
      <c r="C750" s="677"/>
      <c r="D750" t="s">
        <v>400</v>
      </c>
      <c r="E750" s="218">
        <v>500</v>
      </c>
      <c r="G750" s="218">
        <f t="shared" si="12"/>
        <v>489.50010000000032</v>
      </c>
    </row>
    <row r="751" spans="1:16" s="396" customFormat="1">
      <c r="A751" s="395">
        <v>45777</v>
      </c>
      <c r="B751" s="681" t="s">
        <v>3356</v>
      </c>
      <c r="C751" s="681" t="s">
        <v>420</v>
      </c>
      <c r="D751" s="396" t="s">
        <v>400</v>
      </c>
      <c r="E751" s="399"/>
      <c r="F751" s="399">
        <v>240</v>
      </c>
      <c r="G751" s="399">
        <f t="shared" si="12"/>
        <v>249.50010000000032</v>
      </c>
      <c r="H751" s="399"/>
      <c r="I751" s="421"/>
      <c r="L751" s="397"/>
    </row>
    <row r="752" spans="1:16" s="404" customFormat="1">
      <c r="A752" s="403">
        <v>45807</v>
      </c>
      <c r="B752" s="684" t="s">
        <v>3355</v>
      </c>
      <c r="C752" s="684" t="s">
        <v>420</v>
      </c>
      <c r="D752" s="404" t="s">
        <v>400</v>
      </c>
      <c r="E752" s="405"/>
      <c r="F752" s="405">
        <v>190</v>
      </c>
      <c r="G752" s="405">
        <f t="shared" si="12"/>
        <v>59.500100000000316</v>
      </c>
      <c r="H752" s="405">
        <v>190</v>
      </c>
      <c r="I752" s="404" t="s">
        <v>621</v>
      </c>
      <c r="L752" s="407"/>
    </row>
    <row r="753" spans="1:13" s="396" customFormat="1">
      <c r="A753" s="395">
        <v>45810</v>
      </c>
      <c r="B753" s="681" t="s">
        <v>3357</v>
      </c>
      <c r="C753" s="681" t="s">
        <v>420</v>
      </c>
      <c r="D753" s="396" t="s">
        <v>400</v>
      </c>
      <c r="E753" s="399"/>
      <c r="F753" s="399">
        <v>70</v>
      </c>
      <c r="G753" s="399">
        <f t="shared" si="12"/>
        <v>-10.499899999999684</v>
      </c>
      <c r="H753" s="399"/>
      <c r="L753" s="397"/>
    </row>
    <row r="754" spans="1:13">
      <c r="A754" s="243">
        <v>45808</v>
      </c>
      <c r="B754" s="676" t="s">
        <v>397</v>
      </c>
      <c r="C754" s="676" t="s">
        <v>422</v>
      </c>
      <c r="D754" t="s">
        <v>19</v>
      </c>
      <c r="E754" s="237">
        <v>14</v>
      </c>
      <c r="F754" s="355"/>
      <c r="G754" s="218">
        <f t="shared" si="12"/>
        <v>3.500100000000316</v>
      </c>
    </row>
    <row r="755" spans="1:13">
      <c r="B755" s="677"/>
      <c r="C755" s="677"/>
      <c r="D755" t="s">
        <v>401</v>
      </c>
      <c r="E755" s="237">
        <v>5</v>
      </c>
      <c r="F755" s="355"/>
      <c r="G755" s="218">
        <f t="shared" si="12"/>
        <v>8.500100000000316</v>
      </c>
    </row>
    <row r="756" spans="1:13">
      <c r="B756" s="677"/>
      <c r="C756" s="677"/>
      <c r="D756" t="s">
        <v>400</v>
      </c>
      <c r="E756" s="237">
        <v>500</v>
      </c>
      <c r="F756" s="355"/>
      <c r="G756" s="218">
        <f t="shared" si="12"/>
        <v>508.50010000000032</v>
      </c>
    </row>
    <row r="757" spans="1:13" s="396" customFormat="1">
      <c r="A757" s="395">
        <v>45808</v>
      </c>
      <c r="B757" s="681" t="s">
        <v>3358</v>
      </c>
      <c r="C757" s="681" t="s">
        <v>422</v>
      </c>
      <c r="D757" s="396" t="s">
        <v>400</v>
      </c>
      <c r="E757" s="416"/>
      <c r="F757" s="417">
        <v>240</v>
      </c>
      <c r="G757" s="399">
        <f t="shared" si="12"/>
        <v>268.50010000000032</v>
      </c>
      <c r="H757" s="399"/>
      <c r="K757" s="693" t="s">
        <v>3359</v>
      </c>
      <c r="L757" s="693"/>
      <c r="M757" s="693"/>
    </row>
    <row r="758" spans="1:13" s="396" customFormat="1">
      <c r="A758" s="395">
        <v>45820</v>
      </c>
      <c r="B758" s="681" t="s">
        <v>3360</v>
      </c>
      <c r="C758" s="681" t="s">
        <v>422</v>
      </c>
      <c r="D758" s="396" t="s">
        <v>400</v>
      </c>
      <c r="E758" s="399"/>
      <c r="F758" s="399">
        <v>50</v>
      </c>
      <c r="G758" s="399">
        <f t="shared" si="12"/>
        <v>218.50010000000032</v>
      </c>
      <c r="H758" s="399"/>
      <c r="J758" s="396">
        <v>2025</v>
      </c>
      <c r="K758" s="682" t="s">
        <v>425</v>
      </c>
      <c r="L758" s="396" t="s">
        <v>400</v>
      </c>
      <c r="M758" s="421">
        <v>300</v>
      </c>
    </row>
    <row r="759" spans="1:13" s="396" customFormat="1">
      <c r="A759" s="395">
        <v>45876</v>
      </c>
      <c r="B759" s="681" t="s">
        <v>3361</v>
      </c>
      <c r="C759" s="681" t="s">
        <v>422</v>
      </c>
      <c r="D759" s="396" t="s">
        <v>400</v>
      </c>
      <c r="E759" s="399"/>
      <c r="F759" s="399">
        <v>100</v>
      </c>
      <c r="G759" s="399">
        <f t="shared" si="12"/>
        <v>118.50010000000032</v>
      </c>
      <c r="H759" s="399"/>
      <c r="K759" s="682" t="s">
        <v>427</v>
      </c>
      <c r="L759" s="396" t="s">
        <v>400</v>
      </c>
      <c r="M759" s="416">
        <v>205</v>
      </c>
    </row>
    <row r="760" spans="1:13" s="404" customFormat="1">
      <c r="A760" s="403">
        <v>45894</v>
      </c>
      <c r="B760" s="684" t="s">
        <v>3362</v>
      </c>
      <c r="C760" s="684" t="s">
        <v>422</v>
      </c>
      <c r="D760" s="404" t="s">
        <v>400</v>
      </c>
      <c r="E760" s="405"/>
      <c r="F760" s="405">
        <v>100</v>
      </c>
      <c r="G760" s="405">
        <f t="shared" si="12"/>
        <v>18.500100000000316</v>
      </c>
      <c r="H760" s="405">
        <v>100</v>
      </c>
      <c r="I760" s="404" t="s">
        <v>1275</v>
      </c>
      <c r="K760" s="418"/>
      <c r="M760" s="428">
        <f>SUM(M758:M759)</f>
        <v>505</v>
      </c>
    </row>
    <row r="761" spans="1:13" s="445" customFormat="1">
      <c r="A761" s="443">
        <v>45894</v>
      </c>
      <c r="B761" s="444" t="s">
        <v>2173</v>
      </c>
      <c r="C761" s="444" t="s">
        <v>422</v>
      </c>
      <c r="D761" s="445" t="s">
        <v>400</v>
      </c>
      <c r="E761" s="446"/>
      <c r="F761" s="446">
        <v>10</v>
      </c>
      <c r="G761" s="446">
        <f t="shared" si="12"/>
        <v>8.500100000000316</v>
      </c>
      <c r="H761" s="446"/>
      <c r="I761" s="445" t="s">
        <v>3363</v>
      </c>
      <c r="K761" s="448"/>
      <c r="M761" s="449"/>
    </row>
    <row r="762" spans="1:13">
      <c r="A762" s="236">
        <v>45896</v>
      </c>
      <c r="B762" s="677" t="s">
        <v>3364</v>
      </c>
      <c r="C762" s="677" t="s">
        <v>422</v>
      </c>
      <c r="D762" t="s">
        <v>19</v>
      </c>
      <c r="F762" s="218">
        <v>3.5</v>
      </c>
      <c r="G762" s="218">
        <f t="shared" si="12"/>
        <v>5.000100000000316</v>
      </c>
      <c r="K762" s="676"/>
      <c r="L762"/>
      <c r="M762" s="237"/>
    </row>
    <row r="763" spans="1:13">
      <c r="A763" s="236">
        <v>45896</v>
      </c>
      <c r="B763" s="677" t="s">
        <v>3364</v>
      </c>
      <c r="C763" s="677" t="s">
        <v>422</v>
      </c>
      <c r="D763" t="s">
        <v>401</v>
      </c>
      <c r="F763" s="218">
        <v>5</v>
      </c>
      <c r="G763" s="218">
        <f t="shared" si="12"/>
        <v>1.0000000031595846E-4</v>
      </c>
      <c r="K763" s="676"/>
      <c r="L763"/>
      <c r="M763" s="237"/>
    </row>
    <row r="764" spans="1:13">
      <c r="A764" s="243">
        <v>45838</v>
      </c>
      <c r="B764" s="676" t="s">
        <v>397</v>
      </c>
      <c r="C764" s="676" t="s">
        <v>425</v>
      </c>
      <c r="D764" t="s">
        <v>19</v>
      </c>
      <c r="E764" s="237">
        <v>11.5</v>
      </c>
      <c r="G764" s="218">
        <f t="shared" si="12"/>
        <v>11.500100000000316</v>
      </c>
      <c r="K764" s="676"/>
      <c r="L764"/>
      <c r="M764" s="256"/>
    </row>
    <row r="765" spans="1:13">
      <c r="B765" s="677"/>
      <c r="C765" s="677"/>
      <c r="D765" t="s">
        <v>401</v>
      </c>
      <c r="E765" s="237">
        <v>4</v>
      </c>
      <c r="G765" s="218">
        <f t="shared" si="12"/>
        <v>15.500100000000316</v>
      </c>
      <c r="K765" s="676"/>
      <c r="L765"/>
      <c r="M765" s="240"/>
    </row>
    <row r="766" spans="1:13">
      <c r="B766" s="677"/>
      <c r="C766" s="677"/>
      <c r="D766" t="s">
        <v>400</v>
      </c>
      <c r="E766" s="237">
        <v>500</v>
      </c>
      <c r="G766" s="218">
        <f t="shared" si="12"/>
        <v>515.50010000000032</v>
      </c>
      <c r="M766" s="240"/>
    </row>
    <row r="767" spans="1:13" s="396" customFormat="1">
      <c r="A767" s="395">
        <v>45838</v>
      </c>
      <c r="B767" s="681" t="s">
        <v>3365</v>
      </c>
      <c r="C767" s="681" t="s">
        <v>425</v>
      </c>
      <c r="D767" s="396" t="s">
        <v>400</v>
      </c>
      <c r="E767" s="399"/>
      <c r="F767" s="399">
        <v>140</v>
      </c>
      <c r="G767" s="399">
        <f t="shared" si="12"/>
        <v>375.50010000000032</v>
      </c>
      <c r="H767" s="399"/>
      <c r="L767" s="397"/>
    </row>
    <row r="768" spans="1:13" s="445" customFormat="1">
      <c r="A768" s="443">
        <v>45894</v>
      </c>
      <c r="B768" s="444" t="s">
        <v>2173</v>
      </c>
      <c r="C768" s="444" t="s">
        <v>425</v>
      </c>
      <c r="D768" s="445" t="s">
        <v>400</v>
      </c>
      <c r="E768" s="446"/>
      <c r="F768" s="446">
        <v>50</v>
      </c>
      <c r="G768" s="446">
        <f t="shared" si="12"/>
        <v>325.50010000000032</v>
      </c>
      <c r="H768" s="446"/>
      <c r="I768" s="445" t="s">
        <v>3363</v>
      </c>
      <c r="L768" s="447"/>
    </row>
    <row r="769" spans="1:13">
      <c r="A769" s="236">
        <v>45896</v>
      </c>
      <c r="B769" s="677" t="s">
        <v>3364</v>
      </c>
      <c r="C769" s="677" t="s">
        <v>425</v>
      </c>
      <c r="D769" t="s">
        <v>19</v>
      </c>
      <c r="F769" s="218">
        <v>11.5</v>
      </c>
      <c r="G769" s="218">
        <f t="shared" si="12"/>
        <v>314.00010000000032</v>
      </c>
    </row>
    <row r="770" spans="1:13">
      <c r="A770" s="236">
        <v>45896</v>
      </c>
      <c r="B770" s="677" t="s">
        <v>3364</v>
      </c>
      <c r="C770" s="677" t="s">
        <v>425</v>
      </c>
      <c r="D770" t="s">
        <v>401</v>
      </c>
      <c r="F770" s="218">
        <v>4</v>
      </c>
      <c r="G770" s="218">
        <f t="shared" si="12"/>
        <v>310.00010000000032</v>
      </c>
    </row>
    <row r="771" spans="1:13" s="396" customFormat="1">
      <c r="A771" s="395">
        <v>45896</v>
      </c>
      <c r="B771" s="681" t="s">
        <v>3366</v>
      </c>
      <c r="C771" s="681" t="s">
        <v>425</v>
      </c>
      <c r="D771" s="396" t="s">
        <v>400</v>
      </c>
      <c r="E771" s="399"/>
      <c r="F771" s="399">
        <v>300</v>
      </c>
      <c r="G771" s="399">
        <f t="shared" si="12"/>
        <v>10.000100000000316</v>
      </c>
      <c r="H771" s="399"/>
      <c r="L771" s="397"/>
    </row>
    <row r="772" spans="1:13" s="396" customFormat="1">
      <c r="A772" s="395">
        <v>45989</v>
      </c>
      <c r="B772" s="396" t="s">
        <v>3367</v>
      </c>
      <c r="C772" s="681" t="s">
        <v>425</v>
      </c>
      <c r="D772" s="396" t="s">
        <v>400</v>
      </c>
      <c r="E772" s="399"/>
      <c r="F772" s="399">
        <v>10</v>
      </c>
      <c r="G772" s="399">
        <f t="shared" si="12"/>
        <v>1.0000000031595846E-4</v>
      </c>
      <c r="H772" s="399"/>
      <c r="L772" s="397"/>
    </row>
    <row r="773" spans="1:13">
      <c r="A773" s="243">
        <v>45869</v>
      </c>
      <c r="B773" s="676" t="s">
        <v>397</v>
      </c>
      <c r="C773" s="676" t="s">
        <v>427</v>
      </c>
      <c r="D773" t="s">
        <v>19</v>
      </c>
      <c r="E773" s="256">
        <v>10</v>
      </c>
      <c r="F773" s="256"/>
      <c r="G773" s="399">
        <f t="shared" si="12"/>
        <v>10.000100000000316</v>
      </c>
      <c r="M773" s="256"/>
    </row>
    <row r="774" spans="1:13">
      <c r="B774" s="677"/>
      <c r="C774" s="677"/>
      <c r="D774" t="s">
        <v>401</v>
      </c>
      <c r="E774" s="256">
        <v>4</v>
      </c>
      <c r="F774" s="256"/>
      <c r="G774" s="399">
        <f t="shared" si="12"/>
        <v>14.000100000000316</v>
      </c>
    </row>
    <row r="775" spans="1:13">
      <c r="B775" s="677"/>
      <c r="C775" s="677"/>
      <c r="D775" t="s">
        <v>400</v>
      </c>
      <c r="E775" s="256">
        <v>500</v>
      </c>
      <c r="F775" s="256"/>
      <c r="G775" s="399">
        <f t="shared" si="12"/>
        <v>514.00010000000032</v>
      </c>
    </row>
    <row r="776" spans="1:13" s="396" customFormat="1">
      <c r="A776" s="395">
        <v>45869</v>
      </c>
      <c r="B776" s="681" t="s">
        <v>3368</v>
      </c>
      <c r="C776" s="681" t="s">
        <v>427</v>
      </c>
      <c r="D776" s="396" t="s">
        <v>400</v>
      </c>
      <c r="E776" s="398"/>
      <c r="F776" s="398">
        <v>295</v>
      </c>
      <c r="G776" s="399">
        <f t="shared" si="12"/>
        <v>219.00010000000032</v>
      </c>
      <c r="H776" s="399"/>
      <c r="L776" s="397"/>
    </row>
    <row r="777" spans="1:13">
      <c r="A777" s="236">
        <v>45896</v>
      </c>
      <c r="B777" s="677" t="s">
        <v>3364</v>
      </c>
      <c r="C777" s="677" t="s">
        <v>427</v>
      </c>
      <c r="D777" t="s">
        <v>19</v>
      </c>
      <c r="F777" s="218">
        <v>10</v>
      </c>
      <c r="G777" s="399">
        <f t="shared" si="12"/>
        <v>209.00010000000032</v>
      </c>
      <c r="J777" s="692"/>
      <c r="K777" s="692"/>
      <c r="L777" s="692"/>
      <c r="M777" s="237"/>
    </row>
    <row r="778" spans="1:13">
      <c r="A778" s="236">
        <v>45896</v>
      </c>
      <c r="B778" s="677" t="s">
        <v>3364</v>
      </c>
      <c r="C778" s="677" t="s">
        <v>427</v>
      </c>
      <c r="D778" t="s">
        <v>401</v>
      </c>
      <c r="F778" s="218">
        <v>4</v>
      </c>
      <c r="G778" s="218">
        <f t="shared" si="12"/>
        <v>205.00010000000032</v>
      </c>
      <c r="J778" s="676"/>
      <c r="L778" s="237"/>
      <c r="M778" s="237"/>
    </row>
    <row r="779" spans="1:13" s="396" customFormat="1">
      <c r="A779" s="395">
        <v>45896</v>
      </c>
      <c r="B779" s="681" t="s">
        <v>3366</v>
      </c>
      <c r="C779" s="681" t="s">
        <v>427</v>
      </c>
      <c r="D779" s="396" t="s">
        <v>400</v>
      </c>
      <c r="E779" s="399"/>
      <c r="F779" s="399">
        <v>205</v>
      </c>
      <c r="G779" s="399">
        <f t="shared" si="12"/>
        <v>1.0000000031595846E-4</v>
      </c>
      <c r="H779" s="399"/>
      <c r="L779" s="416"/>
      <c r="M779" s="416"/>
    </row>
    <row r="780" spans="1:13">
      <c r="A780" s="243">
        <v>45900</v>
      </c>
      <c r="B780" s="676" t="s">
        <v>397</v>
      </c>
      <c r="C780" s="676" t="s">
        <v>429</v>
      </c>
      <c r="D780" s="287" t="s">
        <v>19</v>
      </c>
      <c r="E780" s="218">
        <v>10</v>
      </c>
      <c r="G780" s="218">
        <f>+G779+E780-F780</f>
        <v>10.000100000000316</v>
      </c>
      <c r="J780" s="676"/>
      <c r="K780" s="676"/>
      <c r="L780" s="237"/>
    </row>
    <row r="781" spans="1:13">
      <c r="B781" s="677"/>
      <c r="C781" s="677"/>
      <c r="D781" s="287" t="s">
        <v>401</v>
      </c>
      <c r="E781" s="218">
        <v>6</v>
      </c>
      <c r="G781" s="218">
        <f t="shared" si="12"/>
        <v>16.000100000000316</v>
      </c>
      <c r="H781" s="510">
        <f>SUM(H6:H780)</f>
        <v>540</v>
      </c>
      <c r="I781" s="511" t="s">
        <v>643</v>
      </c>
      <c r="L781" s="237"/>
    </row>
    <row r="782" spans="1:13">
      <c r="B782" s="677"/>
      <c r="C782" s="677"/>
      <c r="D782" s="287" t="s">
        <v>1115</v>
      </c>
      <c r="E782" s="256">
        <v>500</v>
      </c>
      <c r="G782" s="218">
        <f t="shared" si="12"/>
        <v>516.00010000000032</v>
      </c>
      <c r="J782" s="677"/>
      <c r="M782" s="240"/>
    </row>
    <row r="783" spans="1:13">
      <c r="A783" s="236">
        <v>45900</v>
      </c>
      <c r="B783" s="677" t="s">
        <v>3369</v>
      </c>
      <c r="C783" s="677" t="s">
        <v>429</v>
      </c>
      <c r="D783" s="287" t="s">
        <v>1115</v>
      </c>
      <c r="E783" s="256"/>
      <c r="F783" s="218">
        <v>160</v>
      </c>
      <c r="G783" s="218">
        <f t="shared" ref="G783:G842" si="13">+G782+E783-F783</f>
        <v>356.00010000000032</v>
      </c>
      <c r="J783" s="677"/>
      <c r="M783" s="240"/>
    </row>
    <row r="784" spans="1:13">
      <c r="A784" s="236">
        <v>45933</v>
      </c>
      <c r="B784" s="677" t="s">
        <v>3370</v>
      </c>
      <c r="C784" s="677" t="s">
        <v>429</v>
      </c>
      <c r="D784" s="287" t="s">
        <v>1115</v>
      </c>
      <c r="E784" s="256"/>
      <c r="F784" s="218">
        <v>100</v>
      </c>
      <c r="G784" s="218">
        <f t="shared" si="13"/>
        <v>256.00010000000032</v>
      </c>
      <c r="I784" s="326" t="s">
        <v>597</v>
      </c>
      <c r="J784" s="542" t="s">
        <v>3371</v>
      </c>
      <c r="M784" s="240"/>
    </row>
    <row r="785" spans="1:13">
      <c r="A785" s="236">
        <v>45958</v>
      </c>
      <c r="B785" s="677" t="s">
        <v>3372</v>
      </c>
      <c r="C785" s="677" t="s">
        <v>429</v>
      </c>
      <c r="D785" s="287" t="s">
        <v>1115</v>
      </c>
      <c r="E785" s="256"/>
      <c r="F785" s="218">
        <v>180</v>
      </c>
      <c r="G785" s="218">
        <f t="shared" si="13"/>
        <v>76.000100000000316</v>
      </c>
      <c r="J785" s="541"/>
      <c r="M785" s="240"/>
    </row>
    <row r="786" spans="1:13">
      <c r="A786" s="236">
        <v>45972</v>
      </c>
      <c r="B786" s="677" t="s">
        <v>3373</v>
      </c>
      <c r="C786" s="677" t="s">
        <v>429</v>
      </c>
      <c r="D786" s="287" t="s">
        <v>1115</v>
      </c>
      <c r="E786" s="256"/>
      <c r="F786" s="218">
        <v>60</v>
      </c>
      <c r="G786" s="218">
        <f t="shared" si="13"/>
        <v>16.000100000000316</v>
      </c>
      <c r="J786" s="541"/>
      <c r="M786" s="240"/>
    </row>
    <row r="787" spans="1:13">
      <c r="A787" s="236">
        <v>46034</v>
      </c>
      <c r="B787" s="677" t="s">
        <v>3374</v>
      </c>
      <c r="C787" s="677" t="s">
        <v>429</v>
      </c>
      <c r="D787" s="287" t="s">
        <v>19</v>
      </c>
      <c r="E787" s="256"/>
      <c r="F787" s="218">
        <v>10</v>
      </c>
      <c r="G787" s="218">
        <f t="shared" si="13"/>
        <v>6.000100000000316</v>
      </c>
      <c r="J787" s="541"/>
      <c r="M787" s="240"/>
    </row>
    <row r="788" spans="1:13">
      <c r="A788" s="236">
        <v>46034</v>
      </c>
      <c r="B788" s="677" t="s">
        <v>3374</v>
      </c>
      <c r="C788" s="677" t="s">
        <v>429</v>
      </c>
      <c r="D788" s="287" t="s">
        <v>401</v>
      </c>
      <c r="E788" s="256"/>
      <c r="F788" s="218">
        <v>6</v>
      </c>
      <c r="G788" s="218">
        <f t="shared" si="13"/>
        <v>1.0000000031595846E-4</v>
      </c>
      <c r="J788" s="541"/>
      <c r="M788" s="240"/>
    </row>
    <row r="789" spans="1:13">
      <c r="A789" s="243">
        <v>45930</v>
      </c>
      <c r="B789" s="676" t="s">
        <v>397</v>
      </c>
      <c r="C789" s="676" t="s">
        <v>431</v>
      </c>
      <c r="D789" t="s">
        <v>19</v>
      </c>
      <c r="E789" s="218">
        <v>10</v>
      </c>
      <c r="G789" s="218">
        <f t="shared" si="13"/>
        <v>10.000100000000316</v>
      </c>
      <c r="J789" s="676"/>
    </row>
    <row r="790" spans="1:13">
      <c r="B790" s="677"/>
      <c r="C790" s="677"/>
      <c r="D790" t="s">
        <v>401</v>
      </c>
      <c r="E790" s="218">
        <v>4</v>
      </c>
      <c r="G790" s="218">
        <f t="shared" si="13"/>
        <v>14.000100000000316</v>
      </c>
    </row>
    <row r="791" spans="1:13">
      <c r="B791" s="677"/>
      <c r="C791" s="677"/>
      <c r="D791" t="s">
        <v>400</v>
      </c>
      <c r="E791" s="256">
        <v>500</v>
      </c>
      <c r="G791" s="218">
        <f t="shared" si="13"/>
        <v>514.00010000000032</v>
      </c>
      <c r="M791" s="256"/>
    </row>
    <row r="792" spans="1:13">
      <c r="A792" s="236">
        <v>45930</v>
      </c>
      <c r="B792" s="677" t="s">
        <v>3375</v>
      </c>
      <c r="C792" s="677" t="s">
        <v>431</v>
      </c>
      <c r="D792" t="s">
        <v>400</v>
      </c>
      <c r="F792" s="218">
        <v>270</v>
      </c>
      <c r="G792" s="218">
        <f t="shared" si="13"/>
        <v>244.00010000000032</v>
      </c>
      <c r="J792" s="554"/>
      <c r="L792" s="539"/>
    </row>
    <row r="793" spans="1:13">
      <c r="A793" s="236">
        <v>45972</v>
      </c>
      <c r="B793" s="677" t="s">
        <v>3373</v>
      </c>
      <c r="C793" s="677" t="s">
        <v>431</v>
      </c>
      <c r="D793" t="s">
        <v>400</v>
      </c>
      <c r="F793" s="218">
        <v>60</v>
      </c>
      <c r="G793" s="218">
        <f t="shared" si="13"/>
        <v>184.00010000000032</v>
      </c>
      <c r="I793" s="556"/>
      <c r="J793" s="554"/>
      <c r="L793" s="539"/>
      <c r="M793" s="554"/>
    </row>
    <row r="794" spans="1:13">
      <c r="A794" s="306">
        <v>45989</v>
      </c>
      <c r="B794" s="305" t="s">
        <v>3367</v>
      </c>
      <c r="C794" s="305" t="s">
        <v>431</v>
      </c>
      <c r="D794" s="251" t="s">
        <v>400</v>
      </c>
      <c r="F794" s="218">
        <v>170</v>
      </c>
      <c r="G794" s="218">
        <f t="shared" si="13"/>
        <v>14.000100000000316</v>
      </c>
      <c r="I794" s="556"/>
      <c r="J794" s="554"/>
      <c r="L794" s="539"/>
      <c r="M794" s="554"/>
    </row>
    <row r="795" spans="1:13">
      <c r="A795" s="236">
        <v>46034</v>
      </c>
      <c r="B795" s="677" t="s">
        <v>3374</v>
      </c>
      <c r="C795" s="305" t="s">
        <v>431</v>
      </c>
      <c r="D795" s="251" t="s">
        <v>19</v>
      </c>
      <c r="F795" s="218">
        <v>10</v>
      </c>
      <c r="G795" s="218">
        <f t="shared" si="13"/>
        <v>4.000100000000316</v>
      </c>
      <c r="I795" s="556"/>
      <c r="J795" s="554"/>
      <c r="L795" s="539"/>
      <c r="M795" s="554"/>
    </row>
    <row r="796" spans="1:13">
      <c r="A796" s="236">
        <v>46034</v>
      </c>
      <c r="B796" s="677" t="s">
        <v>3374</v>
      </c>
      <c r="C796" s="305" t="s">
        <v>431</v>
      </c>
      <c r="D796" s="251" t="s">
        <v>401</v>
      </c>
      <c r="F796" s="218">
        <v>4</v>
      </c>
      <c r="G796" s="218">
        <f t="shared" si="13"/>
        <v>1.0000000031595846E-4</v>
      </c>
      <c r="I796" s="556"/>
      <c r="J796" s="676"/>
      <c r="M796" s="554"/>
    </row>
    <row r="797" spans="1:13">
      <c r="A797" s="243">
        <v>45961</v>
      </c>
      <c r="B797" s="676" t="s">
        <v>397</v>
      </c>
      <c r="C797" s="676" t="s">
        <v>398</v>
      </c>
      <c r="D797" t="s">
        <v>19</v>
      </c>
      <c r="E797" s="218">
        <v>10</v>
      </c>
      <c r="G797" s="218">
        <f t="shared" si="13"/>
        <v>10.000100000000316</v>
      </c>
      <c r="I797" s="554"/>
      <c r="J797" s="676"/>
      <c r="M797" s="554"/>
    </row>
    <row r="798" spans="1:13">
      <c r="B798" s="677"/>
      <c r="C798" s="677"/>
      <c r="D798" t="s">
        <v>401</v>
      </c>
      <c r="E798" s="218">
        <v>6</v>
      </c>
      <c r="G798" s="218">
        <f t="shared" si="13"/>
        <v>16.000100000000316</v>
      </c>
      <c r="I798" s="554"/>
      <c r="K798" s="554"/>
      <c r="L798" s="539"/>
      <c r="M798" s="554"/>
    </row>
    <row r="799" spans="1:13">
      <c r="B799" s="677"/>
      <c r="C799" s="677"/>
      <c r="D799" t="s">
        <v>400</v>
      </c>
      <c r="E799" s="256">
        <v>500</v>
      </c>
      <c r="G799" s="218">
        <f t="shared" si="13"/>
        <v>516.00010000000032</v>
      </c>
      <c r="I799" s="554"/>
      <c r="K799" s="554"/>
      <c r="L799" s="679"/>
      <c r="M799" s="554"/>
    </row>
    <row r="800" spans="1:13">
      <c r="A800" s="236">
        <v>45946</v>
      </c>
      <c r="B800" s="677" t="s">
        <v>3376</v>
      </c>
      <c r="C800" s="677" t="s">
        <v>398</v>
      </c>
      <c r="D800" t="s">
        <v>400</v>
      </c>
      <c r="F800" s="218">
        <v>100</v>
      </c>
      <c r="G800" s="218">
        <f t="shared" si="13"/>
        <v>416.00010000000032</v>
      </c>
      <c r="I800" s="554"/>
      <c r="L800" s="677"/>
      <c r="M800" s="554"/>
    </row>
    <row r="801" spans="1:13">
      <c r="A801" s="306">
        <v>45989</v>
      </c>
      <c r="B801" s="305" t="s">
        <v>3367</v>
      </c>
      <c r="C801" s="305" t="s">
        <v>398</v>
      </c>
      <c r="D801" s="251" t="s">
        <v>400</v>
      </c>
      <c r="F801" s="218">
        <v>20</v>
      </c>
      <c r="G801" s="218">
        <f t="shared" si="13"/>
        <v>396.00010000000032</v>
      </c>
      <c r="I801" s="554"/>
      <c r="M801" s="554"/>
    </row>
    <row r="802" spans="1:13">
      <c r="A802" s="306">
        <v>46001</v>
      </c>
      <c r="B802" s="305" t="s">
        <v>3377</v>
      </c>
      <c r="C802" s="305" t="s">
        <v>398</v>
      </c>
      <c r="D802" s="251" t="s">
        <v>1115</v>
      </c>
      <c r="F802" s="218">
        <v>380</v>
      </c>
      <c r="G802" s="218">
        <f t="shared" si="13"/>
        <v>16.000100000000316</v>
      </c>
      <c r="I802" s="554"/>
      <c r="M802" s="554"/>
    </row>
    <row r="803" spans="1:13">
      <c r="A803" s="236">
        <v>46034</v>
      </c>
      <c r="B803" s="677" t="s">
        <v>3374</v>
      </c>
      <c r="C803" s="305" t="s">
        <v>398</v>
      </c>
      <c r="D803" s="251" t="s">
        <v>19</v>
      </c>
      <c r="F803" s="218">
        <v>10</v>
      </c>
      <c r="G803" s="218">
        <f t="shared" si="13"/>
        <v>6.000100000000316</v>
      </c>
      <c r="I803" s="554"/>
      <c r="M803" s="554"/>
    </row>
    <row r="804" spans="1:13">
      <c r="A804" s="236">
        <v>46034</v>
      </c>
      <c r="B804" s="677" t="s">
        <v>3374</v>
      </c>
      <c r="C804" s="305" t="s">
        <v>398</v>
      </c>
      <c r="D804" s="251" t="s">
        <v>401</v>
      </c>
      <c r="F804" s="218">
        <v>6</v>
      </c>
      <c r="G804" s="218">
        <f t="shared" si="13"/>
        <v>1.0000000031595846E-4</v>
      </c>
      <c r="I804" s="554"/>
      <c r="M804" s="554"/>
    </row>
    <row r="805" spans="1:13">
      <c r="A805" s="243">
        <v>45991</v>
      </c>
      <c r="B805" s="676" t="s">
        <v>397</v>
      </c>
      <c r="C805" s="676" t="s">
        <v>405</v>
      </c>
      <c r="D805" t="s">
        <v>19</v>
      </c>
      <c r="E805" s="256">
        <v>10</v>
      </c>
      <c r="G805" s="218">
        <f t="shared" si="13"/>
        <v>10.000100000000316</v>
      </c>
      <c r="I805" s="554"/>
      <c r="M805" s="554"/>
    </row>
    <row r="806" spans="1:13">
      <c r="B806" s="677"/>
      <c r="C806" s="677"/>
      <c r="D806" t="s">
        <v>401</v>
      </c>
      <c r="E806" s="256">
        <v>5</v>
      </c>
      <c r="G806" s="218">
        <f t="shared" si="13"/>
        <v>15.000100000000316</v>
      </c>
      <c r="I806" s="554"/>
      <c r="M806" s="554"/>
    </row>
    <row r="807" spans="1:13">
      <c r="B807" s="677"/>
      <c r="C807" s="677"/>
      <c r="D807" t="s">
        <v>400</v>
      </c>
      <c r="E807" s="256">
        <v>500</v>
      </c>
      <c r="G807" s="218">
        <f t="shared" si="13"/>
        <v>515.00010000000032</v>
      </c>
      <c r="I807" s="554"/>
      <c r="M807" s="554"/>
    </row>
    <row r="808" spans="1:13">
      <c r="A808" s="236">
        <v>46001</v>
      </c>
      <c r="B808" s="305" t="s">
        <v>3377</v>
      </c>
      <c r="C808" s="677" t="s">
        <v>405</v>
      </c>
      <c r="D808" t="s">
        <v>400</v>
      </c>
      <c r="E808" s="256"/>
      <c r="F808" s="218">
        <v>120</v>
      </c>
      <c r="G808" s="218">
        <f t="shared" si="13"/>
        <v>395.00010000000032</v>
      </c>
      <c r="I808" s="554"/>
      <c r="M808" s="563"/>
    </row>
    <row r="809" spans="1:13">
      <c r="A809" s="236">
        <v>46034</v>
      </c>
      <c r="B809" s="677" t="s">
        <v>3374</v>
      </c>
      <c r="C809" s="677" t="s">
        <v>405</v>
      </c>
      <c r="D809" t="s">
        <v>19</v>
      </c>
      <c r="E809" s="256"/>
      <c r="F809" s="218">
        <v>10</v>
      </c>
      <c r="G809" s="218">
        <f t="shared" si="13"/>
        <v>385.00010000000032</v>
      </c>
      <c r="I809" s="554"/>
      <c r="M809" s="563"/>
    </row>
    <row r="810" spans="1:13">
      <c r="A810" s="236">
        <v>46034</v>
      </c>
      <c r="B810" s="677" t="s">
        <v>3374</v>
      </c>
      <c r="C810" s="677" t="s">
        <v>405</v>
      </c>
      <c r="D810" t="s">
        <v>401</v>
      </c>
      <c r="E810" s="256"/>
      <c r="F810" s="218">
        <v>5</v>
      </c>
      <c r="G810" s="218">
        <f t="shared" si="13"/>
        <v>380.00010000000032</v>
      </c>
      <c r="I810" s="554"/>
      <c r="M810" s="563"/>
    </row>
    <row r="811" spans="1:13">
      <c r="A811" s="236">
        <v>46034</v>
      </c>
      <c r="B811" s="677" t="s">
        <v>3378</v>
      </c>
      <c r="C811" s="677" t="s">
        <v>405</v>
      </c>
      <c r="D811" t="s">
        <v>400</v>
      </c>
      <c r="E811" s="256"/>
      <c r="F811" s="218">
        <v>380</v>
      </c>
      <c r="G811" s="218">
        <f t="shared" si="13"/>
        <v>1.0000000031595846E-4</v>
      </c>
      <c r="I811" s="554"/>
      <c r="M811" s="563"/>
    </row>
    <row r="812" spans="1:13">
      <c r="A812" s="243">
        <v>46022</v>
      </c>
      <c r="B812" s="676" t="s">
        <v>397</v>
      </c>
      <c r="C812" s="676" t="s">
        <v>409</v>
      </c>
      <c r="D812" t="s">
        <v>19</v>
      </c>
      <c r="E812" s="256">
        <v>10</v>
      </c>
      <c r="G812" s="218">
        <f t="shared" si="13"/>
        <v>10.000100000000316</v>
      </c>
      <c r="I812" s="554"/>
      <c r="M812" s="563"/>
    </row>
    <row r="813" spans="1:13">
      <c r="B813" s="677"/>
      <c r="C813" s="677"/>
      <c r="D813" t="s">
        <v>401</v>
      </c>
      <c r="E813" s="256">
        <v>5</v>
      </c>
      <c r="G813" s="218">
        <f t="shared" si="13"/>
        <v>15.000100000000316</v>
      </c>
      <c r="I813" s="554"/>
      <c r="M813" s="554"/>
    </row>
    <row r="814" spans="1:13">
      <c r="B814" s="677"/>
      <c r="C814" s="677"/>
      <c r="D814" t="s">
        <v>400</v>
      </c>
      <c r="E814" s="256">
        <v>500</v>
      </c>
      <c r="G814" s="218">
        <f t="shared" si="13"/>
        <v>515.00010000000032</v>
      </c>
      <c r="K814" s="690" t="s">
        <v>3379</v>
      </c>
      <c r="L814" s="690"/>
      <c r="M814" s="690"/>
    </row>
    <row r="815" spans="1:13">
      <c r="A815" s="236">
        <v>46034</v>
      </c>
      <c r="B815" s="677" t="s">
        <v>3378</v>
      </c>
      <c r="C815" s="677" t="s">
        <v>409</v>
      </c>
      <c r="D815" t="s">
        <v>400</v>
      </c>
      <c r="F815" s="218">
        <v>500</v>
      </c>
      <c r="G815" s="218">
        <f t="shared" si="13"/>
        <v>15.000100000000316</v>
      </c>
      <c r="J815" s="676">
        <v>2026</v>
      </c>
      <c r="K815" s="676" t="s">
        <v>418</v>
      </c>
      <c r="L815" t="s">
        <v>19</v>
      </c>
      <c r="M815" s="218">
        <v>5.6</v>
      </c>
    </row>
    <row r="816" spans="1:13">
      <c r="A816" s="236">
        <v>46127</v>
      </c>
      <c r="B816" s="677" t="s">
        <v>3380</v>
      </c>
      <c r="C816" s="677" t="s">
        <v>409</v>
      </c>
      <c r="D816" t="s">
        <v>19</v>
      </c>
      <c r="F816" s="218">
        <v>10</v>
      </c>
      <c r="G816" s="218">
        <f t="shared" si="13"/>
        <v>5.000100000000316</v>
      </c>
      <c r="J816" s="676"/>
      <c r="K816" s="677"/>
      <c r="L816" t="s">
        <v>401</v>
      </c>
      <c r="M816" s="218">
        <v>6</v>
      </c>
    </row>
    <row r="817" spans="1:13">
      <c r="A817" s="236">
        <v>46127</v>
      </c>
      <c r="B817" s="677" t="s">
        <v>3380</v>
      </c>
      <c r="C817" s="677" t="s">
        <v>409</v>
      </c>
      <c r="D817" t="s">
        <v>401</v>
      </c>
      <c r="F817" s="218">
        <v>5</v>
      </c>
      <c r="G817" s="218">
        <f t="shared" si="13"/>
        <v>1.0000000031595846E-4</v>
      </c>
      <c r="M817" s="536">
        <f>SUM(M815:M816)</f>
        <v>11.6</v>
      </c>
    </row>
    <row r="818" spans="1:13">
      <c r="A818" s="243">
        <v>46053</v>
      </c>
      <c r="B818" s="676" t="s">
        <v>397</v>
      </c>
      <c r="C818" s="676" t="s">
        <v>444</v>
      </c>
      <c r="D818" t="s">
        <v>19</v>
      </c>
      <c r="E818" s="218">
        <v>15</v>
      </c>
      <c r="G818" s="218">
        <f t="shared" si="13"/>
        <v>15.000100000000316</v>
      </c>
    </row>
    <row r="819" spans="1:13">
      <c r="B819" s="677"/>
      <c r="C819" s="677"/>
      <c r="D819" t="s">
        <v>401</v>
      </c>
      <c r="E819" s="218">
        <v>3</v>
      </c>
      <c r="G819" s="218">
        <f t="shared" si="13"/>
        <v>18.000100000000316</v>
      </c>
    </row>
    <row r="820" spans="1:13">
      <c r="B820" s="677"/>
      <c r="C820" s="677"/>
      <c r="D820" t="s">
        <v>400</v>
      </c>
      <c r="E820" s="256">
        <v>500</v>
      </c>
      <c r="G820" s="218">
        <f t="shared" si="13"/>
        <v>518.00010000000032</v>
      </c>
    </row>
    <row r="821" spans="1:13">
      <c r="A821" s="236">
        <v>46118</v>
      </c>
      <c r="B821" s="677" t="s">
        <v>3381</v>
      </c>
      <c r="C821" s="677" t="s">
        <v>444</v>
      </c>
      <c r="D821" t="s">
        <v>400</v>
      </c>
      <c r="E821" s="256"/>
      <c r="F821" s="218">
        <v>200</v>
      </c>
      <c r="G821" s="218">
        <f t="shared" si="13"/>
        <v>318.00010000000032</v>
      </c>
    </row>
    <row r="822" spans="1:13">
      <c r="A822" s="236">
        <v>46127</v>
      </c>
      <c r="B822" s="677" t="s">
        <v>3380</v>
      </c>
      <c r="C822" s="677" t="s">
        <v>444</v>
      </c>
      <c r="D822" t="s">
        <v>19</v>
      </c>
      <c r="E822" s="256"/>
      <c r="F822" s="218">
        <v>15</v>
      </c>
      <c r="G822" s="218">
        <f t="shared" si="13"/>
        <v>303.00010000000032</v>
      </c>
    </row>
    <row r="823" spans="1:13">
      <c r="A823" s="236">
        <v>46127</v>
      </c>
      <c r="B823" s="677" t="s">
        <v>3380</v>
      </c>
      <c r="C823" s="677" t="s">
        <v>444</v>
      </c>
      <c r="D823" t="s">
        <v>401</v>
      </c>
      <c r="E823" s="256"/>
      <c r="F823" s="218">
        <v>3</v>
      </c>
      <c r="G823" s="218">
        <f t="shared" si="13"/>
        <v>300.00010000000032</v>
      </c>
    </row>
    <row r="824" spans="1:13">
      <c r="A824" s="236">
        <v>46127</v>
      </c>
      <c r="B824" s="677" t="s">
        <v>3382</v>
      </c>
      <c r="C824" s="677" t="s">
        <v>444</v>
      </c>
      <c r="D824" t="s">
        <v>400</v>
      </c>
      <c r="E824" s="256"/>
      <c r="F824" s="218">
        <v>300</v>
      </c>
      <c r="G824" s="218">
        <f t="shared" si="13"/>
        <v>1.0000000031595846E-4</v>
      </c>
    </row>
    <row r="825" spans="1:13">
      <c r="A825" s="243">
        <v>46081</v>
      </c>
      <c r="B825" s="676" t="s">
        <v>397</v>
      </c>
      <c r="C825" s="676" t="s">
        <v>415</v>
      </c>
      <c r="D825" t="s">
        <v>19</v>
      </c>
      <c r="E825" s="218">
        <v>14.4</v>
      </c>
      <c r="G825" s="218">
        <f t="shared" si="13"/>
        <v>14.400100000000316</v>
      </c>
    </row>
    <row r="826" spans="1:13">
      <c r="B826" s="677"/>
      <c r="C826" s="677"/>
      <c r="D826" t="s">
        <v>401</v>
      </c>
      <c r="E826" s="218">
        <v>6</v>
      </c>
      <c r="G826" s="218">
        <f t="shared" si="13"/>
        <v>20.400100000000315</v>
      </c>
    </row>
    <row r="827" spans="1:13">
      <c r="B827" s="677"/>
      <c r="C827" s="677"/>
      <c r="D827" t="s">
        <v>400</v>
      </c>
      <c r="E827" s="218">
        <v>500</v>
      </c>
      <c r="G827" s="218">
        <f t="shared" si="13"/>
        <v>520.40010000000029</v>
      </c>
    </row>
    <row r="828" spans="1:13">
      <c r="A828" s="236">
        <v>46127</v>
      </c>
      <c r="B828" s="677" t="s">
        <v>3380</v>
      </c>
      <c r="C828" s="677" t="s">
        <v>415</v>
      </c>
      <c r="D828" t="s">
        <v>19</v>
      </c>
      <c r="F828" s="218">
        <v>14.4</v>
      </c>
      <c r="G828" s="218">
        <f t="shared" si="13"/>
        <v>506.00010000000032</v>
      </c>
    </row>
    <row r="829" spans="1:13">
      <c r="A829" s="236">
        <v>46127</v>
      </c>
      <c r="B829" s="677" t="s">
        <v>3380</v>
      </c>
      <c r="C829" s="677" t="s">
        <v>415</v>
      </c>
      <c r="D829" t="s">
        <v>401</v>
      </c>
      <c r="F829" s="218">
        <v>6</v>
      </c>
      <c r="G829" s="218">
        <f t="shared" si="13"/>
        <v>500.00010000000032</v>
      </c>
    </row>
    <row r="830" spans="1:13">
      <c r="A830" s="236">
        <v>46127</v>
      </c>
      <c r="B830" s="677" t="s">
        <v>3382</v>
      </c>
      <c r="C830" s="677" t="s">
        <v>415</v>
      </c>
      <c r="D830" t="s">
        <v>400</v>
      </c>
      <c r="F830" s="218">
        <v>500</v>
      </c>
      <c r="G830" s="218">
        <f t="shared" si="13"/>
        <v>1.0000000031595846E-4</v>
      </c>
    </row>
    <row r="831" spans="1:13">
      <c r="A831" s="243">
        <v>46112</v>
      </c>
      <c r="B831" s="676" t="s">
        <v>1454</v>
      </c>
      <c r="C831" s="676" t="s">
        <v>418</v>
      </c>
      <c r="D831" t="s">
        <v>19</v>
      </c>
      <c r="E831" s="218">
        <v>5.6</v>
      </c>
      <c r="G831" s="218">
        <f t="shared" si="13"/>
        <v>5.6001000000003156</v>
      </c>
    </row>
    <row r="832" spans="1:13">
      <c r="B832" s="677"/>
      <c r="C832" s="677"/>
      <c r="D832" t="s">
        <v>401</v>
      </c>
      <c r="E832" s="218">
        <v>6</v>
      </c>
      <c r="G832" s="218">
        <f t="shared" si="13"/>
        <v>11.600100000000316</v>
      </c>
    </row>
    <row r="833" spans="1:7">
      <c r="B833" s="677"/>
      <c r="C833" s="677"/>
      <c r="D833" t="s">
        <v>1115</v>
      </c>
      <c r="E833" s="218">
        <v>500</v>
      </c>
      <c r="G833" s="218">
        <f t="shared" si="13"/>
        <v>511.60010000000034</v>
      </c>
    </row>
    <row r="834" spans="1:7">
      <c r="A834" s="236">
        <v>46127</v>
      </c>
      <c r="B834" s="677" t="s">
        <v>3382</v>
      </c>
      <c r="C834" s="677" t="s">
        <v>418</v>
      </c>
      <c r="D834" t="s">
        <v>400</v>
      </c>
      <c r="F834" s="218">
        <v>500</v>
      </c>
      <c r="G834" s="218">
        <f t="shared" si="13"/>
        <v>11.600100000000339</v>
      </c>
    </row>
    <row r="835" spans="1:7">
      <c r="A835" s="243">
        <v>46142</v>
      </c>
      <c r="B835" s="676" t="s">
        <v>397</v>
      </c>
      <c r="C835" s="676" t="s">
        <v>473</v>
      </c>
      <c r="D835" t="s">
        <v>19</v>
      </c>
      <c r="G835" s="218">
        <f t="shared" si="13"/>
        <v>11.600100000000339</v>
      </c>
    </row>
    <row r="836" spans="1:7">
      <c r="B836" s="677"/>
      <c r="C836" s="677"/>
      <c r="D836" t="s">
        <v>401</v>
      </c>
      <c r="G836" s="218">
        <f t="shared" si="13"/>
        <v>11.600100000000339</v>
      </c>
    </row>
    <row r="837" spans="1:7">
      <c r="B837" s="677"/>
      <c r="C837" s="677"/>
      <c r="D837" t="s">
        <v>400</v>
      </c>
      <c r="E837" s="218">
        <v>500</v>
      </c>
      <c r="G837" s="218">
        <f t="shared" si="13"/>
        <v>511.60010000000034</v>
      </c>
    </row>
    <row r="838" spans="1:7">
      <c r="B838" s="677"/>
      <c r="C838" s="677"/>
      <c r="G838" s="218">
        <f t="shared" si="13"/>
        <v>511.60010000000034</v>
      </c>
    </row>
    <row r="839" spans="1:7">
      <c r="B839" s="677"/>
      <c r="C839" s="677"/>
      <c r="G839" s="218">
        <f t="shared" si="13"/>
        <v>511.60010000000034</v>
      </c>
    </row>
    <row r="840" spans="1:7">
      <c r="B840" s="677"/>
      <c r="C840" s="677"/>
      <c r="G840" s="218">
        <f t="shared" si="13"/>
        <v>511.60010000000034</v>
      </c>
    </row>
    <row r="841" spans="1:7">
      <c r="B841" s="677"/>
      <c r="C841" s="677"/>
      <c r="G841" s="218">
        <f t="shared" si="13"/>
        <v>511.60010000000034</v>
      </c>
    </row>
    <row r="842" spans="1:7">
      <c r="B842" s="677"/>
      <c r="C842" s="677"/>
      <c r="G842" s="218">
        <f t="shared" si="13"/>
        <v>511.60010000000034</v>
      </c>
    </row>
    <row r="843" spans="1:7">
      <c r="B843" s="677"/>
      <c r="C843" s="677"/>
      <c r="G843" s="218">
        <f>+G842+E842-F843</f>
        <v>511.60010000000034</v>
      </c>
    </row>
    <row r="844" spans="1:7">
      <c r="B844" s="677"/>
      <c r="C844" s="677"/>
      <c r="G844" s="218">
        <f>+G843+E843-F844</f>
        <v>511.60010000000034</v>
      </c>
    </row>
    <row r="845" spans="1:7">
      <c r="B845" s="677"/>
      <c r="C845" s="677"/>
      <c r="G845" s="218">
        <f>+G844+E844-F845</f>
        <v>511.60010000000034</v>
      </c>
    </row>
    <row r="846" spans="1:7">
      <c r="B846" s="677"/>
      <c r="C846" s="677"/>
      <c r="G846" s="218">
        <f>+G845+E845-F846</f>
        <v>511.60010000000034</v>
      </c>
    </row>
    <row r="847" spans="1:7">
      <c r="B847" s="677"/>
      <c r="C847" s="677"/>
      <c r="G847" s="218">
        <f>+G846+E846-F847</f>
        <v>511.60010000000034</v>
      </c>
    </row>
    <row r="848" spans="1:7">
      <c r="B848" s="677"/>
      <c r="C848" s="677"/>
      <c r="G848" s="218">
        <f>+G847+E847-F848</f>
        <v>511.60010000000034</v>
      </c>
    </row>
    <row r="849" spans="2:7">
      <c r="B849" s="677"/>
      <c r="C849" s="677"/>
      <c r="G849" s="218">
        <f>+G848+E848-F849</f>
        <v>511.60010000000034</v>
      </c>
    </row>
    <row r="850" spans="2:7">
      <c r="B850" s="677"/>
      <c r="C850" s="677"/>
      <c r="G850" s="218">
        <f>+G849+E849-F850</f>
        <v>511.60010000000034</v>
      </c>
    </row>
    <row r="851" spans="2:7">
      <c r="B851" s="677"/>
      <c r="C851" s="677"/>
      <c r="G851" s="218">
        <f>+G850+E850-F851</f>
        <v>511.60010000000034</v>
      </c>
    </row>
    <row r="852" spans="2:7">
      <c r="B852" s="677"/>
      <c r="C852" s="677"/>
      <c r="G852" s="218">
        <f>+G851+E851-F852</f>
        <v>511.60010000000034</v>
      </c>
    </row>
    <row r="853" spans="2:7">
      <c r="B853" s="677"/>
      <c r="C853" s="677"/>
      <c r="G853" s="218">
        <f>+G852+E852-F853</f>
        <v>511.60010000000034</v>
      </c>
    </row>
    <row r="854" spans="2:7">
      <c r="B854" s="677"/>
      <c r="C854" s="677"/>
      <c r="G854" s="218">
        <f>+G853+E853-F854</f>
        <v>511.60010000000034</v>
      </c>
    </row>
    <row r="855" spans="2:7">
      <c r="B855" s="677"/>
      <c r="C855" s="677"/>
      <c r="G855" s="218">
        <f>+G854+E854-F855</f>
        <v>511.60010000000034</v>
      </c>
    </row>
    <row r="856" spans="2:7">
      <c r="B856" s="677"/>
      <c r="C856" s="677"/>
      <c r="G856" s="218">
        <f>+G855+E855-F856</f>
        <v>511.60010000000034</v>
      </c>
    </row>
    <row r="857" spans="2:7">
      <c r="B857" s="677"/>
      <c r="C857" s="677"/>
      <c r="G857" s="218">
        <f>+G856+E856-F857</f>
        <v>511.60010000000034</v>
      </c>
    </row>
    <row r="858" spans="2:7">
      <c r="B858" s="677"/>
      <c r="C858" s="677"/>
      <c r="G858" s="218">
        <f>+G857+E857-F858</f>
        <v>511.60010000000034</v>
      </c>
    </row>
    <row r="859" spans="2:7">
      <c r="B859" s="677"/>
      <c r="C859" s="677"/>
      <c r="G859" s="218">
        <f>+G858+E858-F859</f>
        <v>511.60010000000034</v>
      </c>
    </row>
    <row r="860" spans="2:7">
      <c r="B860" s="677"/>
      <c r="C860" s="677"/>
      <c r="G860" s="218">
        <f>+G859+E859-F860</f>
        <v>511.60010000000034</v>
      </c>
    </row>
    <row r="861" spans="2:7">
      <c r="B861" s="677"/>
      <c r="C861" s="677"/>
      <c r="G861" s="218">
        <f>+G860+E860-F861</f>
        <v>511.60010000000034</v>
      </c>
    </row>
    <row r="862" spans="2:7">
      <c r="B862" s="677"/>
      <c r="C862" s="677"/>
      <c r="G862" s="218">
        <f>+G861+E861-F862</f>
        <v>511.60010000000034</v>
      </c>
    </row>
    <row r="863" spans="2:7">
      <c r="B863" s="677"/>
      <c r="C863" s="677"/>
      <c r="G863" s="218">
        <f>+G862+E862-F863</f>
        <v>511.60010000000034</v>
      </c>
    </row>
    <row r="864" spans="2:7">
      <c r="B864" s="677"/>
      <c r="C864" s="677"/>
      <c r="G864" s="218">
        <f>+G863+E863-F864</f>
        <v>511.60010000000034</v>
      </c>
    </row>
    <row r="865" spans="2:7">
      <c r="B865" s="677"/>
      <c r="C865" s="677"/>
      <c r="G865" s="218">
        <f>+G864+E864-F865</f>
        <v>511.60010000000034</v>
      </c>
    </row>
    <row r="866" spans="2:7">
      <c r="B866" s="677"/>
      <c r="C866" s="677"/>
      <c r="G866" s="218">
        <f>+G865+E865-F866</f>
        <v>511.60010000000034</v>
      </c>
    </row>
    <row r="867" spans="2:7">
      <c r="B867" s="677"/>
      <c r="C867" s="677"/>
      <c r="G867" s="218">
        <f>+G866+E866-F867</f>
        <v>511.60010000000034</v>
      </c>
    </row>
    <row r="868" spans="2:7">
      <c r="B868" s="677"/>
      <c r="C868" s="677"/>
      <c r="G868" s="218">
        <f>+G867+E867-F868</f>
        <v>511.60010000000034</v>
      </c>
    </row>
    <row r="869" spans="2:7">
      <c r="B869" s="677"/>
      <c r="C869" s="677"/>
      <c r="G869" s="218">
        <f>+G868+E868-F869</f>
        <v>511.60010000000034</v>
      </c>
    </row>
    <row r="870" spans="2:7">
      <c r="B870" s="677"/>
      <c r="C870" s="677"/>
      <c r="G870" s="218">
        <f>+G869+E869-F870</f>
        <v>511.60010000000034</v>
      </c>
    </row>
    <row r="871" spans="2:7">
      <c r="B871" s="677"/>
      <c r="C871" s="677"/>
      <c r="G871" s="218">
        <f>+G870+E870-F871</f>
        <v>511.60010000000034</v>
      </c>
    </row>
    <row r="872" spans="2:7">
      <c r="B872" s="677"/>
      <c r="C872" s="677"/>
      <c r="G872" s="218">
        <f>+G871+E871-F872</f>
        <v>511.60010000000034</v>
      </c>
    </row>
    <row r="873" spans="2:7">
      <c r="B873" s="677"/>
      <c r="C873" s="677"/>
      <c r="G873" s="218">
        <f>+G872+E872-F873</f>
        <v>511.60010000000034</v>
      </c>
    </row>
    <row r="874" spans="2:7">
      <c r="B874" s="677"/>
      <c r="C874" s="677"/>
      <c r="G874" s="218">
        <f>+G873+E873-F874</f>
        <v>511.60010000000034</v>
      </c>
    </row>
    <row r="875" spans="2:7">
      <c r="B875" s="677"/>
      <c r="C875" s="677"/>
      <c r="G875" s="218">
        <f>+G874+E874-F875</f>
        <v>511.60010000000034</v>
      </c>
    </row>
    <row r="876" spans="2:7">
      <c r="B876" s="677"/>
      <c r="C876" s="677"/>
      <c r="G876" s="218">
        <f>+G875+E875-F876</f>
        <v>511.60010000000034</v>
      </c>
    </row>
    <row r="877" spans="2:7">
      <c r="B877" s="677"/>
      <c r="C877" s="677"/>
      <c r="G877" s="218">
        <f>+G876+E876-F877</f>
        <v>511.60010000000034</v>
      </c>
    </row>
    <row r="878" spans="2:7">
      <c r="B878" s="677"/>
      <c r="C878" s="677"/>
      <c r="G878" s="218">
        <f>+G877+E877-F878</f>
        <v>511.60010000000034</v>
      </c>
    </row>
    <row r="879" spans="2:7">
      <c r="B879" s="677"/>
      <c r="C879" s="677"/>
      <c r="G879" s="218">
        <f>+G878+E878-F879</f>
        <v>511.60010000000034</v>
      </c>
    </row>
    <row r="880" spans="2:7">
      <c r="B880" s="677"/>
      <c r="C880" s="677"/>
      <c r="G880" s="218">
        <f>+G879+E879-F880</f>
        <v>511.60010000000034</v>
      </c>
    </row>
    <row r="881" spans="2:7">
      <c r="B881" s="677"/>
      <c r="C881" s="677"/>
      <c r="G881" s="218">
        <f>+G880+E880-F881</f>
        <v>511.60010000000034</v>
      </c>
    </row>
    <row r="882" spans="2:7">
      <c r="B882" s="677"/>
      <c r="C882" s="677"/>
      <c r="G882" s="218">
        <f>+G881+E881-F882</f>
        <v>511.60010000000034</v>
      </c>
    </row>
    <row r="883" spans="2:7">
      <c r="B883" s="677"/>
      <c r="C883" s="677"/>
      <c r="G883" s="218">
        <f>+G882+E882-F883</f>
        <v>511.60010000000034</v>
      </c>
    </row>
    <row r="884" spans="2:7">
      <c r="B884" s="677"/>
      <c r="C884" s="677"/>
      <c r="G884" s="218">
        <f>+G883+E883-F884</f>
        <v>511.60010000000034</v>
      </c>
    </row>
    <row r="885" spans="2:7">
      <c r="B885" s="677"/>
      <c r="C885" s="677"/>
      <c r="G885" s="218">
        <f>+G884+E884-F885</f>
        <v>511.60010000000034</v>
      </c>
    </row>
    <row r="886" spans="2:7">
      <c r="B886" s="677"/>
      <c r="C886" s="677"/>
      <c r="G886" s="218">
        <f>+G885+E885-F886</f>
        <v>511.60010000000034</v>
      </c>
    </row>
    <row r="887" spans="2:7">
      <c r="B887" s="677"/>
      <c r="C887" s="677"/>
      <c r="G887" s="218">
        <f>+G886+E886-F887</f>
        <v>511.60010000000034</v>
      </c>
    </row>
    <row r="888" spans="2:7">
      <c r="B888" s="677"/>
      <c r="C888" s="677"/>
      <c r="G888" s="218">
        <f>+G887+E887-F888</f>
        <v>511.60010000000034</v>
      </c>
    </row>
    <row r="889" spans="2:7">
      <c r="B889" s="677"/>
      <c r="C889" s="677"/>
      <c r="G889" s="218">
        <f>+G888+E888-F889</f>
        <v>511.60010000000034</v>
      </c>
    </row>
    <row r="890" spans="2:7">
      <c r="B890" s="677"/>
      <c r="C890" s="677"/>
      <c r="G890" s="218">
        <f>+G889+E889-F890</f>
        <v>511.60010000000034</v>
      </c>
    </row>
    <row r="891" spans="2:7">
      <c r="B891" s="677"/>
      <c r="C891" s="677"/>
      <c r="G891" s="218">
        <f>+G890+E890-F891</f>
        <v>511.60010000000034</v>
      </c>
    </row>
    <row r="892" spans="2:7">
      <c r="B892" s="677"/>
      <c r="C892" s="677"/>
      <c r="G892" s="218">
        <f>+G891+E891-F892</f>
        <v>511.60010000000034</v>
      </c>
    </row>
    <row r="893" spans="2:7">
      <c r="B893" s="677"/>
      <c r="C893" s="677"/>
      <c r="G893" s="218">
        <f>+G892+E892-F893</f>
        <v>511.60010000000034</v>
      </c>
    </row>
    <row r="894" spans="2:7">
      <c r="B894" s="677"/>
      <c r="C894" s="677"/>
      <c r="G894" s="218">
        <f>+G893+E893-F894</f>
        <v>511.60010000000034</v>
      </c>
    </row>
    <row r="895" spans="2:7">
      <c r="B895" s="677"/>
      <c r="C895" s="677"/>
      <c r="G895" s="218">
        <f>+G894+E894-F895</f>
        <v>511.60010000000034</v>
      </c>
    </row>
    <row r="896" spans="2:7">
      <c r="B896" s="677"/>
      <c r="C896" s="677"/>
      <c r="G896" s="218">
        <f>+G895+E895-F896</f>
        <v>511.60010000000034</v>
      </c>
    </row>
    <row r="897" spans="2:7">
      <c r="B897" s="677"/>
      <c r="C897" s="677"/>
      <c r="G897" s="218">
        <f>+G896+E896-F897</f>
        <v>511.60010000000034</v>
      </c>
    </row>
    <row r="898" spans="2:7">
      <c r="B898" s="677"/>
      <c r="C898" s="677"/>
      <c r="G898" s="218">
        <f>+G897+E897-F898</f>
        <v>511.60010000000034</v>
      </c>
    </row>
    <row r="899" spans="2:7">
      <c r="B899" s="677"/>
      <c r="C899" s="677"/>
      <c r="G899" s="218">
        <f>+G898+E898-F899</f>
        <v>511.60010000000034</v>
      </c>
    </row>
    <row r="900" spans="2:7">
      <c r="B900" s="677"/>
      <c r="C900" s="677"/>
      <c r="G900" s="218">
        <f>+G899+E899-F900</f>
        <v>511.60010000000034</v>
      </c>
    </row>
    <row r="901" spans="2:7">
      <c r="B901" s="677"/>
      <c r="C901" s="677"/>
      <c r="G901" s="218">
        <f>+G900+E900-F901</f>
        <v>511.60010000000034</v>
      </c>
    </row>
    <row r="902" spans="2:7">
      <c r="B902" s="677"/>
      <c r="C902" s="677"/>
      <c r="G902" s="218">
        <f>+G901+E901-F902</f>
        <v>511.60010000000034</v>
      </c>
    </row>
    <row r="903" spans="2:7">
      <c r="B903" s="677"/>
      <c r="C903" s="677"/>
      <c r="G903" s="218">
        <f>+G902+E902-F903</f>
        <v>511.60010000000034</v>
      </c>
    </row>
    <row r="904" spans="2:7">
      <c r="B904" s="677"/>
      <c r="C904" s="677"/>
      <c r="G904" s="218">
        <f>+G903+E903-F904</f>
        <v>511.60010000000034</v>
      </c>
    </row>
    <row r="905" spans="2:7">
      <c r="B905" s="677"/>
      <c r="C905" s="677"/>
      <c r="G905" s="218">
        <f>+G904+E904-F905</f>
        <v>511.60010000000034</v>
      </c>
    </row>
    <row r="906" spans="2:7">
      <c r="B906" s="677"/>
      <c r="C906" s="677"/>
      <c r="G906" s="218">
        <f>+G905+E905-F906</f>
        <v>511.60010000000034</v>
      </c>
    </row>
    <row r="907" spans="2:7">
      <c r="B907" s="677"/>
      <c r="C907" s="677"/>
      <c r="G907" s="218">
        <f>+G906+E906-F907</f>
        <v>511.60010000000034</v>
      </c>
    </row>
    <row r="908" spans="2:7">
      <c r="B908" s="677"/>
      <c r="C908" s="677"/>
      <c r="G908" s="218">
        <f>+G907+E907-F908</f>
        <v>511.60010000000034</v>
      </c>
    </row>
    <row r="909" spans="2:7">
      <c r="B909" s="677"/>
      <c r="C909" s="677"/>
      <c r="G909" s="218">
        <f>+G908+E908-F909</f>
        <v>511.60010000000034</v>
      </c>
    </row>
    <row r="910" spans="2:7">
      <c r="B910" s="677"/>
      <c r="C910" s="677"/>
      <c r="G910" s="218">
        <f>+G909+E909-F910</f>
        <v>511.60010000000034</v>
      </c>
    </row>
    <row r="911" spans="2:7">
      <c r="B911" s="677"/>
      <c r="C911" s="677"/>
      <c r="G911" s="218">
        <f>+G910+E910-F911</f>
        <v>511.60010000000034</v>
      </c>
    </row>
    <row r="912" spans="2:7">
      <c r="B912" s="677"/>
      <c r="C912" s="677"/>
      <c r="G912" s="218">
        <f>+G911+E911-F912</f>
        <v>511.60010000000034</v>
      </c>
    </row>
    <row r="913" spans="2:7">
      <c r="B913" s="677"/>
      <c r="C913" s="677"/>
      <c r="G913" s="218">
        <f>+G912+E912-F913</f>
        <v>511.60010000000034</v>
      </c>
    </row>
    <row r="914" spans="2:7">
      <c r="B914" s="677"/>
      <c r="C914" s="677"/>
      <c r="G914" s="218">
        <f>+G913+E913-F914</f>
        <v>511.60010000000034</v>
      </c>
    </row>
    <row r="915" spans="2:7">
      <c r="B915" s="677"/>
      <c r="C915" s="677"/>
      <c r="G915" s="218">
        <f>+G914+E914-F915</f>
        <v>511.60010000000034</v>
      </c>
    </row>
    <row r="916" spans="2:7">
      <c r="B916" s="677"/>
      <c r="C916" s="677"/>
      <c r="G916" s="218">
        <f>+G915+E915-F916</f>
        <v>511.60010000000034</v>
      </c>
    </row>
    <row r="917" spans="2:7">
      <c r="B917" s="677"/>
      <c r="C917" s="677"/>
      <c r="G917" s="218">
        <f>+G916+E916-F917</f>
        <v>511.60010000000034</v>
      </c>
    </row>
    <row r="918" spans="2:7">
      <c r="B918" s="677"/>
      <c r="C918" s="677"/>
      <c r="G918" s="218">
        <f>+G917+E917-F918</f>
        <v>511.60010000000034</v>
      </c>
    </row>
    <row r="919" spans="2:7">
      <c r="B919" s="677"/>
      <c r="C919" s="677"/>
      <c r="G919" s="218">
        <f>+G918+E918-F919</f>
        <v>511.60010000000034</v>
      </c>
    </row>
    <row r="920" spans="2:7">
      <c r="B920" s="677"/>
      <c r="C920" s="677"/>
      <c r="G920" s="218">
        <f>+G919+E919-F920</f>
        <v>511.60010000000034</v>
      </c>
    </row>
    <row r="921" spans="2:7">
      <c r="B921" s="677"/>
      <c r="C921" s="677"/>
      <c r="G921" s="218">
        <f>+G920+E920-F921</f>
        <v>511.60010000000034</v>
      </c>
    </row>
    <row r="922" spans="2:7">
      <c r="B922" s="677"/>
      <c r="C922" s="677"/>
      <c r="G922" s="218">
        <f>+G921+E921-F922</f>
        <v>511.60010000000034</v>
      </c>
    </row>
    <row r="923" spans="2:7">
      <c r="B923" s="677"/>
      <c r="C923" s="677"/>
      <c r="G923" s="218">
        <f>+G922+E922-F923</f>
        <v>511.60010000000034</v>
      </c>
    </row>
    <row r="924" spans="2:7">
      <c r="B924" s="677"/>
      <c r="C924" s="677"/>
      <c r="G924" s="218">
        <f>+G923+E923-F924</f>
        <v>511.60010000000034</v>
      </c>
    </row>
    <row r="925" spans="2:7">
      <c r="B925" s="677"/>
      <c r="C925" s="677"/>
      <c r="G925" s="218">
        <f>+G924+E924-F925</f>
        <v>511.60010000000034</v>
      </c>
    </row>
    <row r="926" spans="2:7">
      <c r="B926" s="677"/>
      <c r="C926" s="677"/>
      <c r="G926" s="218">
        <f>+G925+E925-F926</f>
        <v>511.60010000000034</v>
      </c>
    </row>
    <row r="927" spans="2:7">
      <c r="B927" s="677"/>
      <c r="C927" s="677"/>
      <c r="G927" s="218">
        <f>+G926+E926-F927</f>
        <v>511.60010000000034</v>
      </c>
    </row>
    <row r="928" spans="2:7">
      <c r="B928" s="677"/>
      <c r="C928" s="677"/>
      <c r="G928" s="218">
        <f>+G927+E927-F928</f>
        <v>511.60010000000034</v>
      </c>
    </row>
    <row r="929" spans="2:7">
      <c r="B929" s="677"/>
      <c r="C929" s="677"/>
      <c r="G929" s="218">
        <f>+G928+E928-F929</f>
        <v>511.60010000000034</v>
      </c>
    </row>
    <row r="930" spans="2:7">
      <c r="B930" s="677"/>
      <c r="C930" s="677"/>
      <c r="G930" s="218">
        <f>+G929+E929-F930</f>
        <v>511.60010000000034</v>
      </c>
    </row>
    <row r="931" spans="2:7">
      <c r="B931" s="677"/>
      <c r="C931" s="677"/>
      <c r="G931" s="218">
        <f>+G930+E930-F931</f>
        <v>511.60010000000034</v>
      </c>
    </row>
    <row r="932" spans="2:7">
      <c r="B932" s="677"/>
      <c r="C932" s="677"/>
      <c r="G932" s="218">
        <f>+G931+E931-F932</f>
        <v>511.60010000000034</v>
      </c>
    </row>
    <row r="933" spans="2:7">
      <c r="B933" s="677"/>
      <c r="C933" s="677"/>
      <c r="G933" s="218">
        <f>+G932+E932-F933</f>
        <v>511.60010000000034</v>
      </c>
    </row>
    <row r="934" spans="2:7">
      <c r="B934" s="677"/>
      <c r="C934" s="677"/>
      <c r="G934" s="218">
        <f>+G933+E933-F934</f>
        <v>511.60010000000034</v>
      </c>
    </row>
    <row r="935" spans="2:7">
      <c r="B935" s="677"/>
      <c r="C935" s="677"/>
      <c r="G935" s="218">
        <f>+G934+E934-F935</f>
        <v>511.60010000000034</v>
      </c>
    </row>
    <row r="936" spans="2:7">
      <c r="B936" s="677"/>
      <c r="C936" s="677"/>
      <c r="G936" s="218">
        <f>+G935+E935-F936</f>
        <v>511.60010000000034</v>
      </c>
    </row>
    <row r="937" spans="2:7">
      <c r="B937" s="677"/>
      <c r="C937" s="677"/>
      <c r="G937" s="218">
        <f>+G936+E936-F937</f>
        <v>511.60010000000034</v>
      </c>
    </row>
    <row r="938" spans="2:7">
      <c r="B938" s="677"/>
      <c r="C938" s="677"/>
      <c r="G938" s="218">
        <f>+G937+E937-F938</f>
        <v>511.60010000000034</v>
      </c>
    </row>
    <row r="939" spans="2:7">
      <c r="B939" s="677"/>
      <c r="C939" s="677"/>
      <c r="G939" s="218">
        <f>+G938+E938-F939</f>
        <v>511.60010000000034</v>
      </c>
    </row>
    <row r="940" spans="2:7">
      <c r="B940" s="677"/>
      <c r="C940" s="677"/>
      <c r="G940" s="218">
        <f>+G939+E939-F940</f>
        <v>511.60010000000034</v>
      </c>
    </row>
    <row r="941" spans="2:7">
      <c r="B941" s="677"/>
      <c r="C941" s="677"/>
      <c r="G941" s="218">
        <f>+G940+E940-F941</f>
        <v>511.60010000000034</v>
      </c>
    </row>
    <row r="942" spans="2:7">
      <c r="B942" s="677"/>
      <c r="C942" s="677"/>
      <c r="G942" s="218">
        <f>+G941+E941-F942</f>
        <v>511.60010000000034</v>
      </c>
    </row>
    <row r="943" spans="2:7">
      <c r="B943" s="677"/>
      <c r="C943" s="677"/>
      <c r="G943" s="218">
        <f>+G942+E942-F943</f>
        <v>511.60010000000034</v>
      </c>
    </row>
    <row r="944" spans="2:7">
      <c r="B944" s="677"/>
      <c r="C944" s="677"/>
      <c r="G944" s="218">
        <f>+G943+E943-F944</f>
        <v>511.60010000000034</v>
      </c>
    </row>
    <row r="945" spans="2:7">
      <c r="B945" s="677"/>
      <c r="C945" s="677"/>
      <c r="G945" s="218">
        <f>+G944+E944-F945</f>
        <v>511.60010000000034</v>
      </c>
    </row>
    <row r="946" spans="2:7">
      <c r="B946" s="677"/>
      <c r="C946" s="677"/>
      <c r="G946" s="218">
        <f>+G945+E945-F946</f>
        <v>511.60010000000034</v>
      </c>
    </row>
    <row r="947" spans="2:7">
      <c r="B947" s="677"/>
      <c r="C947" s="677"/>
      <c r="G947" s="218">
        <f>+G946+E946-F947</f>
        <v>511.60010000000034</v>
      </c>
    </row>
    <row r="948" spans="2:7">
      <c r="B948" s="677"/>
      <c r="C948" s="677"/>
      <c r="G948" s="218">
        <f>+G947+E947-F948</f>
        <v>511.60010000000034</v>
      </c>
    </row>
    <row r="949" spans="2:7">
      <c r="B949" s="677"/>
      <c r="C949" s="677"/>
      <c r="G949" s="218">
        <f>+G948+E948-F949</f>
        <v>511.60010000000034</v>
      </c>
    </row>
    <row r="950" spans="2:7">
      <c r="B950" s="677"/>
      <c r="C950" s="677"/>
      <c r="G950" s="218">
        <f>+G949+E949-F950</f>
        <v>511.60010000000034</v>
      </c>
    </row>
    <row r="951" spans="2:7">
      <c r="B951" s="677"/>
      <c r="C951" s="677"/>
      <c r="G951" s="218">
        <f>+G950+E950-F951</f>
        <v>511.60010000000034</v>
      </c>
    </row>
    <row r="952" spans="2:7">
      <c r="B952" s="677"/>
      <c r="C952" s="677"/>
      <c r="G952" s="218">
        <f>+G951+E951-F952</f>
        <v>511.60010000000034</v>
      </c>
    </row>
    <row r="953" spans="2:7">
      <c r="B953" s="677"/>
      <c r="C953" s="677"/>
      <c r="G953" s="218">
        <f>+G952+E952-F953</f>
        <v>511.60010000000034</v>
      </c>
    </row>
    <row r="954" spans="2:7">
      <c r="B954" s="677"/>
      <c r="C954" s="677"/>
      <c r="G954" s="218">
        <f>+G953+E953-F954</f>
        <v>511.60010000000034</v>
      </c>
    </row>
    <row r="955" spans="2:7">
      <c r="B955" s="677"/>
      <c r="C955" s="677"/>
      <c r="G955" s="218">
        <f>+G954+E954-F955</f>
        <v>511.60010000000034</v>
      </c>
    </row>
    <row r="956" spans="2:7">
      <c r="B956" s="677"/>
      <c r="C956" s="677"/>
      <c r="G956" s="218">
        <f>+G955+E955-F956</f>
        <v>511.60010000000034</v>
      </c>
    </row>
    <row r="957" spans="2:7">
      <c r="B957" s="677"/>
      <c r="C957" s="677"/>
      <c r="G957" s="218">
        <f>+G956+E956-F957</f>
        <v>511.60010000000034</v>
      </c>
    </row>
    <row r="958" spans="2:7">
      <c r="B958" s="677"/>
      <c r="C958" s="677"/>
      <c r="G958" s="218">
        <f>+G957+E957-F958</f>
        <v>511.60010000000034</v>
      </c>
    </row>
    <row r="959" spans="2:7">
      <c r="B959" s="677"/>
      <c r="C959" s="677"/>
      <c r="G959" s="218">
        <f>+G958+E958-F959</f>
        <v>511.60010000000034</v>
      </c>
    </row>
    <row r="960" spans="2:7">
      <c r="B960" s="677"/>
      <c r="C960" s="677"/>
      <c r="G960" s="218">
        <f>+G959+E959-F960</f>
        <v>511.60010000000034</v>
      </c>
    </row>
    <row r="961" spans="2:7">
      <c r="B961" s="677"/>
      <c r="C961" s="677"/>
      <c r="G961" s="218">
        <f>+G960+E960-F961</f>
        <v>511.60010000000034</v>
      </c>
    </row>
    <row r="962" spans="2:7">
      <c r="B962" s="677"/>
      <c r="C962" s="677"/>
      <c r="G962" s="218">
        <f>+G961+E961-F962</f>
        <v>511.60010000000034</v>
      </c>
    </row>
    <row r="963" spans="2:7">
      <c r="B963" s="677"/>
      <c r="C963" s="677"/>
      <c r="G963" s="218">
        <f>+G962+E962-F963</f>
        <v>511.60010000000034</v>
      </c>
    </row>
    <row r="964" spans="2:7">
      <c r="B964" s="677"/>
      <c r="C964" s="677"/>
      <c r="G964" s="218">
        <f>+G963+E963-F964</f>
        <v>511.60010000000034</v>
      </c>
    </row>
    <row r="965" spans="2:7">
      <c r="B965" s="677"/>
      <c r="C965" s="677"/>
      <c r="G965" s="218">
        <f>+G964+E964-F965</f>
        <v>511.60010000000034</v>
      </c>
    </row>
    <row r="966" spans="2:7">
      <c r="B966" s="677"/>
      <c r="C966" s="677"/>
      <c r="G966" s="218">
        <f>+G965+E965-F966</f>
        <v>511.60010000000034</v>
      </c>
    </row>
    <row r="967" spans="2:7">
      <c r="B967" s="677"/>
      <c r="C967" s="677"/>
      <c r="G967" s="218">
        <f>+G966+E966-F967</f>
        <v>511.60010000000034</v>
      </c>
    </row>
    <row r="968" spans="2:7">
      <c r="B968" s="677"/>
      <c r="C968" s="677"/>
      <c r="G968" s="218">
        <f>+G967+E967-F968</f>
        <v>511.60010000000034</v>
      </c>
    </row>
    <row r="969" spans="2:7">
      <c r="B969" s="677"/>
      <c r="C969" s="677"/>
      <c r="G969" s="218">
        <f>+G968+E968-F969</f>
        <v>511.60010000000034</v>
      </c>
    </row>
    <row r="970" spans="2:7">
      <c r="B970" s="677"/>
      <c r="C970" s="677"/>
      <c r="G970" s="218">
        <f>+G969+E969-F970</f>
        <v>511.60010000000034</v>
      </c>
    </row>
    <row r="971" spans="2:7">
      <c r="B971" s="677"/>
      <c r="C971" s="677"/>
      <c r="G971" s="218">
        <f>+G970+E970-F971</f>
        <v>511.60010000000034</v>
      </c>
    </row>
    <row r="972" spans="2:7">
      <c r="B972" s="677"/>
      <c r="C972" s="677"/>
      <c r="G972" s="218">
        <f>+G971+E971-F972</f>
        <v>511.60010000000034</v>
      </c>
    </row>
    <row r="973" spans="2:7">
      <c r="B973" s="677"/>
      <c r="C973" s="677"/>
      <c r="G973" s="218">
        <f>+G972+E972-F973</f>
        <v>511.60010000000034</v>
      </c>
    </row>
    <row r="974" spans="2:7">
      <c r="B974" s="677"/>
      <c r="C974" s="677"/>
      <c r="G974" s="218">
        <f>+G973+E973-F974</f>
        <v>511.60010000000034</v>
      </c>
    </row>
    <row r="975" spans="2:7">
      <c r="B975" s="677"/>
      <c r="C975" s="677"/>
      <c r="G975" s="218">
        <f>+G974+E974-F975</f>
        <v>511.60010000000034</v>
      </c>
    </row>
    <row r="976" spans="2:7">
      <c r="B976" s="677"/>
      <c r="C976" s="677"/>
      <c r="G976" s="218">
        <f>+G975+E975-F976</f>
        <v>511.60010000000034</v>
      </c>
    </row>
    <row r="977" spans="2:7">
      <c r="B977" s="677"/>
      <c r="C977" s="677"/>
      <c r="G977" s="218">
        <f>+G976+E976-F977</f>
        <v>511.60010000000034</v>
      </c>
    </row>
    <row r="978" spans="2:7">
      <c r="B978" s="677"/>
      <c r="C978" s="677"/>
      <c r="G978" s="218">
        <f>+G977+E977-F978</f>
        <v>511.60010000000034</v>
      </c>
    </row>
    <row r="979" spans="2:7">
      <c r="B979" s="677"/>
      <c r="C979" s="677"/>
      <c r="G979" s="218">
        <f>+G978+E978-F979</f>
        <v>511.60010000000034</v>
      </c>
    </row>
    <row r="980" spans="2:7">
      <c r="B980" s="677"/>
      <c r="C980" s="677"/>
      <c r="G980" s="218">
        <f>+G979+E979-F980</f>
        <v>511.60010000000034</v>
      </c>
    </row>
    <row r="981" spans="2:7">
      <c r="B981" s="677"/>
      <c r="C981" s="677"/>
      <c r="G981" s="218">
        <f>+G980+E980-F981</f>
        <v>511.60010000000034</v>
      </c>
    </row>
    <row r="982" spans="2:7">
      <c r="B982" s="677"/>
      <c r="C982" s="677"/>
      <c r="G982" s="218">
        <f>+G981+E981-F982</f>
        <v>511.60010000000034</v>
      </c>
    </row>
    <row r="983" spans="2:7">
      <c r="B983" s="677"/>
      <c r="C983" s="677"/>
      <c r="G983" s="218">
        <f>+G982+E982-F983</f>
        <v>511.60010000000034</v>
      </c>
    </row>
    <row r="984" spans="2:7">
      <c r="B984" s="677"/>
      <c r="C984" s="677"/>
      <c r="G984" s="218">
        <f>+G983+E983-F984</f>
        <v>511.60010000000034</v>
      </c>
    </row>
    <row r="985" spans="2:7">
      <c r="B985" s="677"/>
      <c r="C985" s="677"/>
      <c r="G985" s="218">
        <f>+G984+E984-F985</f>
        <v>511.60010000000034</v>
      </c>
    </row>
    <row r="986" spans="2:7">
      <c r="B986" s="677"/>
      <c r="C986" s="677"/>
      <c r="G986" s="218">
        <f>+G985+E985-F986</f>
        <v>511.60010000000034</v>
      </c>
    </row>
    <row r="987" spans="2:7">
      <c r="B987" s="677"/>
      <c r="C987" s="677"/>
      <c r="G987" s="218">
        <f>+G986+E986-F987</f>
        <v>511.60010000000034</v>
      </c>
    </row>
    <row r="988" spans="2:7">
      <c r="B988" s="677"/>
      <c r="C988" s="677"/>
      <c r="G988" s="218">
        <f>+G987+E987-F988</f>
        <v>511.60010000000034</v>
      </c>
    </row>
    <row r="989" spans="2:7">
      <c r="B989" s="677"/>
      <c r="C989" s="677"/>
      <c r="G989" s="218">
        <f>+G988+E988-F989</f>
        <v>511.60010000000034</v>
      </c>
    </row>
    <row r="990" spans="2:7">
      <c r="B990" s="677"/>
      <c r="C990" s="677"/>
      <c r="G990" s="218">
        <f>+G989+E989-F990</f>
        <v>511.60010000000034</v>
      </c>
    </row>
    <row r="991" spans="2:7">
      <c r="B991" s="677"/>
      <c r="C991" s="677"/>
      <c r="G991" s="218">
        <f>+G990+E990-F991</f>
        <v>511.60010000000034</v>
      </c>
    </row>
    <row r="992" spans="2:7">
      <c r="B992" s="677"/>
      <c r="C992" s="677"/>
      <c r="G992" s="218">
        <f>+G991+E991-F992</f>
        <v>511.60010000000034</v>
      </c>
    </row>
    <row r="993" spans="2:7">
      <c r="B993" s="677"/>
      <c r="C993" s="677"/>
      <c r="G993" s="218">
        <f>+G992+E992-F993</f>
        <v>511.60010000000034</v>
      </c>
    </row>
    <row r="994" spans="2:7">
      <c r="B994" s="677"/>
      <c r="C994" s="677"/>
      <c r="G994" s="218">
        <f>+G993+E993-F994</f>
        <v>511.60010000000034</v>
      </c>
    </row>
    <row r="995" spans="2:7">
      <c r="B995" s="677"/>
      <c r="C995" s="677"/>
      <c r="G995" s="218">
        <f>+G994+E994-F995</f>
        <v>511.60010000000034</v>
      </c>
    </row>
    <row r="996" spans="2:7">
      <c r="B996" s="677"/>
      <c r="C996" s="677"/>
      <c r="G996" s="218">
        <f>+G995+E995-F996</f>
        <v>511.60010000000034</v>
      </c>
    </row>
    <row r="997" spans="2:7">
      <c r="B997" s="677"/>
      <c r="C997" s="677"/>
      <c r="G997" s="218">
        <f>+G996+E996-F997</f>
        <v>511.60010000000034</v>
      </c>
    </row>
    <row r="998" spans="2:7">
      <c r="B998" s="677"/>
      <c r="C998" s="677"/>
      <c r="G998" s="218">
        <f>+G997+E997-F998</f>
        <v>511.60010000000034</v>
      </c>
    </row>
    <row r="999" spans="2:7">
      <c r="B999" s="677"/>
      <c r="C999" s="677"/>
      <c r="G999" s="218">
        <f>+G998+E998-F999</f>
        <v>511.60010000000034</v>
      </c>
    </row>
    <row r="1000" spans="2:7">
      <c r="B1000" s="677"/>
      <c r="C1000" s="677"/>
      <c r="G1000" s="218">
        <f>+G999+E999-F1000</f>
        <v>511.60010000000034</v>
      </c>
    </row>
    <row r="1001" spans="2:7">
      <c r="B1001" s="677"/>
      <c r="C1001" s="677"/>
      <c r="G1001" s="218">
        <f>+G1000+E1000-F1001</f>
        <v>511.60010000000034</v>
      </c>
    </row>
    <row r="1002" spans="2:7">
      <c r="B1002" s="677"/>
      <c r="C1002" s="677"/>
      <c r="G1002" s="218">
        <f>+G1001+E1001-F1002</f>
        <v>511.60010000000034</v>
      </c>
    </row>
    <row r="1003" spans="2:7">
      <c r="B1003" s="677"/>
      <c r="C1003" s="677"/>
      <c r="G1003" s="218">
        <f>+G1002+E1002-F1003</f>
        <v>511.60010000000034</v>
      </c>
    </row>
    <row r="1004" spans="2:7">
      <c r="B1004" s="677"/>
      <c r="C1004" s="677"/>
      <c r="G1004" s="218">
        <f>+G1003+E1003-F1004</f>
        <v>511.60010000000034</v>
      </c>
    </row>
    <row r="1005" spans="2:7">
      <c r="B1005" s="677"/>
      <c r="C1005" s="677"/>
      <c r="G1005" s="218">
        <f>+G1004+E1004-F1005</f>
        <v>511.60010000000034</v>
      </c>
    </row>
    <row r="1006" spans="2:7">
      <c r="B1006" s="677"/>
      <c r="C1006" s="677"/>
      <c r="G1006" s="218">
        <f>+G1005+E1005-F1006</f>
        <v>511.60010000000034</v>
      </c>
    </row>
    <row r="1007" spans="2:7">
      <c r="B1007" s="677"/>
      <c r="C1007" s="677"/>
      <c r="G1007" s="218">
        <f>+G1006+E1006-F1007</f>
        <v>511.60010000000034</v>
      </c>
    </row>
    <row r="1008" spans="2:7">
      <c r="B1008" s="677"/>
      <c r="C1008" s="677"/>
      <c r="G1008" s="218">
        <f>+G1007+E1007-F1008</f>
        <v>511.60010000000034</v>
      </c>
    </row>
    <row r="1009" spans="2:7">
      <c r="B1009" s="677"/>
      <c r="C1009" s="677"/>
      <c r="G1009" s="218">
        <f>+G1008+E1008-F1009</f>
        <v>511.60010000000034</v>
      </c>
    </row>
    <row r="1010" spans="2:7">
      <c r="B1010" s="677"/>
      <c r="C1010" s="677"/>
      <c r="G1010" s="218">
        <f>+G1009+E1009-F1010</f>
        <v>511.60010000000034</v>
      </c>
    </row>
    <row r="1011" spans="2:7">
      <c r="B1011" s="677"/>
      <c r="C1011" s="677"/>
      <c r="G1011" s="218">
        <f>+G1010+E1010-F1011</f>
        <v>511.60010000000034</v>
      </c>
    </row>
    <row r="1012" spans="2:7">
      <c r="B1012" s="677"/>
      <c r="C1012" s="677"/>
      <c r="G1012" s="218">
        <f>+G1011+E1011-F1012</f>
        <v>511.60010000000034</v>
      </c>
    </row>
    <row r="1013" spans="2:7">
      <c r="B1013" s="677"/>
      <c r="C1013" s="677"/>
      <c r="G1013" s="218">
        <f>+G1012+E1012-F1013</f>
        <v>511.60010000000034</v>
      </c>
    </row>
    <row r="1014" spans="2:7">
      <c r="B1014" s="677"/>
      <c r="C1014" s="677"/>
      <c r="G1014" s="218">
        <f>+G1013+E1013-F1014</f>
        <v>511.60010000000034</v>
      </c>
    </row>
    <row r="1015" spans="2:7">
      <c r="B1015" s="677"/>
      <c r="C1015" s="677"/>
      <c r="G1015" s="218">
        <f>+G1014+E1014-F1015</f>
        <v>511.60010000000034</v>
      </c>
    </row>
    <row r="1016" spans="2:7">
      <c r="B1016" s="677"/>
      <c r="C1016" s="677"/>
      <c r="G1016" s="218">
        <f>+G1015+E1015-F1016</f>
        <v>511.60010000000034</v>
      </c>
    </row>
    <row r="1017" spans="2:7">
      <c r="B1017" s="677"/>
      <c r="C1017" s="677"/>
      <c r="G1017" s="218">
        <f>+G1016+E1016-F1017</f>
        <v>511.60010000000034</v>
      </c>
    </row>
    <row r="1018" spans="2:7">
      <c r="B1018" s="677"/>
      <c r="C1018" s="677"/>
      <c r="G1018" s="218">
        <f>+G1017+E1017-F1018</f>
        <v>511.60010000000034</v>
      </c>
    </row>
    <row r="1019" spans="2:7">
      <c r="B1019" s="677"/>
      <c r="C1019" s="677"/>
      <c r="G1019" s="218">
        <f>+G1018+E1018-F1019</f>
        <v>511.60010000000034</v>
      </c>
    </row>
    <row r="1020" spans="2:7">
      <c r="B1020" s="677"/>
      <c r="C1020" s="677"/>
      <c r="G1020" s="218">
        <f>+G1019+E1019-F1020</f>
        <v>511.60010000000034</v>
      </c>
    </row>
    <row r="1021" spans="2:7">
      <c r="B1021" s="677"/>
      <c r="C1021" s="677"/>
    </row>
    <row r="1022" spans="2:7">
      <c r="B1022" s="677"/>
      <c r="C1022" s="677"/>
    </row>
    <row r="1023" spans="2:7">
      <c r="B1023" s="677"/>
      <c r="C1023" s="677"/>
    </row>
  </sheetData>
  <autoFilter ref="A5:J781" xr:uid="{5ECEC46F-D808-45E9-B356-11BB07A9CA9A}"/>
  <mergeCells count="6">
    <mergeCell ref="K814:M814"/>
    <mergeCell ref="B3:G3"/>
    <mergeCell ref="J533:L533"/>
    <mergeCell ref="J646:L646"/>
    <mergeCell ref="K757:M757"/>
    <mergeCell ref="J777:L777"/>
  </mergeCells>
  <pageMargins left="0.70866141732283472" right="0.70866141732283472" top="0.55118110236220474" bottom="4.2" header="0.31496062992125984" footer="0.31496062992125984"/>
  <pageSetup paperSize="9" fitToWidth="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105C-C46E-4300-8615-3809C5483DE3}">
  <dimension ref="A2:M303"/>
  <sheetViews>
    <sheetView topLeftCell="A16" workbookViewId="0">
      <selection activeCell="E37" sqref="E37"/>
    </sheetView>
  </sheetViews>
  <sheetFormatPr defaultRowHeight="15"/>
  <cols>
    <col min="1" max="1" width="11.42578125" bestFit="1" customWidth="1"/>
    <col min="2" max="2" width="12.42578125" style="591" customWidth="1"/>
    <col min="3" max="3" width="14.140625" style="591" customWidth="1"/>
    <col min="4" max="4" width="25.7109375" customWidth="1"/>
    <col min="5" max="5" width="13.85546875" style="256" customWidth="1"/>
    <col min="6" max="6" width="9.140625" style="256"/>
    <col min="7" max="7" width="13.28515625" style="256" customWidth="1"/>
    <col min="9" max="9" width="11.140625" customWidth="1"/>
    <col min="10" max="10" width="12.42578125" customWidth="1"/>
    <col min="11" max="11" width="12.5703125" customWidth="1"/>
  </cols>
  <sheetData>
    <row r="2" spans="1:13">
      <c r="A2" s="690" t="s">
        <v>3383</v>
      </c>
      <c r="B2" s="690"/>
      <c r="C2" s="690"/>
      <c r="D2" s="690"/>
      <c r="E2" s="690"/>
      <c r="F2" s="690"/>
      <c r="G2" s="690"/>
    </row>
    <row r="3" spans="1:13" ht="30.75">
      <c r="A3" s="242" t="s">
        <v>390</v>
      </c>
      <c r="B3" s="233" t="s">
        <v>391</v>
      </c>
      <c r="C3" s="233" t="s">
        <v>392</v>
      </c>
      <c r="D3" s="233" t="s">
        <v>393</v>
      </c>
      <c r="E3" s="286" t="s">
        <v>394</v>
      </c>
      <c r="F3" s="286" t="s">
        <v>395</v>
      </c>
      <c r="G3" s="578" t="s">
        <v>396</v>
      </c>
      <c r="J3" t="s">
        <v>597</v>
      </c>
      <c r="K3">
        <v>42479516</v>
      </c>
    </row>
    <row r="4" spans="1:13">
      <c r="A4" s="236"/>
      <c r="B4" s="677"/>
      <c r="C4" s="677"/>
      <c r="G4" s="285"/>
    </row>
    <row r="5" spans="1:13">
      <c r="A5" s="243">
        <v>46022</v>
      </c>
      <c r="B5" s="676" t="s">
        <v>397</v>
      </c>
      <c r="C5" s="676" t="s">
        <v>409</v>
      </c>
      <c r="D5" t="s">
        <v>19</v>
      </c>
      <c r="E5" s="256">
        <v>108</v>
      </c>
      <c r="G5" s="290">
        <f>+G4+E5-F5</f>
        <v>108</v>
      </c>
    </row>
    <row r="6" spans="1:13">
      <c r="A6" s="236"/>
      <c r="B6" s="677"/>
      <c r="C6" s="677"/>
      <c r="D6" t="s">
        <v>401</v>
      </c>
      <c r="E6" s="256">
        <v>5</v>
      </c>
      <c r="G6" s="290">
        <f>+G5+E6-F6</f>
        <v>113</v>
      </c>
    </row>
    <row r="7" spans="1:13">
      <c r="A7" s="236"/>
      <c r="B7" s="677"/>
      <c r="C7" s="677"/>
      <c r="D7" t="s">
        <v>400</v>
      </c>
      <c r="E7" s="256">
        <v>350</v>
      </c>
      <c r="G7" s="290">
        <f t="shared" ref="G7:G9" si="0">+G6+E7-F7</f>
        <v>463</v>
      </c>
      <c r="J7" s="690" t="s">
        <v>3384</v>
      </c>
      <c r="K7" s="690"/>
      <c r="L7" s="690"/>
    </row>
    <row r="8" spans="1:13">
      <c r="A8" s="236"/>
      <c r="B8" s="677"/>
      <c r="C8" s="677"/>
      <c r="D8" t="s">
        <v>399</v>
      </c>
      <c r="E8" s="256">
        <v>1000</v>
      </c>
      <c r="G8" s="290">
        <f t="shared" si="0"/>
        <v>1463</v>
      </c>
      <c r="J8" s="676" t="s">
        <v>409</v>
      </c>
      <c r="K8" t="s">
        <v>19</v>
      </c>
      <c r="L8" s="256">
        <v>108</v>
      </c>
    </row>
    <row r="9" spans="1:13" ht="18" customHeight="1">
      <c r="A9" s="236"/>
      <c r="B9" s="677"/>
      <c r="C9" s="677"/>
      <c r="D9" t="s">
        <v>3385</v>
      </c>
      <c r="E9" s="256">
        <v>10</v>
      </c>
      <c r="G9" s="290">
        <f t="shared" si="0"/>
        <v>1473</v>
      </c>
      <c r="J9" s="677"/>
      <c r="K9" t="s">
        <v>401</v>
      </c>
      <c r="L9" s="256">
        <v>5</v>
      </c>
    </row>
    <row r="10" spans="1:13">
      <c r="A10" s="236">
        <v>46001</v>
      </c>
      <c r="B10" s="677" t="s">
        <v>3386</v>
      </c>
      <c r="C10" s="677" t="s">
        <v>409</v>
      </c>
      <c r="D10" t="s">
        <v>400</v>
      </c>
      <c r="F10" s="256">
        <v>250</v>
      </c>
      <c r="G10" s="290">
        <f t="shared" ref="G8:G24" si="1">+G9+E10-F10</f>
        <v>1223</v>
      </c>
      <c r="L10" s="299">
        <f>SUM(L8:L9)</f>
        <v>113</v>
      </c>
    </row>
    <row r="11" spans="1:13">
      <c r="A11" s="236">
        <v>46001</v>
      </c>
      <c r="B11" s="677" t="s">
        <v>3387</v>
      </c>
      <c r="C11" s="335" t="s">
        <v>409</v>
      </c>
      <c r="D11" t="s">
        <v>400</v>
      </c>
      <c r="F11" s="256">
        <v>100</v>
      </c>
      <c r="G11" s="290">
        <f t="shared" si="1"/>
        <v>1123</v>
      </c>
    </row>
    <row r="12" spans="1:13">
      <c r="A12" s="236">
        <v>46001</v>
      </c>
      <c r="B12" s="677" t="s">
        <v>3388</v>
      </c>
      <c r="C12" s="677" t="s">
        <v>409</v>
      </c>
      <c r="D12" t="s">
        <v>399</v>
      </c>
      <c r="F12" s="256">
        <v>1000</v>
      </c>
      <c r="G12" s="290">
        <f t="shared" si="1"/>
        <v>123</v>
      </c>
    </row>
    <row r="13" spans="1:13">
      <c r="A13" s="236">
        <v>46031</v>
      </c>
      <c r="B13" s="677" t="s">
        <v>3389</v>
      </c>
      <c r="C13" s="677" t="s">
        <v>409</v>
      </c>
      <c r="D13" t="s">
        <v>3385</v>
      </c>
      <c r="F13" s="256">
        <v>10</v>
      </c>
      <c r="G13" s="290">
        <f t="shared" si="1"/>
        <v>113</v>
      </c>
    </row>
    <row r="14" spans="1:13">
      <c r="A14" s="236">
        <v>46037</v>
      </c>
      <c r="B14" s="677" t="s">
        <v>3390</v>
      </c>
      <c r="C14" s="677" t="s">
        <v>409</v>
      </c>
      <c r="D14" t="s">
        <v>19</v>
      </c>
      <c r="F14" s="256">
        <v>108</v>
      </c>
      <c r="G14" s="290">
        <f t="shared" si="1"/>
        <v>5</v>
      </c>
    </row>
    <row r="15" spans="1:13">
      <c r="A15" s="236">
        <v>46037</v>
      </c>
      <c r="B15" s="677" t="s">
        <v>3390</v>
      </c>
      <c r="C15" s="677" t="s">
        <v>409</v>
      </c>
      <c r="D15" t="s">
        <v>401</v>
      </c>
      <c r="F15" s="256">
        <v>5</v>
      </c>
      <c r="G15" s="290">
        <f t="shared" si="1"/>
        <v>0</v>
      </c>
      <c r="K15" s="690" t="s">
        <v>3384</v>
      </c>
      <c r="L15" s="690"/>
      <c r="M15" s="690"/>
    </row>
    <row r="16" spans="1:13">
      <c r="A16" s="243">
        <v>46053</v>
      </c>
      <c r="B16" s="676" t="s">
        <v>397</v>
      </c>
      <c r="C16" s="676" t="s">
        <v>444</v>
      </c>
      <c r="D16" t="s">
        <v>19</v>
      </c>
      <c r="E16" s="256">
        <v>227.6</v>
      </c>
      <c r="G16" s="290">
        <f t="shared" si="1"/>
        <v>227.6</v>
      </c>
    </row>
    <row r="17" spans="1:12">
      <c r="A17" s="236"/>
      <c r="B17" s="677"/>
      <c r="C17" s="677"/>
      <c r="D17" t="s">
        <v>401</v>
      </c>
      <c r="E17" s="256">
        <v>3</v>
      </c>
      <c r="G17" s="290">
        <f t="shared" si="1"/>
        <v>230.6</v>
      </c>
    </row>
    <row r="18" spans="1:12">
      <c r="A18" s="236"/>
      <c r="B18" s="677"/>
      <c r="C18" s="677"/>
      <c r="D18" t="s">
        <v>400</v>
      </c>
      <c r="E18" s="256">
        <v>500</v>
      </c>
      <c r="G18" s="290">
        <f t="shared" si="1"/>
        <v>730.6</v>
      </c>
    </row>
    <row r="19" spans="1:12">
      <c r="A19" s="236">
        <v>46001</v>
      </c>
      <c r="B19" s="677" t="s">
        <v>3386</v>
      </c>
      <c r="C19" s="677" t="s">
        <v>444</v>
      </c>
      <c r="D19" t="s">
        <v>400</v>
      </c>
      <c r="F19" s="256">
        <v>150</v>
      </c>
      <c r="G19" s="290">
        <f t="shared" si="1"/>
        <v>580.6</v>
      </c>
    </row>
    <row r="20" spans="1:12">
      <c r="A20" s="236">
        <v>46058</v>
      </c>
      <c r="B20" s="569" t="s">
        <v>3391</v>
      </c>
      <c r="C20" s="677" t="s">
        <v>444</v>
      </c>
      <c r="D20" t="s">
        <v>400</v>
      </c>
      <c r="F20" s="256">
        <v>350</v>
      </c>
      <c r="G20" s="290">
        <f t="shared" si="1"/>
        <v>230.60000000000002</v>
      </c>
    </row>
    <row r="21" spans="1:12">
      <c r="A21" s="236">
        <v>46080</v>
      </c>
      <c r="B21" s="677" t="s">
        <v>3392</v>
      </c>
      <c r="C21" s="677" t="s">
        <v>444</v>
      </c>
      <c r="D21" t="s">
        <v>19</v>
      </c>
      <c r="F21" s="256">
        <v>100</v>
      </c>
      <c r="G21" s="290">
        <f t="shared" si="1"/>
        <v>130.60000000000002</v>
      </c>
    </row>
    <row r="22" spans="1:12">
      <c r="A22" s="236">
        <v>46080</v>
      </c>
      <c r="B22" s="677" t="s">
        <v>3393</v>
      </c>
      <c r="C22" s="677" t="s">
        <v>444</v>
      </c>
      <c r="D22" t="s">
        <v>19</v>
      </c>
      <c r="F22" s="256">
        <v>127.6</v>
      </c>
      <c r="G22" s="290">
        <f t="shared" si="1"/>
        <v>3.0000000000000284</v>
      </c>
    </row>
    <row r="23" spans="1:12">
      <c r="A23" s="236">
        <v>46080</v>
      </c>
      <c r="B23" s="677" t="s">
        <v>3393</v>
      </c>
      <c r="C23" s="677" t="s">
        <v>444</v>
      </c>
      <c r="D23" t="s">
        <v>401</v>
      </c>
      <c r="F23" s="256">
        <v>3</v>
      </c>
      <c r="G23" s="290">
        <f t="shared" si="1"/>
        <v>2.8421709430404007E-14</v>
      </c>
    </row>
    <row r="24" spans="1:12">
      <c r="A24" s="243">
        <v>46081</v>
      </c>
      <c r="B24" s="676" t="s">
        <v>397</v>
      </c>
      <c r="C24" s="676" t="s">
        <v>415</v>
      </c>
      <c r="D24" t="s">
        <v>19</v>
      </c>
      <c r="E24" s="218">
        <v>235.2</v>
      </c>
      <c r="G24" s="290">
        <f t="shared" si="1"/>
        <v>235.20000000000002</v>
      </c>
    </row>
    <row r="25" spans="1:12">
      <c r="A25" s="236"/>
      <c r="B25" s="677"/>
      <c r="C25" s="677"/>
      <c r="D25" t="s">
        <v>401</v>
      </c>
      <c r="E25" s="218">
        <v>6</v>
      </c>
      <c r="G25" s="285">
        <f>+G24+E25-F25</f>
        <v>241.20000000000002</v>
      </c>
    </row>
    <row r="26" spans="1:12">
      <c r="A26" s="236"/>
      <c r="B26" s="677"/>
      <c r="C26" s="677"/>
      <c r="D26" t="s">
        <v>400</v>
      </c>
      <c r="E26" s="218">
        <v>500</v>
      </c>
      <c r="G26" s="285">
        <f>+G25+E26-F26</f>
        <v>741.2</v>
      </c>
    </row>
    <row r="27" spans="1:12">
      <c r="A27" s="236">
        <v>46085</v>
      </c>
      <c r="B27" s="677" t="s">
        <v>3394</v>
      </c>
      <c r="C27" s="677" t="s">
        <v>415</v>
      </c>
      <c r="D27" t="s">
        <v>400</v>
      </c>
      <c r="F27" s="256">
        <v>500</v>
      </c>
      <c r="G27" s="285">
        <f>+G26+E27-F27</f>
        <v>241.20000000000005</v>
      </c>
    </row>
    <row r="28" spans="1:12">
      <c r="A28" s="236">
        <v>46140</v>
      </c>
      <c r="B28" s="677" t="s">
        <v>3395</v>
      </c>
      <c r="C28" s="677" t="s">
        <v>415</v>
      </c>
      <c r="D28" t="s">
        <v>19</v>
      </c>
      <c r="F28" s="256">
        <v>235.2</v>
      </c>
      <c r="G28" s="285">
        <f t="shared" ref="G28:G31" si="2">+G27+E28-F28</f>
        <v>6.0000000000000568</v>
      </c>
    </row>
    <row r="29" spans="1:12">
      <c r="A29" s="236">
        <v>46140</v>
      </c>
      <c r="B29" s="677" t="s">
        <v>3395</v>
      </c>
      <c r="C29" s="677" t="s">
        <v>415</v>
      </c>
      <c r="D29" t="s">
        <v>401</v>
      </c>
      <c r="F29" s="256">
        <v>6</v>
      </c>
      <c r="G29" s="285">
        <f t="shared" si="2"/>
        <v>5.6843418860808015E-14</v>
      </c>
    </row>
    <row r="30" spans="1:12">
      <c r="A30" s="243">
        <v>46112</v>
      </c>
      <c r="B30" s="676" t="s">
        <v>1454</v>
      </c>
      <c r="C30" s="676" t="s">
        <v>418</v>
      </c>
      <c r="D30" t="s">
        <v>19</v>
      </c>
      <c r="E30" s="256">
        <v>233</v>
      </c>
      <c r="G30" s="285">
        <f t="shared" si="2"/>
        <v>233.00000000000006</v>
      </c>
    </row>
    <row r="31" spans="1:12">
      <c r="A31" s="236"/>
      <c r="B31" s="677"/>
      <c r="C31" s="677"/>
      <c r="D31" t="s">
        <v>401</v>
      </c>
      <c r="E31" s="256">
        <v>6</v>
      </c>
      <c r="G31" s="285">
        <f t="shared" si="2"/>
        <v>239.00000000000006</v>
      </c>
      <c r="J31" s="676" t="s">
        <v>415</v>
      </c>
      <c r="K31" t="s">
        <v>19</v>
      </c>
      <c r="L31" s="218">
        <v>235.2</v>
      </c>
    </row>
    <row r="32" spans="1:12">
      <c r="A32" s="236"/>
      <c r="B32" s="677"/>
      <c r="C32" s="677"/>
      <c r="D32" t="s">
        <v>1115</v>
      </c>
      <c r="E32" s="256">
        <v>500</v>
      </c>
      <c r="G32" s="285">
        <f>+G31+E32-F32</f>
        <v>739</v>
      </c>
      <c r="J32" s="677"/>
      <c r="K32" t="s">
        <v>401</v>
      </c>
      <c r="L32" s="218">
        <v>6</v>
      </c>
    </row>
    <row r="33" spans="1:12">
      <c r="A33" s="236">
        <v>46113</v>
      </c>
      <c r="B33" s="677" t="s">
        <v>3396</v>
      </c>
      <c r="C33" s="677" t="s">
        <v>418</v>
      </c>
      <c r="D33" t="s">
        <v>400</v>
      </c>
      <c r="F33" s="256">
        <v>500</v>
      </c>
      <c r="G33" s="285">
        <f>+G32+E33-F33</f>
        <v>239</v>
      </c>
      <c r="L33" s="237">
        <f>SUM(L31:L32)</f>
        <v>241.2</v>
      </c>
    </row>
    <row r="34" spans="1:12">
      <c r="A34" s="243">
        <v>46142</v>
      </c>
      <c r="B34" s="676" t="s">
        <v>397</v>
      </c>
      <c r="C34" s="676" t="s">
        <v>473</v>
      </c>
      <c r="D34" t="s">
        <v>19</v>
      </c>
      <c r="G34" s="285">
        <f>+G33+E34-F34</f>
        <v>239</v>
      </c>
    </row>
    <row r="35" spans="1:12">
      <c r="A35" s="236"/>
      <c r="B35" s="677"/>
      <c r="C35" s="677"/>
      <c r="D35" t="s">
        <v>401</v>
      </c>
      <c r="G35" s="285">
        <f>+G34+E35-F35</f>
        <v>239</v>
      </c>
    </row>
    <row r="36" spans="1:12">
      <c r="A36" s="236"/>
      <c r="B36" s="677"/>
      <c r="C36" s="677"/>
      <c r="D36" t="s">
        <v>400</v>
      </c>
      <c r="E36" s="256">
        <v>500</v>
      </c>
      <c r="G36" s="285">
        <f>+G35+E36-F36</f>
        <v>739</v>
      </c>
    </row>
    <row r="37" spans="1:12">
      <c r="A37" s="236"/>
      <c r="B37" s="677"/>
      <c r="C37" s="677"/>
      <c r="G37" s="285">
        <f>+G36+E37-F37</f>
        <v>739</v>
      </c>
    </row>
    <row r="38" spans="1:12">
      <c r="A38" s="236"/>
      <c r="B38" s="677"/>
      <c r="C38" s="677"/>
      <c r="G38" s="285">
        <f>+G37+E38-F38</f>
        <v>739</v>
      </c>
    </row>
    <row r="39" spans="1:12">
      <c r="A39" s="236"/>
      <c r="B39" s="677"/>
      <c r="C39" s="677"/>
      <c r="G39" s="285">
        <f>+G38+E39-F39</f>
        <v>739</v>
      </c>
    </row>
    <row r="40" spans="1:12">
      <c r="A40" s="236"/>
      <c r="B40" s="677"/>
      <c r="C40" s="677"/>
      <c r="G40" s="285">
        <f>+G39+E40-F40</f>
        <v>739</v>
      </c>
    </row>
    <row r="41" spans="1:12">
      <c r="A41" s="236"/>
      <c r="B41" s="677"/>
      <c r="C41" s="677"/>
      <c r="G41" s="285">
        <f>+G40+E41-F41</f>
        <v>739</v>
      </c>
    </row>
    <row r="42" spans="1:12">
      <c r="A42" s="236"/>
      <c r="B42" s="677"/>
      <c r="C42" s="677"/>
      <c r="G42" s="285">
        <f>+G41+E42-F42</f>
        <v>739</v>
      </c>
    </row>
    <row r="43" spans="1:12">
      <c r="A43" s="236"/>
      <c r="B43" s="677"/>
      <c r="C43" s="677"/>
      <c r="G43" s="285">
        <f>+G42+E43-F43</f>
        <v>739</v>
      </c>
    </row>
    <row r="44" spans="1:12">
      <c r="A44" s="236"/>
      <c r="B44" s="677"/>
      <c r="C44" s="677"/>
      <c r="G44" s="285">
        <f>+G43+E44-F44</f>
        <v>739</v>
      </c>
    </row>
    <row r="45" spans="1:12">
      <c r="A45" s="236"/>
      <c r="B45" s="677"/>
      <c r="C45" s="677"/>
      <c r="G45" s="285">
        <f>+G44+E45-F45</f>
        <v>739</v>
      </c>
    </row>
    <row r="46" spans="1:12">
      <c r="A46" s="236"/>
      <c r="B46" s="677"/>
      <c r="C46" s="677"/>
      <c r="G46" s="285">
        <f>+G45+E46-F46</f>
        <v>739</v>
      </c>
    </row>
    <row r="47" spans="1:12">
      <c r="B47" s="677"/>
      <c r="C47" s="677"/>
      <c r="G47" s="285">
        <f>+G46+E47-F47</f>
        <v>739</v>
      </c>
    </row>
    <row r="48" spans="1:12">
      <c r="B48" s="677"/>
      <c r="C48" s="677"/>
      <c r="G48" s="285">
        <f>+G47+E48-F48</f>
        <v>739</v>
      </c>
    </row>
    <row r="49" spans="2:7">
      <c r="B49" s="677"/>
      <c r="C49" s="677"/>
      <c r="G49" s="285">
        <f>+G48+E49-F49</f>
        <v>739</v>
      </c>
    </row>
    <row r="50" spans="2:7">
      <c r="B50" s="677"/>
      <c r="C50" s="677"/>
      <c r="G50" s="285">
        <f>+G49+E50-F50</f>
        <v>739</v>
      </c>
    </row>
    <row r="51" spans="2:7">
      <c r="B51" s="677"/>
      <c r="C51" s="677"/>
      <c r="G51" s="285">
        <f>+G50+E51-F51</f>
        <v>739</v>
      </c>
    </row>
    <row r="52" spans="2:7">
      <c r="B52" s="677"/>
      <c r="C52" s="677"/>
      <c r="G52" s="285">
        <f>+G51+E52-F52</f>
        <v>739</v>
      </c>
    </row>
    <row r="53" spans="2:7">
      <c r="B53" s="677"/>
      <c r="C53" s="677"/>
      <c r="G53" s="285">
        <f>+G52+E53-F53</f>
        <v>739</v>
      </c>
    </row>
    <row r="54" spans="2:7">
      <c r="B54" s="677"/>
      <c r="C54" s="677"/>
      <c r="G54" s="285">
        <f>+G53+E54-F54</f>
        <v>739</v>
      </c>
    </row>
    <row r="55" spans="2:7">
      <c r="B55" s="677"/>
      <c r="C55" s="677"/>
      <c r="G55" s="285">
        <f>+G54+E55-F55</f>
        <v>739</v>
      </c>
    </row>
    <row r="56" spans="2:7">
      <c r="B56" s="677"/>
      <c r="C56" s="677"/>
      <c r="G56" s="285">
        <f>+G55+E56-F56</f>
        <v>739</v>
      </c>
    </row>
    <row r="57" spans="2:7">
      <c r="B57" s="677"/>
      <c r="C57" s="677"/>
      <c r="G57" s="285">
        <f>+G56+E57-F57</f>
        <v>739</v>
      </c>
    </row>
    <row r="58" spans="2:7">
      <c r="B58" s="677"/>
      <c r="C58" s="677"/>
      <c r="G58" s="285">
        <f>+G57+E58-F58</f>
        <v>739</v>
      </c>
    </row>
    <row r="59" spans="2:7">
      <c r="B59" s="677"/>
      <c r="C59" s="677"/>
      <c r="G59" s="285">
        <f>+G58+E59-F59</f>
        <v>739</v>
      </c>
    </row>
    <row r="60" spans="2:7">
      <c r="B60" s="677"/>
      <c r="C60" s="677"/>
      <c r="G60" s="285">
        <f>+G59+E60-F60</f>
        <v>739</v>
      </c>
    </row>
    <row r="61" spans="2:7">
      <c r="B61" s="677"/>
      <c r="C61" s="677"/>
      <c r="G61" s="285">
        <f>+G60+E61-F61</f>
        <v>739</v>
      </c>
    </row>
    <row r="62" spans="2:7">
      <c r="B62" s="677"/>
      <c r="C62" s="677"/>
      <c r="G62" s="285">
        <f>+G61+E62-F62</f>
        <v>739</v>
      </c>
    </row>
    <row r="63" spans="2:7">
      <c r="B63" s="677"/>
      <c r="C63" s="677"/>
      <c r="G63" s="285">
        <f>+G62+E63-F63</f>
        <v>739</v>
      </c>
    </row>
    <row r="64" spans="2:7">
      <c r="B64" s="677"/>
      <c r="C64" s="677"/>
      <c r="G64" s="285">
        <f>+G63+E64-F64</f>
        <v>739</v>
      </c>
    </row>
    <row r="65" spans="2:7">
      <c r="B65" s="677"/>
      <c r="C65" s="677"/>
      <c r="G65" s="285">
        <f>+G64+E65-F65</f>
        <v>739</v>
      </c>
    </row>
    <row r="66" spans="2:7">
      <c r="B66" s="677"/>
      <c r="C66" s="677"/>
      <c r="G66" s="285">
        <f>+G65+E66-F66</f>
        <v>739</v>
      </c>
    </row>
    <row r="67" spans="2:7">
      <c r="B67" s="677"/>
      <c r="C67" s="677"/>
      <c r="G67" s="285">
        <f>+G66+E67-F67</f>
        <v>739</v>
      </c>
    </row>
    <row r="68" spans="2:7">
      <c r="B68" s="677"/>
      <c r="C68" s="677"/>
      <c r="G68" s="285">
        <f>+G67+E68-F68</f>
        <v>739</v>
      </c>
    </row>
    <row r="69" spans="2:7">
      <c r="B69" s="677"/>
      <c r="C69" s="677"/>
      <c r="G69" s="285">
        <f>+G68+E69-F69</f>
        <v>739</v>
      </c>
    </row>
    <row r="70" spans="2:7">
      <c r="B70" s="677"/>
      <c r="C70" s="677"/>
      <c r="G70" s="285">
        <f>+G69+E70-F70</f>
        <v>739</v>
      </c>
    </row>
    <row r="71" spans="2:7">
      <c r="B71" s="677"/>
      <c r="C71" s="677"/>
      <c r="G71" s="285">
        <f>+G70+E71-F71</f>
        <v>739</v>
      </c>
    </row>
    <row r="72" spans="2:7">
      <c r="B72" s="677"/>
      <c r="C72" s="677"/>
      <c r="G72" s="285">
        <f>+G71+E72-F72</f>
        <v>739</v>
      </c>
    </row>
    <row r="73" spans="2:7">
      <c r="B73" s="677"/>
      <c r="C73" s="677"/>
      <c r="G73" s="285">
        <f>+G72+E73-F73</f>
        <v>739</v>
      </c>
    </row>
    <row r="74" spans="2:7">
      <c r="B74" s="677"/>
      <c r="C74" s="677"/>
      <c r="G74" s="285">
        <f>+G73+E74-F74</f>
        <v>739</v>
      </c>
    </row>
    <row r="75" spans="2:7">
      <c r="B75" s="677"/>
      <c r="C75" s="677"/>
      <c r="G75" s="285">
        <f>+G74+E75-F75</f>
        <v>739</v>
      </c>
    </row>
    <row r="76" spans="2:7">
      <c r="B76" s="677"/>
      <c r="C76" s="677"/>
      <c r="G76" s="285">
        <f>+G75+E76-F76</f>
        <v>739</v>
      </c>
    </row>
    <row r="77" spans="2:7">
      <c r="B77" s="677"/>
      <c r="C77" s="677"/>
      <c r="G77" s="285">
        <f>+G76+E77-F77</f>
        <v>739</v>
      </c>
    </row>
    <row r="78" spans="2:7">
      <c r="B78" s="677"/>
      <c r="C78" s="677"/>
      <c r="G78" s="285">
        <f>+G77+E78-F78</f>
        <v>739</v>
      </c>
    </row>
    <row r="79" spans="2:7">
      <c r="B79" s="677"/>
      <c r="C79" s="677"/>
      <c r="G79" s="285">
        <f>+G78+E79-F79</f>
        <v>739</v>
      </c>
    </row>
    <row r="80" spans="2:7">
      <c r="B80" s="677"/>
      <c r="C80" s="677"/>
      <c r="G80" s="285">
        <f>+G79+E80-F80</f>
        <v>739</v>
      </c>
    </row>
    <row r="81" spans="2:7">
      <c r="B81" s="677"/>
      <c r="C81" s="677"/>
      <c r="G81" s="285">
        <f>+G80+E81-F81</f>
        <v>739</v>
      </c>
    </row>
    <row r="82" spans="2:7">
      <c r="B82" s="677"/>
      <c r="C82" s="677"/>
      <c r="G82" s="285">
        <f>+G81+E82-F82</f>
        <v>739</v>
      </c>
    </row>
    <row r="83" spans="2:7">
      <c r="B83" s="677"/>
      <c r="C83" s="677"/>
      <c r="G83" s="285">
        <f>+G82+E83-F83</f>
        <v>739</v>
      </c>
    </row>
    <row r="84" spans="2:7">
      <c r="B84" s="677"/>
      <c r="C84" s="677"/>
      <c r="G84" s="285">
        <f>+G83+E84-F84</f>
        <v>739</v>
      </c>
    </row>
    <row r="85" spans="2:7">
      <c r="B85" s="677"/>
      <c r="C85" s="677"/>
      <c r="G85" s="285">
        <f>+G84+E85-F85</f>
        <v>739</v>
      </c>
    </row>
    <row r="86" spans="2:7">
      <c r="B86" s="677"/>
      <c r="C86" s="677"/>
      <c r="G86" s="285">
        <f>+G85+E86-F86</f>
        <v>739</v>
      </c>
    </row>
    <row r="87" spans="2:7">
      <c r="B87" s="677"/>
      <c r="C87" s="677"/>
      <c r="G87" s="285">
        <f>+G86+E87-F87</f>
        <v>739</v>
      </c>
    </row>
    <row r="88" spans="2:7">
      <c r="B88" s="677"/>
      <c r="C88" s="677"/>
      <c r="G88" s="285">
        <f>+G87+E88-F88</f>
        <v>739</v>
      </c>
    </row>
    <row r="89" spans="2:7">
      <c r="B89" s="677"/>
      <c r="C89" s="677"/>
      <c r="G89" s="285">
        <f>+G88+E89-F89</f>
        <v>739</v>
      </c>
    </row>
    <row r="90" spans="2:7">
      <c r="B90" s="677"/>
      <c r="C90" s="677"/>
      <c r="G90" s="285">
        <f>+G89+E90-F90</f>
        <v>739</v>
      </c>
    </row>
    <row r="91" spans="2:7">
      <c r="B91" s="677"/>
      <c r="C91" s="677"/>
      <c r="G91" s="285">
        <f>+G90+E91-F91</f>
        <v>739</v>
      </c>
    </row>
    <row r="92" spans="2:7">
      <c r="B92" s="677"/>
      <c r="C92" s="677"/>
      <c r="G92" s="285">
        <f>+G91+E92-F92</f>
        <v>739</v>
      </c>
    </row>
    <row r="93" spans="2:7">
      <c r="B93" s="677"/>
      <c r="C93" s="677"/>
      <c r="G93" s="285">
        <f>+G92+E93-F93</f>
        <v>739</v>
      </c>
    </row>
    <row r="94" spans="2:7">
      <c r="B94" s="677"/>
      <c r="C94" s="677"/>
      <c r="G94" s="285">
        <f>+G93+E94-F94</f>
        <v>739</v>
      </c>
    </row>
    <row r="95" spans="2:7">
      <c r="B95" s="677"/>
      <c r="C95" s="677"/>
      <c r="G95" s="285">
        <f>+G94+E95-F95</f>
        <v>739</v>
      </c>
    </row>
    <row r="96" spans="2:7">
      <c r="B96" s="677"/>
      <c r="C96" s="677"/>
      <c r="G96" s="285">
        <f>+G95+E96-F96</f>
        <v>739</v>
      </c>
    </row>
    <row r="97" spans="2:7">
      <c r="B97" s="677"/>
      <c r="C97" s="677"/>
      <c r="G97" s="285">
        <f>+G96+E97-F97</f>
        <v>739</v>
      </c>
    </row>
    <row r="98" spans="2:7">
      <c r="B98" s="677"/>
      <c r="C98" s="677"/>
      <c r="G98" s="285">
        <f>+G97+E98-F98</f>
        <v>739</v>
      </c>
    </row>
    <row r="99" spans="2:7">
      <c r="B99" s="677"/>
      <c r="C99" s="677"/>
      <c r="G99" s="285">
        <f>+G98+E99-F99</f>
        <v>739</v>
      </c>
    </row>
    <row r="100" spans="2:7">
      <c r="B100" s="677"/>
      <c r="C100" s="677"/>
      <c r="G100" s="285">
        <f>+G99+E100-F100</f>
        <v>739</v>
      </c>
    </row>
    <row r="101" spans="2:7">
      <c r="B101" s="677"/>
      <c r="C101" s="677"/>
      <c r="G101" s="285">
        <f>+G100+E101-F101</f>
        <v>739</v>
      </c>
    </row>
    <row r="102" spans="2:7">
      <c r="B102" s="677"/>
      <c r="C102" s="677"/>
      <c r="G102" s="285">
        <f>+G101+E102-F102</f>
        <v>739</v>
      </c>
    </row>
    <row r="103" spans="2:7">
      <c r="B103" s="677"/>
      <c r="C103" s="677"/>
      <c r="G103" s="285">
        <f>+G102+E103-F103</f>
        <v>739</v>
      </c>
    </row>
    <row r="104" spans="2:7">
      <c r="B104" s="677"/>
      <c r="C104" s="677"/>
      <c r="G104" s="285">
        <f t="shared" ref="G104:G167" si="3">+G103+E104-F104</f>
        <v>739</v>
      </c>
    </row>
    <row r="105" spans="2:7">
      <c r="B105" s="677"/>
      <c r="C105" s="677"/>
      <c r="G105" s="285">
        <f t="shared" si="3"/>
        <v>739</v>
      </c>
    </row>
    <row r="106" spans="2:7">
      <c r="B106" s="677"/>
      <c r="C106" s="677"/>
      <c r="G106" s="285">
        <f t="shared" si="3"/>
        <v>739</v>
      </c>
    </row>
    <row r="107" spans="2:7">
      <c r="B107" s="677"/>
      <c r="C107" s="677"/>
      <c r="G107" s="285">
        <f t="shared" si="3"/>
        <v>739</v>
      </c>
    </row>
    <row r="108" spans="2:7">
      <c r="B108" s="677"/>
      <c r="C108" s="677"/>
      <c r="G108" s="285">
        <f t="shared" si="3"/>
        <v>739</v>
      </c>
    </row>
    <row r="109" spans="2:7">
      <c r="B109" s="677"/>
      <c r="C109" s="677"/>
      <c r="G109" s="285">
        <f t="shared" si="3"/>
        <v>739</v>
      </c>
    </row>
    <row r="110" spans="2:7">
      <c r="B110" s="677"/>
      <c r="C110" s="677"/>
      <c r="G110" s="285">
        <f t="shared" si="3"/>
        <v>739</v>
      </c>
    </row>
    <row r="111" spans="2:7">
      <c r="B111" s="677"/>
      <c r="C111" s="677"/>
      <c r="G111" s="285">
        <f t="shared" si="3"/>
        <v>739</v>
      </c>
    </row>
    <row r="112" spans="2:7">
      <c r="B112" s="677"/>
      <c r="C112" s="677"/>
      <c r="G112" s="285">
        <f t="shared" si="3"/>
        <v>739</v>
      </c>
    </row>
    <row r="113" spans="2:7">
      <c r="B113" s="677"/>
      <c r="C113" s="677"/>
      <c r="G113" s="285">
        <f t="shared" si="3"/>
        <v>739</v>
      </c>
    </row>
    <row r="114" spans="2:7">
      <c r="B114" s="677"/>
      <c r="C114" s="677"/>
      <c r="G114" s="285">
        <f t="shared" si="3"/>
        <v>739</v>
      </c>
    </row>
    <row r="115" spans="2:7">
      <c r="B115" s="677"/>
      <c r="C115" s="677"/>
      <c r="G115" s="285">
        <f t="shared" si="3"/>
        <v>739</v>
      </c>
    </row>
    <row r="116" spans="2:7">
      <c r="B116" s="677"/>
      <c r="C116" s="677"/>
      <c r="G116" s="285">
        <f t="shared" si="3"/>
        <v>739</v>
      </c>
    </row>
    <row r="117" spans="2:7">
      <c r="B117" s="677"/>
      <c r="C117" s="677"/>
      <c r="G117" s="285">
        <f t="shared" si="3"/>
        <v>739</v>
      </c>
    </row>
    <row r="118" spans="2:7">
      <c r="B118" s="677"/>
      <c r="C118" s="677"/>
      <c r="G118" s="285">
        <f t="shared" si="3"/>
        <v>739</v>
      </c>
    </row>
    <row r="119" spans="2:7">
      <c r="B119" s="677"/>
      <c r="C119" s="677"/>
      <c r="G119" s="285">
        <f t="shared" si="3"/>
        <v>739</v>
      </c>
    </row>
    <row r="120" spans="2:7">
      <c r="B120" s="677"/>
      <c r="C120" s="677"/>
      <c r="G120" s="285">
        <f t="shared" si="3"/>
        <v>739</v>
      </c>
    </row>
    <row r="121" spans="2:7">
      <c r="B121" s="677"/>
      <c r="C121" s="677"/>
      <c r="G121" s="285">
        <f t="shared" si="3"/>
        <v>739</v>
      </c>
    </row>
    <row r="122" spans="2:7">
      <c r="B122" s="677"/>
      <c r="C122" s="677"/>
      <c r="G122" s="285">
        <f t="shared" si="3"/>
        <v>739</v>
      </c>
    </row>
    <row r="123" spans="2:7">
      <c r="B123" s="677"/>
      <c r="C123" s="677"/>
      <c r="G123" s="285">
        <f t="shared" si="3"/>
        <v>739</v>
      </c>
    </row>
    <row r="124" spans="2:7">
      <c r="B124" s="677"/>
      <c r="C124" s="677"/>
      <c r="G124" s="285">
        <f t="shared" si="3"/>
        <v>739</v>
      </c>
    </row>
    <row r="125" spans="2:7">
      <c r="B125" s="677"/>
      <c r="C125" s="677"/>
      <c r="G125" s="285">
        <f t="shared" si="3"/>
        <v>739</v>
      </c>
    </row>
    <row r="126" spans="2:7">
      <c r="B126" s="677"/>
      <c r="C126" s="677"/>
      <c r="G126" s="285">
        <f t="shared" si="3"/>
        <v>739</v>
      </c>
    </row>
    <row r="127" spans="2:7">
      <c r="B127" s="677"/>
      <c r="C127" s="677"/>
      <c r="G127" s="285">
        <f t="shared" si="3"/>
        <v>739</v>
      </c>
    </row>
    <row r="128" spans="2:7">
      <c r="B128" s="677"/>
      <c r="C128" s="677"/>
      <c r="G128" s="285">
        <f t="shared" si="3"/>
        <v>739</v>
      </c>
    </row>
    <row r="129" spans="2:7">
      <c r="B129" s="677"/>
      <c r="C129" s="677"/>
      <c r="G129" s="285">
        <f t="shared" si="3"/>
        <v>739</v>
      </c>
    </row>
    <row r="130" spans="2:7">
      <c r="B130" s="677"/>
      <c r="C130" s="677"/>
      <c r="G130" s="285">
        <f t="shared" si="3"/>
        <v>739</v>
      </c>
    </row>
    <row r="131" spans="2:7">
      <c r="B131" s="677"/>
      <c r="C131" s="677"/>
      <c r="G131" s="285">
        <f t="shared" si="3"/>
        <v>739</v>
      </c>
    </row>
    <row r="132" spans="2:7">
      <c r="B132" s="677"/>
      <c r="C132" s="677"/>
      <c r="G132" s="285">
        <f t="shared" si="3"/>
        <v>739</v>
      </c>
    </row>
    <row r="133" spans="2:7">
      <c r="B133" s="677"/>
      <c r="C133" s="677"/>
      <c r="G133" s="285">
        <f t="shared" si="3"/>
        <v>739</v>
      </c>
    </row>
    <row r="134" spans="2:7">
      <c r="B134" s="677"/>
      <c r="C134" s="677"/>
      <c r="G134" s="285">
        <f t="shared" si="3"/>
        <v>739</v>
      </c>
    </row>
    <row r="135" spans="2:7">
      <c r="B135" s="677"/>
      <c r="C135" s="677"/>
      <c r="G135" s="285">
        <f t="shared" si="3"/>
        <v>739</v>
      </c>
    </row>
    <row r="136" spans="2:7">
      <c r="B136" s="677"/>
      <c r="C136" s="677"/>
      <c r="G136" s="285">
        <f t="shared" si="3"/>
        <v>739</v>
      </c>
    </row>
    <row r="137" spans="2:7">
      <c r="B137" s="677"/>
      <c r="C137" s="677"/>
      <c r="G137" s="285">
        <f t="shared" si="3"/>
        <v>739</v>
      </c>
    </row>
    <row r="138" spans="2:7">
      <c r="B138" s="677"/>
      <c r="C138" s="677"/>
      <c r="G138" s="285">
        <f t="shared" si="3"/>
        <v>739</v>
      </c>
    </row>
    <row r="139" spans="2:7">
      <c r="B139" s="677"/>
      <c r="C139" s="677"/>
      <c r="G139" s="285">
        <f t="shared" si="3"/>
        <v>739</v>
      </c>
    </row>
    <row r="140" spans="2:7">
      <c r="B140" s="677"/>
      <c r="C140" s="677"/>
      <c r="G140" s="285">
        <f t="shared" si="3"/>
        <v>739</v>
      </c>
    </row>
    <row r="141" spans="2:7">
      <c r="B141" s="677"/>
      <c r="C141" s="677"/>
      <c r="G141" s="285">
        <f t="shared" si="3"/>
        <v>739</v>
      </c>
    </row>
    <row r="142" spans="2:7">
      <c r="B142" s="677"/>
      <c r="C142" s="677"/>
      <c r="G142" s="285">
        <f t="shared" si="3"/>
        <v>739</v>
      </c>
    </row>
    <row r="143" spans="2:7">
      <c r="B143" s="677"/>
      <c r="C143" s="677"/>
      <c r="G143" s="285">
        <f t="shared" si="3"/>
        <v>739</v>
      </c>
    </row>
    <row r="144" spans="2:7">
      <c r="B144" s="677"/>
      <c r="C144" s="677"/>
      <c r="G144" s="285">
        <f t="shared" si="3"/>
        <v>739</v>
      </c>
    </row>
    <row r="145" spans="2:7">
      <c r="B145" s="677"/>
      <c r="C145" s="677"/>
      <c r="G145" s="285">
        <f t="shared" si="3"/>
        <v>739</v>
      </c>
    </row>
    <row r="146" spans="2:7">
      <c r="B146" s="677"/>
      <c r="C146" s="677"/>
      <c r="G146" s="285">
        <f t="shared" si="3"/>
        <v>739</v>
      </c>
    </row>
    <row r="147" spans="2:7">
      <c r="B147" s="677"/>
      <c r="C147" s="677"/>
      <c r="G147" s="285">
        <f t="shared" si="3"/>
        <v>739</v>
      </c>
    </row>
    <row r="148" spans="2:7">
      <c r="B148" s="677"/>
      <c r="C148" s="677"/>
      <c r="G148" s="285">
        <f t="shared" si="3"/>
        <v>739</v>
      </c>
    </row>
    <row r="149" spans="2:7">
      <c r="B149" s="677"/>
      <c r="C149" s="677"/>
      <c r="G149" s="285">
        <f t="shared" si="3"/>
        <v>739</v>
      </c>
    </row>
    <row r="150" spans="2:7">
      <c r="B150" s="677"/>
      <c r="C150" s="677"/>
      <c r="G150" s="285">
        <f t="shared" si="3"/>
        <v>739</v>
      </c>
    </row>
    <row r="151" spans="2:7">
      <c r="B151" s="677"/>
      <c r="C151" s="677"/>
      <c r="G151" s="285">
        <f t="shared" si="3"/>
        <v>739</v>
      </c>
    </row>
    <row r="152" spans="2:7">
      <c r="B152" s="677"/>
      <c r="C152" s="677"/>
      <c r="G152" s="285">
        <f t="shared" si="3"/>
        <v>739</v>
      </c>
    </row>
    <row r="153" spans="2:7">
      <c r="B153" s="677"/>
      <c r="C153" s="677"/>
      <c r="G153" s="285">
        <f t="shared" si="3"/>
        <v>739</v>
      </c>
    </row>
    <row r="154" spans="2:7">
      <c r="B154" s="677"/>
      <c r="C154" s="677"/>
      <c r="G154" s="285">
        <f t="shared" si="3"/>
        <v>739</v>
      </c>
    </row>
    <row r="155" spans="2:7">
      <c r="B155" s="677"/>
      <c r="C155" s="677"/>
      <c r="G155" s="285">
        <f t="shared" si="3"/>
        <v>739</v>
      </c>
    </row>
    <row r="156" spans="2:7">
      <c r="B156" s="677"/>
      <c r="C156" s="677"/>
      <c r="G156" s="285">
        <f t="shared" si="3"/>
        <v>739</v>
      </c>
    </row>
    <row r="157" spans="2:7">
      <c r="B157" s="677"/>
      <c r="C157" s="677"/>
      <c r="G157" s="285">
        <f t="shared" si="3"/>
        <v>739</v>
      </c>
    </row>
    <row r="158" spans="2:7">
      <c r="B158" s="677"/>
      <c r="C158" s="677"/>
      <c r="G158" s="285">
        <f t="shared" si="3"/>
        <v>739</v>
      </c>
    </row>
    <row r="159" spans="2:7">
      <c r="B159" s="677"/>
      <c r="C159" s="677"/>
      <c r="G159" s="285">
        <f t="shared" si="3"/>
        <v>739</v>
      </c>
    </row>
    <row r="160" spans="2:7">
      <c r="B160" s="677"/>
      <c r="C160" s="677"/>
      <c r="G160" s="285">
        <f t="shared" si="3"/>
        <v>739</v>
      </c>
    </row>
    <row r="161" spans="2:7">
      <c r="B161" s="677"/>
      <c r="C161" s="677"/>
      <c r="G161" s="285">
        <f t="shared" si="3"/>
        <v>739</v>
      </c>
    </row>
    <row r="162" spans="2:7">
      <c r="B162" s="677"/>
      <c r="C162" s="677"/>
      <c r="G162" s="285">
        <f t="shared" si="3"/>
        <v>739</v>
      </c>
    </row>
    <row r="163" spans="2:7">
      <c r="B163" s="677"/>
      <c r="C163" s="677"/>
      <c r="G163" s="285">
        <f t="shared" si="3"/>
        <v>739</v>
      </c>
    </row>
    <row r="164" spans="2:7">
      <c r="B164" s="677"/>
      <c r="C164" s="677"/>
      <c r="G164" s="285">
        <f t="shared" si="3"/>
        <v>739</v>
      </c>
    </row>
    <row r="165" spans="2:7">
      <c r="B165" s="677"/>
      <c r="C165" s="677"/>
      <c r="G165" s="285">
        <f t="shared" si="3"/>
        <v>739</v>
      </c>
    </row>
    <row r="166" spans="2:7">
      <c r="B166" s="677"/>
      <c r="C166" s="677"/>
      <c r="G166" s="285">
        <f t="shared" si="3"/>
        <v>739</v>
      </c>
    </row>
    <row r="167" spans="2:7">
      <c r="B167" s="677"/>
      <c r="C167" s="677"/>
      <c r="G167" s="285">
        <f t="shared" si="3"/>
        <v>739</v>
      </c>
    </row>
    <row r="168" spans="2:7">
      <c r="B168" s="677"/>
      <c r="C168" s="677"/>
      <c r="G168" s="285">
        <f t="shared" ref="G168:G231" si="4">+G167+E168-F168</f>
        <v>739</v>
      </c>
    </row>
    <row r="169" spans="2:7">
      <c r="B169" s="677"/>
      <c r="C169" s="677"/>
      <c r="G169" s="285">
        <f t="shared" si="4"/>
        <v>739</v>
      </c>
    </row>
    <row r="170" spans="2:7">
      <c r="B170" s="677"/>
      <c r="C170" s="677"/>
      <c r="G170" s="285">
        <f t="shared" si="4"/>
        <v>739</v>
      </c>
    </row>
    <row r="171" spans="2:7">
      <c r="B171" s="677"/>
      <c r="C171" s="677"/>
      <c r="G171" s="285">
        <f t="shared" si="4"/>
        <v>739</v>
      </c>
    </row>
    <row r="172" spans="2:7">
      <c r="B172" s="677"/>
      <c r="C172" s="677"/>
      <c r="G172" s="285">
        <f t="shared" si="4"/>
        <v>739</v>
      </c>
    </row>
    <row r="173" spans="2:7">
      <c r="B173" s="677"/>
      <c r="C173" s="677"/>
      <c r="G173" s="285">
        <f t="shared" si="4"/>
        <v>739</v>
      </c>
    </row>
    <row r="174" spans="2:7">
      <c r="B174" s="677"/>
      <c r="C174" s="677"/>
      <c r="G174" s="285">
        <f t="shared" si="4"/>
        <v>739</v>
      </c>
    </row>
    <row r="175" spans="2:7">
      <c r="B175" s="677"/>
      <c r="C175" s="677"/>
      <c r="G175" s="285">
        <f t="shared" si="4"/>
        <v>739</v>
      </c>
    </row>
    <row r="176" spans="2:7">
      <c r="B176" s="677"/>
      <c r="C176" s="677"/>
      <c r="G176" s="285">
        <f t="shared" si="4"/>
        <v>739</v>
      </c>
    </row>
    <row r="177" spans="2:7">
      <c r="B177" s="677"/>
      <c r="C177" s="677"/>
      <c r="G177" s="285">
        <f t="shared" si="4"/>
        <v>739</v>
      </c>
    </row>
    <row r="178" spans="2:7">
      <c r="B178" s="677"/>
      <c r="C178" s="677"/>
      <c r="G178" s="285">
        <f t="shared" si="4"/>
        <v>739</v>
      </c>
    </row>
    <row r="179" spans="2:7">
      <c r="B179" s="677"/>
      <c r="C179" s="677"/>
      <c r="G179" s="285">
        <f t="shared" si="4"/>
        <v>739</v>
      </c>
    </row>
    <row r="180" spans="2:7">
      <c r="B180" s="677"/>
      <c r="C180" s="677"/>
      <c r="G180" s="285">
        <f t="shared" si="4"/>
        <v>739</v>
      </c>
    </row>
    <row r="181" spans="2:7">
      <c r="B181" s="677"/>
      <c r="C181" s="677"/>
      <c r="G181" s="285">
        <f t="shared" si="4"/>
        <v>739</v>
      </c>
    </row>
    <row r="182" spans="2:7">
      <c r="B182" s="677"/>
      <c r="C182" s="677"/>
      <c r="G182" s="285">
        <f t="shared" si="4"/>
        <v>739</v>
      </c>
    </row>
    <row r="183" spans="2:7">
      <c r="B183" s="677"/>
      <c r="C183" s="677"/>
      <c r="G183" s="285">
        <f t="shared" si="4"/>
        <v>739</v>
      </c>
    </row>
    <row r="184" spans="2:7">
      <c r="B184" s="677"/>
      <c r="C184" s="677"/>
      <c r="G184" s="285">
        <f t="shared" si="4"/>
        <v>739</v>
      </c>
    </row>
    <row r="185" spans="2:7">
      <c r="B185" s="677"/>
      <c r="C185" s="677"/>
      <c r="G185" s="285">
        <f t="shared" si="4"/>
        <v>739</v>
      </c>
    </row>
    <row r="186" spans="2:7">
      <c r="B186" s="677"/>
      <c r="C186" s="677"/>
      <c r="G186" s="285">
        <f t="shared" si="4"/>
        <v>739</v>
      </c>
    </row>
    <row r="187" spans="2:7">
      <c r="B187" s="677"/>
      <c r="C187" s="677"/>
      <c r="G187" s="285">
        <f t="shared" si="4"/>
        <v>739</v>
      </c>
    </row>
    <row r="188" spans="2:7">
      <c r="B188" s="677"/>
      <c r="C188" s="677"/>
      <c r="G188" s="285">
        <f t="shared" si="4"/>
        <v>739</v>
      </c>
    </row>
    <row r="189" spans="2:7">
      <c r="B189" s="677"/>
      <c r="C189" s="677"/>
      <c r="G189" s="285">
        <f t="shared" si="4"/>
        <v>739</v>
      </c>
    </row>
    <row r="190" spans="2:7">
      <c r="B190" s="677"/>
      <c r="C190" s="677"/>
      <c r="G190" s="285">
        <f t="shared" si="4"/>
        <v>739</v>
      </c>
    </row>
    <row r="191" spans="2:7">
      <c r="B191" s="677"/>
      <c r="C191" s="677"/>
      <c r="G191" s="285">
        <f t="shared" si="4"/>
        <v>739</v>
      </c>
    </row>
    <row r="192" spans="2:7">
      <c r="B192" s="677"/>
      <c r="C192" s="677"/>
      <c r="G192" s="285">
        <f t="shared" si="4"/>
        <v>739</v>
      </c>
    </row>
    <row r="193" spans="2:7">
      <c r="B193" s="677"/>
      <c r="C193" s="677"/>
      <c r="G193" s="285">
        <f t="shared" si="4"/>
        <v>739</v>
      </c>
    </row>
    <row r="194" spans="2:7">
      <c r="B194" s="677"/>
      <c r="C194" s="677"/>
      <c r="G194" s="285">
        <f t="shared" si="4"/>
        <v>739</v>
      </c>
    </row>
    <row r="195" spans="2:7">
      <c r="B195" s="677"/>
      <c r="C195" s="677"/>
      <c r="G195" s="285">
        <f t="shared" si="4"/>
        <v>739</v>
      </c>
    </row>
    <row r="196" spans="2:7">
      <c r="B196" s="677"/>
      <c r="C196" s="677"/>
      <c r="G196" s="285">
        <f t="shared" si="4"/>
        <v>739</v>
      </c>
    </row>
    <row r="197" spans="2:7">
      <c r="B197" s="677"/>
      <c r="C197" s="677"/>
      <c r="G197" s="285">
        <f t="shared" si="4"/>
        <v>739</v>
      </c>
    </row>
    <row r="198" spans="2:7">
      <c r="B198" s="677"/>
      <c r="C198" s="677"/>
      <c r="G198" s="285">
        <f t="shared" si="4"/>
        <v>739</v>
      </c>
    </row>
    <row r="199" spans="2:7">
      <c r="B199" s="677"/>
      <c r="C199" s="677"/>
      <c r="G199" s="285">
        <f t="shared" si="4"/>
        <v>739</v>
      </c>
    </row>
    <row r="200" spans="2:7">
      <c r="B200" s="677"/>
      <c r="C200" s="677"/>
      <c r="G200" s="285">
        <f t="shared" si="4"/>
        <v>739</v>
      </c>
    </row>
    <row r="201" spans="2:7">
      <c r="B201" s="677"/>
      <c r="C201" s="677"/>
      <c r="G201" s="285">
        <f t="shared" si="4"/>
        <v>739</v>
      </c>
    </row>
    <row r="202" spans="2:7">
      <c r="B202" s="677"/>
      <c r="C202" s="677"/>
      <c r="G202" s="285">
        <f t="shared" si="4"/>
        <v>739</v>
      </c>
    </row>
    <row r="203" spans="2:7">
      <c r="B203" s="677"/>
      <c r="C203" s="677"/>
      <c r="G203" s="285">
        <f t="shared" si="4"/>
        <v>739</v>
      </c>
    </row>
    <row r="204" spans="2:7">
      <c r="B204" s="677"/>
      <c r="C204" s="677"/>
      <c r="G204" s="285">
        <f t="shared" si="4"/>
        <v>739</v>
      </c>
    </row>
    <row r="205" spans="2:7">
      <c r="B205" s="677"/>
      <c r="C205" s="677"/>
      <c r="G205" s="285">
        <f t="shared" si="4"/>
        <v>739</v>
      </c>
    </row>
    <row r="206" spans="2:7">
      <c r="B206" s="677"/>
      <c r="C206" s="677"/>
      <c r="G206" s="285">
        <f t="shared" si="4"/>
        <v>739</v>
      </c>
    </row>
    <row r="207" spans="2:7">
      <c r="B207" s="677"/>
      <c r="C207" s="677"/>
      <c r="G207" s="285">
        <f t="shared" si="4"/>
        <v>739</v>
      </c>
    </row>
    <row r="208" spans="2:7">
      <c r="B208" s="677"/>
      <c r="C208" s="677"/>
      <c r="G208" s="285">
        <f t="shared" si="4"/>
        <v>739</v>
      </c>
    </row>
    <row r="209" spans="2:7">
      <c r="B209" s="677"/>
      <c r="C209" s="677"/>
      <c r="G209" s="285">
        <f t="shared" si="4"/>
        <v>739</v>
      </c>
    </row>
    <row r="210" spans="2:7">
      <c r="B210" s="677"/>
      <c r="C210" s="677"/>
      <c r="G210" s="285">
        <f t="shared" si="4"/>
        <v>739</v>
      </c>
    </row>
    <row r="211" spans="2:7">
      <c r="B211" s="677"/>
      <c r="C211" s="677"/>
      <c r="G211" s="285">
        <f t="shared" si="4"/>
        <v>739</v>
      </c>
    </row>
    <row r="212" spans="2:7">
      <c r="B212" s="677"/>
      <c r="C212" s="677"/>
      <c r="G212" s="285">
        <f t="shared" si="4"/>
        <v>739</v>
      </c>
    </row>
    <row r="213" spans="2:7">
      <c r="B213" s="677"/>
      <c r="C213" s="677"/>
      <c r="G213" s="285">
        <f t="shared" si="4"/>
        <v>739</v>
      </c>
    </row>
    <row r="214" spans="2:7">
      <c r="B214" s="677"/>
      <c r="C214" s="677"/>
      <c r="G214" s="285">
        <f t="shared" si="4"/>
        <v>739</v>
      </c>
    </row>
    <row r="215" spans="2:7">
      <c r="B215" s="677"/>
      <c r="C215" s="677"/>
      <c r="G215" s="285">
        <f t="shared" si="4"/>
        <v>739</v>
      </c>
    </row>
    <row r="216" spans="2:7">
      <c r="B216" s="677"/>
      <c r="C216" s="677"/>
      <c r="G216" s="285">
        <f t="shared" si="4"/>
        <v>739</v>
      </c>
    </row>
    <row r="217" spans="2:7">
      <c r="B217" s="677"/>
      <c r="C217" s="677"/>
      <c r="G217" s="285">
        <f t="shared" si="4"/>
        <v>739</v>
      </c>
    </row>
    <row r="218" spans="2:7">
      <c r="B218" s="677"/>
      <c r="C218" s="677"/>
      <c r="G218" s="285">
        <f t="shared" si="4"/>
        <v>739</v>
      </c>
    </row>
    <row r="219" spans="2:7">
      <c r="B219" s="677"/>
      <c r="C219" s="677"/>
      <c r="G219" s="285">
        <f t="shared" si="4"/>
        <v>739</v>
      </c>
    </row>
    <row r="220" spans="2:7">
      <c r="B220" s="677"/>
      <c r="C220" s="677"/>
      <c r="G220" s="285">
        <f t="shared" si="4"/>
        <v>739</v>
      </c>
    </row>
    <row r="221" spans="2:7">
      <c r="B221" s="677"/>
      <c r="C221" s="677"/>
      <c r="G221" s="285">
        <f t="shared" si="4"/>
        <v>739</v>
      </c>
    </row>
    <row r="222" spans="2:7">
      <c r="B222" s="677"/>
      <c r="C222" s="677"/>
      <c r="G222" s="285">
        <f t="shared" si="4"/>
        <v>739</v>
      </c>
    </row>
    <row r="223" spans="2:7">
      <c r="B223" s="677"/>
      <c r="C223" s="677"/>
      <c r="G223" s="285">
        <f t="shared" si="4"/>
        <v>739</v>
      </c>
    </row>
    <row r="224" spans="2:7">
      <c r="B224" s="677"/>
      <c r="C224" s="677"/>
      <c r="G224" s="285">
        <f t="shared" si="4"/>
        <v>739</v>
      </c>
    </row>
    <row r="225" spans="2:7">
      <c r="B225" s="677"/>
      <c r="C225" s="677"/>
      <c r="G225" s="285">
        <f t="shared" si="4"/>
        <v>739</v>
      </c>
    </row>
    <row r="226" spans="2:7">
      <c r="B226" s="677"/>
      <c r="C226" s="677"/>
      <c r="G226" s="285">
        <f t="shared" si="4"/>
        <v>739</v>
      </c>
    </row>
    <row r="227" spans="2:7">
      <c r="B227" s="677"/>
      <c r="C227" s="677"/>
      <c r="G227" s="285">
        <f t="shared" si="4"/>
        <v>739</v>
      </c>
    </row>
    <row r="228" spans="2:7">
      <c r="B228" s="677"/>
      <c r="C228" s="677"/>
      <c r="G228" s="285">
        <f t="shared" si="4"/>
        <v>739</v>
      </c>
    </row>
    <row r="229" spans="2:7">
      <c r="B229" s="677"/>
      <c r="C229" s="677"/>
      <c r="G229" s="285">
        <f t="shared" si="4"/>
        <v>739</v>
      </c>
    </row>
    <row r="230" spans="2:7">
      <c r="B230" s="677"/>
      <c r="C230" s="677"/>
      <c r="G230" s="285">
        <f t="shared" si="4"/>
        <v>739</v>
      </c>
    </row>
    <row r="231" spans="2:7">
      <c r="B231" s="677"/>
      <c r="C231" s="677"/>
      <c r="G231" s="285">
        <f t="shared" si="4"/>
        <v>739</v>
      </c>
    </row>
    <row r="232" spans="2:7">
      <c r="B232" s="677"/>
      <c r="C232" s="677"/>
      <c r="G232" s="285">
        <f t="shared" ref="G232:G295" si="5">+G231+E232-F232</f>
        <v>739</v>
      </c>
    </row>
    <row r="233" spans="2:7">
      <c r="B233" s="677"/>
      <c r="C233" s="677"/>
      <c r="G233" s="285">
        <f t="shared" si="5"/>
        <v>739</v>
      </c>
    </row>
    <row r="234" spans="2:7">
      <c r="B234" s="677"/>
      <c r="C234" s="677"/>
      <c r="G234" s="285">
        <f t="shared" si="5"/>
        <v>739</v>
      </c>
    </row>
    <row r="235" spans="2:7">
      <c r="B235" s="677"/>
      <c r="C235" s="677"/>
      <c r="G235" s="285">
        <f t="shared" si="5"/>
        <v>739</v>
      </c>
    </row>
    <row r="236" spans="2:7">
      <c r="B236" s="677"/>
      <c r="C236" s="677"/>
      <c r="G236" s="285">
        <f t="shared" si="5"/>
        <v>739</v>
      </c>
    </row>
    <row r="237" spans="2:7">
      <c r="B237" s="677"/>
      <c r="C237" s="677"/>
      <c r="G237" s="285">
        <f t="shared" si="5"/>
        <v>739</v>
      </c>
    </row>
    <row r="238" spans="2:7">
      <c r="B238" s="677"/>
      <c r="C238" s="677"/>
      <c r="G238" s="285">
        <f t="shared" si="5"/>
        <v>739</v>
      </c>
    </row>
    <row r="239" spans="2:7">
      <c r="B239" s="677"/>
      <c r="C239" s="677"/>
      <c r="G239" s="285">
        <f t="shared" si="5"/>
        <v>739</v>
      </c>
    </row>
    <row r="240" spans="2:7">
      <c r="B240" s="677"/>
      <c r="C240" s="677"/>
      <c r="G240" s="285">
        <f t="shared" si="5"/>
        <v>739</v>
      </c>
    </row>
    <row r="241" spans="2:7">
      <c r="B241" s="677"/>
      <c r="C241" s="677"/>
      <c r="G241" s="285">
        <f t="shared" si="5"/>
        <v>739</v>
      </c>
    </row>
    <row r="242" spans="2:7">
      <c r="B242" s="677"/>
      <c r="C242" s="677"/>
      <c r="G242" s="285">
        <f t="shared" si="5"/>
        <v>739</v>
      </c>
    </row>
    <row r="243" spans="2:7">
      <c r="B243" s="677"/>
      <c r="C243" s="677"/>
      <c r="G243" s="285">
        <f t="shared" si="5"/>
        <v>739</v>
      </c>
    </row>
    <row r="244" spans="2:7">
      <c r="B244" s="677"/>
      <c r="C244" s="677"/>
      <c r="G244" s="285">
        <f t="shared" si="5"/>
        <v>739</v>
      </c>
    </row>
    <row r="245" spans="2:7">
      <c r="B245" s="677"/>
      <c r="C245" s="677"/>
      <c r="G245" s="285">
        <f t="shared" si="5"/>
        <v>739</v>
      </c>
    </row>
    <row r="246" spans="2:7">
      <c r="B246" s="677"/>
      <c r="C246" s="677"/>
      <c r="G246" s="285">
        <f t="shared" si="5"/>
        <v>739</v>
      </c>
    </row>
    <row r="247" spans="2:7">
      <c r="B247" s="677"/>
      <c r="C247" s="677"/>
      <c r="G247" s="285">
        <f t="shared" si="5"/>
        <v>739</v>
      </c>
    </row>
    <row r="248" spans="2:7">
      <c r="B248" s="677"/>
      <c r="C248" s="677"/>
      <c r="G248" s="285">
        <f t="shared" si="5"/>
        <v>739</v>
      </c>
    </row>
    <row r="249" spans="2:7">
      <c r="B249" s="677"/>
      <c r="C249" s="677"/>
      <c r="G249" s="285">
        <f t="shared" si="5"/>
        <v>739</v>
      </c>
    </row>
    <row r="250" spans="2:7">
      <c r="B250" s="677"/>
      <c r="C250" s="677"/>
      <c r="G250" s="285">
        <f t="shared" si="5"/>
        <v>739</v>
      </c>
    </row>
    <row r="251" spans="2:7">
      <c r="B251" s="677"/>
      <c r="C251" s="677"/>
      <c r="G251" s="285">
        <f t="shared" si="5"/>
        <v>739</v>
      </c>
    </row>
    <row r="252" spans="2:7">
      <c r="B252" s="677"/>
      <c r="C252" s="677"/>
      <c r="G252" s="285">
        <f t="shared" si="5"/>
        <v>739</v>
      </c>
    </row>
    <row r="253" spans="2:7">
      <c r="B253" s="677"/>
      <c r="C253" s="677"/>
      <c r="G253" s="285">
        <f t="shared" si="5"/>
        <v>739</v>
      </c>
    </row>
    <row r="254" spans="2:7">
      <c r="B254" s="677"/>
      <c r="C254" s="677"/>
      <c r="G254" s="285">
        <f t="shared" si="5"/>
        <v>739</v>
      </c>
    </row>
    <row r="255" spans="2:7">
      <c r="B255" s="677"/>
      <c r="C255" s="677"/>
      <c r="G255" s="285">
        <f t="shared" si="5"/>
        <v>739</v>
      </c>
    </row>
    <row r="256" spans="2:7">
      <c r="B256" s="677"/>
      <c r="C256" s="677"/>
      <c r="G256" s="285">
        <f t="shared" si="5"/>
        <v>739</v>
      </c>
    </row>
    <row r="257" spans="2:7">
      <c r="B257" s="677"/>
      <c r="C257" s="677"/>
      <c r="G257" s="285">
        <f t="shared" si="5"/>
        <v>739</v>
      </c>
    </row>
    <row r="258" spans="2:7">
      <c r="B258" s="677"/>
      <c r="C258" s="677"/>
      <c r="G258" s="285">
        <f t="shared" si="5"/>
        <v>739</v>
      </c>
    </row>
    <row r="259" spans="2:7">
      <c r="B259" s="677"/>
      <c r="C259" s="677"/>
      <c r="G259" s="285">
        <f t="shared" si="5"/>
        <v>739</v>
      </c>
    </row>
    <row r="260" spans="2:7">
      <c r="B260" s="677"/>
      <c r="C260" s="677"/>
      <c r="G260" s="285">
        <f t="shared" si="5"/>
        <v>739</v>
      </c>
    </row>
    <row r="261" spans="2:7">
      <c r="B261" s="677"/>
      <c r="C261" s="677"/>
      <c r="G261" s="285">
        <f t="shared" si="5"/>
        <v>739</v>
      </c>
    </row>
    <row r="262" spans="2:7">
      <c r="B262" s="677"/>
      <c r="C262" s="677"/>
      <c r="G262" s="285">
        <f t="shared" si="5"/>
        <v>739</v>
      </c>
    </row>
    <row r="263" spans="2:7">
      <c r="B263" s="677"/>
      <c r="C263" s="677"/>
      <c r="G263" s="285">
        <f t="shared" si="5"/>
        <v>739</v>
      </c>
    </row>
    <row r="264" spans="2:7">
      <c r="B264" s="677"/>
      <c r="C264" s="677"/>
      <c r="G264" s="285">
        <f t="shared" si="5"/>
        <v>739</v>
      </c>
    </row>
    <row r="265" spans="2:7">
      <c r="B265" s="677"/>
      <c r="C265" s="677"/>
      <c r="G265" s="285">
        <f t="shared" si="5"/>
        <v>739</v>
      </c>
    </row>
    <row r="266" spans="2:7">
      <c r="B266" s="677"/>
      <c r="C266" s="677"/>
      <c r="G266" s="285">
        <f t="shared" si="5"/>
        <v>739</v>
      </c>
    </row>
    <row r="267" spans="2:7">
      <c r="B267" s="677"/>
      <c r="C267" s="677"/>
      <c r="G267" s="285">
        <f t="shared" si="5"/>
        <v>739</v>
      </c>
    </row>
    <row r="268" spans="2:7">
      <c r="B268" s="677"/>
      <c r="C268" s="677"/>
      <c r="G268" s="285">
        <f t="shared" si="5"/>
        <v>739</v>
      </c>
    </row>
    <row r="269" spans="2:7">
      <c r="B269" s="677"/>
      <c r="C269" s="677"/>
      <c r="G269" s="285">
        <f t="shared" si="5"/>
        <v>739</v>
      </c>
    </row>
    <row r="270" spans="2:7">
      <c r="B270" s="677"/>
      <c r="C270" s="677"/>
      <c r="G270" s="285">
        <f t="shared" si="5"/>
        <v>739</v>
      </c>
    </row>
    <row r="271" spans="2:7">
      <c r="B271" s="677"/>
      <c r="C271" s="677"/>
      <c r="G271" s="285">
        <f t="shared" si="5"/>
        <v>739</v>
      </c>
    </row>
    <row r="272" spans="2:7">
      <c r="B272" s="677"/>
      <c r="C272" s="677"/>
      <c r="G272" s="285">
        <f t="shared" si="5"/>
        <v>739</v>
      </c>
    </row>
    <row r="273" spans="2:7">
      <c r="B273" s="677"/>
      <c r="C273" s="677"/>
      <c r="G273" s="285">
        <f t="shared" si="5"/>
        <v>739</v>
      </c>
    </row>
    <row r="274" spans="2:7">
      <c r="B274" s="677"/>
      <c r="C274" s="677"/>
      <c r="G274" s="285">
        <f t="shared" si="5"/>
        <v>739</v>
      </c>
    </row>
    <row r="275" spans="2:7">
      <c r="B275" s="677"/>
      <c r="C275" s="677"/>
      <c r="G275" s="285">
        <f t="shared" si="5"/>
        <v>739</v>
      </c>
    </row>
    <row r="276" spans="2:7">
      <c r="B276" s="677"/>
      <c r="C276" s="677"/>
      <c r="G276" s="285">
        <f t="shared" si="5"/>
        <v>739</v>
      </c>
    </row>
    <row r="277" spans="2:7">
      <c r="B277" s="677"/>
      <c r="C277" s="677"/>
      <c r="G277" s="285">
        <f t="shared" si="5"/>
        <v>739</v>
      </c>
    </row>
    <row r="278" spans="2:7">
      <c r="B278" s="677"/>
      <c r="C278" s="677"/>
      <c r="G278" s="285">
        <f t="shared" si="5"/>
        <v>739</v>
      </c>
    </row>
    <row r="279" spans="2:7">
      <c r="B279" s="677"/>
      <c r="C279" s="677"/>
      <c r="G279" s="285">
        <f t="shared" si="5"/>
        <v>739</v>
      </c>
    </row>
    <row r="280" spans="2:7">
      <c r="B280" s="677"/>
      <c r="C280" s="677"/>
      <c r="G280" s="285">
        <f t="shared" si="5"/>
        <v>739</v>
      </c>
    </row>
    <row r="281" spans="2:7">
      <c r="B281" s="677"/>
      <c r="C281" s="677"/>
      <c r="G281" s="285">
        <f t="shared" si="5"/>
        <v>739</v>
      </c>
    </row>
    <row r="282" spans="2:7">
      <c r="B282" s="677"/>
      <c r="C282" s="677"/>
      <c r="G282" s="285">
        <f t="shared" si="5"/>
        <v>739</v>
      </c>
    </row>
    <row r="283" spans="2:7">
      <c r="B283" s="677"/>
      <c r="C283" s="677"/>
      <c r="G283" s="285">
        <f t="shared" si="5"/>
        <v>739</v>
      </c>
    </row>
    <row r="284" spans="2:7">
      <c r="B284" s="677"/>
      <c r="C284" s="677"/>
      <c r="G284" s="285">
        <f t="shared" si="5"/>
        <v>739</v>
      </c>
    </row>
    <row r="285" spans="2:7">
      <c r="B285" s="677"/>
      <c r="C285" s="677"/>
      <c r="G285" s="285">
        <f t="shared" si="5"/>
        <v>739</v>
      </c>
    </row>
    <row r="286" spans="2:7">
      <c r="B286" s="677"/>
      <c r="C286" s="677"/>
      <c r="G286" s="285">
        <f t="shared" si="5"/>
        <v>739</v>
      </c>
    </row>
    <row r="287" spans="2:7">
      <c r="B287" s="677"/>
      <c r="C287" s="677"/>
      <c r="G287" s="285">
        <f t="shared" si="5"/>
        <v>739</v>
      </c>
    </row>
    <row r="288" spans="2:7">
      <c r="B288" s="677"/>
      <c r="C288" s="677"/>
      <c r="G288" s="285">
        <f t="shared" si="5"/>
        <v>739</v>
      </c>
    </row>
    <row r="289" spans="2:7">
      <c r="B289" s="677"/>
      <c r="C289" s="677"/>
      <c r="G289" s="285">
        <f t="shared" si="5"/>
        <v>739</v>
      </c>
    </row>
    <row r="290" spans="2:7">
      <c r="B290" s="677"/>
      <c r="C290" s="677"/>
      <c r="G290" s="285">
        <f t="shared" si="5"/>
        <v>739</v>
      </c>
    </row>
    <row r="291" spans="2:7">
      <c r="B291" s="677"/>
      <c r="C291" s="677"/>
      <c r="G291" s="285">
        <f t="shared" si="5"/>
        <v>739</v>
      </c>
    </row>
    <row r="292" spans="2:7">
      <c r="B292" s="677"/>
      <c r="C292" s="677"/>
      <c r="G292" s="285">
        <f t="shared" si="5"/>
        <v>739</v>
      </c>
    </row>
    <row r="293" spans="2:7">
      <c r="B293" s="677"/>
      <c r="C293" s="677"/>
      <c r="G293" s="285">
        <f t="shared" si="5"/>
        <v>739</v>
      </c>
    </row>
    <row r="294" spans="2:7">
      <c r="B294" s="677"/>
      <c r="C294" s="677"/>
      <c r="G294" s="285">
        <f t="shared" si="5"/>
        <v>739</v>
      </c>
    </row>
    <row r="295" spans="2:7">
      <c r="B295" s="677"/>
      <c r="C295" s="677"/>
      <c r="G295" s="285">
        <f t="shared" si="5"/>
        <v>739</v>
      </c>
    </row>
    <row r="296" spans="2:7">
      <c r="B296" s="677"/>
      <c r="C296" s="677"/>
      <c r="G296" s="285">
        <f t="shared" ref="G296:G302" si="6">+G295+E296-F296</f>
        <v>739</v>
      </c>
    </row>
    <row r="297" spans="2:7">
      <c r="B297" s="677"/>
      <c r="C297" s="677"/>
      <c r="G297" s="285">
        <f t="shared" si="6"/>
        <v>739</v>
      </c>
    </row>
    <row r="298" spans="2:7">
      <c r="B298" s="677"/>
      <c r="C298" s="677"/>
      <c r="G298" s="285">
        <f t="shared" si="6"/>
        <v>739</v>
      </c>
    </row>
    <row r="299" spans="2:7">
      <c r="B299" s="677"/>
      <c r="C299" s="677"/>
      <c r="G299" s="285">
        <f t="shared" si="6"/>
        <v>739</v>
      </c>
    </row>
    <row r="300" spans="2:7">
      <c r="B300" s="677"/>
      <c r="C300" s="677"/>
      <c r="G300" s="285">
        <f t="shared" si="6"/>
        <v>739</v>
      </c>
    </row>
    <row r="301" spans="2:7">
      <c r="B301" s="677"/>
      <c r="C301" s="677"/>
      <c r="G301" s="285">
        <f t="shared" si="6"/>
        <v>739</v>
      </c>
    </row>
    <row r="302" spans="2:7">
      <c r="B302" s="677"/>
      <c r="C302" s="677"/>
      <c r="G302" s="285">
        <f t="shared" si="6"/>
        <v>739</v>
      </c>
    </row>
    <row r="303" spans="2:7">
      <c r="B303" s="677"/>
      <c r="C303" s="677"/>
    </row>
  </sheetData>
  <autoFilter ref="A3:G3" xr:uid="{07E5105C-C46E-4300-8615-3809C5483DE3}"/>
  <mergeCells count="3">
    <mergeCell ref="A2:G2"/>
    <mergeCell ref="J7:L7"/>
    <mergeCell ref="K15:M1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1">
    <tabColor rgb="FF00B0F0"/>
  </sheetPr>
  <dimension ref="A3:R1007"/>
  <sheetViews>
    <sheetView topLeftCell="A748" zoomScaleNormal="100" workbookViewId="0">
      <selection activeCell="E765" sqref="E765"/>
    </sheetView>
  </sheetViews>
  <sheetFormatPr defaultColWidth="11.42578125" defaultRowHeight="15"/>
  <cols>
    <col min="1" max="1" width="11.42578125" style="236"/>
    <col min="2" max="2" width="15" style="217" bestFit="1" customWidth="1"/>
    <col min="3" max="3" width="18.85546875" style="217" customWidth="1"/>
    <col min="4" max="4" width="29.5703125" bestFit="1" customWidth="1"/>
    <col min="5" max="5" width="11.42578125" style="256"/>
    <col min="6" max="6" width="11.42578125" style="237"/>
    <col min="7" max="7" width="12.42578125" bestFit="1" customWidth="1"/>
    <col min="8" max="8" width="12.42578125" customWidth="1"/>
    <col min="9" max="10" width="12.5703125" customWidth="1"/>
    <col min="11" max="11" width="23" bestFit="1" customWidth="1"/>
    <col min="12" max="12" width="23.5703125" bestFit="1" customWidth="1"/>
  </cols>
  <sheetData>
    <row r="3" spans="1:9">
      <c r="B3" s="690" t="s">
        <v>3397</v>
      </c>
      <c r="C3" s="690"/>
      <c r="D3" s="690"/>
      <c r="E3" s="690"/>
      <c r="F3" s="690"/>
      <c r="G3" s="690"/>
      <c r="H3" s="676"/>
    </row>
    <row r="5" spans="1:9" s="229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86" t="s">
        <v>394</v>
      </c>
      <c r="F5" s="234" t="s">
        <v>395</v>
      </c>
      <c r="G5" s="235" t="s">
        <v>396</v>
      </c>
      <c r="H5" s="235"/>
      <c r="I5" s="676"/>
    </row>
    <row r="6" spans="1:9">
      <c r="A6" s="236">
        <v>42736</v>
      </c>
      <c r="B6" s="677" t="s">
        <v>476</v>
      </c>
      <c r="C6" s="677"/>
      <c r="E6" s="285"/>
      <c r="F6" s="218"/>
      <c r="G6" s="218">
        <v>172.1</v>
      </c>
      <c r="H6" s="218"/>
      <c r="I6" s="238"/>
    </row>
    <row r="7" spans="1:9">
      <c r="A7" s="236">
        <v>42780</v>
      </c>
      <c r="B7" s="677">
        <v>12260</v>
      </c>
      <c r="C7" s="677" t="s">
        <v>3398</v>
      </c>
      <c r="E7" s="285"/>
      <c r="F7" s="218">
        <v>16.5</v>
      </c>
      <c r="G7" s="218">
        <f>+G6+E7-F7</f>
        <v>155.6</v>
      </c>
      <c r="H7" s="218"/>
    </row>
    <row r="8" spans="1:9">
      <c r="A8" s="236">
        <v>42780</v>
      </c>
      <c r="B8" s="677">
        <v>12261</v>
      </c>
      <c r="C8" s="677" t="s">
        <v>3398</v>
      </c>
      <c r="E8" s="285"/>
      <c r="F8" s="218">
        <v>10</v>
      </c>
      <c r="G8" s="218">
        <f t="shared" ref="G8:G72" si="0">+G7+E8-F8</f>
        <v>145.6</v>
      </c>
      <c r="H8" s="218"/>
    </row>
    <row r="9" spans="1:9">
      <c r="A9" s="236">
        <v>42759</v>
      </c>
      <c r="B9" s="677">
        <v>12139</v>
      </c>
      <c r="C9" s="677" t="s">
        <v>3398</v>
      </c>
      <c r="E9" s="285"/>
      <c r="F9" s="218">
        <v>16.600000000000001</v>
      </c>
      <c r="G9" s="218">
        <f t="shared" si="0"/>
        <v>129</v>
      </c>
      <c r="H9" s="218"/>
    </row>
    <row r="10" spans="1:9">
      <c r="A10" s="236">
        <v>42885</v>
      </c>
      <c r="B10" s="677">
        <v>12738</v>
      </c>
      <c r="C10" s="677" t="s">
        <v>3398</v>
      </c>
      <c r="E10" s="285"/>
      <c r="F10" s="218">
        <v>40</v>
      </c>
      <c r="G10" s="218">
        <f t="shared" si="0"/>
        <v>89</v>
      </c>
      <c r="H10" s="218"/>
    </row>
    <row r="11" spans="1:9">
      <c r="A11" s="236">
        <v>42913</v>
      </c>
      <c r="B11" s="677">
        <v>12884</v>
      </c>
      <c r="C11" s="677" t="s">
        <v>3398</v>
      </c>
      <c r="E11" s="285"/>
      <c r="F11" s="218">
        <v>49</v>
      </c>
      <c r="G11" s="218">
        <f t="shared" si="0"/>
        <v>40</v>
      </c>
      <c r="H11" s="218"/>
    </row>
    <row r="12" spans="1:9">
      <c r="A12" s="236">
        <v>43988</v>
      </c>
      <c r="B12" s="677" t="s">
        <v>3399</v>
      </c>
      <c r="C12" s="677" t="s">
        <v>3398</v>
      </c>
      <c r="E12" s="285"/>
      <c r="F12" s="245">
        <v>40</v>
      </c>
      <c r="G12" s="218">
        <f t="shared" si="0"/>
        <v>0</v>
      </c>
      <c r="H12" s="218"/>
    </row>
    <row r="13" spans="1:9">
      <c r="A13" s="236">
        <v>42766</v>
      </c>
      <c r="B13" s="677" t="s">
        <v>397</v>
      </c>
      <c r="C13" s="677" t="s">
        <v>444</v>
      </c>
      <c r="D13" t="s">
        <v>19</v>
      </c>
      <c r="E13" s="285">
        <v>13.5</v>
      </c>
      <c r="F13" s="218"/>
      <c r="G13" s="218">
        <f t="shared" si="0"/>
        <v>13.5</v>
      </c>
      <c r="H13" s="218"/>
    </row>
    <row r="14" spans="1:9">
      <c r="B14" s="677"/>
      <c r="C14" s="677"/>
      <c r="D14" t="s">
        <v>401</v>
      </c>
      <c r="E14" s="285">
        <v>2.8</v>
      </c>
      <c r="F14" s="218"/>
      <c r="G14" s="218">
        <f t="shared" si="0"/>
        <v>16.3</v>
      </c>
      <c r="H14" s="218"/>
    </row>
    <row r="15" spans="1:9">
      <c r="B15" s="677"/>
      <c r="C15" s="677"/>
      <c r="D15" t="s">
        <v>400</v>
      </c>
      <c r="E15" s="285">
        <v>112</v>
      </c>
      <c r="F15" s="218"/>
      <c r="G15" s="218">
        <f t="shared" si="0"/>
        <v>128.30000000000001</v>
      </c>
      <c r="H15" s="218"/>
    </row>
    <row r="16" spans="1:9">
      <c r="B16" s="677"/>
      <c r="C16" s="677"/>
      <c r="D16" t="s">
        <v>482</v>
      </c>
      <c r="E16" s="285">
        <v>5</v>
      </c>
      <c r="F16" s="218"/>
      <c r="G16" s="218">
        <f t="shared" si="0"/>
        <v>133.30000000000001</v>
      </c>
      <c r="H16" s="218"/>
    </row>
    <row r="17" spans="1:8">
      <c r="A17" s="236">
        <v>42759</v>
      </c>
      <c r="B17" s="677">
        <v>12139</v>
      </c>
      <c r="C17" s="677" t="s">
        <v>444</v>
      </c>
      <c r="D17" t="s">
        <v>400</v>
      </c>
      <c r="E17" s="285"/>
      <c r="F17" s="218">
        <v>112</v>
      </c>
      <c r="G17" s="218">
        <f t="shared" si="0"/>
        <v>21.300000000000011</v>
      </c>
      <c r="H17" s="218"/>
    </row>
    <row r="18" spans="1:8">
      <c r="A18" s="236">
        <v>42780</v>
      </c>
      <c r="B18" s="677">
        <v>12260</v>
      </c>
      <c r="C18" s="677" t="s">
        <v>444</v>
      </c>
      <c r="D18" t="s">
        <v>482</v>
      </c>
      <c r="E18" s="285"/>
      <c r="F18" s="218">
        <v>5</v>
      </c>
      <c r="G18" s="218">
        <f t="shared" si="0"/>
        <v>16.300000000000011</v>
      </c>
      <c r="H18" s="218"/>
    </row>
    <row r="19" spans="1:8">
      <c r="A19" s="236">
        <v>42835</v>
      </c>
      <c r="B19" s="677">
        <v>12521</v>
      </c>
      <c r="C19" s="677" t="s">
        <v>444</v>
      </c>
      <c r="D19" t="s">
        <v>19</v>
      </c>
      <c r="E19" s="285"/>
      <c r="F19" s="218">
        <v>13.5</v>
      </c>
      <c r="G19" s="218">
        <f t="shared" si="0"/>
        <v>2.8000000000000114</v>
      </c>
      <c r="H19" s="218"/>
    </row>
    <row r="20" spans="1:8">
      <c r="A20" s="236">
        <v>42835</v>
      </c>
      <c r="B20" s="677">
        <v>12521</v>
      </c>
      <c r="C20" s="677" t="s">
        <v>444</v>
      </c>
      <c r="D20" t="s">
        <v>401</v>
      </c>
      <c r="E20" s="285"/>
      <c r="F20" s="218">
        <v>2.8</v>
      </c>
      <c r="G20" s="218">
        <f t="shared" si="0"/>
        <v>1.1546319456101628E-14</v>
      </c>
      <c r="H20" s="218"/>
    </row>
    <row r="21" spans="1:8">
      <c r="A21" s="243">
        <v>42794</v>
      </c>
      <c r="B21" s="676" t="s">
        <v>397</v>
      </c>
      <c r="C21" s="676" t="s">
        <v>415</v>
      </c>
      <c r="D21" s="583" t="s">
        <v>19</v>
      </c>
      <c r="E21" s="285">
        <v>13</v>
      </c>
      <c r="F21" s="218"/>
      <c r="G21" s="218">
        <f t="shared" si="0"/>
        <v>13.000000000000011</v>
      </c>
      <c r="H21" s="218"/>
    </row>
    <row r="22" spans="1:8">
      <c r="B22" s="677"/>
      <c r="C22" s="677"/>
      <c r="D22" s="583" t="s">
        <v>401</v>
      </c>
      <c r="E22" s="285">
        <v>2</v>
      </c>
      <c r="F22" s="218"/>
      <c r="G22" s="218">
        <f t="shared" si="0"/>
        <v>15.000000000000011</v>
      </c>
      <c r="H22" s="218"/>
    </row>
    <row r="23" spans="1:8">
      <c r="B23" s="677"/>
      <c r="C23" s="677"/>
      <c r="D23" s="583" t="s">
        <v>400</v>
      </c>
      <c r="E23" s="285">
        <v>112</v>
      </c>
      <c r="F23" s="218"/>
      <c r="G23" s="218">
        <f t="shared" si="0"/>
        <v>127.00000000000001</v>
      </c>
      <c r="H23" s="218"/>
    </row>
    <row r="24" spans="1:8">
      <c r="A24" s="236">
        <v>42787</v>
      </c>
      <c r="B24" s="677">
        <v>12287</v>
      </c>
      <c r="C24" s="677" t="s">
        <v>415</v>
      </c>
      <c r="D24" s="583" t="s">
        <v>400</v>
      </c>
      <c r="E24" s="285"/>
      <c r="F24" s="218">
        <v>112</v>
      </c>
      <c r="G24" s="218">
        <f t="shared" si="0"/>
        <v>15.000000000000014</v>
      </c>
      <c r="H24" s="218"/>
    </row>
    <row r="25" spans="1:8">
      <c r="A25" s="236">
        <v>42835</v>
      </c>
      <c r="B25" s="677">
        <v>12521</v>
      </c>
      <c r="C25" s="677" t="s">
        <v>415</v>
      </c>
      <c r="D25" s="583" t="s">
        <v>19</v>
      </c>
      <c r="E25" s="285"/>
      <c r="F25" s="218">
        <v>13</v>
      </c>
      <c r="G25" s="218">
        <f t="shared" si="0"/>
        <v>2.0000000000000142</v>
      </c>
      <c r="H25" s="218"/>
    </row>
    <row r="26" spans="1:8">
      <c r="A26" s="236">
        <v>42835</v>
      </c>
      <c r="B26" s="677">
        <v>12521</v>
      </c>
      <c r="C26" s="677" t="s">
        <v>415</v>
      </c>
      <c r="D26" s="583" t="s">
        <v>401</v>
      </c>
      <c r="E26" s="285"/>
      <c r="F26" s="218">
        <v>2</v>
      </c>
      <c r="G26" s="218">
        <f t="shared" si="0"/>
        <v>1.4210854715202004E-14</v>
      </c>
      <c r="H26" s="218"/>
    </row>
    <row r="27" spans="1:8">
      <c r="A27" s="243">
        <v>42825</v>
      </c>
      <c r="B27" s="676" t="s">
        <v>397</v>
      </c>
      <c r="C27" s="676" t="s">
        <v>418</v>
      </c>
      <c r="D27" s="583" t="s">
        <v>19</v>
      </c>
      <c r="E27" s="285">
        <v>12</v>
      </c>
      <c r="F27" s="218"/>
      <c r="G27" s="218">
        <f t="shared" si="0"/>
        <v>12.000000000000014</v>
      </c>
      <c r="H27" s="218"/>
    </row>
    <row r="28" spans="1:8">
      <c r="B28" s="677"/>
      <c r="C28" s="677"/>
      <c r="D28" s="583" t="s">
        <v>401</v>
      </c>
      <c r="E28" s="285">
        <v>2</v>
      </c>
      <c r="F28" s="218"/>
      <c r="G28" s="218">
        <f t="shared" si="0"/>
        <v>14.000000000000014</v>
      </c>
      <c r="H28" s="218"/>
    </row>
    <row r="29" spans="1:8">
      <c r="B29" s="677"/>
      <c r="C29" s="677"/>
      <c r="D29" s="583" t="s">
        <v>400</v>
      </c>
      <c r="E29" s="285">
        <v>112</v>
      </c>
      <c r="F29" s="218"/>
      <c r="G29" s="218">
        <f t="shared" si="0"/>
        <v>126.00000000000001</v>
      </c>
      <c r="H29" s="218"/>
    </row>
    <row r="30" spans="1:8">
      <c r="A30" s="236">
        <v>42835</v>
      </c>
      <c r="B30" s="677">
        <v>12521</v>
      </c>
      <c r="C30" s="677" t="s">
        <v>418</v>
      </c>
      <c r="D30" s="583" t="s">
        <v>400</v>
      </c>
      <c r="E30" s="285"/>
      <c r="F30" s="218">
        <v>112</v>
      </c>
      <c r="G30" s="218">
        <f t="shared" si="0"/>
        <v>14.000000000000014</v>
      </c>
      <c r="H30" s="218"/>
    </row>
    <row r="31" spans="1:8">
      <c r="A31" s="236">
        <v>42857</v>
      </c>
      <c r="B31" s="677">
        <v>12592</v>
      </c>
      <c r="C31" s="677" t="s">
        <v>418</v>
      </c>
      <c r="D31" s="583" t="s">
        <v>19</v>
      </c>
      <c r="E31" s="285"/>
      <c r="F31" s="218">
        <v>12</v>
      </c>
      <c r="G31" s="218">
        <f t="shared" si="0"/>
        <v>2.0000000000000142</v>
      </c>
      <c r="H31" s="218"/>
    </row>
    <row r="32" spans="1:8">
      <c r="A32" s="236">
        <v>42857</v>
      </c>
      <c r="B32" s="677">
        <v>12592</v>
      </c>
      <c r="C32" s="677" t="s">
        <v>418</v>
      </c>
      <c r="D32" s="583" t="s">
        <v>401</v>
      </c>
      <c r="E32" s="285"/>
      <c r="F32" s="218">
        <v>2</v>
      </c>
      <c r="G32" s="218">
        <f t="shared" si="0"/>
        <v>1.4210854715202004E-14</v>
      </c>
      <c r="H32" s="218"/>
    </row>
    <row r="33" spans="1:10">
      <c r="A33" s="243">
        <v>42855</v>
      </c>
      <c r="B33" s="676" t="s">
        <v>397</v>
      </c>
      <c r="C33" s="676" t="s">
        <v>420</v>
      </c>
      <c r="D33" s="583" t="s">
        <v>19</v>
      </c>
      <c r="E33" s="285">
        <v>13</v>
      </c>
      <c r="F33" s="218"/>
      <c r="G33" s="218">
        <f t="shared" si="0"/>
        <v>13.000000000000014</v>
      </c>
      <c r="H33" s="218"/>
    </row>
    <row r="34" spans="1:10">
      <c r="B34" s="677"/>
      <c r="C34" s="677"/>
      <c r="D34" s="583" t="s">
        <v>401</v>
      </c>
      <c r="E34" s="285">
        <v>2</v>
      </c>
      <c r="F34" s="218"/>
      <c r="G34" s="218">
        <f t="shared" si="0"/>
        <v>15.000000000000014</v>
      </c>
      <c r="H34" s="218"/>
    </row>
    <row r="35" spans="1:10">
      <c r="B35" s="677"/>
      <c r="C35" s="677"/>
      <c r="D35" s="583" t="s">
        <v>400</v>
      </c>
      <c r="E35" s="285">
        <v>112</v>
      </c>
      <c r="F35" s="218"/>
      <c r="G35" s="218">
        <f t="shared" si="0"/>
        <v>127.00000000000001</v>
      </c>
      <c r="H35" s="218"/>
    </row>
    <row r="36" spans="1:10">
      <c r="A36" s="236">
        <v>42891</v>
      </c>
      <c r="B36" s="677">
        <v>12790</v>
      </c>
      <c r="C36" s="677" t="s">
        <v>420</v>
      </c>
      <c r="D36" s="583" t="s">
        <v>19</v>
      </c>
      <c r="E36" s="285"/>
      <c r="F36" s="218">
        <v>13</v>
      </c>
      <c r="G36" s="218">
        <f t="shared" si="0"/>
        <v>114.00000000000001</v>
      </c>
      <c r="H36" s="218"/>
    </row>
    <row r="37" spans="1:10">
      <c r="A37" s="236">
        <v>42891</v>
      </c>
      <c r="B37" s="677">
        <v>12790</v>
      </c>
      <c r="C37" s="677" t="s">
        <v>420</v>
      </c>
      <c r="D37" s="583" t="s">
        <v>401</v>
      </c>
      <c r="E37" s="285"/>
      <c r="F37" s="218">
        <v>2</v>
      </c>
      <c r="G37" s="218">
        <f t="shared" si="0"/>
        <v>112.00000000000001</v>
      </c>
      <c r="H37" s="218"/>
    </row>
    <row r="38" spans="1:10">
      <c r="A38" s="236">
        <v>42857</v>
      </c>
      <c r="B38" s="677">
        <v>12592</v>
      </c>
      <c r="C38" s="677" t="s">
        <v>420</v>
      </c>
      <c r="D38" s="583" t="s">
        <v>400</v>
      </c>
      <c r="E38" s="285"/>
      <c r="F38" s="218">
        <v>112</v>
      </c>
      <c r="G38" s="218">
        <f t="shared" si="0"/>
        <v>0</v>
      </c>
      <c r="H38" s="218"/>
    </row>
    <row r="39" spans="1:10">
      <c r="A39" s="236">
        <v>42886</v>
      </c>
      <c r="B39" s="677" t="s">
        <v>397</v>
      </c>
      <c r="C39" s="677" t="s">
        <v>422</v>
      </c>
      <c r="D39" s="583" t="s">
        <v>19</v>
      </c>
      <c r="E39" s="285">
        <v>13</v>
      </c>
      <c r="F39" s="218"/>
      <c r="G39" s="218">
        <f t="shared" si="0"/>
        <v>13</v>
      </c>
      <c r="H39" s="218"/>
      <c r="J39" s="230"/>
    </row>
    <row r="40" spans="1:10">
      <c r="B40" s="677"/>
      <c r="C40" s="677"/>
      <c r="D40" s="583" t="s">
        <v>401</v>
      </c>
      <c r="E40" s="285">
        <v>2</v>
      </c>
      <c r="F40" s="218"/>
      <c r="G40" s="218">
        <f t="shared" si="0"/>
        <v>15</v>
      </c>
      <c r="H40" s="218"/>
    </row>
    <row r="41" spans="1:10">
      <c r="B41" s="677"/>
      <c r="C41" s="677"/>
      <c r="D41" s="583" t="s">
        <v>400</v>
      </c>
      <c r="E41" s="285">
        <v>112</v>
      </c>
      <c r="F41" s="218"/>
      <c r="G41" s="218">
        <f t="shared" si="0"/>
        <v>127</v>
      </c>
      <c r="H41" s="218"/>
    </row>
    <row r="42" spans="1:10">
      <c r="A42" s="236">
        <v>42891</v>
      </c>
      <c r="B42" s="677">
        <v>12790</v>
      </c>
      <c r="C42" s="677" t="s">
        <v>422</v>
      </c>
      <c r="D42" s="583" t="s">
        <v>400</v>
      </c>
      <c r="E42" s="285"/>
      <c r="F42" s="218">
        <v>112</v>
      </c>
      <c r="G42" s="218">
        <f t="shared" si="0"/>
        <v>15</v>
      </c>
      <c r="H42" s="218"/>
    </row>
    <row r="43" spans="1:10">
      <c r="A43" s="236">
        <v>42913</v>
      </c>
      <c r="B43" s="677">
        <v>12883</v>
      </c>
      <c r="C43" s="677" t="s">
        <v>422</v>
      </c>
      <c r="D43" s="583" t="s">
        <v>19</v>
      </c>
      <c r="E43" s="285"/>
      <c r="F43" s="218">
        <v>13</v>
      </c>
      <c r="G43" s="218">
        <f t="shared" si="0"/>
        <v>2</v>
      </c>
      <c r="H43" s="218"/>
    </row>
    <row r="44" spans="1:10">
      <c r="A44" s="236">
        <v>42913</v>
      </c>
      <c r="B44" s="677">
        <v>12883</v>
      </c>
      <c r="C44" s="677" t="s">
        <v>422</v>
      </c>
      <c r="D44" s="583" t="s">
        <v>401</v>
      </c>
      <c r="E44" s="285"/>
      <c r="F44" s="218">
        <v>2</v>
      </c>
      <c r="G44" s="218">
        <f t="shared" si="0"/>
        <v>0</v>
      </c>
      <c r="H44" s="218"/>
    </row>
    <row r="45" spans="1:10">
      <c r="A45" s="236">
        <v>42916</v>
      </c>
      <c r="B45" s="677" t="s">
        <v>397</v>
      </c>
      <c r="C45" s="677" t="s">
        <v>425</v>
      </c>
      <c r="D45" s="583" t="s">
        <v>19</v>
      </c>
      <c r="E45" s="285">
        <v>12.5</v>
      </c>
      <c r="F45" s="218"/>
      <c r="G45" s="218">
        <f t="shared" si="0"/>
        <v>12.5</v>
      </c>
      <c r="H45" s="218"/>
    </row>
    <row r="46" spans="1:10">
      <c r="B46" s="677"/>
      <c r="C46" s="677"/>
      <c r="D46" s="583" t="s">
        <v>401</v>
      </c>
      <c r="E46" s="285">
        <v>2</v>
      </c>
      <c r="F46" s="218"/>
      <c r="G46" s="218">
        <f t="shared" si="0"/>
        <v>14.5</v>
      </c>
      <c r="H46" s="218"/>
    </row>
    <row r="47" spans="1:10">
      <c r="B47" s="677"/>
      <c r="C47" s="677"/>
      <c r="D47" s="583" t="s">
        <v>400</v>
      </c>
      <c r="E47" s="285">
        <v>112</v>
      </c>
      <c r="F47" s="218"/>
      <c r="G47" s="218">
        <f t="shared" si="0"/>
        <v>126.5</v>
      </c>
      <c r="H47" s="218"/>
    </row>
    <row r="48" spans="1:10">
      <c r="A48" s="236">
        <v>42913</v>
      </c>
      <c r="B48" s="677">
        <v>12883</v>
      </c>
      <c r="C48" s="677" t="s">
        <v>425</v>
      </c>
      <c r="D48" s="583" t="s">
        <v>400</v>
      </c>
      <c r="E48" s="285"/>
      <c r="F48" s="218">
        <v>112</v>
      </c>
      <c r="G48" s="218">
        <f t="shared" si="0"/>
        <v>14.5</v>
      </c>
      <c r="H48" s="218"/>
    </row>
    <row r="49" spans="1:8">
      <c r="A49" s="236">
        <v>42948</v>
      </c>
      <c r="B49" s="677">
        <v>13205</v>
      </c>
      <c r="C49" s="677" t="s">
        <v>425</v>
      </c>
      <c r="D49" s="583" t="s">
        <v>19</v>
      </c>
      <c r="E49" s="285"/>
      <c r="F49" s="218">
        <v>12.5</v>
      </c>
      <c r="G49" s="218">
        <f t="shared" si="0"/>
        <v>2</v>
      </c>
      <c r="H49" s="218"/>
    </row>
    <row r="50" spans="1:8">
      <c r="A50" s="236">
        <v>42948</v>
      </c>
      <c r="B50" s="677">
        <v>13205</v>
      </c>
      <c r="C50" s="677" t="s">
        <v>425</v>
      </c>
      <c r="D50" s="583" t="s">
        <v>401</v>
      </c>
      <c r="E50" s="285"/>
      <c r="F50" s="218">
        <v>2</v>
      </c>
      <c r="G50" s="218">
        <f t="shared" si="0"/>
        <v>0</v>
      </c>
      <c r="H50" s="218"/>
    </row>
    <row r="51" spans="1:8">
      <c r="A51" s="236">
        <v>42947</v>
      </c>
      <c r="B51" s="677" t="s">
        <v>397</v>
      </c>
      <c r="C51" s="677" t="s">
        <v>427</v>
      </c>
      <c r="D51" s="583" t="s">
        <v>19</v>
      </c>
      <c r="E51" s="285">
        <v>13</v>
      </c>
      <c r="F51" s="218"/>
      <c r="G51" s="218">
        <f t="shared" si="0"/>
        <v>13</v>
      </c>
      <c r="H51" s="218"/>
    </row>
    <row r="52" spans="1:8">
      <c r="B52" s="677"/>
      <c r="C52" s="677"/>
      <c r="D52" s="583" t="s">
        <v>401</v>
      </c>
      <c r="E52" s="285">
        <v>2</v>
      </c>
      <c r="F52" s="218"/>
      <c r="G52" s="218">
        <f t="shared" si="0"/>
        <v>15</v>
      </c>
      <c r="H52" s="218"/>
    </row>
    <row r="53" spans="1:8">
      <c r="B53" s="677"/>
      <c r="C53" s="677"/>
      <c r="D53" s="583" t="s">
        <v>400</v>
      </c>
      <c r="E53" s="285">
        <v>112</v>
      </c>
      <c r="F53" s="218"/>
      <c r="G53" s="218">
        <f t="shared" si="0"/>
        <v>127</v>
      </c>
      <c r="H53" s="218"/>
    </row>
    <row r="54" spans="1:8">
      <c r="A54" s="236">
        <v>42948</v>
      </c>
      <c r="B54" s="677">
        <v>13205</v>
      </c>
      <c r="C54" s="677" t="s">
        <v>427</v>
      </c>
      <c r="D54" s="583" t="s">
        <v>400</v>
      </c>
      <c r="E54" s="285"/>
      <c r="F54" s="218">
        <v>112</v>
      </c>
      <c r="G54" s="218">
        <f t="shared" si="0"/>
        <v>15</v>
      </c>
      <c r="H54" s="218"/>
    </row>
    <row r="55" spans="1:8">
      <c r="A55" s="236">
        <v>42996</v>
      </c>
      <c r="B55" s="677">
        <v>13489</v>
      </c>
      <c r="C55" s="677" t="s">
        <v>427</v>
      </c>
      <c r="D55" s="583" t="s">
        <v>19</v>
      </c>
      <c r="E55" s="285"/>
      <c r="F55" s="218">
        <v>13</v>
      </c>
      <c r="G55" s="218">
        <f t="shared" si="0"/>
        <v>2</v>
      </c>
      <c r="H55" s="218"/>
    </row>
    <row r="56" spans="1:8">
      <c r="A56" s="236">
        <v>42996</v>
      </c>
      <c r="B56" s="677">
        <v>13489</v>
      </c>
      <c r="C56" s="677" t="s">
        <v>427</v>
      </c>
      <c r="D56" s="583" t="s">
        <v>401</v>
      </c>
      <c r="E56" s="285"/>
      <c r="F56" s="218">
        <v>2</v>
      </c>
      <c r="G56" s="218">
        <f t="shared" si="0"/>
        <v>0</v>
      </c>
      <c r="H56" s="218"/>
    </row>
    <row r="57" spans="1:8">
      <c r="A57" s="236">
        <v>42978</v>
      </c>
      <c r="B57" s="677" t="s">
        <v>397</v>
      </c>
      <c r="C57" s="677" t="s">
        <v>429</v>
      </c>
      <c r="D57" s="583" t="s">
        <v>19</v>
      </c>
      <c r="E57" s="285">
        <v>13</v>
      </c>
      <c r="F57" s="218"/>
      <c r="G57" s="218">
        <f t="shared" si="0"/>
        <v>13</v>
      </c>
      <c r="H57" s="218"/>
    </row>
    <row r="58" spans="1:8">
      <c r="B58" s="677"/>
      <c r="C58" s="677"/>
      <c r="D58" s="583" t="s">
        <v>401</v>
      </c>
      <c r="E58" s="285">
        <v>2</v>
      </c>
      <c r="F58" s="218"/>
      <c r="G58" s="218">
        <f t="shared" si="0"/>
        <v>15</v>
      </c>
      <c r="H58" s="218"/>
    </row>
    <row r="59" spans="1:8">
      <c r="B59" s="677"/>
      <c r="C59" s="677"/>
      <c r="D59" s="583" t="s">
        <v>400</v>
      </c>
      <c r="E59" s="285">
        <v>112</v>
      </c>
      <c r="F59" s="218"/>
      <c r="G59" s="218">
        <f t="shared" si="0"/>
        <v>127</v>
      </c>
      <c r="H59" s="218"/>
    </row>
    <row r="60" spans="1:8">
      <c r="A60" s="236">
        <v>42996</v>
      </c>
      <c r="B60" s="677">
        <v>13489</v>
      </c>
      <c r="C60" s="677" t="s">
        <v>429</v>
      </c>
      <c r="D60" s="583" t="s">
        <v>400</v>
      </c>
      <c r="E60" s="285"/>
      <c r="F60" s="218">
        <v>112</v>
      </c>
      <c r="G60" s="218">
        <f t="shared" si="0"/>
        <v>15</v>
      </c>
      <c r="H60" s="218"/>
    </row>
    <row r="61" spans="1:8">
      <c r="A61" s="236">
        <v>42996</v>
      </c>
      <c r="B61" s="677">
        <v>13489</v>
      </c>
      <c r="C61" s="677" t="s">
        <v>429</v>
      </c>
      <c r="D61" t="s">
        <v>19</v>
      </c>
      <c r="E61" s="285"/>
      <c r="F61" s="218">
        <v>13</v>
      </c>
      <c r="G61" s="218">
        <f t="shared" si="0"/>
        <v>2</v>
      </c>
      <c r="H61" s="218"/>
    </row>
    <row r="62" spans="1:8">
      <c r="A62" s="236">
        <v>42996</v>
      </c>
      <c r="B62" s="677">
        <v>13489</v>
      </c>
      <c r="C62" s="677" t="s">
        <v>429</v>
      </c>
      <c r="D62" t="s">
        <v>401</v>
      </c>
      <c r="E62" s="285"/>
      <c r="F62" s="218">
        <v>2</v>
      </c>
      <c r="G62" s="218">
        <f t="shared" si="0"/>
        <v>0</v>
      </c>
      <c r="H62" s="218"/>
    </row>
    <row r="63" spans="1:8">
      <c r="A63" s="236">
        <v>43008</v>
      </c>
      <c r="B63" s="677" t="s">
        <v>397</v>
      </c>
      <c r="C63" s="677" t="s">
        <v>478</v>
      </c>
      <c r="D63" t="s">
        <v>19</v>
      </c>
      <c r="E63" s="285">
        <v>8</v>
      </c>
      <c r="F63" s="218"/>
      <c r="G63" s="218">
        <f t="shared" si="0"/>
        <v>8</v>
      </c>
      <c r="H63" s="218"/>
    </row>
    <row r="64" spans="1:8">
      <c r="B64" s="677"/>
      <c r="C64" s="677"/>
      <c r="D64" t="s">
        <v>401</v>
      </c>
      <c r="E64" s="285">
        <v>2</v>
      </c>
      <c r="F64" s="218"/>
      <c r="G64" s="218">
        <f t="shared" si="0"/>
        <v>10</v>
      </c>
      <c r="H64" s="218"/>
    </row>
    <row r="65" spans="1:8">
      <c r="B65" s="677"/>
      <c r="C65" s="677"/>
      <c r="D65" t="s">
        <v>400</v>
      </c>
      <c r="E65" s="285">
        <v>112</v>
      </c>
      <c r="F65" s="218"/>
      <c r="G65" s="218">
        <f t="shared" si="0"/>
        <v>122</v>
      </c>
      <c r="H65" s="218"/>
    </row>
    <row r="66" spans="1:8">
      <c r="A66" s="236">
        <v>43004</v>
      </c>
      <c r="B66" s="677">
        <v>13530</v>
      </c>
      <c r="C66" s="677" t="s">
        <v>478</v>
      </c>
      <c r="D66" t="s">
        <v>400</v>
      </c>
      <c r="E66" s="285"/>
      <c r="F66" s="218">
        <v>112</v>
      </c>
      <c r="G66" s="218">
        <f t="shared" si="0"/>
        <v>10</v>
      </c>
      <c r="H66" s="218"/>
    </row>
    <row r="67" spans="1:8">
      <c r="A67" s="236">
        <v>43038</v>
      </c>
      <c r="B67" s="677">
        <v>13715</v>
      </c>
      <c r="C67" s="677" t="s">
        <v>478</v>
      </c>
      <c r="D67" t="s">
        <v>19</v>
      </c>
      <c r="E67" s="285"/>
      <c r="F67" s="218">
        <v>8</v>
      </c>
      <c r="G67" s="218">
        <f t="shared" si="0"/>
        <v>2</v>
      </c>
      <c r="H67" s="218"/>
    </row>
    <row r="68" spans="1:8">
      <c r="A68" s="236">
        <v>43038</v>
      </c>
      <c r="B68" s="677">
        <v>13715</v>
      </c>
      <c r="C68" s="677" t="s">
        <v>478</v>
      </c>
      <c r="D68" t="s">
        <v>401</v>
      </c>
      <c r="E68" s="285"/>
      <c r="F68" s="218">
        <v>2</v>
      </c>
      <c r="G68" s="218">
        <f t="shared" si="0"/>
        <v>0</v>
      </c>
      <c r="H68" s="218"/>
    </row>
    <row r="69" spans="1:8">
      <c r="A69" s="236">
        <v>43039</v>
      </c>
      <c r="B69" s="677" t="s">
        <v>397</v>
      </c>
      <c r="C69" s="677" t="s">
        <v>398</v>
      </c>
      <c r="D69" t="s">
        <v>19</v>
      </c>
      <c r="E69" s="285">
        <v>8</v>
      </c>
      <c r="F69" s="218"/>
      <c r="G69" s="218">
        <f t="shared" si="0"/>
        <v>8</v>
      </c>
      <c r="H69" s="218"/>
    </row>
    <row r="70" spans="1:8">
      <c r="B70" s="677"/>
      <c r="C70" s="677"/>
      <c r="D70" t="s">
        <v>401</v>
      </c>
      <c r="E70" s="285">
        <v>2</v>
      </c>
      <c r="F70" s="218"/>
      <c r="G70" s="218">
        <f t="shared" si="0"/>
        <v>10</v>
      </c>
      <c r="H70" s="218"/>
    </row>
    <row r="71" spans="1:8">
      <c r="B71" s="677"/>
      <c r="C71" s="677"/>
      <c r="D71" t="s">
        <v>400</v>
      </c>
      <c r="E71" s="285">
        <v>112</v>
      </c>
      <c r="F71" s="218"/>
      <c r="G71" s="218">
        <f t="shared" si="0"/>
        <v>122</v>
      </c>
      <c r="H71" s="218"/>
    </row>
    <row r="72" spans="1:8">
      <c r="A72" s="236">
        <v>43038</v>
      </c>
      <c r="B72" s="677">
        <v>13715</v>
      </c>
      <c r="C72" s="677" t="s">
        <v>398</v>
      </c>
      <c r="D72" t="s">
        <v>400</v>
      </c>
      <c r="E72" s="285"/>
      <c r="F72" s="218">
        <v>112</v>
      </c>
      <c r="G72" s="218">
        <f t="shared" si="0"/>
        <v>10</v>
      </c>
      <c r="H72" s="218"/>
    </row>
    <row r="73" spans="1:8">
      <c r="A73" s="236">
        <v>43439</v>
      </c>
      <c r="B73" s="677">
        <v>13907</v>
      </c>
      <c r="C73" s="677" t="s">
        <v>398</v>
      </c>
      <c r="D73" t="s">
        <v>19</v>
      </c>
      <c r="E73" s="285"/>
      <c r="F73" s="218">
        <v>8</v>
      </c>
      <c r="G73" s="218">
        <f t="shared" ref="G73:G136" si="1">+G72+E73-F73</f>
        <v>2</v>
      </c>
      <c r="H73" s="218"/>
    </row>
    <row r="74" spans="1:8">
      <c r="A74" s="236">
        <v>43439</v>
      </c>
      <c r="B74" s="677">
        <v>13907</v>
      </c>
      <c r="C74" s="677" t="s">
        <v>398</v>
      </c>
      <c r="D74" t="s">
        <v>401</v>
      </c>
      <c r="E74" s="285"/>
      <c r="F74" s="218">
        <v>2</v>
      </c>
      <c r="G74" s="218">
        <f t="shared" si="1"/>
        <v>0</v>
      </c>
      <c r="H74" s="218"/>
    </row>
    <row r="75" spans="1:8">
      <c r="A75" s="236">
        <v>43069</v>
      </c>
      <c r="B75" s="677" t="s">
        <v>397</v>
      </c>
      <c r="C75" s="677" t="s">
        <v>405</v>
      </c>
      <c r="D75" t="s">
        <v>19</v>
      </c>
      <c r="E75" s="285">
        <v>8.1999999999999993</v>
      </c>
      <c r="F75" s="218"/>
      <c r="G75" s="218">
        <f t="shared" si="1"/>
        <v>8.1999999999999993</v>
      </c>
      <c r="H75" s="218"/>
    </row>
    <row r="76" spans="1:8">
      <c r="B76" s="677"/>
      <c r="C76" s="677"/>
      <c r="D76" t="s">
        <v>401</v>
      </c>
      <c r="E76" s="285">
        <v>2</v>
      </c>
      <c r="F76" s="218"/>
      <c r="G76" s="218">
        <f t="shared" si="1"/>
        <v>10.199999999999999</v>
      </c>
      <c r="H76" s="218"/>
    </row>
    <row r="77" spans="1:8">
      <c r="B77" s="677"/>
      <c r="C77" s="677"/>
      <c r="D77" t="s">
        <v>400</v>
      </c>
      <c r="E77" s="285">
        <v>210</v>
      </c>
      <c r="F77" s="218"/>
      <c r="G77" s="218">
        <f t="shared" si="1"/>
        <v>220.2</v>
      </c>
      <c r="H77" s="218"/>
    </row>
    <row r="78" spans="1:8">
      <c r="A78" s="236">
        <v>43439</v>
      </c>
      <c r="B78" s="677">
        <v>13907</v>
      </c>
      <c r="C78" s="677" t="s">
        <v>405</v>
      </c>
      <c r="D78" t="s">
        <v>19</v>
      </c>
      <c r="E78" s="285"/>
      <c r="F78" s="218">
        <v>8</v>
      </c>
      <c r="G78" s="218">
        <f t="shared" si="1"/>
        <v>212.2</v>
      </c>
      <c r="H78" s="218"/>
    </row>
    <row r="79" spans="1:8">
      <c r="A79" s="236">
        <v>43439</v>
      </c>
      <c r="B79" s="677">
        <v>13907</v>
      </c>
      <c r="C79" s="677" t="s">
        <v>405</v>
      </c>
      <c r="D79" t="s">
        <v>401</v>
      </c>
      <c r="E79" s="285"/>
      <c r="F79" s="218">
        <v>2</v>
      </c>
      <c r="G79" s="218">
        <f t="shared" si="1"/>
        <v>210.2</v>
      </c>
      <c r="H79" s="218"/>
    </row>
    <row r="80" spans="1:8">
      <c r="A80" s="236">
        <v>43439</v>
      </c>
      <c r="B80" s="677">
        <v>13907</v>
      </c>
      <c r="C80" s="677" t="s">
        <v>405</v>
      </c>
      <c r="D80" t="s">
        <v>400</v>
      </c>
      <c r="E80" s="285"/>
      <c r="F80" s="218">
        <v>210</v>
      </c>
      <c r="G80" s="218">
        <f t="shared" si="1"/>
        <v>0.19999999999998863</v>
      </c>
      <c r="H80" s="218"/>
    </row>
    <row r="81" spans="1:8">
      <c r="A81" s="236">
        <v>43166</v>
      </c>
      <c r="B81" s="677">
        <v>14334</v>
      </c>
      <c r="C81" s="677" t="s">
        <v>405</v>
      </c>
      <c r="D81" t="s">
        <v>19</v>
      </c>
      <c r="E81" s="285"/>
      <c r="F81" s="218">
        <v>0.2</v>
      </c>
      <c r="G81" s="218">
        <f t="shared" si="1"/>
        <v>-1.1379786002407855E-14</v>
      </c>
      <c r="H81" s="218"/>
    </row>
    <row r="82" spans="1:8">
      <c r="A82" s="243">
        <v>43100</v>
      </c>
      <c r="B82" s="676" t="s">
        <v>397</v>
      </c>
      <c r="C82" s="676" t="s">
        <v>409</v>
      </c>
      <c r="D82" t="s">
        <v>19</v>
      </c>
      <c r="E82" s="285">
        <v>8.9</v>
      </c>
      <c r="F82" s="218"/>
      <c r="G82" s="218">
        <f t="shared" si="1"/>
        <v>8.8999999999999897</v>
      </c>
      <c r="H82" s="218"/>
    </row>
    <row r="83" spans="1:8">
      <c r="B83" s="677"/>
      <c r="C83" s="677"/>
      <c r="D83" t="s">
        <v>401</v>
      </c>
      <c r="E83" s="285">
        <v>2</v>
      </c>
      <c r="F83" s="218"/>
      <c r="G83" s="218">
        <f t="shared" si="1"/>
        <v>10.89999999999999</v>
      </c>
      <c r="H83" s="218"/>
    </row>
    <row r="84" spans="1:8">
      <c r="B84" s="677"/>
      <c r="C84" s="677"/>
      <c r="D84" t="s">
        <v>400</v>
      </c>
      <c r="E84" s="285">
        <v>210</v>
      </c>
      <c r="F84" s="218"/>
      <c r="G84" s="218">
        <f t="shared" si="1"/>
        <v>220.89999999999998</v>
      </c>
      <c r="H84" s="218"/>
    </row>
    <row r="85" spans="1:8">
      <c r="A85" s="236">
        <v>43109</v>
      </c>
      <c r="B85" s="677">
        <v>14060</v>
      </c>
      <c r="C85" s="677" t="s">
        <v>409</v>
      </c>
      <c r="D85" t="s">
        <v>400</v>
      </c>
      <c r="E85" s="285"/>
      <c r="F85" s="218">
        <v>210</v>
      </c>
      <c r="G85" s="218">
        <f t="shared" si="1"/>
        <v>10.899999999999977</v>
      </c>
      <c r="H85" s="218"/>
    </row>
    <row r="86" spans="1:8">
      <c r="A86" s="236">
        <v>43166</v>
      </c>
      <c r="B86" s="677">
        <v>14334</v>
      </c>
      <c r="C86" s="677" t="s">
        <v>409</v>
      </c>
      <c r="D86" t="s">
        <v>19</v>
      </c>
      <c r="E86" s="285"/>
      <c r="F86" s="218">
        <v>8.9</v>
      </c>
      <c r="G86" s="218">
        <f t="shared" si="1"/>
        <v>1.9999999999999769</v>
      </c>
      <c r="H86" s="218"/>
    </row>
    <row r="87" spans="1:8">
      <c r="A87" s="236">
        <v>43166</v>
      </c>
      <c r="B87" s="677">
        <v>14334</v>
      </c>
      <c r="C87" s="677" t="s">
        <v>409</v>
      </c>
      <c r="D87" t="s">
        <v>401</v>
      </c>
      <c r="E87" s="285"/>
      <c r="F87" s="218">
        <v>2</v>
      </c>
      <c r="G87" s="218">
        <f t="shared" si="1"/>
        <v>-2.3092638912203256E-14</v>
      </c>
      <c r="H87" s="218"/>
    </row>
    <row r="88" spans="1:8">
      <c r="A88" s="243">
        <v>43131</v>
      </c>
      <c r="B88" s="676" t="s">
        <v>397</v>
      </c>
      <c r="C88" s="676" t="s">
        <v>444</v>
      </c>
      <c r="D88" t="s">
        <v>19</v>
      </c>
      <c r="E88" s="285">
        <v>8</v>
      </c>
      <c r="F88" s="218"/>
      <c r="G88" s="218">
        <f t="shared" si="1"/>
        <v>7.9999999999999769</v>
      </c>
      <c r="H88" s="218"/>
    </row>
    <row r="89" spans="1:8">
      <c r="B89" s="677"/>
      <c r="C89" s="677"/>
      <c r="D89" t="s">
        <v>401</v>
      </c>
      <c r="E89" s="285">
        <v>2</v>
      </c>
      <c r="F89" s="218"/>
      <c r="G89" s="218">
        <f t="shared" si="1"/>
        <v>9.9999999999999769</v>
      </c>
      <c r="H89" s="218"/>
    </row>
    <row r="90" spans="1:8">
      <c r="B90" s="677"/>
      <c r="C90" s="677"/>
      <c r="D90" t="s">
        <v>400</v>
      </c>
      <c r="E90" s="285">
        <v>210</v>
      </c>
      <c r="F90" s="218"/>
      <c r="G90" s="218">
        <f t="shared" si="1"/>
        <v>219.99999999999997</v>
      </c>
      <c r="H90" s="218"/>
    </row>
    <row r="91" spans="1:8">
      <c r="A91" s="236">
        <v>43109</v>
      </c>
      <c r="B91" s="677">
        <v>14060</v>
      </c>
      <c r="C91" s="677" t="s">
        <v>444</v>
      </c>
      <c r="D91" t="s">
        <v>400</v>
      </c>
      <c r="E91" s="285"/>
      <c r="F91" s="218">
        <v>10</v>
      </c>
      <c r="G91" s="218">
        <f t="shared" si="1"/>
        <v>209.99999999999997</v>
      </c>
      <c r="H91" s="218"/>
    </row>
    <row r="92" spans="1:8">
      <c r="A92" s="236">
        <v>43143</v>
      </c>
      <c r="B92" s="677">
        <v>14205</v>
      </c>
      <c r="C92" s="677" t="s">
        <v>444</v>
      </c>
      <c r="D92" t="s">
        <v>400</v>
      </c>
      <c r="E92" s="285"/>
      <c r="F92" s="218">
        <v>200</v>
      </c>
      <c r="G92" s="218">
        <f t="shared" si="1"/>
        <v>9.9999999999999716</v>
      </c>
      <c r="H92" s="218"/>
    </row>
    <row r="93" spans="1:8">
      <c r="A93" s="236">
        <v>43166</v>
      </c>
      <c r="B93" s="677">
        <v>14334</v>
      </c>
      <c r="C93" s="677" t="s">
        <v>444</v>
      </c>
      <c r="D93" t="s">
        <v>19</v>
      </c>
      <c r="E93" s="285"/>
      <c r="F93" s="218">
        <v>8</v>
      </c>
      <c r="G93" s="218">
        <f t="shared" si="1"/>
        <v>1.9999999999999716</v>
      </c>
      <c r="H93" s="218"/>
    </row>
    <row r="94" spans="1:8">
      <c r="A94" s="236">
        <v>43166</v>
      </c>
      <c r="B94" s="677">
        <v>14334</v>
      </c>
      <c r="C94" s="677" t="s">
        <v>444</v>
      </c>
      <c r="D94" t="s">
        <v>401</v>
      </c>
      <c r="E94" s="285"/>
      <c r="F94" s="218">
        <v>2</v>
      </c>
      <c r="G94" s="218">
        <f t="shared" si="1"/>
        <v>-2.8421709430404007E-14</v>
      </c>
      <c r="H94" s="218"/>
    </row>
    <row r="95" spans="1:8">
      <c r="A95" s="243">
        <v>43159</v>
      </c>
      <c r="B95" s="676" t="s">
        <v>397</v>
      </c>
      <c r="C95" s="676" t="s">
        <v>415</v>
      </c>
      <c r="D95" t="s">
        <v>19</v>
      </c>
      <c r="E95" s="285">
        <v>9.9</v>
      </c>
      <c r="F95" s="218"/>
      <c r="G95" s="218">
        <f t="shared" si="1"/>
        <v>9.8999999999999719</v>
      </c>
      <c r="H95" s="218"/>
    </row>
    <row r="96" spans="1:8">
      <c r="B96" s="677"/>
      <c r="C96" s="677"/>
      <c r="D96" t="s">
        <v>401</v>
      </c>
      <c r="E96" s="285">
        <v>2</v>
      </c>
      <c r="F96" s="218"/>
      <c r="G96" s="218">
        <f t="shared" si="1"/>
        <v>11.899999999999972</v>
      </c>
      <c r="H96" s="218"/>
    </row>
    <row r="97" spans="1:9">
      <c r="B97" s="677"/>
      <c r="C97" s="677"/>
      <c r="D97" t="s">
        <v>400</v>
      </c>
      <c r="E97" s="285">
        <v>210</v>
      </c>
      <c r="F97" s="218"/>
      <c r="G97" s="218">
        <f t="shared" si="1"/>
        <v>221.89999999999998</v>
      </c>
      <c r="H97" s="218"/>
    </row>
    <row r="98" spans="1:9">
      <c r="B98" s="677"/>
      <c r="C98" s="677"/>
      <c r="D98" t="s">
        <v>482</v>
      </c>
      <c r="E98" s="285">
        <v>6</v>
      </c>
      <c r="F98" s="218"/>
      <c r="G98" s="218">
        <f t="shared" si="1"/>
        <v>227.89999999999998</v>
      </c>
      <c r="H98" s="218"/>
    </row>
    <row r="99" spans="1:9">
      <c r="A99" s="236">
        <v>43143</v>
      </c>
      <c r="B99" s="677">
        <v>14205</v>
      </c>
      <c r="C99" s="677" t="s">
        <v>415</v>
      </c>
      <c r="D99" t="s">
        <v>400</v>
      </c>
      <c r="E99" s="285"/>
      <c r="F99" s="218">
        <v>10</v>
      </c>
      <c r="G99" s="218">
        <f t="shared" si="1"/>
        <v>217.89999999999998</v>
      </c>
      <c r="H99" s="218"/>
    </row>
    <row r="100" spans="1:9">
      <c r="A100" s="236">
        <v>43208</v>
      </c>
      <c r="B100" s="677">
        <v>14500</v>
      </c>
      <c r="C100" s="677" t="s">
        <v>415</v>
      </c>
      <c r="D100" t="s">
        <v>19</v>
      </c>
      <c r="E100" s="285"/>
      <c r="F100" s="218">
        <v>9.9</v>
      </c>
      <c r="G100" s="218">
        <f t="shared" si="1"/>
        <v>207.99999999999997</v>
      </c>
      <c r="H100" s="218"/>
    </row>
    <row r="101" spans="1:9">
      <c r="A101" s="236">
        <v>43166</v>
      </c>
      <c r="B101" s="677">
        <v>14333</v>
      </c>
      <c r="C101" s="677" t="s">
        <v>415</v>
      </c>
      <c r="D101" t="s">
        <v>400</v>
      </c>
      <c r="E101" s="285"/>
      <c r="F101" s="218">
        <v>200</v>
      </c>
      <c r="G101" s="218">
        <f t="shared" si="1"/>
        <v>7.9999999999999716</v>
      </c>
      <c r="H101" s="218"/>
    </row>
    <row r="102" spans="1:9">
      <c r="A102" s="236">
        <v>43166</v>
      </c>
      <c r="B102" s="677">
        <v>14333</v>
      </c>
      <c r="C102" s="677" t="s">
        <v>415</v>
      </c>
      <c r="D102" t="s">
        <v>482</v>
      </c>
      <c r="E102" s="285"/>
      <c r="F102" s="218">
        <v>6</v>
      </c>
      <c r="G102" s="218">
        <f t="shared" si="1"/>
        <v>1.9999999999999716</v>
      </c>
      <c r="H102" s="218"/>
    </row>
    <row r="103" spans="1:9">
      <c r="A103" s="236">
        <v>43208</v>
      </c>
      <c r="B103" s="677">
        <v>14500</v>
      </c>
      <c r="C103" s="677" t="s">
        <v>415</v>
      </c>
      <c r="D103" t="s">
        <v>401</v>
      </c>
      <c r="E103" s="285"/>
      <c r="F103" s="218">
        <v>2</v>
      </c>
      <c r="G103" s="218">
        <f t="shared" si="1"/>
        <v>-2.8421709430404007E-14</v>
      </c>
      <c r="H103" s="218"/>
    </row>
    <row r="104" spans="1:9">
      <c r="A104" s="243">
        <v>43190</v>
      </c>
      <c r="B104" s="676" t="s">
        <v>397</v>
      </c>
      <c r="C104" s="676" t="s">
        <v>418</v>
      </c>
      <c r="D104" t="s">
        <v>19</v>
      </c>
      <c r="E104" s="285">
        <v>9.5</v>
      </c>
      <c r="F104" s="218"/>
      <c r="G104" s="218">
        <f t="shared" si="1"/>
        <v>9.4999999999999716</v>
      </c>
      <c r="H104" s="218"/>
      <c r="I104" s="230" t="s">
        <v>3400</v>
      </c>
    </row>
    <row r="105" spans="1:9">
      <c r="B105" s="677"/>
      <c r="C105" s="677"/>
      <c r="D105" t="s">
        <v>401</v>
      </c>
      <c r="E105" s="285">
        <v>2</v>
      </c>
      <c r="F105" s="218"/>
      <c r="G105" s="218">
        <f t="shared" si="1"/>
        <v>11.499999999999972</v>
      </c>
      <c r="H105" s="218"/>
    </row>
    <row r="106" spans="1:9">
      <c r="B106" s="677"/>
      <c r="C106" s="677"/>
      <c r="D106" t="s">
        <v>400</v>
      </c>
      <c r="E106" s="285">
        <v>210</v>
      </c>
      <c r="F106" s="218"/>
      <c r="G106" s="218">
        <f t="shared" si="1"/>
        <v>221.49999999999997</v>
      </c>
      <c r="H106" s="218"/>
    </row>
    <row r="107" spans="1:9">
      <c r="A107" s="236">
        <v>43166</v>
      </c>
      <c r="B107" s="677">
        <v>14333</v>
      </c>
      <c r="C107" s="677" t="s">
        <v>418</v>
      </c>
      <c r="D107" t="s">
        <v>400</v>
      </c>
      <c r="E107" s="285"/>
      <c r="F107" s="218">
        <v>210</v>
      </c>
      <c r="G107" s="218">
        <f t="shared" si="1"/>
        <v>11.499999999999972</v>
      </c>
      <c r="H107" s="218"/>
    </row>
    <row r="108" spans="1:9">
      <c r="A108" s="236">
        <v>43208</v>
      </c>
      <c r="B108" s="677">
        <v>14500</v>
      </c>
      <c r="C108" s="677" t="s">
        <v>418</v>
      </c>
      <c r="D108" t="s">
        <v>19</v>
      </c>
      <c r="E108" s="285"/>
      <c r="F108" s="218">
        <v>9.5</v>
      </c>
      <c r="G108" s="218">
        <f t="shared" si="1"/>
        <v>1.9999999999999716</v>
      </c>
      <c r="H108" s="218"/>
    </row>
    <row r="109" spans="1:9">
      <c r="A109" s="236">
        <v>43208</v>
      </c>
      <c r="B109" s="677">
        <v>14500</v>
      </c>
      <c r="C109" s="677" t="s">
        <v>418</v>
      </c>
      <c r="D109" t="s">
        <v>401</v>
      </c>
      <c r="E109" s="285"/>
      <c r="F109" s="218">
        <v>2</v>
      </c>
      <c r="G109" s="218">
        <f t="shared" si="1"/>
        <v>-2.8421709430404007E-14</v>
      </c>
      <c r="H109" s="218"/>
    </row>
    <row r="110" spans="1:9">
      <c r="A110" s="243">
        <v>43220</v>
      </c>
      <c r="B110" s="676" t="s">
        <v>397</v>
      </c>
      <c r="C110" s="676" t="s">
        <v>420</v>
      </c>
      <c r="D110" t="s">
        <v>19</v>
      </c>
      <c r="E110" s="285">
        <v>9.8000000000000007</v>
      </c>
      <c r="F110" s="218"/>
      <c r="G110" s="218">
        <f t="shared" si="1"/>
        <v>9.7999999999999723</v>
      </c>
      <c r="H110" s="218"/>
    </row>
    <row r="111" spans="1:9">
      <c r="B111" s="677"/>
      <c r="C111" s="677"/>
      <c r="D111" t="s">
        <v>401</v>
      </c>
      <c r="E111" s="285">
        <v>2</v>
      </c>
      <c r="F111" s="218"/>
      <c r="G111" s="218">
        <f t="shared" si="1"/>
        <v>11.799999999999972</v>
      </c>
      <c r="H111" s="218"/>
    </row>
    <row r="112" spans="1:9">
      <c r="B112" s="677"/>
      <c r="C112" s="677"/>
      <c r="D112" t="s">
        <v>400</v>
      </c>
      <c r="E112" s="285">
        <v>210</v>
      </c>
      <c r="F112" s="218"/>
      <c r="G112" s="218">
        <f t="shared" si="1"/>
        <v>221.79999999999998</v>
      </c>
      <c r="H112" s="218"/>
    </row>
    <row r="113" spans="1:8">
      <c r="A113" s="236">
        <v>43227</v>
      </c>
      <c r="B113" s="677">
        <v>14570</v>
      </c>
      <c r="C113" s="677" t="s">
        <v>420</v>
      </c>
      <c r="D113" t="s">
        <v>400</v>
      </c>
      <c r="E113" s="285"/>
      <c r="F113" s="218">
        <v>210</v>
      </c>
      <c r="G113" s="218">
        <f t="shared" si="1"/>
        <v>11.799999999999983</v>
      </c>
      <c r="H113" s="218"/>
    </row>
    <row r="114" spans="1:8">
      <c r="A114" s="236">
        <v>43241</v>
      </c>
      <c r="B114" s="677">
        <v>14628</v>
      </c>
      <c r="C114" s="677" t="s">
        <v>420</v>
      </c>
      <c r="D114" t="s">
        <v>19</v>
      </c>
      <c r="E114" s="285"/>
      <c r="F114" s="218">
        <v>9.8000000000000007</v>
      </c>
      <c r="G114" s="218">
        <f t="shared" si="1"/>
        <v>1.9999999999999822</v>
      </c>
      <c r="H114" s="218"/>
    </row>
    <row r="115" spans="1:8">
      <c r="A115" s="236">
        <v>43241</v>
      </c>
      <c r="B115" s="677">
        <v>14628</v>
      </c>
      <c r="C115" s="677" t="s">
        <v>420</v>
      </c>
      <c r="D115" t="s">
        <v>401</v>
      </c>
      <c r="E115" s="285"/>
      <c r="F115" s="218">
        <v>2</v>
      </c>
      <c r="G115" s="218">
        <f t="shared" si="1"/>
        <v>-1.7763568394002505E-14</v>
      </c>
      <c r="H115" s="218"/>
    </row>
    <row r="116" spans="1:8">
      <c r="A116" s="243">
        <v>43251</v>
      </c>
      <c r="B116" s="676" t="s">
        <v>397</v>
      </c>
      <c r="C116" s="676" t="s">
        <v>422</v>
      </c>
      <c r="D116" t="s">
        <v>19</v>
      </c>
      <c r="E116" s="285">
        <v>9.1</v>
      </c>
      <c r="F116" s="218"/>
      <c r="G116" s="218">
        <f t="shared" si="1"/>
        <v>9.0999999999999819</v>
      </c>
      <c r="H116" s="218"/>
    </row>
    <row r="117" spans="1:8">
      <c r="B117" s="677"/>
      <c r="C117" s="677"/>
      <c r="D117" t="s">
        <v>401</v>
      </c>
      <c r="E117" s="285">
        <v>8</v>
      </c>
      <c r="F117" s="218"/>
      <c r="G117" s="218">
        <f t="shared" si="1"/>
        <v>17.09999999999998</v>
      </c>
      <c r="H117" s="218"/>
    </row>
    <row r="118" spans="1:8">
      <c r="B118" s="677"/>
      <c r="C118" s="677"/>
      <c r="D118" t="s">
        <v>400</v>
      </c>
      <c r="E118" s="285">
        <v>210</v>
      </c>
      <c r="F118" s="218"/>
      <c r="G118" s="218">
        <f t="shared" si="1"/>
        <v>227.09999999999997</v>
      </c>
      <c r="H118" s="218"/>
    </row>
    <row r="119" spans="1:8">
      <c r="A119" s="236">
        <v>43263</v>
      </c>
      <c r="B119" s="677">
        <v>14783</v>
      </c>
      <c r="C119" s="677" t="s">
        <v>422</v>
      </c>
      <c r="D119" t="s">
        <v>400</v>
      </c>
      <c r="E119" s="285"/>
      <c r="F119" s="218">
        <v>210</v>
      </c>
      <c r="G119" s="218">
        <f t="shared" si="1"/>
        <v>17.099999999999966</v>
      </c>
      <c r="H119" s="218"/>
    </row>
    <row r="120" spans="1:8">
      <c r="A120" s="236">
        <v>43284</v>
      </c>
      <c r="B120" s="677">
        <v>14886</v>
      </c>
      <c r="C120" s="677" t="s">
        <v>422</v>
      </c>
      <c r="D120" t="s">
        <v>19</v>
      </c>
      <c r="E120" s="285"/>
      <c r="F120" s="218">
        <v>9.1</v>
      </c>
      <c r="G120" s="218">
        <f t="shared" si="1"/>
        <v>7.9999999999999662</v>
      </c>
      <c r="H120" s="218"/>
    </row>
    <row r="121" spans="1:8">
      <c r="A121" s="236">
        <v>43284</v>
      </c>
      <c r="B121" s="677">
        <v>14886</v>
      </c>
      <c r="C121" s="677" t="s">
        <v>422</v>
      </c>
      <c r="D121" t="s">
        <v>401</v>
      </c>
      <c r="E121" s="285"/>
      <c r="F121" s="218">
        <v>8</v>
      </c>
      <c r="G121" s="218">
        <f t="shared" si="1"/>
        <v>-3.3750779948604759E-14</v>
      </c>
      <c r="H121" s="218"/>
    </row>
    <row r="122" spans="1:8">
      <c r="A122" s="243">
        <v>43281</v>
      </c>
      <c r="B122" s="676" t="s">
        <v>397</v>
      </c>
      <c r="C122" s="676" t="s">
        <v>425</v>
      </c>
      <c r="D122" t="s">
        <v>19</v>
      </c>
      <c r="E122" s="285">
        <v>8.4</v>
      </c>
      <c r="F122" s="218"/>
      <c r="G122" s="218">
        <f t="shared" si="1"/>
        <v>8.3999999999999666</v>
      </c>
      <c r="H122" s="218"/>
    </row>
    <row r="123" spans="1:8">
      <c r="B123" s="677"/>
      <c r="C123" s="677"/>
      <c r="D123" t="s">
        <v>401</v>
      </c>
      <c r="E123" s="285">
        <v>6</v>
      </c>
      <c r="F123" s="218"/>
      <c r="G123" s="218">
        <f t="shared" si="1"/>
        <v>14.399999999999967</v>
      </c>
      <c r="H123" s="218"/>
    </row>
    <row r="124" spans="1:8">
      <c r="B124" s="677"/>
      <c r="C124" s="677"/>
      <c r="D124" t="s">
        <v>400</v>
      </c>
      <c r="E124" s="285">
        <v>210</v>
      </c>
      <c r="F124" s="218"/>
      <c r="G124" s="218">
        <f t="shared" si="1"/>
        <v>224.39999999999998</v>
      </c>
      <c r="H124" s="218"/>
    </row>
    <row r="125" spans="1:8">
      <c r="A125" s="236">
        <v>43283</v>
      </c>
      <c r="B125" s="677">
        <v>14876</v>
      </c>
      <c r="C125" s="677" t="s">
        <v>425</v>
      </c>
      <c r="D125" t="s">
        <v>400</v>
      </c>
      <c r="E125" s="285"/>
      <c r="F125" s="218">
        <v>210</v>
      </c>
      <c r="G125" s="218">
        <f t="shared" si="1"/>
        <v>14.399999999999977</v>
      </c>
      <c r="H125" s="218"/>
    </row>
    <row r="126" spans="1:8">
      <c r="A126" s="236">
        <v>43347</v>
      </c>
      <c r="B126" s="677">
        <v>15147</v>
      </c>
      <c r="C126" s="677" t="s">
        <v>425</v>
      </c>
      <c r="D126" t="s">
        <v>19</v>
      </c>
      <c r="E126" s="285"/>
      <c r="F126" s="218">
        <v>8.4</v>
      </c>
      <c r="G126" s="218">
        <f t="shared" si="1"/>
        <v>5.9999999999999769</v>
      </c>
      <c r="H126" s="218"/>
    </row>
    <row r="127" spans="1:8">
      <c r="A127" s="236">
        <v>43347</v>
      </c>
      <c r="B127" s="677">
        <v>15147</v>
      </c>
      <c r="C127" s="677" t="s">
        <v>425</v>
      </c>
      <c r="D127" t="s">
        <v>401</v>
      </c>
      <c r="E127" s="285"/>
      <c r="F127" s="218">
        <v>6</v>
      </c>
      <c r="G127" s="218">
        <f t="shared" si="1"/>
        <v>-2.3092638912203256E-14</v>
      </c>
      <c r="H127" s="218"/>
    </row>
    <row r="128" spans="1:8">
      <c r="A128" s="243">
        <v>43312</v>
      </c>
      <c r="B128" s="676" t="s">
        <v>397</v>
      </c>
      <c r="C128" s="676" t="s">
        <v>427</v>
      </c>
      <c r="D128" t="s">
        <v>19</v>
      </c>
      <c r="E128" s="285">
        <v>8.3000000000000007</v>
      </c>
      <c r="F128" s="218"/>
      <c r="G128" s="218">
        <f t="shared" si="1"/>
        <v>8.2999999999999776</v>
      </c>
      <c r="H128" s="218"/>
    </row>
    <row r="129" spans="1:8">
      <c r="B129" s="677"/>
      <c r="C129" s="677"/>
      <c r="D129" t="s">
        <v>401</v>
      </c>
      <c r="E129" s="285">
        <v>4</v>
      </c>
      <c r="F129" s="218"/>
      <c r="G129" s="218">
        <f t="shared" si="1"/>
        <v>12.299999999999978</v>
      </c>
      <c r="H129" s="218"/>
    </row>
    <row r="130" spans="1:8">
      <c r="B130" s="677"/>
      <c r="C130" s="677"/>
      <c r="D130" t="s">
        <v>400</v>
      </c>
      <c r="E130" s="285">
        <v>210</v>
      </c>
      <c r="F130" s="218"/>
      <c r="G130" s="218">
        <f t="shared" si="1"/>
        <v>222.29999999999998</v>
      </c>
      <c r="H130" s="218"/>
    </row>
    <row r="131" spans="1:8">
      <c r="A131" s="236">
        <v>43312</v>
      </c>
      <c r="B131" s="677">
        <v>14977</v>
      </c>
      <c r="C131" s="677" t="s">
        <v>427</v>
      </c>
      <c r="D131" t="s">
        <v>400</v>
      </c>
      <c r="E131" s="285"/>
      <c r="F131" s="218">
        <v>210</v>
      </c>
      <c r="G131" s="218">
        <f t="shared" si="1"/>
        <v>12.299999999999983</v>
      </c>
      <c r="H131" s="218"/>
    </row>
    <row r="132" spans="1:8">
      <c r="A132" s="236">
        <v>43347</v>
      </c>
      <c r="B132" s="677">
        <v>15147</v>
      </c>
      <c r="C132" s="677" t="s">
        <v>427</v>
      </c>
      <c r="D132" t="s">
        <v>19</v>
      </c>
      <c r="E132" s="285"/>
      <c r="F132" s="218">
        <v>8.3000000000000007</v>
      </c>
      <c r="G132" s="218">
        <f t="shared" si="1"/>
        <v>3.9999999999999822</v>
      </c>
      <c r="H132" s="218"/>
    </row>
    <row r="133" spans="1:8">
      <c r="A133" s="236">
        <v>43347</v>
      </c>
      <c r="B133" s="677">
        <v>15147</v>
      </c>
      <c r="C133" s="677" t="s">
        <v>427</v>
      </c>
      <c r="D133" t="s">
        <v>401</v>
      </c>
      <c r="E133" s="285"/>
      <c r="F133" s="218">
        <v>4</v>
      </c>
      <c r="G133" s="218">
        <f t="shared" si="1"/>
        <v>-1.7763568394002505E-14</v>
      </c>
      <c r="H133" s="218"/>
    </row>
    <row r="134" spans="1:8">
      <c r="A134" s="243">
        <v>43343</v>
      </c>
      <c r="B134" s="676" t="s">
        <v>397</v>
      </c>
      <c r="C134" s="676" t="s">
        <v>429</v>
      </c>
      <c r="D134" t="s">
        <v>19</v>
      </c>
      <c r="E134" s="285">
        <v>8.1999999999999993</v>
      </c>
      <c r="F134" s="218"/>
      <c r="G134" s="218">
        <f t="shared" si="1"/>
        <v>8.1999999999999815</v>
      </c>
      <c r="H134" s="218"/>
    </row>
    <row r="135" spans="1:8">
      <c r="B135" s="677"/>
      <c r="C135" s="677"/>
      <c r="D135" t="s">
        <v>401</v>
      </c>
      <c r="E135" s="285">
        <v>3</v>
      </c>
      <c r="F135" s="218"/>
      <c r="G135" s="218">
        <f t="shared" si="1"/>
        <v>11.199999999999982</v>
      </c>
      <c r="H135" s="218"/>
    </row>
    <row r="136" spans="1:8">
      <c r="B136" s="677"/>
      <c r="C136" s="677"/>
      <c r="D136" t="s">
        <v>400</v>
      </c>
      <c r="E136" s="285">
        <v>210</v>
      </c>
      <c r="F136" s="218"/>
      <c r="G136" s="218">
        <f t="shared" si="1"/>
        <v>221.2</v>
      </c>
      <c r="H136" s="218"/>
    </row>
    <row r="137" spans="1:8">
      <c r="A137" s="236">
        <v>43347</v>
      </c>
      <c r="B137" s="677">
        <v>15147</v>
      </c>
      <c r="C137" s="677" t="s">
        <v>429</v>
      </c>
      <c r="D137" t="s">
        <v>400</v>
      </c>
      <c r="E137" s="285"/>
      <c r="F137" s="218">
        <v>210</v>
      </c>
      <c r="G137" s="218">
        <f t="shared" ref="G137:G206" si="2">+G136+E137-F137</f>
        <v>11.199999999999989</v>
      </c>
      <c r="H137" s="218"/>
    </row>
    <row r="138" spans="1:8">
      <c r="A138" s="236">
        <v>43368</v>
      </c>
      <c r="B138" s="677">
        <v>15217</v>
      </c>
      <c r="C138" s="677" t="s">
        <v>429</v>
      </c>
      <c r="D138" t="s">
        <v>19</v>
      </c>
      <c r="E138" s="285"/>
      <c r="F138" s="218">
        <v>8.1999999999999993</v>
      </c>
      <c r="G138" s="218">
        <f t="shared" si="2"/>
        <v>2.9999999999999893</v>
      </c>
      <c r="H138" s="218"/>
    </row>
    <row r="139" spans="1:8">
      <c r="A139" s="236">
        <v>43368</v>
      </c>
      <c r="B139" s="677">
        <v>15217</v>
      </c>
      <c r="C139" s="677" t="s">
        <v>429</v>
      </c>
      <c r="D139" t="s">
        <v>401</v>
      </c>
      <c r="E139" s="285"/>
      <c r="F139" s="218">
        <v>3</v>
      </c>
      <c r="G139" s="218">
        <f t="shared" si="2"/>
        <v>-1.0658141036401503E-14</v>
      </c>
      <c r="H139" s="218"/>
    </row>
    <row r="140" spans="1:8">
      <c r="A140" s="243">
        <v>43373</v>
      </c>
      <c r="B140" s="676" t="s">
        <v>397</v>
      </c>
      <c r="C140" s="676" t="s">
        <v>478</v>
      </c>
      <c r="D140" t="s">
        <v>19</v>
      </c>
      <c r="E140" s="285">
        <v>8.4</v>
      </c>
      <c r="F140" s="218"/>
      <c r="G140" s="218">
        <f t="shared" si="2"/>
        <v>8.3999999999999897</v>
      </c>
      <c r="H140" s="218"/>
    </row>
    <row r="141" spans="1:8">
      <c r="B141" s="677"/>
      <c r="C141" s="677"/>
      <c r="D141" t="s">
        <v>401</v>
      </c>
      <c r="E141" s="285">
        <v>6</v>
      </c>
      <c r="F141" s="218"/>
      <c r="G141" s="218">
        <f t="shared" si="2"/>
        <v>14.39999999999999</v>
      </c>
      <c r="H141" s="218"/>
    </row>
    <row r="142" spans="1:8">
      <c r="B142" s="677"/>
      <c r="C142" s="677"/>
      <c r="D142" t="s">
        <v>400</v>
      </c>
      <c r="E142" s="285">
        <v>210</v>
      </c>
      <c r="F142" s="218"/>
      <c r="G142" s="218">
        <f t="shared" si="2"/>
        <v>224.39999999999998</v>
      </c>
      <c r="H142" s="218"/>
    </row>
    <row r="143" spans="1:8">
      <c r="A143" s="236">
        <v>43368</v>
      </c>
      <c r="B143" s="677">
        <v>15218</v>
      </c>
      <c r="C143" s="677" t="s">
        <v>478</v>
      </c>
      <c r="D143" t="s">
        <v>400</v>
      </c>
      <c r="E143" s="285"/>
      <c r="F143" s="218">
        <v>210</v>
      </c>
      <c r="G143" s="218">
        <f t="shared" si="2"/>
        <v>14.399999999999977</v>
      </c>
      <c r="H143" s="218"/>
    </row>
    <row r="144" spans="1:8">
      <c r="A144" s="236">
        <v>43403</v>
      </c>
      <c r="B144" s="677">
        <v>15371</v>
      </c>
      <c r="C144" s="677" t="s">
        <v>478</v>
      </c>
      <c r="D144" t="s">
        <v>19</v>
      </c>
      <c r="E144" s="285"/>
      <c r="F144" s="218">
        <v>8.4</v>
      </c>
      <c r="G144" s="218">
        <f t="shared" si="2"/>
        <v>5.9999999999999769</v>
      </c>
      <c r="H144" s="218"/>
    </row>
    <row r="145" spans="1:9">
      <c r="A145" s="236">
        <v>43403</v>
      </c>
      <c r="B145" s="677">
        <v>15371</v>
      </c>
      <c r="C145" s="677" t="s">
        <v>478</v>
      </c>
      <c r="D145" t="s">
        <v>401</v>
      </c>
      <c r="E145" s="285"/>
      <c r="F145" s="218">
        <v>6</v>
      </c>
      <c r="G145" s="218">
        <f t="shared" si="2"/>
        <v>-2.3092638912203256E-14</v>
      </c>
      <c r="H145" s="218"/>
    </row>
    <row r="146" spans="1:9">
      <c r="A146" s="243">
        <v>43404</v>
      </c>
      <c r="B146" s="676" t="s">
        <v>397</v>
      </c>
      <c r="C146" s="676" t="s">
        <v>398</v>
      </c>
      <c r="D146" t="s">
        <v>19</v>
      </c>
      <c r="E146" s="285">
        <v>8.5</v>
      </c>
      <c r="F146" s="218"/>
      <c r="G146" s="218">
        <f t="shared" si="2"/>
        <v>8.4999999999999769</v>
      </c>
      <c r="H146" s="218"/>
    </row>
    <row r="147" spans="1:9">
      <c r="B147" s="677"/>
      <c r="C147" s="677"/>
      <c r="D147" t="s">
        <v>401</v>
      </c>
      <c r="E147" s="285">
        <v>7</v>
      </c>
      <c r="F147" s="218"/>
      <c r="G147" s="218">
        <f t="shared" si="2"/>
        <v>15.499999999999977</v>
      </c>
      <c r="H147" s="218"/>
    </row>
    <row r="148" spans="1:9">
      <c r="B148" s="677"/>
      <c r="C148" s="677"/>
      <c r="D148" t="s">
        <v>400</v>
      </c>
      <c r="E148" s="285">
        <v>210</v>
      </c>
      <c r="F148" s="218"/>
      <c r="G148" s="218">
        <f t="shared" si="2"/>
        <v>225.49999999999997</v>
      </c>
      <c r="H148" s="218"/>
    </row>
    <row r="149" spans="1:9">
      <c r="A149" s="236">
        <v>43403</v>
      </c>
      <c r="B149" s="677">
        <v>15371</v>
      </c>
      <c r="C149" s="677" t="s">
        <v>398</v>
      </c>
      <c r="D149" t="s">
        <v>400</v>
      </c>
      <c r="E149" s="285"/>
      <c r="F149" s="218">
        <v>210</v>
      </c>
      <c r="G149" s="218">
        <f t="shared" si="2"/>
        <v>15.499999999999972</v>
      </c>
      <c r="H149" s="218"/>
      <c r="I149" s="237"/>
    </row>
    <row r="150" spans="1:9">
      <c r="A150" s="236">
        <v>43438</v>
      </c>
      <c r="B150" s="677">
        <v>15595</v>
      </c>
      <c r="C150" s="677" t="s">
        <v>398</v>
      </c>
      <c r="D150" t="s">
        <v>19</v>
      </c>
      <c r="E150" s="285"/>
      <c r="F150" s="218">
        <v>8.5</v>
      </c>
      <c r="G150" s="218">
        <f t="shared" si="2"/>
        <v>6.9999999999999716</v>
      </c>
      <c r="H150" s="218"/>
      <c r="I150" s="237"/>
    </row>
    <row r="151" spans="1:9">
      <c r="A151" s="236">
        <v>43438</v>
      </c>
      <c r="B151" s="677">
        <v>15595</v>
      </c>
      <c r="C151" s="677" t="s">
        <v>398</v>
      </c>
      <c r="D151" t="s">
        <v>401</v>
      </c>
      <c r="E151" s="285"/>
      <c r="F151" s="218">
        <v>7</v>
      </c>
      <c r="G151" s="218">
        <f t="shared" si="2"/>
        <v>-2.8421709430404007E-14</v>
      </c>
      <c r="H151" s="218"/>
      <c r="I151" s="237"/>
    </row>
    <row r="152" spans="1:9">
      <c r="A152" s="243">
        <v>43434</v>
      </c>
      <c r="B152" s="676" t="s">
        <v>397</v>
      </c>
      <c r="C152" s="676" t="s">
        <v>405</v>
      </c>
      <c r="D152" t="s">
        <v>19</v>
      </c>
      <c r="E152" s="285">
        <v>8.6999999999999993</v>
      </c>
      <c r="F152" s="218"/>
      <c r="G152" s="218">
        <f t="shared" si="2"/>
        <v>8.6999999999999709</v>
      </c>
      <c r="H152" s="218"/>
      <c r="I152" s="237"/>
    </row>
    <row r="153" spans="1:9">
      <c r="B153" s="677"/>
      <c r="C153" s="677"/>
      <c r="D153" t="s">
        <v>401</v>
      </c>
      <c r="E153" s="285">
        <v>7</v>
      </c>
      <c r="F153" s="218"/>
      <c r="G153" s="218">
        <f t="shared" si="2"/>
        <v>15.699999999999971</v>
      </c>
      <c r="H153" s="218"/>
      <c r="I153" s="237"/>
    </row>
    <row r="154" spans="1:9">
      <c r="B154" s="677"/>
      <c r="C154" s="677"/>
      <c r="D154" t="s">
        <v>400</v>
      </c>
      <c r="E154" s="285">
        <v>210</v>
      </c>
      <c r="F154" s="218"/>
      <c r="G154" s="218">
        <f t="shared" si="2"/>
        <v>225.69999999999996</v>
      </c>
      <c r="H154" s="218"/>
      <c r="I154" s="237"/>
    </row>
    <row r="155" spans="1:9">
      <c r="A155" s="236">
        <v>43438</v>
      </c>
      <c r="B155" s="677">
        <v>15595</v>
      </c>
      <c r="C155" s="677" t="s">
        <v>405</v>
      </c>
      <c r="D155" t="s">
        <v>400</v>
      </c>
      <c r="E155" s="285"/>
      <c r="F155" s="218">
        <v>210</v>
      </c>
      <c r="G155" s="218">
        <f t="shared" si="2"/>
        <v>15.69999999999996</v>
      </c>
      <c r="H155" s="218"/>
      <c r="I155" s="237"/>
    </row>
    <row r="156" spans="1:9">
      <c r="A156" s="236">
        <v>43480</v>
      </c>
      <c r="B156" s="677">
        <v>15783</v>
      </c>
      <c r="C156" s="677" t="s">
        <v>405</v>
      </c>
      <c r="D156" t="s">
        <v>19</v>
      </c>
      <c r="E156" s="285"/>
      <c r="F156" s="218">
        <v>8.6999999999999993</v>
      </c>
      <c r="G156" s="218">
        <f t="shared" si="2"/>
        <v>6.9999999999999609</v>
      </c>
      <c r="H156" s="218"/>
      <c r="I156" s="237"/>
    </row>
    <row r="157" spans="1:9">
      <c r="A157" s="236">
        <v>43480</v>
      </c>
      <c r="B157" s="677">
        <v>15783</v>
      </c>
      <c r="C157" s="677" t="s">
        <v>405</v>
      </c>
      <c r="D157" t="s">
        <v>401</v>
      </c>
      <c r="E157" s="285"/>
      <c r="F157" s="218">
        <v>7</v>
      </c>
      <c r="G157" s="218">
        <f t="shared" si="2"/>
        <v>-3.907985046680551E-14</v>
      </c>
      <c r="H157" s="218"/>
      <c r="I157" s="237"/>
    </row>
    <row r="158" spans="1:9">
      <c r="A158" s="243">
        <v>43465</v>
      </c>
      <c r="B158" s="676" t="s">
        <v>397</v>
      </c>
      <c r="C158" s="676" t="s">
        <v>409</v>
      </c>
      <c r="D158" t="s">
        <v>19</v>
      </c>
      <c r="E158" s="285">
        <v>9.3000000000000007</v>
      </c>
      <c r="F158" s="218"/>
      <c r="G158" s="218">
        <f t="shared" si="2"/>
        <v>9.2999999999999616</v>
      </c>
      <c r="H158" s="218"/>
      <c r="I158" s="237"/>
    </row>
    <row r="159" spans="1:9">
      <c r="B159" s="677"/>
      <c r="C159" s="677"/>
      <c r="D159" t="s">
        <v>401</v>
      </c>
      <c r="E159" s="285">
        <v>7</v>
      </c>
      <c r="F159" s="218"/>
      <c r="G159" s="218">
        <f t="shared" si="2"/>
        <v>16.299999999999962</v>
      </c>
      <c r="H159" s="218"/>
      <c r="I159" s="237"/>
    </row>
    <row r="160" spans="1:9">
      <c r="B160" s="677"/>
      <c r="C160" s="677"/>
      <c r="D160" t="s">
        <v>400</v>
      </c>
      <c r="E160" s="285">
        <v>210</v>
      </c>
      <c r="F160" s="218"/>
      <c r="G160" s="218">
        <f t="shared" si="2"/>
        <v>226.29999999999995</v>
      </c>
      <c r="H160" s="218"/>
      <c r="I160" s="237"/>
    </row>
    <row r="161" spans="1:9">
      <c r="A161" s="236">
        <v>43480</v>
      </c>
      <c r="B161" s="677">
        <v>15783</v>
      </c>
      <c r="C161" s="677" t="s">
        <v>409</v>
      </c>
      <c r="D161" t="s">
        <v>400</v>
      </c>
      <c r="E161" s="285"/>
      <c r="F161" s="218">
        <v>210</v>
      </c>
      <c r="G161" s="218">
        <f t="shared" si="2"/>
        <v>16.299999999999955</v>
      </c>
      <c r="H161" s="218"/>
      <c r="I161" s="237"/>
    </row>
    <row r="162" spans="1:9">
      <c r="A162" s="236">
        <v>43500</v>
      </c>
      <c r="B162" s="677">
        <v>15905</v>
      </c>
      <c r="C162" s="677" t="s">
        <v>409</v>
      </c>
      <c r="D162" t="s">
        <v>19</v>
      </c>
      <c r="E162" s="285"/>
      <c r="F162" s="218">
        <v>9.3000000000000007</v>
      </c>
      <c r="G162" s="218">
        <f t="shared" si="2"/>
        <v>6.9999999999999538</v>
      </c>
      <c r="H162" s="218"/>
      <c r="I162" s="237"/>
    </row>
    <row r="163" spans="1:9">
      <c r="A163" s="236">
        <v>43500</v>
      </c>
      <c r="B163" s="677">
        <v>15905</v>
      </c>
      <c r="C163" s="677" t="s">
        <v>409</v>
      </c>
      <c r="D163" t="s">
        <v>401</v>
      </c>
      <c r="E163" s="285"/>
      <c r="F163" s="218">
        <v>7</v>
      </c>
      <c r="G163" s="218">
        <f t="shared" si="2"/>
        <v>-4.6185277824406512E-14</v>
      </c>
      <c r="H163" s="218"/>
      <c r="I163" s="237"/>
    </row>
    <row r="164" spans="1:9">
      <c r="A164" s="243">
        <v>43496</v>
      </c>
      <c r="B164" s="676" t="s">
        <v>397</v>
      </c>
      <c r="C164" s="676" t="s">
        <v>444</v>
      </c>
      <c r="D164" t="s">
        <v>19</v>
      </c>
      <c r="E164" s="285">
        <v>9.6999999999999993</v>
      </c>
      <c r="F164" s="218"/>
      <c r="G164" s="218">
        <f t="shared" si="2"/>
        <v>9.6999999999999531</v>
      </c>
      <c r="H164" s="218"/>
      <c r="I164" s="237"/>
    </row>
    <row r="165" spans="1:9">
      <c r="B165" s="677"/>
      <c r="C165" s="677"/>
      <c r="D165" t="s">
        <v>401</v>
      </c>
      <c r="E165" s="285">
        <v>7</v>
      </c>
      <c r="F165" s="218"/>
      <c r="G165" s="218">
        <f t="shared" si="2"/>
        <v>16.699999999999953</v>
      </c>
      <c r="H165" s="218"/>
      <c r="I165" s="237"/>
    </row>
    <row r="166" spans="1:9">
      <c r="B166" s="677"/>
      <c r="C166" s="677"/>
      <c r="D166" t="s">
        <v>400</v>
      </c>
      <c r="E166" s="285">
        <v>210</v>
      </c>
      <c r="F166" s="218"/>
      <c r="G166" s="218">
        <f t="shared" si="2"/>
        <v>226.69999999999996</v>
      </c>
      <c r="H166" s="218"/>
      <c r="I166" s="237"/>
    </row>
    <row r="167" spans="1:9">
      <c r="A167" s="236">
        <v>43500</v>
      </c>
      <c r="B167" s="677">
        <v>15905</v>
      </c>
      <c r="C167" s="677" t="s">
        <v>444</v>
      </c>
      <c r="D167" t="s">
        <v>400</v>
      </c>
      <c r="E167" s="285"/>
      <c r="F167" s="218">
        <v>210</v>
      </c>
      <c r="G167" s="218">
        <f t="shared" si="2"/>
        <v>16.69999999999996</v>
      </c>
      <c r="H167" s="218"/>
      <c r="I167" s="237"/>
    </row>
    <row r="168" spans="1:9">
      <c r="A168" s="236">
        <v>43535</v>
      </c>
      <c r="B168" s="677">
        <v>17930</v>
      </c>
      <c r="C168" s="677" t="s">
        <v>444</v>
      </c>
      <c r="D168" t="s">
        <v>19</v>
      </c>
      <c r="E168" s="285"/>
      <c r="F168" s="218">
        <v>9.6999999999999993</v>
      </c>
      <c r="G168" s="218">
        <f t="shared" si="2"/>
        <v>6.9999999999999609</v>
      </c>
      <c r="H168" s="218"/>
      <c r="I168" s="237"/>
    </row>
    <row r="169" spans="1:9">
      <c r="A169" s="236">
        <v>43535</v>
      </c>
      <c r="B169" s="677">
        <v>17930</v>
      </c>
      <c r="C169" s="677" t="s">
        <v>444</v>
      </c>
      <c r="D169" t="s">
        <v>401</v>
      </c>
      <c r="E169" s="285"/>
      <c r="F169" s="218">
        <v>7</v>
      </c>
      <c r="G169" s="218">
        <f t="shared" si="2"/>
        <v>-3.907985046680551E-14</v>
      </c>
      <c r="H169" s="218"/>
      <c r="I169" s="237"/>
    </row>
    <row r="170" spans="1:9">
      <c r="A170" s="243">
        <v>43524</v>
      </c>
      <c r="B170" s="676" t="s">
        <v>397</v>
      </c>
      <c r="C170" s="676" t="s">
        <v>415</v>
      </c>
      <c r="D170" t="s">
        <v>19</v>
      </c>
      <c r="E170" s="285">
        <v>10.199999999999999</v>
      </c>
      <c r="F170" s="218"/>
      <c r="G170" s="218">
        <f t="shared" si="2"/>
        <v>10.19999999999996</v>
      </c>
      <c r="H170" s="218"/>
      <c r="I170" s="237"/>
    </row>
    <row r="171" spans="1:9">
      <c r="B171" s="677"/>
      <c r="C171" s="677"/>
      <c r="D171" t="s">
        <v>401</v>
      </c>
      <c r="E171" s="285">
        <v>8.6</v>
      </c>
      <c r="F171" s="218"/>
      <c r="G171" s="218">
        <f t="shared" si="2"/>
        <v>18.799999999999962</v>
      </c>
      <c r="H171" s="218"/>
      <c r="I171" s="237"/>
    </row>
    <row r="172" spans="1:9">
      <c r="B172" s="677"/>
      <c r="C172" s="677"/>
      <c r="D172" t="s">
        <v>400</v>
      </c>
      <c r="E172" s="285">
        <v>210</v>
      </c>
      <c r="F172" s="218"/>
      <c r="G172" s="218">
        <f t="shared" si="2"/>
        <v>228.79999999999995</v>
      </c>
      <c r="H172" s="218"/>
      <c r="I172" s="237"/>
    </row>
    <row r="173" spans="1:9">
      <c r="A173" s="236">
        <v>43524</v>
      </c>
      <c r="B173" s="677">
        <v>15995</v>
      </c>
      <c r="C173" s="677" t="s">
        <v>415</v>
      </c>
      <c r="D173" t="s">
        <v>400</v>
      </c>
      <c r="E173" s="285"/>
      <c r="F173" s="218">
        <v>35</v>
      </c>
      <c r="G173" s="218">
        <f t="shared" si="2"/>
        <v>193.79999999999995</v>
      </c>
      <c r="H173" s="218"/>
      <c r="I173" s="237"/>
    </row>
    <row r="174" spans="1:9">
      <c r="A174" s="236">
        <v>43535</v>
      </c>
      <c r="B174" s="677">
        <v>17930</v>
      </c>
      <c r="C174" s="677" t="s">
        <v>415</v>
      </c>
      <c r="D174" t="s">
        <v>400</v>
      </c>
      <c r="E174" s="285"/>
      <c r="F174" s="218">
        <v>175</v>
      </c>
      <c r="G174" s="218">
        <f t="shared" si="2"/>
        <v>18.799999999999955</v>
      </c>
      <c r="H174" s="218"/>
      <c r="I174" s="237"/>
    </row>
    <row r="175" spans="1:9">
      <c r="A175" s="236">
        <v>43571</v>
      </c>
      <c r="B175" s="677" t="s">
        <v>3401</v>
      </c>
      <c r="C175" s="677" t="s">
        <v>415</v>
      </c>
      <c r="D175" t="s">
        <v>19</v>
      </c>
      <c r="E175" s="285"/>
      <c r="F175" s="218">
        <v>10.199999999999999</v>
      </c>
      <c r="G175" s="218">
        <f t="shared" si="2"/>
        <v>8.5999999999999552</v>
      </c>
      <c r="H175" s="218"/>
      <c r="I175" s="237"/>
    </row>
    <row r="176" spans="1:9">
      <c r="A176" s="236">
        <v>43612</v>
      </c>
      <c r="B176" s="677" t="s">
        <v>3402</v>
      </c>
      <c r="C176" s="677" t="s">
        <v>415</v>
      </c>
      <c r="D176" t="s">
        <v>401</v>
      </c>
      <c r="E176" s="285"/>
      <c r="F176" s="218">
        <v>8.6</v>
      </c>
      <c r="G176" s="218">
        <f t="shared" si="2"/>
        <v>-4.4408920985006262E-14</v>
      </c>
      <c r="H176" s="218"/>
      <c r="I176" s="237"/>
    </row>
    <row r="177" spans="1:9">
      <c r="A177" s="243">
        <v>43555</v>
      </c>
      <c r="B177" s="676" t="s">
        <v>397</v>
      </c>
      <c r="C177" s="676" t="s">
        <v>418</v>
      </c>
      <c r="D177" t="s">
        <v>19</v>
      </c>
      <c r="E177" s="285">
        <v>9.5</v>
      </c>
      <c r="F177" s="218"/>
      <c r="G177" s="218">
        <f t="shared" si="2"/>
        <v>9.4999999999999556</v>
      </c>
      <c r="H177" s="218"/>
      <c r="I177" s="237"/>
    </row>
    <row r="178" spans="1:9">
      <c r="B178" s="677"/>
      <c r="C178" s="677"/>
      <c r="D178" t="s">
        <v>401</v>
      </c>
      <c r="E178" s="285">
        <v>6.8</v>
      </c>
      <c r="F178" s="218"/>
      <c r="G178" s="218">
        <f t="shared" si="2"/>
        <v>16.299999999999955</v>
      </c>
      <c r="H178" s="218"/>
      <c r="I178" s="237"/>
    </row>
    <row r="179" spans="1:9">
      <c r="B179" s="677"/>
      <c r="C179" s="677"/>
      <c r="D179" t="s">
        <v>400</v>
      </c>
      <c r="E179" s="285">
        <v>210</v>
      </c>
      <c r="F179" s="218"/>
      <c r="G179" s="218">
        <f t="shared" si="2"/>
        <v>226.29999999999995</v>
      </c>
      <c r="H179" s="218"/>
      <c r="I179" s="237"/>
    </row>
    <row r="180" spans="1:9">
      <c r="A180" s="236">
        <v>43554</v>
      </c>
      <c r="B180" s="677" t="s">
        <v>3403</v>
      </c>
      <c r="C180" s="677" t="s">
        <v>418</v>
      </c>
      <c r="D180" t="s">
        <v>400</v>
      </c>
      <c r="E180" s="285"/>
      <c r="F180" s="218">
        <v>84</v>
      </c>
      <c r="G180" s="218">
        <f t="shared" si="2"/>
        <v>142.29999999999995</v>
      </c>
      <c r="H180" s="218"/>
      <c r="I180" s="237"/>
    </row>
    <row r="181" spans="1:9">
      <c r="A181" s="236">
        <v>43571</v>
      </c>
      <c r="B181" s="677" t="s">
        <v>3401</v>
      </c>
      <c r="C181" s="677" t="s">
        <v>418</v>
      </c>
      <c r="D181" t="s">
        <v>400</v>
      </c>
      <c r="E181" s="285"/>
      <c r="F181" s="218">
        <v>126</v>
      </c>
      <c r="G181" s="218">
        <f t="shared" si="2"/>
        <v>16.299999999999955</v>
      </c>
      <c r="H181" s="218"/>
      <c r="I181" s="237"/>
    </row>
    <row r="182" spans="1:9">
      <c r="A182" s="236">
        <v>43612</v>
      </c>
      <c r="B182" s="677" t="s">
        <v>3402</v>
      </c>
      <c r="C182" s="677" t="s">
        <v>418</v>
      </c>
      <c r="D182" t="s">
        <v>19</v>
      </c>
      <c r="E182" s="285"/>
      <c r="F182" s="218">
        <v>9.5</v>
      </c>
      <c r="G182" s="218">
        <f t="shared" si="2"/>
        <v>6.7999999999999545</v>
      </c>
      <c r="H182" s="218"/>
      <c r="I182" s="237"/>
    </row>
    <row r="183" spans="1:9">
      <c r="A183" s="236">
        <v>43612</v>
      </c>
      <c r="B183" s="677" t="s">
        <v>3402</v>
      </c>
      <c r="C183" s="677" t="s">
        <v>418</v>
      </c>
      <c r="D183" t="s">
        <v>401</v>
      </c>
      <c r="E183" s="285"/>
      <c r="F183" s="218">
        <v>6.8</v>
      </c>
      <c r="G183" s="218">
        <f t="shared" si="2"/>
        <v>-4.5297099404706387E-14</v>
      </c>
      <c r="H183" s="218"/>
      <c r="I183" s="237"/>
    </row>
    <row r="184" spans="1:9">
      <c r="A184" s="243">
        <v>43585</v>
      </c>
      <c r="B184" s="676" t="s">
        <v>397</v>
      </c>
      <c r="C184" s="676" t="s">
        <v>420</v>
      </c>
      <c r="D184" t="s">
        <v>19</v>
      </c>
      <c r="E184" s="285">
        <v>9.6</v>
      </c>
      <c r="F184" s="218"/>
      <c r="G184" s="218">
        <f t="shared" si="2"/>
        <v>9.5999999999999552</v>
      </c>
      <c r="H184" s="218"/>
      <c r="I184" s="237"/>
    </row>
    <row r="185" spans="1:9">
      <c r="B185" s="677"/>
      <c r="C185" s="677"/>
      <c r="D185" t="s">
        <v>401</v>
      </c>
      <c r="E185" s="285">
        <v>6.2</v>
      </c>
      <c r="F185" s="218"/>
      <c r="G185" s="218">
        <f t="shared" si="2"/>
        <v>15.799999999999955</v>
      </c>
      <c r="H185" s="218"/>
      <c r="I185" s="237"/>
    </row>
    <row r="186" spans="1:9">
      <c r="B186" s="677"/>
      <c r="C186" s="677"/>
      <c r="D186" t="s">
        <v>400</v>
      </c>
      <c r="E186" s="285">
        <v>210</v>
      </c>
      <c r="F186" s="218"/>
      <c r="G186" s="218">
        <f t="shared" si="2"/>
        <v>225.79999999999995</v>
      </c>
      <c r="H186" s="218"/>
      <c r="I186" s="237"/>
    </row>
    <row r="187" spans="1:9">
      <c r="A187" s="236">
        <v>43585</v>
      </c>
      <c r="B187" s="677" t="s">
        <v>3404</v>
      </c>
      <c r="C187" s="677" t="s">
        <v>420</v>
      </c>
      <c r="D187" t="s">
        <v>400</v>
      </c>
      <c r="E187" s="285"/>
      <c r="F187" s="218">
        <v>91</v>
      </c>
      <c r="G187" s="218">
        <f t="shared" si="2"/>
        <v>134.79999999999995</v>
      </c>
      <c r="H187" s="218"/>
      <c r="I187" s="237"/>
    </row>
    <row r="188" spans="1:9">
      <c r="A188" s="236">
        <v>43612</v>
      </c>
      <c r="B188" s="677" t="s">
        <v>3405</v>
      </c>
      <c r="C188" s="677" t="s">
        <v>420</v>
      </c>
      <c r="D188" t="s">
        <v>400</v>
      </c>
      <c r="E188" s="285"/>
      <c r="F188" s="218">
        <v>119</v>
      </c>
      <c r="G188" s="218">
        <f t="shared" si="2"/>
        <v>15.799999999999955</v>
      </c>
      <c r="H188" s="218"/>
      <c r="I188" s="237"/>
    </row>
    <row r="189" spans="1:9">
      <c r="A189" s="236">
        <v>43612</v>
      </c>
      <c r="B189" s="677" t="s">
        <v>3402</v>
      </c>
      <c r="C189" s="677" t="s">
        <v>420</v>
      </c>
      <c r="D189" t="s">
        <v>19</v>
      </c>
      <c r="E189" s="285"/>
      <c r="F189" s="218">
        <v>9.6</v>
      </c>
      <c r="G189" s="218">
        <f t="shared" si="2"/>
        <v>6.1999999999999549</v>
      </c>
      <c r="H189" s="218"/>
      <c r="I189" s="237"/>
    </row>
    <row r="190" spans="1:9">
      <c r="A190" s="236">
        <v>43612</v>
      </c>
      <c r="B190" s="677" t="s">
        <v>3402</v>
      </c>
      <c r="C190" s="677" t="s">
        <v>420</v>
      </c>
      <c r="D190" t="s">
        <v>401</v>
      </c>
      <c r="E190" s="285"/>
      <c r="F190" s="218">
        <v>6.2</v>
      </c>
      <c r="G190" s="218">
        <f t="shared" si="2"/>
        <v>-4.5297099404706387E-14</v>
      </c>
      <c r="H190" s="218"/>
      <c r="I190" s="237"/>
    </row>
    <row r="191" spans="1:9">
      <c r="A191" s="243">
        <v>43616</v>
      </c>
      <c r="B191" s="676" t="s">
        <v>397</v>
      </c>
      <c r="C191" s="676" t="s">
        <v>422</v>
      </c>
      <c r="D191" t="s">
        <v>19</v>
      </c>
      <c r="E191" s="285">
        <v>8.9</v>
      </c>
      <c r="F191" s="218"/>
      <c r="G191" s="218">
        <f t="shared" si="2"/>
        <v>8.8999999999999559</v>
      </c>
      <c r="H191" s="218"/>
      <c r="I191" s="237"/>
    </row>
    <row r="192" spans="1:9">
      <c r="B192" s="677"/>
      <c r="C192" s="677"/>
      <c r="D192" t="s">
        <v>401</v>
      </c>
      <c r="E192" s="285">
        <v>7.2</v>
      </c>
      <c r="F192" s="218"/>
      <c r="G192" s="218">
        <f t="shared" si="2"/>
        <v>16.099999999999955</v>
      </c>
      <c r="H192" s="218"/>
      <c r="I192" s="237"/>
    </row>
    <row r="193" spans="1:9">
      <c r="B193" s="677"/>
      <c r="C193" s="677"/>
      <c r="D193" t="s">
        <v>400</v>
      </c>
      <c r="E193" s="285">
        <v>210</v>
      </c>
      <c r="F193" s="218"/>
      <c r="G193" s="218">
        <f t="shared" si="2"/>
        <v>226.09999999999997</v>
      </c>
      <c r="H193" s="218"/>
      <c r="I193" s="237"/>
    </row>
    <row r="194" spans="1:9">
      <c r="A194" s="236">
        <v>43616</v>
      </c>
      <c r="B194" s="677" t="s">
        <v>3406</v>
      </c>
      <c r="C194" s="677" t="s">
        <v>422</v>
      </c>
      <c r="D194" t="s">
        <v>400</v>
      </c>
      <c r="E194" s="285"/>
      <c r="F194" s="218">
        <v>63</v>
      </c>
      <c r="G194" s="218">
        <f t="shared" si="2"/>
        <v>163.09999999999997</v>
      </c>
      <c r="H194" s="218"/>
      <c r="I194" s="237"/>
    </row>
    <row r="195" spans="1:9">
      <c r="A195" s="236">
        <v>43684</v>
      </c>
      <c r="B195" s="677" t="s">
        <v>3407</v>
      </c>
      <c r="C195" s="677" t="s">
        <v>422</v>
      </c>
      <c r="D195" t="s">
        <v>19</v>
      </c>
      <c r="E195" s="285"/>
      <c r="F195" s="218">
        <v>8.9</v>
      </c>
      <c r="G195" s="218">
        <f t="shared" si="2"/>
        <v>154.19999999999996</v>
      </c>
      <c r="H195" s="218"/>
      <c r="I195" s="237"/>
    </row>
    <row r="196" spans="1:9">
      <c r="A196" s="236">
        <v>43684</v>
      </c>
      <c r="B196" s="677" t="s">
        <v>3407</v>
      </c>
      <c r="C196" s="677" t="s">
        <v>422</v>
      </c>
      <c r="D196" t="s">
        <v>401</v>
      </c>
      <c r="E196" s="285"/>
      <c r="F196" s="218">
        <v>7.2</v>
      </c>
      <c r="G196" s="218">
        <f t="shared" si="2"/>
        <v>146.99999999999997</v>
      </c>
      <c r="H196" s="218"/>
      <c r="I196" s="237"/>
    </row>
    <row r="197" spans="1:9">
      <c r="A197" s="236">
        <v>43684</v>
      </c>
      <c r="B197" s="677" t="s">
        <v>3407</v>
      </c>
      <c r="C197" s="677" t="s">
        <v>422</v>
      </c>
      <c r="D197" t="s">
        <v>400</v>
      </c>
      <c r="E197" s="285"/>
      <c r="F197" s="218">
        <v>147</v>
      </c>
      <c r="G197" s="218">
        <f t="shared" si="2"/>
        <v>0</v>
      </c>
      <c r="H197" s="218"/>
      <c r="I197" s="237"/>
    </row>
    <row r="198" spans="1:9">
      <c r="A198" s="243">
        <v>43646</v>
      </c>
      <c r="B198" s="676" t="s">
        <v>397</v>
      </c>
      <c r="C198" s="676" t="s">
        <v>425</v>
      </c>
      <c r="D198" t="s">
        <v>19</v>
      </c>
      <c r="E198" s="285">
        <v>7.9</v>
      </c>
      <c r="F198" s="218"/>
      <c r="G198" s="218">
        <f t="shared" si="2"/>
        <v>7.9</v>
      </c>
      <c r="H198" s="218"/>
      <c r="I198" s="237"/>
    </row>
    <row r="199" spans="1:9">
      <c r="B199" s="677"/>
      <c r="C199" s="677"/>
      <c r="D199" t="s">
        <v>401</v>
      </c>
      <c r="E199" s="285">
        <v>6.9</v>
      </c>
      <c r="F199" s="218"/>
      <c r="G199" s="218">
        <f t="shared" si="2"/>
        <v>14.8</v>
      </c>
      <c r="H199" s="218"/>
      <c r="I199" s="237"/>
    </row>
    <row r="200" spans="1:9">
      <c r="B200" s="677"/>
      <c r="C200" s="677"/>
      <c r="D200" t="s">
        <v>400</v>
      </c>
      <c r="E200" s="285">
        <v>210</v>
      </c>
      <c r="F200" s="218"/>
      <c r="G200" s="218">
        <f t="shared" si="2"/>
        <v>224.8</v>
      </c>
      <c r="H200" s="218"/>
      <c r="I200" s="237"/>
    </row>
    <row r="201" spans="1:9">
      <c r="A201" s="236">
        <v>43644</v>
      </c>
      <c r="B201" s="677" t="s">
        <v>3408</v>
      </c>
      <c r="C201" s="677" t="s">
        <v>425</v>
      </c>
      <c r="D201" t="s">
        <v>400</v>
      </c>
      <c r="E201" s="285"/>
      <c r="F201" s="218">
        <v>84</v>
      </c>
      <c r="G201" s="218">
        <f t="shared" si="2"/>
        <v>140.80000000000001</v>
      </c>
      <c r="H201" s="218"/>
      <c r="I201" s="237"/>
    </row>
    <row r="202" spans="1:9">
      <c r="A202" s="236">
        <v>43684</v>
      </c>
      <c r="B202" s="677" t="s">
        <v>3407</v>
      </c>
      <c r="C202" s="677" t="s">
        <v>425</v>
      </c>
      <c r="D202" t="s">
        <v>19</v>
      </c>
      <c r="E202" s="285"/>
      <c r="F202" s="218">
        <v>7.9</v>
      </c>
      <c r="G202" s="218">
        <f t="shared" si="2"/>
        <v>132.9</v>
      </c>
      <c r="H202" s="218"/>
      <c r="I202" s="237"/>
    </row>
    <row r="203" spans="1:9">
      <c r="A203" s="236">
        <v>43684</v>
      </c>
      <c r="B203" s="677" t="s">
        <v>3407</v>
      </c>
      <c r="C203" s="677" t="s">
        <v>425</v>
      </c>
      <c r="D203" t="s">
        <v>401</v>
      </c>
      <c r="E203" s="285"/>
      <c r="F203" s="218">
        <v>6.9</v>
      </c>
      <c r="G203" s="218">
        <f t="shared" si="2"/>
        <v>126</v>
      </c>
      <c r="H203" s="218"/>
      <c r="I203" s="237"/>
    </row>
    <row r="204" spans="1:9">
      <c r="A204" s="236">
        <v>43684</v>
      </c>
      <c r="B204" s="677" t="s">
        <v>3407</v>
      </c>
      <c r="C204" s="677" t="s">
        <v>425</v>
      </c>
      <c r="D204" t="s">
        <v>400</v>
      </c>
      <c r="E204" s="285"/>
      <c r="F204" s="218">
        <v>126</v>
      </c>
      <c r="G204" s="218">
        <f t="shared" si="2"/>
        <v>0</v>
      </c>
      <c r="H204" s="218"/>
      <c r="I204" s="237"/>
    </row>
    <row r="205" spans="1:9">
      <c r="A205" s="243">
        <v>43677</v>
      </c>
      <c r="B205" s="676" t="s">
        <v>397</v>
      </c>
      <c r="C205" s="676" t="s">
        <v>427</v>
      </c>
      <c r="D205" t="s">
        <v>19</v>
      </c>
      <c r="E205" s="285">
        <v>7.9</v>
      </c>
      <c r="F205" s="218"/>
      <c r="G205" s="218">
        <f t="shared" si="2"/>
        <v>7.9</v>
      </c>
      <c r="H205" s="218"/>
      <c r="I205" s="237"/>
    </row>
    <row r="206" spans="1:9">
      <c r="B206" s="677"/>
      <c r="C206" s="677"/>
      <c r="D206" t="s">
        <v>401</v>
      </c>
      <c r="E206" s="285">
        <v>6.7</v>
      </c>
      <c r="F206" s="218"/>
      <c r="G206" s="218">
        <f t="shared" si="2"/>
        <v>14.600000000000001</v>
      </c>
      <c r="H206" s="218"/>
      <c r="I206" s="237"/>
    </row>
    <row r="207" spans="1:9">
      <c r="B207" s="677"/>
      <c r="C207" s="677"/>
      <c r="D207" t="s">
        <v>400</v>
      </c>
      <c r="E207" s="285">
        <v>210</v>
      </c>
      <c r="F207" s="218"/>
      <c r="G207" s="218">
        <f t="shared" ref="G207:G280" si="3">+G206+E207-F207</f>
        <v>224.6</v>
      </c>
      <c r="H207" s="218"/>
      <c r="I207" s="237"/>
    </row>
    <row r="208" spans="1:9">
      <c r="A208" s="236">
        <v>43677</v>
      </c>
      <c r="B208" s="677" t="s">
        <v>3409</v>
      </c>
      <c r="C208" s="677" t="s">
        <v>427</v>
      </c>
      <c r="D208" t="s">
        <v>400</v>
      </c>
      <c r="E208" s="285"/>
      <c r="F208" s="218">
        <v>42</v>
      </c>
      <c r="G208" s="218">
        <f t="shared" si="3"/>
        <v>182.6</v>
      </c>
      <c r="H208" s="218"/>
      <c r="I208" s="237"/>
    </row>
    <row r="209" spans="1:9">
      <c r="A209" s="236">
        <v>43759</v>
      </c>
      <c r="B209" s="677" t="s">
        <v>3410</v>
      </c>
      <c r="C209" s="677" t="s">
        <v>427</v>
      </c>
      <c r="D209" t="s">
        <v>19</v>
      </c>
      <c r="E209" s="285"/>
      <c r="F209" s="218">
        <v>7.9</v>
      </c>
      <c r="G209" s="218">
        <f t="shared" si="3"/>
        <v>174.7</v>
      </c>
      <c r="H209" s="218"/>
      <c r="I209" s="237"/>
    </row>
    <row r="210" spans="1:9">
      <c r="A210" s="236">
        <v>43759</v>
      </c>
      <c r="B210" s="677" t="s">
        <v>3410</v>
      </c>
      <c r="C210" s="677" t="s">
        <v>427</v>
      </c>
      <c r="D210" t="s">
        <v>401</v>
      </c>
      <c r="E210" s="285"/>
      <c r="F210" s="218">
        <v>6.7</v>
      </c>
      <c r="G210" s="218">
        <f t="shared" si="3"/>
        <v>168</v>
      </c>
      <c r="H210" s="218"/>
      <c r="I210" s="237"/>
    </row>
    <row r="211" spans="1:9">
      <c r="A211" s="236">
        <v>43759</v>
      </c>
      <c r="B211" s="677" t="s">
        <v>3410</v>
      </c>
      <c r="C211" s="677" t="s">
        <v>427</v>
      </c>
      <c r="D211" t="s">
        <v>400</v>
      </c>
      <c r="E211" s="285"/>
      <c r="F211" s="218">
        <v>168</v>
      </c>
      <c r="G211" s="218">
        <f t="shared" si="3"/>
        <v>0</v>
      </c>
      <c r="H211" s="218"/>
      <c r="I211" s="237"/>
    </row>
    <row r="212" spans="1:9">
      <c r="A212" s="243">
        <v>43708</v>
      </c>
      <c r="B212" s="676" t="s">
        <v>397</v>
      </c>
      <c r="C212" s="676" t="s">
        <v>429</v>
      </c>
      <c r="D212" t="s">
        <v>19</v>
      </c>
      <c r="E212" s="285">
        <v>7.7</v>
      </c>
      <c r="F212" s="218"/>
      <c r="G212" s="218">
        <f t="shared" si="3"/>
        <v>7.7</v>
      </c>
      <c r="H212" s="218"/>
      <c r="I212" s="237"/>
    </row>
    <row r="213" spans="1:9">
      <c r="B213" s="677"/>
      <c r="C213" s="677"/>
      <c r="D213" t="s">
        <v>401</v>
      </c>
      <c r="E213" s="285">
        <v>6.5</v>
      </c>
      <c r="F213" s="218"/>
      <c r="G213" s="218">
        <f t="shared" si="3"/>
        <v>14.2</v>
      </c>
      <c r="H213" s="218"/>
      <c r="I213" s="237"/>
    </row>
    <row r="214" spans="1:9">
      <c r="B214" s="677"/>
      <c r="C214" s="677"/>
      <c r="D214" t="s">
        <v>400</v>
      </c>
      <c r="E214" s="285">
        <v>210</v>
      </c>
      <c r="F214" s="218"/>
      <c r="G214" s="218">
        <f t="shared" si="3"/>
        <v>224.2</v>
      </c>
      <c r="H214" s="218"/>
      <c r="I214" s="237"/>
    </row>
    <row r="215" spans="1:9">
      <c r="A215" s="236">
        <v>43708</v>
      </c>
      <c r="B215" s="677" t="s">
        <v>3411</v>
      </c>
      <c r="C215" s="677" t="s">
        <v>429</v>
      </c>
      <c r="D215" t="s">
        <v>400</v>
      </c>
      <c r="E215" s="285"/>
      <c r="F215" s="218">
        <v>70</v>
      </c>
      <c r="G215" s="218">
        <f t="shared" si="3"/>
        <v>154.19999999999999</v>
      </c>
      <c r="H215" s="218"/>
      <c r="I215" s="237"/>
    </row>
    <row r="216" spans="1:9">
      <c r="A216" s="236">
        <v>43759</v>
      </c>
      <c r="B216" s="677" t="s">
        <v>3410</v>
      </c>
      <c r="C216" s="677" t="s">
        <v>429</v>
      </c>
      <c r="D216" t="s">
        <v>400</v>
      </c>
      <c r="E216" s="285"/>
      <c r="F216" s="218">
        <v>140</v>
      </c>
      <c r="G216" s="218">
        <f t="shared" si="3"/>
        <v>14.199999999999989</v>
      </c>
      <c r="H216" s="218"/>
      <c r="I216" s="237"/>
    </row>
    <row r="217" spans="1:9">
      <c r="A217" s="236">
        <v>43759</v>
      </c>
      <c r="B217" s="677" t="s">
        <v>3410</v>
      </c>
      <c r="C217" s="677" t="s">
        <v>429</v>
      </c>
      <c r="D217" t="s">
        <v>19</v>
      </c>
      <c r="E217" s="285"/>
      <c r="F217" s="218">
        <v>7.7</v>
      </c>
      <c r="G217" s="218">
        <f t="shared" si="3"/>
        <v>6.4999999999999885</v>
      </c>
      <c r="H217" s="218"/>
      <c r="I217" s="237"/>
    </row>
    <row r="218" spans="1:9">
      <c r="A218" s="236">
        <v>43759</v>
      </c>
      <c r="B218" s="677" t="s">
        <v>3410</v>
      </c>
      <c r="C218" s="677" t="s">
        <v>429</v>
      </c>
      <c r="D218" t="s">
        <v>401</v>
      </c>
      <c r="E218" s="285"/>
      <c r="F218" s="218">
        <v>6.5</v>
      </c>
      <c r="G218" s="218">
        <f t="shared" si="3"/>
        <v>-1.1546319456101628E-14</v>
      </c>
      <c r="H218" s="218"/>
      <c r="I218" s="237"/>
    </row>
    <row r="219" spans="1:9">
      <c r="A219" s="243">
        <v>43738</v>
      </c>
      <c r="B219" s="676" t="s">
        <v>397</v>
      </c>
      <c r="C219" s="676" t="s">
        <v>478</v>
      </c>
      <c r="D219" t="s">
        <v>19</v>
      </c>
      <c r="E219" s="285">
        <v>7.7</v>
      </c>
      <c r="F219" s="218"/>
      <c r="G219" s="218">
        <f t="shared" si="3"/>
        <v>7.6999999999999886</v>
      </c>
      <c r="H219" s="218"/>
      <c r="I219" s="237"/>
    </row>
    <row r="220" spans="1:9">
      <c r="B220" s="677"/>
      <c r="C220" s="677"/>
      <c r="D220" t="s">
        <v>401</v>
      </c>
      <c r="E220" s="285">
        <v>6.6</v>
      </c>
      <c r="F220" s="218"/>
      <c r="G220" s="218">
        <f t="shared" si="3"/>
        <v>14.299999999999988</v>
      </c>
      <c r="H220" s="218"/>
      <c r="I220" s="237"/>
    </row>
    <row r="221" spans="1:9">
      <c r="B221" s="677"/>
      <c r="C221" s="677"/>
      <c r="D221" t="s">
        <v>400</v>
      </c>
      <c r="E221" s="285">
        <v>210</v>
      </c>
      <c r="F221" s="218"/>
      <c r="G221" s="218">
        <f t="shared" si="3"/>
        <v>224.29999999999998</v>
      </c>
      <c r="H221" s="218"/>
      <c r="I221" s="237"/>
    </row>
    <row r="222" spans="1:9">
      <c r="A222" s="236">
        <v>43738</v>
      </c>
      <c r="B222" s="677" t="s">
        <v>3412</v>
      </c>
      <c r="C222" s="677" t="s">
        <v>478</v>
      </c>
      <c r="D222" t="s">
        <v>400</v>
      </c>
      <c r="E222" s="285"/>
      <c r="F222" s="218">
        <v>63</v>
      </c>
      <c r="G222" s="218">
        <f t="shared" si="3"/>
        <v>161.29999999999998</v>
      </c>
      <c r="H222" s="218"/>
      <c r="I222" s="237"/>
    </row>
    <row r="223" spans="1:9">
      <c r="A223" s="236">
        <v>43759</v>
      </c>
      <c r="B223" s="677" t="s">
        <v>3410</v>
      </c>
      <c r="C223" s="677" t="s">
        <v>478</v>
      </c>
      <c r="D223" t="s">
        <v>19</v>
      </c>
      <c r="E223" s="285"/>
      <c r="F223" s="218">
        <v>7.7</v>
      </c>
      <c r="G223" s="218">
        <f t="shared" si="3"/>
        <v>153.6</v>
      </c>
      <c r="H223" s="218"/>
      <c r="I223" s="237"/>
    </row>
    <row r="224" spans="1:9">
      <c r="A224" s="236">
        <v>43759</v>
      </c>
      <c r="B224" s="677" t="s">
        <v>3410</v>
      </c>
      <c r="C224" s="677" t="s">
        <v>478</v>
      </c>
      <c r="D224" t="s">
        <v>401</v>
      </c>
      <c r="E224" s="285"/>
      <c r="F224" s="218">
        <v>6.6</v>
      </c>
      <c r="G224" s="218">
        <f t="shared" si="3"/>
        <v>147</v>
      </c>
      <c r="H224" s="218"/>
      <c r="I224" s="237"/>
    </row>
    <row r="225" spans="1:9">
      <c r="A225" s="236">
        <v>43759</v>
      </c>
      <c r="B225" s="677" t="s">
        <v>3410</v>
      </c>
      <c r="C225" s="677" t="s">
        <v>478</v>
      </c>
      <c r="D225" t="s">
        <v>400</v>
      </c>
      <c r="E225" s="285"/>
      <c r="F225" s="218">
        <v>147</v>
      </c>
      <c r="G225" s="218">
        <f t="shared" si="3"/>
        <v>0</v>
      </c>
      <c r="H225" s="218"/>
      <c r="I225" s="237"/>
    </row>
    <row r="226" spans="1:9">
      <c r="A226" s="243">
        <v>43769</v>
      </c>
      <c r="B226" s="676" t="s">
        <v>397</v>
      </c>
      <c r="C226" s="676" t="s">
        <v>398</v>
      </c>
      <c r="D226" t="s">
        <v>19</v>
      </c>
      <c r="E226" s="285">
        <v>7.8</v>
      </c>
      <c r="F226" s="218"/>
      <c r="G226" s="218">
        <f t="shared" si="3"/>
        <v>7.8</v>
      </c>
      <c r="H226" s="218"/>
      <c r="I226" s="237"/>
    </row>
    <row r="227" spans="1:9">
      <c r="B227" s="677"/>
      <c r="C227" s="677"/>
      <c r="D227" t="s">
        <v>401</v>
      </c>
      <c r="E227" s="285">
        <v>6.3</v>
      </c>
      <c r="F227" s="218"/>
      <c r="G227" s="218">
        <f t="shared" si="3"/>
        <v>14.1</v>
      </c>
      <c r="H227" s="218"/>
      <c r="I227" s="237"/>
    </row>
    <row r="228" spans="1:9">
      <c r="B228" s="677"/>
      <c r="C228" s="677"/>
      <c r="D228" t="s">
        <v>400</v>
      </c>
      <c r="E228" s="285">
        <v>210</v>
      </c>
      <c r="F228" s="218"/>
      <c r="G228" s="218">
        <f t="shared" si="3"/>
        <v>224.1</v>
      </c>
      <c r="H228" s="218"/>
      <c r="I228" s="237"/>
    </row>
    <row r="229" spans="1:9">
      <c r="A229" s="236">
        <v>43769</v>
      </c>
      <c r="B229" s="677" t="s">
        <v>3413</v>
      </c>
      <c r="C229" s="677" t="s">
        <v>398</v>
      </c>
      <c r="D229" t="s">
        <v>400</v>
      </c>
      <c r="E229" s="285"/>
      <c r="F229" s="218">
        <v>35</v>
      </c>
      <c r="G229" s="218">
        <f t="shared" si="3"/>
        <v>189.1</v>
      </c>
      <c r="H229" s="218"/>
      <c r="I229" s="237"/>
    </row>
    <row r="230" spans="1:9">
      <c r="A230" s="236">
        <v>43850</v>
      </c>
      <c r="B230" s="677" t="s">
        <v>3414</v>
      </c>
      <c r="C230" s="677" t="s">
        <v>398</v>
      </c>
      <c r="D230" t="s">
        <v>400</v>
      </c>
      <c r="E230" s="285"/>
      <c r="F230" s="218">
        <v>175</v>
      </c>
      <c r="G230" s="218">
        <f t="shared" si="3"/>
        <v>14.099999999999994</v>
      </c>
      <c r="H230" s="218"/>
      <c r="I230" s="237"/>
    </row>
    <row r="231" spans="1:9">
      <c r="A231" s="236">
        <v>43850</v>
      </c>
      <c r="B231" s="677" t="s">
        <v>3414</v>
      </c>
      <c r="C231" s="677" t="s">
        <v>398</v>
      </c>
      <c r="D231" t="s">
        <v>19</v>
      </c>
      <c r="E231" s="285"/>
      <c r="F231" s="218">
        <v>7.8</v>
      </c>
      <c r="G231" s="218">
        <f t="shared" si="3"/>
        <v>6.2999999999999945</v>
      </c>
      <c r="H231" s="218"/>
      <c r="I231" s="237"/>
    </row>
    <row r="232" spans="1:9">
      <c r="A232" s="236">
        <v>43850</v>
      </c>
      <c r="B232" s="677" t="s">
        <v>3414</v>
      </c>
      <c r="C232" s="677" t="s">
        <v>398</v>
      </c>
      <c r="D232" t="s">
        <v>401</v>
      </c>
      <c r="E232" s="285"/>
      <c r="F232" s="218">
        <v>6.3</v>
      </c>
      <c r="G232" s="218">
        <f t="shared" si="3"/>
        <v>0</v>
      </c>
      <c r="H232" s="218"/>
      <c r="I232" s="237"/>
    </row>
    <row r="233" spans="1:9">
      <c r="A233" s="243">
        <v>43799</v>
      </c>
      <c r="B233" s="676" t="s">
        <v>397</v>
      </c>
      <c r="C233" s="676" t="s">
        <v>405</v>
      </c>
      <c r="D233" t="s">
        <v>19</v>
      </c>
      <c r="E233" s="285">
        <v>8.6999999999999993</v>
      </c>
      <c r="F233" s="218"/>
      <c r="G233" s="218">
        <f t="shared" si="3"/>
        <v>8.6999999999999993</v>
      </c>
      <c r="H233" s="218"/>
      <c r="I233" s="237"/>
    </row>
    <row r="234" spans="1:9">
      <c r="B234" s="677"/>
      <c r="C234" s="677"/>
      <c r="D234" t="s">
        <v>401</v>
      </c>
      <c r="E234" s="285">
        <v>6.6</v>
      </c>
      <c r="F234" s="218"/>
      <c r="G234" s="218">
        <f t="shared" si="3"/>
        <v>15.299999999999999</v>
      </c>
      <c r="H234" s="218"/>
      <c r="I234" s="237"/>
    </row>
    <row r="235" spans="1:9">
      <c r="B235" s="677"/>
      <c r="C235" s="677"/>
      <c r="D235" t="s">
        <v>400</v>
      </c>
      <c r="E235" s="285">
        <v>210</v>
      </c>
      <c r="F235" s="218"/>
      <c r="G235" s="218">
        <f t="shared" si="3"/>
        <v>225.3</v>
      </c>
      <c r="H235" s="218"/>
      <c r="I235" s="237"/>
    </row>
    <row r="236" spans="1:9">
      <c r="A236" s="236">
        <v>43799</v>
      </c>
      <c r="B236" s="677" t="s">
        <v>3415</v>
      </c>
      <c r="C236" s="677" t="s">
        <v>405</v>
      </c>
      <c r="D236" t="s">
        <v>400</v>
      </c>
      <c r="E236" s="285"/>
      <c r="F236" s="218">
        <v>49</v>
      </c>
      <c r="G236" s="218">
        <f t="shared" si="3"/>
        <v>176.3</v>
      </c>
      <c r="H236" s="218"/>
      <c r="I236" s="237"/>
    </row>
    <row r="237" spans="1:9">
      <c r="A237" s="236">
        <v>43850</v>
      </c>
      <c r="B237" s="677" t="s">
        <v>3414</v>
      </c>
      <c r="C237" s="677" t="s">
        <v>405</v>
      </c>
      <c r="D237" t="s">
        <v>19</v>
      </c>
      <c r="E237" s="321"/>
      <c r="F237" s="218">
        <v>8.6999999999999993</v>
      </c>
      <c r="G237" s="218">
        <f t="shared" si="3"/>
        <v>167.60000000000002</v>
      </c>
      <c r="H237" s="218"/>
      <c r="I237" s="237"/>
    </row>
    <row r="238" spans="1:9">
      <c r="A238" s="236">
        <v>43850</v>
      </c>
      <c r="B238" s="677" t="s">
        <v>3414</v>
      </c>
      <c r="C238" s="677" t="s">
        <v>405</v>
      </c>
      <c r="D238" t="s">
        <v>401</v>
      </c>
      <c r="E238" s="321"/>
      <c r="F238" s="218">
        <v>6.6</v>
      </c>
      <c r="G238" s="218">
        <f t="shared" si="3"/>
        <v>161.00000000000003</v>
      </c>
      <c r="H238" s="218"/>
      <c r="I238" s="237"/>
    </row>
    <row r="239" spans="1:9">
      <c r="A239" s="236">
        <v>43850</v>
      </c>
      <c r="B239" s="677" t="s">
        <v>3414</v>
      </c>
      <c r="C239" s="677" t="s">
        <v>405</v>
      </c>
      <c r="D239" t="s">
        <v>400</v>
      </c>
      <c r="E239" s="321"/>
      <c r="F239" s="218">
        <v>161</v>
      </c>
      <c r="G239" s="218">
        <f t="shared" si="3"/>
        <v>0</v>
      </c>
      <c r="H239" s="218"/>
      <c r="I239" s="237"/>
    </row>
    <row r="240" spans="1:9">
      <c r="A240" s="243">
        <v>43830</v>
      </c>
      <c r="B240" s="231" t="s">
        <v>397</v>
      </c>
      <c r="C240" s="249" t="s">
        <v>409</v>
      </c>
      <c r="D240" t="s">
        <v>19</v>
      </c>
      <c r="E240" s="321">
        <v>9.1</v>
      </c>
      <c r="F240" s="218"/>
      <c r="G240" s="218">
        <f t="shared" si="3"/>
        <v>9.1</v>
      </c>
      <c r="H240" s="218"/>
      <c r="I240" s="237"/>
    </row>
    <row r="241" spans="1:9">
      <c r="B241" s="677"/>
      <c r="C241" s="677"/>
      <c r="D241" t="s">
        <v>401</v>
      </c>
      <c r="E241" s="321">
        <v>6.6</v>
      </c>
      <c r="F241" s="218"/>
      <c r="G241" s="218">
        <f t="shared" si="3"/>
        <v>15.7</v>
      </c>
      <c r="H241" s="218"/>
      <c r="I241" s="237"/>
    </row>
    <row r="242" spans="1:9">
      <c r="B242" s="677"/>
      <c r="C242" s="677"/>
      <c r="D242" t="s">
        <v>400</v>
      </c>
      <c r="E242" s="321">
        <v>210</v>
      </c>
      <c r="F242" s="218"/>
      <c r="G242" s="218">
        <f t="shared" si="3"/>
        <v>225.7</v>
      </c>
      <c r="H242" s="218"/>
      <c r="I242" s="237"/>
    </row>
    <row r="243" spans="1:9">
      <c r="A243" s="236">
        <v>43830</v>
      </c>
      <c r="B243" s="677" t="s">
        <v>3416</v>
      </c>
      <c r="C243" s="677" t="s">
        <v>409</v>
      </c>
      <c r="D243" t="s">
        <v>400</v>
      </c>
      <c r="E243" s="321"/>
      <c r="F243" s="218">
        <v>49</v>
      </c>
      <c r="G243" s="218">
        <f t="shared" si="3"/>
        <v>176.7</v>
      </c>
      <c r="H243" s="218"/>
      <c r="I243" s="237"/>
    </row>
    <row r="244" spans="1:9">
      <c r="A244" s="236">
        <v>43850</v>
      </c>
      <c r="B244" s="677" t="s">
        <v>3417</v>
      </c>
      <c r="C244" s="677" t="s">
        <v>409</v>
      </c>
      <c r="D244" t="s">
        <v>400</v>
      </c>
      <c r="E244" s="321"/>
      <c r="F244" s="218">
        <v>161</v>
      </c>
      <c r="G244" s="218">
        <f t="shared" si="3"/>
        <v>15.699999999999989</v>
      </c>
      <c r="H244" s="218"/>
      <c r="I244" s="237"/>
    </row>
    <row r="245" spans="1:9">
      <c r="A245" s="236">
        <v>43988</v>
      </c>
      <c r="B245" s="677" t="s">
        <v>3399</v>
      </c>
      <c r="C245" s="677" t="s">
        <v>409</v>
      </c>
      <c r="D245" t="s">
        <v>19</v>
      </c>
      <c r="E245" s="321"/>
      <c r="F245" s="245">
        <v>9.1</v>
      </c>
      <c r="G245" s="218">
        <f t="shared" si="3"/>
        <v>6.599999999999989</v>
      </c>
      <c r="H245" s="218"/>
      <c r="I245" s="237"/>
    </row>
    <row r="246" spans="1:9">
      <c r="A246" s="236">
        <v>43988</v>
      </c>
      <c r="B246" s="677" t="s">
        <v>3399</v>
      </c>
      <c r="C246" s="677" t="s">
        <v>409</v>
      </c>
      <c r="D246" t="s">
        <v>401</v>
      </c>
      <c r="E246" s="321"/>
      <c r="F246" s="245">
        <v>6.6</v>
      </c>
      <c r="G246" s="263">
        <f t="shared" si="3"/>
        <v>-1.0658141036401503E-14</v>
      </c>
      <c r="H246" s="263"/>
      <c r="I246" s="237"/>
    </row>
    <row r="247" spans="1:9">
      <c r="A247" s="243">
        <v>43861</v>
      </c>
      <c r="B247" s="231" t="s">
        <v>397</v>
      </c>
      <c r="C247" s="249" t="s">
        <v>444</v>
      </c>
      <c r="D247" t="s">
        <v>19</v>
      </c>
      <c r="E247" s="298">
        <v>11.6</v>
      </c>
      <c r="F247" s="218"/>
      <c r="G247" s="218">
        <f t="shared" si="3"/>
        <v>11.599999999999989</v>
      </c>
      <c r="H247" s="218"/>
      <c r="I247" s="237"/>
    </row>
    <row r="248" spans="1:9">
      <c r="B248" s="677"/>
      <c r="C248" s="677"/>
      <c r="D248" t="s">
        <v>401</v>
      </c>
      <c r="E248" s="298">
        <v>6.3</v>
      </c>
      <c r="F248" s="218"/>
      <c r="G248" s="218">
        <f t="shared" si="3"/>
        <v>17.899999999999988</v>
      </c>
      <c r="H248" s="218"/>
      <c r="I248" s="237"/>
    </row>
    <row r="249" spans="1:9">
      <c r="B249" s="677"/>
      <c r="C249" s="677"/>
      <c r="D249" t="s">
        <v>400</v>
      </c>
      <c r="E249" s="328">
        <v>210</v>
      </c>
      <c r="F249" s="218"/>
      <c r="G249" s="218">
        <f t="shared" si="3"/>
        <v>227.89999999999998</v>
      </c>
      <c r="H249" s="218"/>
      <c r="I249" s="237"/>
    </row>
    <row r="250" spans="1:9">
      <c r="A250" s="236">
        <v>43861</v>
      </c>
      <c r="B250" s="677" t="s">
        <v>3418</v>
      </c>
      <c r="C250" s="677" t="s">
        <v>444</v>
      </c>
      <c r="D250" t="s">
        <v>400</v>
      </c>
      <c r="E250" s="321"/>
      <c r="F250" s="218">
        <v>49</v>
      </c>
      <c r="G250" s="218">
        <f t="shared" si="3"/>
        <v>178.89999999999998</v>
      </c>
      <c r="H250" s="218"/>
      <c r="I250" s="237"/>
    </row>
    <row r="251" spans="1:9">
      <c r="A251" s="236">
        <v>43988</v>
      </c>
      <c r="B251" s="677" t="s">
        <v>3399</v>
      </c>
      <c r="C251" s="677" t="s">
        <v>444</v>
      </c>
      <c r="D251" t="s">
        <v>19</v>
      </c>
      <c r="E251" s="321"/>
      <c r="F251" s="245">
        <v>11.6</v>
      </c>
      <c r="G251" s="218">
        <f t="shared" si="3"/>
        <v>167.29999999999998</v>
      </c>
      <c r="H251" s="218"/>
      <c r="I251" s="237"/>
    </row>
    <row r="252" spans="1:9">
      <c r="A252" s="236">
        <v>43988</v>
      </c>
      <c r="B252" s="677" t="s">
        <v>3399</v>
      </c>
      <c r="C252" s="677" t="s">
        <v>444</v>
      </c>
      <c r="D252" t="s">
        <v>401</v>
      </c>
      <c r="E252" s="321"/>
      <c r="F252" s="245">
        <v>6.3</v>
      </c>
      <c r="G252" s="218">
        <f t="shared" si="3"/>
        <v>160.99999999999997</v>
      </c>
      <c r="H252" s="218"/>
      <c r="I252" s="237"/>
    </row>
    <row r="253" spans="1:9">
      <c r="A253" s="236">
        <v>43988</v>
      </c>
      <c r="B253" s="677" t="s">
        <v>3399</v>
      </c>
      <c r="C253" s="677" t="s">
        <v>444</v>
      </c>
      <c r="D253" t="s">
        <v>400</v>
      </c>
      <c r="E253" s="321"/>
      <c r="F253" s="245">
        <v>134.69999999999999</v>
      </c>
      <c r="G253" s="218">
        <f t="shared" si="3"/>
        <v>26.299999999999983</v>
      </c>
      <c r="H253" s="218"/>
      <c r="I253" s="237"/>
    </row>
    <row r="254" spans="1:9">
      <c r="A254" s="236">
        <v>45146</v>
      </c>
      <c r="B254" s="677" t="s">
        <v>3419</v>
      </c>
      <c r="C254" s="677" t="s">
        <v>444</v>
      </c>
      <c r="D254" t="s">
        <v>400</v>
      </c>
      <c r="E254"/>
      <c r="F254" s="245">
        <v>26.3</v>
      </c>
      <c r="G254" s="218">
        <f t="shared" si="3"/>
        <v>0</v>
      </c>
      <c r="H254" s="218"/>
      <c r="I254" s="237"/>
    </row>
    <row r="255" spans="1:9">
      <c r="A255" s="243">
        <v>43890</v>
      </c>
      <c r="B255" s="676" t="s">
        <v>397</v>
      </c>
      <c r="C255" s="676" t="s">
        <v>415</v>
      </c>
      <c r="D255" t="s">
        <v>19</v>
      </c>
      <c r="E255" s="321">
        <v>12</v>
      </c>
      <c r="F255" s="218"/>
      <c r="G255" s="218">
        <f t="shared" si="3"/>
        <v>12</v>
      </c>
      <c r="H255" s="218"/>
      <c r="I255" s="237"/>
    </row>
    <row r="256" spans="1:9">
      <c r="B256" s="677"/>
      <c r="C256" s="677"/>
      <c r="D256" t="s">
        <v>401</v>
      </c>
      <c r="E256" s="321">
        <v>6.7</v>
      </c>
      <c r="F256" s="218"/>
      <c r="G256" s="218">
        <f t="shared" si="3"/>
        <v>18.7</v>
      </c>
      <c r="H256" s="218"/>
      <c r="I256" s="237"/>
    </row>
    <row r="257" spans="1:9">
      <c r="B257" s="677"/>
      <c r="C257" s="677"/>
      <c r="D257" t="s">
        <v>400</v>
      </c>
      <c r="E257" s="321">
        <v>210</v>
      </c>
      <c r="F257" s="218"/>
      <c r="G257" s="218">
        <f t="shared" si="3"/>
        <v>228.7</v>
      </c>
      <c r="H257" s="218"/>
      <c r="I257" s="237"/>
    </row>
    <row r="258" spans="1:9">
      <c r="A258" s="236">
        <v>43890</v>
      </c>
      <c r="B258" s="677" t="s">
        <v>3420</v>
      </c>
      <c r="C258" s="677" t="s">
        <v>415</v>
      </c>
      <c r="D258" s="227" t="s">
        <v>400</v>
      </c>
      <c r="E258" s="321"/>
      <c r="F258" s="245">
        <v>49</v>
      </c>
      <c r="G258" s="218">
        <f t="shared" si="3"/>
        <v>179.7</v>
      </c>
      <c r="H258" s="218"/>
      <c r="I258" s="253"/>
    </row>
    <row r="259" spans="1:9">
      <c r="A259" s="236">
        <v>43988</v>
      </c>
      <c r="B259" s="677" t="s">
        <v>3399</v>
      </c>
      <c r="C259" s="677" t="s">
        <v>415</v>
      </c>
      <c r="D259" s="227" t="s">
        <v>400</v>
      </c>
      <c r="E259" s="321"/>
      <c r="F259" s="245">
        <v>161</v>
      </c>
      <c r="G259" s="218">
        <f t="shared" si="3"/>
        <v>18.699999999999989</v>
      </c>
      <c r="H259" s="218"/>
      <c r="I259" s="253"/>
    </row>
    <row r="260" spans="1:9">
      <c r="A260" s="236">
        <v>43988</v>
      </c>
      <c r="B260" s="677" t="s">
        <v>3399</v>
      </c>
      <c r="C260" s="677" t="s">
        <v>415</v>
      </c>
      <c r="D260" s="227" t="s">
        <v>19</v>
      </c>
      <c r="E260" s="321"/>
      <c r="F260" s="245">
        <v>12</v>
      </c>
      <c r="G260" s="218">
        <f t="shared" si="3"/>
        <v>6.6999999999999886</v>
      </c>
      <c r="H260" s="218"/>
      <c r="I260" s="253"/>
    </row>
    <row r="261" spans="1:9">
      <c r="A261" s="236">
        <v>43988</v>
      </c>
      <c r="B261" s="677" t="s">
        <v>3399</v>
      </c>
      <c r="C261" s="677" t="s">
        <v>415</v>
      </c>
      <c r="D261" s="227" t="s">
        <v>401</v>
      </c>
      <c r="E261" s="321"/>
      <c r="F261" s="245">
        <v>6.7</v>
      </c>
      <c r="G261" s="218">
        <f t="shared" si="3"/>
        <v>-1.1546319456101628E-14</v>
      </c>
      <c r="H261" s="218"/>
      <c r="I261" s="253"/>
    </row>
    <row r="262" spans="1:9" ht="14.25" customHeight="1">
      <c r="A262" s="243">
        <v>43921</v>
      </c>
      <c r="B262" s="676" t="s">
        <v>397</v>
      </c>
      <c r="C262" s="676" t="s">
        <v>418</v>
      </c>
      <c r="D262" t="s">
        <v>19</v>
      </c>
      <c r="E262" s="314">
        <v>12.6</v>
      </c>
      <c r="F262" s="218"/>
      <c r="G262" s="218">
        <f t="shared" si="3"/>
        <v>12.599999999999987</v>
      </c>
      <c r="H262" s="218"/>
      <c r="I262" s="253"/>
    </row>
    <row r="263" spans="1:9">
      <c r="B263" s="677"/>
      <c r="C263" s="677"/>
      <c r="D263" t="s">
        <v>401</v>
      </c>
      <c r="E263" s="285">
        <v>6.7</v>
      </c>
      <c r="F263" s="218"/>
      <c r="G263" s="218">
        <f t="shared" si="3"/>
        <v>19.299999999999986</v>
      </c>
      <c r="H263" s="218"/>
      <c r="I263" s="237"/>
    </row>
    <row r="264" spans="1:9">
      <c r="B264" s="677"/>
      <c r="C264" s="677"/>
      <c r="D264" t="s">
        <v>400</v>
      </c>
      <c r="E264" s="285">
        <v>210</v>
      </c>
      <c r="F264" s="218"/>
      <c r="G264" s="218">
        <f t="shared" si="3"/>
        <v>229.29999999999998</v>
      </c>
      <c r="H264" s="218"/>
      <c r="I264" s="237"/>
    </row>
    <row r="265" spans="1:9">
      <c r="A265" s="236">
        <v>43969</v>
      </c>
      <c r="B265" s="677" t="s">
        <v>3421</v>
      </c>
      <c r="C265" s="677" t="s">
        <v>418</v>
      </c>
      <c r="D265" t="s">
        <v>400</v>
      </c>
      <c r="E265" s="285"/>
      <c r="F265" s="218">
        <v>28</v>
      </c>
      <c r="G265" s="218">
        <f t="shared" si="3"/>
        <v>201.29999999999998</v>
      </c>
      <c r="H265" s="218"/>
      <c r="I265" s="253"/>
    </row>
    <row r="266" spans="1:9">
      <c r="A266" s="236">
        <v>43988</v>
      </c>
      <c r="B266" s="677" t="s">
        <v>3399</v>
      </c>
      <c r="C266" s="677" t="s">
        <v>418</v>
      </c>
      <c r="D266" s="227" t="s">
        <v>400</v>
      </c>
      <c r="E266" s="321"/>
      <c r="F266" s="264">
        <v>182</v>
      </c>
      <c r="G266" s="218">
        <f t="shared" si="3"/>
        <v>19.299999999999983</v>
      </c>
      <c r="H266" s="218"/>
    </row>
    <row r="267" spans="1:9">
      <c r="A267" s="236">
        <v>44012</v>
      </c>
      <c r="B267" s="677" t="s">
        <v>3422</v>
      </c>
      <c r="C267" s="677" t="s">
        <v>418</v>
      </c>
      <c r="D267" s="227" t="s">
        <v>19</v>
      </c>
      <c r="E267" s="321"/>
      <c r="F267" s="245">
        <v>12.2</v>
      </c>
      <c r="G267" s="218">
        <f t="shared" si="3"/>
        <v>7.0999999999999837</v>
      </c>
      <c r="H267" s="218"/>
    </row>
    <row r="268" spans="1:9">
      <c r="A268" s="236">
        <v>45146</v>
      </c>
      <c r="B268" s="677" t="s">
        <v>3423</v>
      </c>
      <c r="C268" s="677" t="s">
        <v>418</v>
      </c>
      <c r="D268" t="s">
        <v>19</v>
      </c>
      <c r="E268" s="321"/>
      <c r="F268" s="245">
        <v>0.4</v>
      </c>
      <c r="G268" s="218">
        <f t="shared" si="3"/>
        <v>6.6999999999999833</v>
      </c>
      <c r="H268" s="218"/>
    </row>
    <row r="269" spans="1:9">
      <c r="A269" s="236">
        <v>45146</v>
      </c>
      <c r="B269" s="677" t="s">
        <v>3423</v>
      </c>
      <c r="C269" s="677" t="s">
        <v>418</v>
      </c>
      <c r="D269" t="s">
        <v>401</v>
      </c>
      <c r="E269" s="321"/>
      <c r="F269" s="245">
        <v>6.7</v>
      </c>
      <c r="G269" s="218">
        <f t="shared" si="3"/>
        <v>-1.6875389974302379E-14</v>
      </c>
      <c r="H269" s="218"/>
    </row>
    <row r="270" spans="1:9">
      <c r="A270" s="243">
        <v>43951</v>
      </c>
      <c r="B270" s="676" t="s">
        <v>397</v>
      </c>
      <c r="C270" s="676" t="s">
        <v>420</v>
      </c>
      <c r="D270" t="s">
        <v>19</v>
      </c>
      <c r="E270" s="314">
        <v>13.1</v>
      </c>
      <c r="F270" s="245"/>
      <c r="G270" s="218">
        <f t="shared" si="3"/>
        <v>13.099999999999984</v>
      </c>
      <c r="H270" s="218"/>
    </row>
    <row r="271" spans="1:9">
      <c r="B271" s="677"/>
      <c r="C271" s="677"/>
      <c r="D271" t="s">
        <v>401</v>
      </c>
      <c r="E271" s="285">
        <v>10.8</v>
      </c>
      <c r="F271" s="245"/>
      <c r="G271" s="218">
        <f t="shared" si="3"/>
        <v>23.899999999999984</v>
      </c>
      <c r="H271" s="218"/>
    </row>
    <row r="272" spans="1:9">
      <c r="B272" s="677"/>
      <c r="C272" s="677"/>
      <c r="D272" t="s">
        <v>400</v>
      </c>
      <c r="E272" s="285">
        <v>210</v>
      </c>
      <c r="F272" s="245"/>
      <c r="G272" s="218">
        <f t="shared" si="3"/>
        <v>233.89999999999998</v>
      </c>
      <c r="H272" s="218"/>
    </row>
    <row r="273" spans="1:8">
      <c r="A273" s="236">
        <v>44012</v>
      </c>
      <c r="B273" s="677" t="s">
        <v>3422</v>
      </c>
      <c r="C273" s="677" t="s">
        <v>420</v>
      </c>
      <c r="D273" t="s">
        <v>400</v>
      </c>
      <c r="E273" s="285"/>
      <c r="F273" s="245">
        <v>210</v>
      </c>
      <c r="G273" s="218">
        <f t="shared" si="3"/>
        <v>23.899999999999977</v>
      </c>
      <c r="H273" s="218"/>
    </row>
    <row r="274" spans="1:8">
      <c r="A274" s="236">
        <v>44012</v>
      </c>
      <c r="B274" s="677" t="s">
        <v>3422</v>
      </c>
      <c r="C274" s="677" t="s">
        <v>420</v>
      </c>
      <c r="D274" t="s">
        <v>19</v>
      </c>
      <c r="E274" s="285"/>
      <c r="F274" s="264">
        <v>12</v>
      </c>
      <c r="G274" s="218">
        <f t="shared" si="3"/>
        <v>11.899999999999977</v>
      </c>
      <c r="H274" s="218"/>
    </row>
    <row r="275" spans="1:8">
      <c r="A275" s="236">
        <v>45146</v>
      </c>
      <c r="B275" s="677" t="s">
        <v>3423</v>
      </c>
      <c r="C275" s="677" t="s">
        <v>420</v>
      </c>
      <c r="D275" t="s">
        <v>19</v>
      </c>
      <c r="E275" s="285"/>
      <c r="F275" s="264">
        <v>1.1000000000000001</v>
      </c>
      <c r="G275" s="218">
        <f t="shared" si="3"/>
        <v>10.799999999999978</v>
      </c>
      <c r="H275" s="218"/>
    </row>
    <row r="276" spans="1:8">
      <c r="A276" s="236">
        <v>45146</v>
      </c>
      <c r="B276" s="677" t="s">
        <v>3423</v>
      </c>
      <c r="C276" s="677" t="s">
        <v>420</v>
      </c>
      <c r="D276" t="s">
        <v>401</v>
      </c>
      <c r="E276" s="285"/>
      <c r="F276" s="264">
        <v>10.8</v>
      </c>
      <c r="G276" s="218">
        <f t="shared" si="3"/>
        <v>-2.3092638912203256E-14</v>
      </c>
      <c r="H276" s="218"/>
    </row>
    <row r="277" spans="1:8">
      <c r="A277" s="243">
        <v>43982</v>
      </c>
      <c r="B277" s="676" t="s">
        <v>397</v>
      </c>
      <c r="C277" s="676" t="s">
        <v>422</v>
      </c>
      <c r="D277" t="s">
        <v>19</v>
      </c>
      <c r="E277" s="285">
        <v>12.1</v>
      </c>
      <c r="F277" s="245"/>
      <c r="G277" s="218">
        <f t="shared" si="3"/>
        <v>12.099999999999977</v>
      </c>
      <c r="H277" s="218"/>
    </row>
    <row r="278" spans="1:8">
      <c r="B278" s="677"/>
      <c r="C278" s="677"/>
      <c r="D278" t="s">
        <v>401</v>
      </c>
      <c r="E278" s="285">
        <v>5.8</v>
      </c>
      <c r="F278" s="218"/>
      <c r="G278" s="218">
        <f t="shared" si="3"/>
        <v>17.899999999999977</v>
      </c>
      <c r="H278" s="218"/>
    </row>
    <row r="279" spans="1:8">
      <c r="B279" s="677"/>
      <c r="C279" s="677"/>
      <c r="D279" t="s">
        <v>400</v>
      </c>
      <c r="E279" s="321">
        <v>210</v>
      </c>
      <c r="F279" s="218"/>
      <c r="G279" s="218">
        <f t="shared" si="3"/>
        <v>227.89999999999998</v>
      </c>
      <c r="H279" s="218"/>
    </row>
    <row r="280" spans="1:8">
      <c r="A280" s="236">
        <v>43988</v>
      </c>
      <c r="B280" s="677" t="s">
        <v>3399</v>
      </c>
      <c r="C280" s="677" t="s">
        <v>422</v>
      </c>
      <c r="D280" t="s">
        <v>400</v>
      </c>
      <c r="E280" s="329"/>
      <c r="F280" s="245">
        <v>210</v>
      </c>
      <c r="G280" s="218">
        <f t="shared" si="3"/>
        <v>17.899999999999977</v>
      </c>
      <c r="H280" s="218"/>
    </row>
    <row r="281" spans="1:8">
      <c r="A281" s="236">
        <v>45146</v>
      </c>
      <c r="B281" s="677" t="s">
        <v>3423</v>
      </c>
      <c r="C281" s="677" t="s">
        <v>422</v>
      </c>
      <c r="D281" t="s">
        <v>19</v>
      </c>
      <c r="E281" s="329"/>
      <c r="F281" s="285">
        <v>12.1</v>
      </c>
      <c r="G281" s="218">
        <f t="shared" ref="G281:G290" si="4">+G280+E281-F281</f>
        <v>5.7999999999999776</v>
      </c>
      <c r="H281" s="218"/>
    </row>
    <row r="282" spans="1:8">
      <c r="A282" s="236">
        <v>45146</v>
      </c>
      <c r="B282" s="677" t="s">
        <v>3423</v>
      </c>
      <c r="C282" s="677" t="s">
        <v>422</v>
      </c>
      <c r="D282" t="s">
        <v>401</v>
      </c>
      <c r="E282" s="329"/>
      <c r="F282" s="285">
        <v>5.8</v>
      </c>
      <c r="G282" s="218">
        <f t="shared" si="4"/>
        <v>-2.2204460492503131E-14</v>
      </c>
      <c r="H282" s="218"/>
    </row>
    <row r="283" spans="1:8">
      <c r="A283" s="243">
        <v>44012</v>
      </c>
      <c r="B283" s="676" t="s">
        <v>397</v>
      </c>
      <c r="C283" s="676" t="s">
        <v>425</v>
      </c>
      <c r="D283" t="s">
        <v>19</v>
      </c>
      <c r="E283" s="285">
        <v>10.7</v>
      </c>
      <c r="F283" s="245"/>
      <c r="G283" s="218">
        <f t="shared" si="4"/>
        <v>10.699999999999978</v>
      </c>
      <c r="H283" s="218"/>
    </row>
    <row r="284" spans="1:8">
      <c r="A284" s="243"/>
      <c r="B284" s="676"/>
      <c r="C284" s="676"/>
      <c r="D284" t="s">
        <v>401</v>
      </c>
      <c r="E284" s="285">
        <v>2.8</v>
      </c>
      <c r="F284" s="245"/>
      <c r="G284" s="218">
        <f t="shared" si="4"/>
        <v>13.499999999999979</v>
      </c>
      <c r="H284" s="218"/>
    </row>
    <row r="285" spans="1:8">
      <c r="A285" s="243"/>
      <c r="B285" s="676"/>
      <c r="C285" s="676"/>
      <c r="D285" t="s">
        <v>400</v>
      </c>
      <c r="E285" s="285">
        <v>210</v>
      </c>
      <c r="F285" s="245"/>
      <c r="G285" s="218">
        <f t="shared" si="4"/>
        <v>223.49999999999997</v>
      </c>
      <c r="H285" s="218"/>
    </row>
    <row r="286" spans="1:8">
      <c r="A286" s="236">
        <v>44102</v>
      </c>
      <c r="B286" s="677" t="s">
        <v>3424</v>
      </c>
      <c r="C286" s="677" t="s">
        <v>425</v>
      </c>
      <c r="D286" t="s">
        <v>400</v>
      </c>
      <c r="E286" s="285"/>
      <c r="F286" s="245">
        <v>210</v>
      </c>
      <c r="G286" s="218">
        <f t="shared" si="4"/>
        <v>13.499999999999972</v>
      </c>
      <c r="H286" s="218"/>
    </row>
    <row r="287" spans="1:8">
      <c r="A287" s="236">
        <v>45146</v>
      </c>
      <c r="B287" s="677" t="s">
        <v>3423</v>
      </c>
      <c r="C287" s="677" t="s">
        <v>425</v>
      </c>
      <c r="D287" t="s">
        <v>19</v>
      </c>
      <c r="E287" s="285"/>
      <c r="F287" s="285">
        <v>10.7</v>
      </c>
      <c r="G287" s="218">
        <f t="shared" si="4"/>
        <v>2.7999999999999723</v>
      </c>
      <c r="H287" s="218"/>
    </row>
    <row r="288" spans="1:8">
      <c r="A288" s="236">
        <v>45146</v>
      </c>
      <c r="B288" s="677" t="s">
        <v>3423</v>
      </c>
      <c r="C288" s="677" t="s">
        <v>425</v>
      </c>
      <c r="D288" t="s">
        <v>401</v>
      </c>
      <c r="E288" s="285"/>
      <c r="F288" s="285">
        <v>2.8</v>
      </c>
      <c r="G288" s="218">
        <f t="shared" si="4"/>
        <v>-2.7533531010703882E-14</v>
      </c>
      <c r="H288" s="218"/>
    </row>
    <row r="289" spans="1:8">
      <c r="A289" s="243">
        <v>44043</v>
      </c>
      <c r="B289" s="676" t="s">
        <v>397</v>
      </c>
      <c r="C289" s="676" t="s">
        <v>427</v>
      </c>
      <c r="D289" t="s">
        <v>19</v>
      </c>
      <c r="E289" s="285">
        <v>9</v>
      </c>
      <c r="F289" s="245"/>
      <c r="G289" s="218">
        <f t="shared" si="4"/>
        <v>8.9999999999999716</v>
      </c>
      <c r="H289" s="218"/>
    </row>
    <row r="290" spans="1:8">
      <c r="B290" s="677"/>
      <c r="C290" s="677"/>
      <c r="D290" t="s">
        <v>401</v>
      </c>
      <c r="E290" s="285">
        <v>3.7</v>
      </c>
      <c r="F290" s="245"/>
      <c r="G290" s="218">
        <f t="shared" si="4"/>
        <v>12.699999999999971</v>
      </c>
      <c r="H290" s="218"/>
    </row>
    <row r="291" spans="1:8">
      <c r="B291" s="677"/>
      <c r="C291" s="677"/>
      <c r="D291" t="s">
        <v>400</v>
      </c>
      <c r="E291" s="285">
        <v>210</v>
      </c>
      <c r="F291" s="245"/>
      <c r="G291" s="218">
        <f t="shared" ref="G291:G355" si="5">+G290+E291-F291</f>
        <v>222.69999999999996</v>
      </c>
      <c r="H291" s="218"/>
    </row>
    <row r="292" spans="1:8">
      <c r="A292" s="236">
        <v>44102</v>
      </c>
      <c r="B292" s="677" t="s">
        <v>3424</v>
      </c>
      <c r="C292" s="677" t="s">
        <v>427</v>
      </c>
      <c r="D292" t="s">
        <v>400</v>
      </c>
      <c r="E292" s="285"/>
      <c r="F292" s="218">
        <v>210</v>
      </c>
      <c r="G292" s="218">
        <f t="shared" si="5"/>
        <v>12.69999999999996</v>
      </c>
      <c r="H292" s="218"/>
    </row>
    <row r="293" spans="1:8">
      <c r="A293" s="236">
        <v>45146</v>
      </c>
      <c r="B293" s="677" t="s">
        <v>3423</v>
      </c>
      <c r="C293" s="677" t="s">
        <v>427</v>
      </c>
      <c r="D293" t="s">
        <v>19</v>
      </c>
      <c r="E293" s="285"/>
      <c r="F293" s="285">
        <v>9</v>
      </c>
      <c r="G293" s="218">
        <f t="shared" si="5"/>
        <v>3.6999999999999602</v>
      </c>
      <c r="H293" s="218"/>
    </row>
    <row r="294" spans="1:8">
      <c r="A294" s="236">
        <v>45146</v>
      </c>
      <c r="B294" s="677" t="s">
        <v>3423</v>
      </c>
      <c r="C294" s="677" t="s">
        <v>427</v>
      </c>
      <c r="D294" t="s">
        <v>401</v>
      </c>
      <c r="E294" s="285"/>
      <c r="F294" s="285">
        <v>3.7</v>
      </c>
      <c r="G294" s="218">
        <f t="shared" si="5"/>
        <v>-3.9968028886505635E-14</v>
      </c>
      <c r="H294" s="218"/>
    </row>
    <row r="295" spans="1:8">
      <c r="A295" s="243">
        <v>44074</v>
      </c>
      <c r="B295" s="676" t="s">
        <v>397</v>
      </c>
      <c r="C295" s="676" t="s">
        <v>429</v>
      </c>
      <c r="D295" t="s">
        <v>19</v>
      </c>
      <c r="E295" s="285">
        <v>8.6</v>
      </c>
      <c r="F295" s="218"/>
      <c r="G295" s="218">
        <f t="shared" si="5"/>
        <v>8.5999999999999588</v>
      </c>
      <c r="H295" s="218"/>
    </row>
    <row r="296" spans="1:8">
      <c r="B296" s="677"/>
      <c r="C296" s="677"/>
      <c r="D296" t="s">
        <v>401</v>
      </c>
      <c r="E296" s="285">
        <v>2.7</v>
      </c>
      <c r="F296" s="218"/>
      <c r="G296" s="218">
        <f t="shared" si="5"/>
        <v>11.299999999999958</v>
      </c>
      <c r="H296" s="218"/>
    </row>
    <row r="297" spans="1:8">
      <c r="B297" s="677"/>
      <c r="C297" s="677"/>
      <c r="D297" t="s">
        <v>400</v>
      </c>
      <c r="E297" s="285">
        <v>210</v>
      </c>
      <c r="F297" s="218"/>
      <c r="G297" s="218">
        <f t="shared" si="5"/>
        <v>221.29999999999995</v>
      </c>
      <c r="H297" s="218"/>
    </row>
    <row r="298" spans="1:8">
      <c r="B298" s="677"/>
      <c r="C298" s="677"/>
      <c r="D298" t="s">
        <v>503</v>
      </c>
      <c r="E298" s="285">
        <v>15</v>
      </c>
      <c r="F298" s="218"/>
      <c r="G298" s="218">
        <f t="shared" si="5"/>
        <v>236.29999999999995</v>
      </c>
      <c r="H298" s="218"/>
    </row>
    <row r="299" spans="1:8">
      <c r="A299" s="236">
        <v>44117</v>
      </c>
      <c r="B299" s="677" t="s">
        <v>3425</v>
      </c>
      <c r="C299" s="677" t="s">
        <v>429</v>
      </c>
      <c r="D299" t="s">
        <v>400</v>
      </c>
      <c r="E299" s="285"/>
      <c r="F299" s="218">
        <v>210</v>
      </c>
      <c r="G299" s="218">
        <f t="shared" si="5"/>
        <v>26.299999999999955</v>
      </c>
      <c r="H299" s="218"/>
    </row>
    <row r="300" spans="1:8">
      <c r="A300" s="236">
        <v>45146</v>
      </c>
      <c r="B300" s="677" t="s">
        <v>3426</v>
      </c>
      <c r="C300" s="677" t="s">
        <v>429</v>
      </c>
      <c r="D300" t="s">
        <v>19</v>
      </c>
      <c r="E300" s="285"/>
      <c r="F300" s="285">
        <v>8.6</v>
      </c>
      <c r="G300" s="218">
        <f t="shared" si="5"/>
        <v>17.699999999999953</v>
      </c>
      <c r="H300" s="218"/>
    </row>
    <row r="301" spans="1:8">
      <c r="A301" s="236">
        <v>45146</v>
      </c>
      <c r="B301" s="677" t="s">
        <v>3426</v>
      </c>
      <c r="C301" s="677" t="s">
        <v>429</v>
      </c>
      <c r="D301" t="s">
        <v>401</v>
      </c>
      <c r="E301" s="285"/>
      <c r="F301" s="285">
        <v>2</v>
      </c>
      <c r="G301" s="218">
        <f t="shared" si="5"/>
        <v>15.699999999999953</v>
      </c>
      <c r="H301" s="218"/>
    </row>
    <row r="302" spans="1:8">
      <c r="A302" s="236">
        <v>45167</v>
      </c>
      <c r="B302" s="677" t="s">
        <v>3427</v>
      </c>
      <c r="C302" s="677" t="s">
        <v>429</v>
      </c>
      <c r="D302" t="s">
        <v>401</v>
      </c>
      <c r="E302" s="285"/>
      <c r="F302" s="285">
        <v>0.7</v>
      </c>
      <c r="G302" s="218">
        <f t="shared" si="5"/>
        <v>14.999999999999954</v>
      </c>
      <c r="H302" s="218"/>
    </row>
    <row r="303" spans="1:8">
      <c r="A303" s="236">
        <v>45167</v>
      </c>
      <c r="B303" s="677" t="s">
        <v>3427</v>
      </c>
      <c r="C303" s="677" t="s">
        <v>429</v>
      </c>
      <c r="D303" t="s">
        <v>503</v>
      </c>
      <c r="E303" s="285"/>
      <c r="F303" s="285">
        <v>15</v>
      </c>
      <c r="G303" s="218">
        <f t="shared" si="5"/>
        <v>-4.6185277824406512E-14</v>
      </c>
      <c r="H303" s="218"/>
    </row>
    <row r="304" spans="1:8">
      <c r="A304" s="243">
        <v>44104</v>
      </c>
      <c r="B304" s="676" t="s">
        <v>397</v>
      </c>
      <c r="C304" s="676" t="s">
        <v>478</v>
      </c>
      <c r="D304" t="s">
        <v>19</v>
      </c>
      <c r="E304" s="285">
        <v>8.9</v>
      </c>
      <c r="F304" s="218"/>
      <c r="G304" s="218">
        <f t="shared" si="5"/>
        <v>8.8999999999999542</v>
      </c>
      <c r="H304" s="218"/>
    </row>
    <row r="305" spans="1:8">
      <c r="B305" s="677"/>
      <c r="C305" s="677"/>
      <c r="D305" t="s">
        <v>401</v>
      </c>
      <c r="E305" s="285">
        <v>3.1</v>
      </c>
      <c r="F305" s="218"/>
      <c r="G305" s="218">
        <f t="shared" si="5"/>
        <v>11.999999999999954</v>
      </c>
      <c r="H305" s="218"/>
    </row>
    <row r="306" spans="1:8">
      <c r="B306" s="677"/>
      <c r="C306" s="677"/>
      <c r="D306" t="s">
        <v>400</v>
      </c>
      <c r="E306" s="285">
        <v>210</v>
      </c>
      <c r="F306" s="218"/>
      <c r="G306" s="218">
        <f t="shared" si="5"/>
        <v>221.99999999999994</v>
      </c>
      <c r="H306" s="218"/>
    </row>
    <row r="307" spans="1:8">
      <c r="B307" s="677"/>
      <c r="C307" s="677"/>
      <c r="D307" t="s">
        <v>503</v>
      </c>
      <c r="E307" s="285">
        <v>8.5</v>
      </c>
      <c r="F307" s="218"/>
      <c r="G307" s="218">
        <f t="shared" si="5"/>
        <v>230.49999999999994</v>
      </c>
      <c r="H307" s="218"/>
    </row>
    <row r="308" spans="1:8">
      <c r="A308" s="236">
        <v>44141</v>
      </c>
      <c r="B308" s="677" t="s">
        <v>3428</v>
      </c>
      <c r="C308" s="677" t="s">
        <v>478</v>
      </c>
      <c r="D308" t="s">
        <v>400</v>
      </c>
      <c r="E308" s="285"/>
      <c r="F308" s="218">
        <v>210</v>
      </c>
      <c r="G308" s="218">
        <f t="shared" si="5"/>
        <v>20.499999999999943</v>
      </c>
      <c r="H308" s="218"/>
    </row>
    <row r="309" spans="1:8">
      <c r="A309" s="236">
        <v>45167</v>
      </c>
      <c r="B309" s="677" t="s">
        <v>3427</v>
      </c>
      <c r="C309" s="677" t="s">
        <v>478</v>
      </c>
      <c r="D309" t="s">
        <v>19</v>
      </c>
      <c r="E309" s="285"/>
      <c r="F309" s="285">
        <v>8.9</v>
      </c>
      <c r="G309" s="218">
        <f t="shared" si="5"/>
        <v>11.599999999999943</v>
      </c>
      <c r="H309" s="218"/>
    </row>
    <row r="310" spans="1:8">
      <c r="A310" s="236">
        <v>45167</v>
      </c>
      <c r="B310" s="677" t="s">
        <v>3427</v>
      </c>
      <c r="C310" s="677" t="s">
        <v>478</v>
      </c>
      <c r="D310" t="s">
        <v>401</v>
      </c>
      <c r="E310" s="285"/>
      <c r="F310" s="285">
        <v>3.1</v>
      </c>
      <c r="G310" s="218">
        <f t="shared" si="5"/>
        <v>8.4999999999999432</v>
      </c>
      <c r="H310" s="218"/>
    </row>
    <row r="311" spans="1:8">
      <c r="A311" s="236">
        <v>45167</v>
      </c>
      <c r="B311" s="677" t="s">
        <v>3427</v>
      </c>
      <c r="C311" s="677" t="s">
        <v>478</v>
      </c>
      <c r="D311" t="s">
        <v>503</v>
      </c>
      <c r="E311" s="285"/>
      <c r="F311" s="218">
        <v>8.5</v>
      </c>
      <c r="G311" s="218">
        <f t="shared" si="5"/>
        <v>-5.6843418860808015E-14</v>
      </c>
      <c r="H311" s="218"/>
    </row>
    <row r="312" spans="1:8">
      <c r="A312" s="243">
        <v>44135</v>
      </c>
      <c r="B312" s="676" t="s">
        <v>397</v>
      </c>
      <c r="C312" s="676" t="s">
        <v>398</v>
      </c>
      <c r="D312" t="s">
        <v>19</v>
      </c>
      <c r="E312" s="285">
        <v>10.4</v>
      </c>
      <c r="F312" s="218"/>
      <c r="G312" s="218">
        <f t="shared" si="5"/>
        <v>10.399999999999944</v>
      </c>
      <c r="H312" s="218"/>
    </row>
    <row r="313" spans="1:8">
      <c r="B313" s="677"/>
      <c r="C313" s="677"/>
      <c r="D313" t="s">
        <v>401</v>
      </c>
      <c r="E313" s="285">
        <v>3.3</v>
      </c>
      <c r="F313" s="218"/>
      <c r="G313" s="218">
        <f t="shared" si="5"/>
        <v>13.699999999999942</v>
      </c>
      <c r="H313" s="218"/>
    </row>
    <row r="314" spans="1:8">
      <c r="B314" s="677"/>
      <c r="C314" s="677"/>
      <c r="D314" t="s">
        <v>400</v>
      </c>
      <c r="E314" s="285">
        <v>210</v>
      </c>
      <c r="F314" s="218"/>
      <c r="G314" s="218">
        <f t="shared" si="5"/>
        <v>223.69999999999993</v>
      </c>
      <c r="H314" s="218"/>
    </row>
    <row r="315" spans="1:8">
      <c r="A315" s="236">
        <v>44151</v>
      </c>
      <c r="B315" s="677" t="s">
        <v>3429</v>
      </c>
      <c r="C315" s="677" t="s">
        <v>398</v>
      </c>
      <c r="D315" t="s">
        <v>400</v>
      </c>
      <c r="E315" s="285"/>
      <c r="F315" s="218">
        <v>210</v>
      </c>
      <c r="G315" s="218">
        <f t="shared" si="5"/>
        <v>13.699999999999932</v>
      </c>
      <c r="H315" s="218"/>
    </row>
    <row r="316" spans="1:8">
      <c r="A316" s="236">
        <v>45167</v>
      </c>
      <c r="B316" s="677" t="s">
        <v>3427</v>
      </c>
      <c r="C316" s="677" t="s">
        <v>398</v>
      </c>
      <c r="D316" t="s">
        <v>19</v>
      </c>
      <c r="E316" s="285"/>
      <c r="F316" s="285">
        <v>10.4</v>
      </c>
      <c r="G316" s="218">
        <f t="shared" si="5"/>
        <v>3.2999999999999314</v>
      </c>
      <c r="H316" s="218"/>
    </row>
    <row r="317" spans="1:8">
      <c r="A317" s="236">
        <v>45167</v>
      </c>
      <c r="B317" s="677" t="s">
        <v>3427</v>
      </c>
      <c r="C317" s="677" t="s">
        <v>398</v>
      </c>
      <c r="D317" t="s">
        <v>401</v>
      </c>
      <c r="E317" s="285"/>
      <c r="F317" s="285">
        <v>3.3</v>
      </c>
      <c r="G317" s="218">
        <f t="shared" si="5"/>
        <v>-6.8389738316909643E-14</v>
      </c>
      <c r="H317" s="218"/>
    </row>
    <row r="318" spans="1:8">
      <c r="A318" s="243">
        <v>44165</v>
      </c>
      <c r="B318" s="676" t="s">
        <v>397</v>
      </c>
      <c r="C318" s="676" t="s">
        <v>405</v>
      </c>
      <c r="D318" t="s">
        <v>19</v>
      </c>
      <c r="E318" s="285">
        <v>9.9</v>
      </c>
      <c r="F318" s="218"/>
      <c r="G318" s="218">
        <f t="shared" si="5"/>
        <v>9.8999999999999311</v>
      </c>
      <c r="H318" s="218"/>
    </row>
    <row r="319" spans="1:8">
      <c r="B319" s="677"/>
      <c r="C319" s="677"/>
      <c r="D319" t="s">
        <v>401</v>
      </c>
      <c r="E319" s="285">
        <v>3.3</v>
      </c>
      <c r="F319" s="218"/>
      <c r="G319" s="218">
        <f t="shared" si="5"/>
        <v>13.199999999999932</v>
      </c>
      <c r="H319" s="218"/>
    </row>
    <row r="320" spans="1:8">
      <c r="B320" s="677"/>
      <c r="C320" s="677"/>
      <c r="D320" t="s">
        <v>400</v>
      </c>
      <c r="E320" s="285">
        <v>210</v>
      </c>
      <c r="F320" s="218"/>
      <c r="G320" s="218">
        <f t="shared" si="5"/>
        <v>223.19999999999993</v>
      </c>
      <c r="H320" s="218"/>
    </row>
    <row r="321" spans="1:8">
      <c r="A321" s="236">
        <v>44165</v>
      </c>
      <c r="B321" s="677" t="s">
        <v>3430</v>
      </c>
      <c r="C321" s="677" t="s">
        <v>405</v>
      </c>
      <c r="D321" t="s">
        <v>400</v>
      </c>
      <c r="E321" s="285"/>
      <c r="F321" s="218">
        <v>210</v>
      </c>
      <c r="G321" s="218">
        <f t="shared" si="5"/>
        <v>13.199999999999932</v>
      </c>
      <c r="H321" s="218"/>
    </row>
    <row r="322" spans="1:8">
      <c r="A322" s="236">
        <v>45167</v>
      </c>
      <c r="B322" s="677" t="s">
        <v>3427</v>
      </c>
      <c r="C322" s="677" t="s">
        <v>405</v>
      </c>
      <c r="D322" t="s">
        <v>19</v>
      </c>
      <c r="E322" s="285"/>
      <c r="F322" s="285">
        <v>9.9</v>
      </c>
      <c r="G322" s="218">
        <f t="shared" si="5"/>
        <v>3.2999999999999314</v>
      </c>
      <c r="H322" s="218"/>
    </row>
    <row r="323" spans="1:8">
      <c r="A323" s="236">
        <v>45167</v>
      </c>
      <c r="B323" s="677" t="s">
        <v>3427</v>
      </c>
      <c r="C323" s="677" t="s">
        <v>405</v>
      </c>
      <c r="D323" t="s">
        <v>401</v>
      </c>
      <c r="E323" s="285"/>
      <c r="F323" s="285">
        <v>3.3</v>
      </c>
      <c r="G323" s="218">
        <f t="shared" si="5"/>
        <v>-6.8389738316909643E-14</v>
      </c>
      <c r="H323" s="218"/>
    </row>
    <row r="324" spans="1:8">
      <c r="A324" s="243">
        <v>44196</v>
      </c>
      <c r="B324" s="676" t="s">
        <v>397</v>
      </c>
      <c r="C324" s="676" t="s">
        <v>409</v>
      </c>
      <c r="D324" t="s">
        <v>19</v>
      </c>
      <c r="E324" s="285">
        <v>11.3</v>
      </c>
      <c r="F324" s="218"/>
      <c r="G324" s="218">
        <f t="shared" si="5"/>
        <v>11.299999999999933</v>
      </c>
      <c r="H324" s="218"/>
    </row>
    <row r="325" spans="1:8">
      <c r="B325" s="677"/>
      <c r="C325" s="677"/>
      <c r="D325" t="s">
        <v>401</v>
      </c>
      <c r="E325" s="285">
        <v>3</v>
      </c>
      <c r="F325" s="218"/>
      <c r="G325" s="218">
        <f t="shared" si="5"/>
        <v>14.299999999999933</v>
      </c>
      <c r="H325" s="218"/>
    </row>
    <row r="326" spans="1:8">
      <c r="B326" s="677"/>
      <c r="C326" s="677"/>
      <c r="D326" t="s">
        <v>400</v>
      </c>
      <c r="E326" s="285">
        <v>210</v>
      </c>
      <c r="F326" s="218"/>
      <c r="G326" s="218">
        <f t="shared" si="5"/>
        <v>224.29999999999993</v>
      </c>
      <c r="H326" s="218"/>
    </row>
    <row r="327" spans="1:8">
      <c r="A327" s="236">
        <v>44188</v>
      </c>
      <c r="B327" s="677" t="s">
        <v>3431</v>
      </c>
      <c r="C327" s="677" t="s">
        <v>409</v>
      </c>
      <c r="D327" t="s">
        <v>400</v>
      </c>
      <c r="E327" s="285"/>
      <c r="F327" s="218">
        <v>210</v>
      </c>
      <c r="G327" s="218">
        <f t="shared" si="5"/>
        <v>14.299999999999926</v>
      </c>
      <c r="H327" s="218"/>
    </row>
    <row r="328" spans="1:8">
      <c r="A328" s="236">
        <v>45167</v>
      </c>
      <c r="B328" s="677" t="s">
        <v>3432</v>
      </c>
      <c r="C328" s="677" t="s">
        <v>409</v>
      </c>
      <c r="D328" t="s">
        <v>19</v>
      </c>
      <c r="E328" s="285"/>
      <c r="F328" s="285">
        <v>11.3</v>
      </c>
      <c r="G328" s="218">
        <f t="shared" si="5"/>
        <v>2.9999999999999254</v>
      </c>
      <c r="H328" s="218"/>
    </row>
    <row r="329" spans="1:8">
      <c r="A329" s="236">
        <v>45167</v>
      </c>
      <c r="B329" s="677" t="s">
        <v>3432</v>
      </c>
      <c r="C329" s="677" t="s">
        <v>409</v>
      </c>
      <c r="D329" t="s">
        <v>401</v>
      </c>
      <c r="E329" s="285"/>
      <c r="F329" s="285">
        <v>3</v>
      </c>
      <c r="G329" s="218">
        <f t="shared" si="5"/>
        <v>-7.460698725481052E-14</v>
      </c>
      <c r="H329" s="218"/>
    </row>
    <row r="330" spans="1:8">
      <c r="A330" s="243">
        <v>44227</v>
      </c>
      <c r="B330" s="676" t="s">
        <v>397</v>
      </c>
      <c r="C330" s="676" t="s">
        <v>444</v>
      </c>
      <c r="D330" t="s">
        <v>19</v>
      </c>
      <c r="E330" s="285">
        <v>12</v>
      </c>
      <c r="F330" s="218"/>
      <c r="G330" s="218">
        <f t="shared" si="5"/>
        <v>11.999999999999925</v>
      </c>
      <c r="H330" s="218"/>
    </row>
    <row r="331" spans="1:8">
      <c r="B331" s="677"/>
      <c r="C331" s="677"/>
      <c r="D331" t="s">
        <v>401</v>
      </c>
      <c r="E331" s="285">
        <v>6.3</v>
      </c>
      <c r="F331" s="218"/>
      <c r="G331" s="218">
        <f t="shared" si="5"/>
        <v>18.299999999999926</v>
      </c>
      <c r="H331" s="218"/>
    </row>
    <row r="332" spans="1:8">
      <c r="B332" s="677"/>
      <c r="C332" s="677"/>
      <c r="D332" t="s">
        <v>400</v>
      </c>
      <c r="E332" s="285">
        <v>210</v>
      </c>
      <c r="F332" s="218"/>
      <c r="G332" s="218">
        <f t="shared" si="5"/>
        <v>228.29999999999993</v>
      </c>
      <c r="H332" s="218"/>
    </row>
    <row r="333" spans="1:8">
      <c r="A333" s="236">
        <v>44226</v>
      </c>
      <c r="B333" s="677" t="s">
        <v>3433</v>
      </c>
      <c r="C333" s="677" t="s">
        <v>444</v>
      </c>
      <c r="D333" t="s">
        <v>400</v>
      </c>
      <c r="E333" s="285"/>
      <c r="F333" s="218">
        <v>210</v>
      </c>
      <c r="G333" s="218">
        <f t="shared" si="5"/>
        <v>18.299999999999926</v>
      </c>
      <c r="H333" s="218"/>
    </row>
    <row r="334" spans="1:8">
      <c r="A334" s="236">
        <v>45167</v>
      </c>
      <c r="B334" s="677" t="s">
        <v>3432</v>
      </c>
      <c r="C334" s="677" t="s">
        <v>444</v>
      </c>
      <c r="D334" t="s">
        <v>19</v>
      </c>
      <c r="E334" s="285"/>
      <c r="F334" s="285">
        <v>12</v>
      </c>
      <c r="G334" s="218">
        <f t="shared" si="5"/>
        <v>6.2999999999999261</v>
      </c>
      <c r="H334" s="218"/>
    </row>
    <row r="335" spans="1:8">
      <c r="A335" s="236">
        <v>45167</v>
      </c>
      <c r="B335" s="677" t="s">
        <v>3432</v>
      </c>
      <c r="C335" s="677" t="s">
        <v>444</v>
      </c>
      <c r="D335" t="s">
        <v>401</v>
      </c>
      <c r="E335" s="285"/>
      <c r="F335" s="285">
        <v>6.3</v>
      </c>
      <c r="G335" s="218">
        <f t="shared" si="5"/>
        <v>-7.3718808835110394E-14</v>
      </c>
      <c r="H335" s="218"/>
    </row>
    <row r="336" spans="1:8">
      <c r="A336" s="243">
        <v>44255</v>
      </c>
      <c r="B336" s="676" t="s">
        <v>397</v>
      </c>
      <c r="C336" s="676" t="s">
        <v>415</v>
      </c>
      <c r="D336" t="s">
        <v>19</v>
      </c>
      <c r="E336" s="285">
        <v>10.9</v>
      </c>
      <c r="F336" s="218"/>
      <c r="G336" s="218">
        <f t="shared" si="5"/>
        <v>10.899999999999928</v>
      </c>
      <c r="H336" s="218"/>
    </row>
    <row r="337" spans="1:8">
      <c r="B337" s="677"/>
      <c r="C337" s="677"/>
      <c r="D337" t="s">
        <v>401</v>
      </c>
      <c r="E337" s="285">
        <v>6.7</v>
      </c>
      <c r="F337" s="218"/>
      <c r="G337" s="218">
        <f t="shared" si="5"/>
        <v>17.599999999999927</v>
      </c>
      <c r="H337" s="218"/>
    </row>
    <row r="338" spans="1:8">
      <c r="B338" s="677"/>
      <c r="C338" s="677"/>
      <c r="D338" t="s">
        <v>400</v>
      </c>
      <c r="E338" s="285">
        <v>210</v>
      </c>
      <c r="F338" s="218"/>
      <c r="G338" s="218">
        <f t="shared" si="5"/>
        <v>227.59999999999994</v>
      </c>
      <c r="H338" s="218"/>
    </row>
    <row r="339" spans="1:8">
      <c r="A339" s="236">
        <v>44257</v>
      </c>
      <c r="B339" s="677" t="s">
        <v>3434</v>
      </c>
      <c r="C339" s="677" t="s">
        <v>415</v>
      </c>
      <c r="D339" t="s">
        <v>400</v>
      </c>
      <c r="E339" s="285"/>
      <c r="F339" s="218">
        <v>210</v>
      </c>
      <c r="G339" s="218">
        <f t="shared" si="5"/>
        <v>17.599999999999937</v>
      </c>
      <c r="H339" s="218"/>
    </row>
    <row r="340" spans="1:8">
      <c r="A340" s="236">
        <v>45167</v>
      </c>
      <c r="B340" s="677" t="s">
        <v>3432</v>
      </c>
      <c r="C340" s="677" t="s">
        <v>415</v>
      </c>
      <c r="D340" t="s">
        <v>19</v>
      </c>
      <c r="E340" s="285"/>
      <c r="F340" s="285">
        <v>10.9</v>
      </c>
      <c r="G340" s="218">
        <f t="shared" si="5"/>
        <v>6.6999999999999371</v>
      </c>
      <c r="H340" s="218"/>
    </row>
    <row r="341" spans="1:8">
      <c r="A341" s="236">
        <v>45167</v>
      </c>
      <c r="B341" s="677" t="s">
        <v>3432</v>
      </c>
      <c r="C341" s="677" t="s">
        <v>415</v>
      </c>
      <c r="D341" t="s">
        <v>401</v>
      </c>
      <c r="E341" s="285"/>
      <c r="F341" s="285">
        <v>6.7</v>
      </c>
      <c r="G341" s="218">
        <f t="shared" si="5"/>
        <v>-6.3060667798708891E-14</v>
      </c>
      <c r="H341" s="218"/>
    </row>
    <row r="342" spans="1:8">
      <c r="A342" s="243">
        <v>44286</v>
      </c>
      <c r="B342" s="676" t="s">
        <v>397</v>
      </c>
      <c r="C342" s="676" t="s">
        <v>418</v>
      </c>
      <c r="D342" t="s">
        <v>19</v>
      </c>
      <c r="E342" s="285">
        <v>12</v>
      </c>
      <c r="F342" s="218"/>
      <c r="G342" s="218">
        <f t="shared" si="5"/>
        <v>11.999999999999936</v>
      </c>
      <c r="H342" s="218"/>
    </row>
    <row r="343" spans="1:8">
      <c r="B343" s="677"/>
      <c r="C343" s="677"/>
      <c r="D343" t="s">
        <v>401</v>
      </c>
      <c r="E343" s="285">
        <v>2.8</v>
      </c>
      <c r="F343" s="218"/>
      <c r="G343" s="218">
        <f t="shared" si="5"/>
        <v>14.799999999999937</v>
      </c>
      <c r="H343" s="218"/>
    </row>
    <row r="344" spans="1:8">
      <c r="B344" s="677"/>
      <c r="C344" s="677"/>
      <c r="D344" t="s">
        <v>400</v>
      </c>
      <c r="E344" s="285">
        <v>210</v>
      </c>
      <c r="F344" s="218"/>
      <c r="G344" s="218">
        <f t="shared" si="5"/>
        <v>224.79999999999993</v>
      </c>
      <c r="H344" s="218"/>
    </row>
    <row r="345" spans="1:8">
      <c r="A345" s="236">
        <v>44270</v>
      </c>
      <c r="B345" s="677" t="s">
        <v>3435</v>
      </c>
      <c r="C345" s="677" t="s">
        <v>418</v>
      </c>
      <c r="D345" t="s">
        <v>400</v>
      </c>
      <c r="E345" s="285"/>
      <c r="F345" s="218">
        <v>210</v>
      </c>
      <c r="G345" s="218">
        <f t="shared" si="5"/>
        <v>14.799999999999926</v>
      </c>
      <c r="H345" s="218"/>
    </row>
    <row r="346" spans="1:8">
      <c r="A346" s="236">
        <v>45167</v>
      </c>
      <c r="B346" s="677" t="s">
        <v>3432</v>
      </c>
      <c r="C346" s="677" t="s">
        <v>418</v>
      </c>
      <c r="D346" t="s">
        <v>19</v>
      </c>
      <c r="E346" s="285"/>
      <c r="F346" s="285">
        <v>12</v>
      </c>
      <c r="G346" s="218">
        <f t="shared" si="5"/>
        <v>2.7999999999999261</v>
      </c>
      <c r="H346" s="218"/>
    </row>
    <row r="347" spans="1:8">
      <c r="A347" s="236">
        <v>45167</v>
      </c>
      <c r="B347" s="677" t="s">
        <v>3432</v>
      </c>
      <c r="C347" s="677" t="s">
        <v>418</v>
      </c>
      <c r="D347" t="s">
        <v>401</v>
      </c>
      <c r="E347" s="285"/>
      <c r="F347" s="285">
        <v>2.8</v>
      </c>
      <c r="G347" s="218">
        <f t="shared" si="5"/>
        <v>-7.3718808835110394E-14</v>
      </c>
      <c r="H347" s="218"/>
    </row>
    <row r="348" spans="1:8">
      <c r="A348" s="243">
        <v>44316</v>
      </c>
      <c r="B348" s="676" t="s">
        <v>397</v>
      </c>
      <c r="C348" s="676" t="s">
        <v>420</v>
      </c>
      <c r="D348" t="s">
        <v>19</v>
      </c>
      <c r="E348" s="285">
        <v>11.5</v>
      </c>
      <c r="F348" s="218"/>
      <c r="G348" s="218">
        <f t="shared" si="5"/>
        <v>11.499999999999925</v>
      </c>
      <c r="H348" s="218"/>
    </row>
    <row r="349" spans="1:8">
      <c r="B349" s="677"/>
      <c r="C349" s="677"/>
      <c r="D349" t="s">
        <v>401</v>
      </c>
      <c r="E349" s="285">
        <v>3.8</v>
      </c>
      <c r="F349" s="218"/>
      <c r="G349" s="218">
        <f t="shared" si="5"/>
        <v>15.299999999999926</v>
      </c>
      <c r="H349" s="218"/>
    </row>
    <row r="350" spans="1:8">
      <c r="B350" s="677"/>
      <c r="C350" s="677"/>
      <c r="D350" t="s">
        <v>400</v>
      </c>
      <c r="E350" s="285">
        <v>210</v>
      </c>
      <c r="F350" s="218"/>
      <c r="G350" s="218">
        <f t="shared" si="5"/>
        <v>225.29999999999993</v>
      </c>
      <c r="H350" s="218"/>
    </row>
    <row r="351" spans="1:8">
      <c r="A351" s="236">
        <v>44377</v>
      </c>
      <c r="B351" s="677" t="s">
        <v>3436</v>
      </c>
      <c r="C351" s="677" t="s">
        <v>420</v>
      </c>
      <c r="D351" t="s">
        <v>400</v>
      </c>
      <c r="E351" s="285"/>
      <c r="F351" s="218">
        <v>210</v>
      </c>
      <c r="G351" s="218">
        <f t="shared" si="5"/>
        <v>15.299999999999926</v>
      </c>
      <c r="H351" s="218"/>
    </row>
    <row r="352" spans="1:8">
      <c r="A352" s="236">
        <v>45167</v>
      </c>
      <c r="B352" s="677" t="s">
        <v>3432</v>
      </c>
      <c r="C352" s="677" t="s">
        <v>420</v>
      </c>
      <c r="D352" t="s">
        <v>19</v>
      </c>
      <c r="E352" s="285"/>
      <c r="F352" s="285">
        <v>11.5</v>
      </c>
      <c r="G352" s="218">
        <f t="shared" si="5"/>
        <v>3.7999999999999261</v>
      </c>
      <c r="H352" s="218"/>
    </row>
    <row r="353" spans="1:8">
      <c r="A353" s="236">
        <v>45167</v>
      </c>
      <c r="B353" s="677" t="s">
        <v>3432</v>
      </c>
      <c r="C353" s="677" t="s">
        <v>420</v>
      </c>
      <c r="D353" t="s">
        <v>401</v>
      </c>
      <c r="E353" s="285"/>
      <c r="F353" s="285">
        <v>3.8</v>
      </c>
      <c r="G353" s="218">
        <f t="shared" si="5"/>
        <v>-7.3718808835110394E-14</v>
      </c>
      <c r="H353" s="218"/>
    </row>
    <row r="354" spans="1:8">
      <c r="A354" s="243">
        <v>44347</v>
      </c>
      <c r="B354" s="676" t="s">
        <v>397</v>
      </c>
      <c r="C354" s="676" t="s">
        <v>422</v>
      </c>
      <c r="D354" s="274" t="s">
        <v>19</v>
      </c>
      <c r="E354" s="314">
        <v>9.4</v>
      </c>
      <c r="F354" s="218"/>
      <c r="G354" s="218">
        <f t="shared" si="5"/>
        <v>9.3999999999999275</v>
      </c>
      <c r="H354" s="218"/>
    </row>
    <row r="355" spans="1:8">
      <c r="B355" s="677"/>
      <c r="C355" s="677"/>
      <c r="D355" s="274" t="s">
        <v>401</v>
      </c>
      <c r="E355" s="314">
        <v>2.5</v>
      </c>
      <c r="F355" s="218"/>
      <c r="G355" s="218">
        <f t="shared" si="5"/>
        <v>11.899999999999928</v>
      </c>
      <c r="H355" s="218"/>
    </row>
    <row r="356" spans="1:8">
      <c r="B356" s="677"/>
      <c r="C356" s="677"/>
      <c r="D356" t="s">
        <v>400</v>
      </c>
      <c r="E356" s="285">
        <v>210</v>
      </c>
      <c r="F356" s="218"/>
      <c r="G356" s="218">
        <f t="shared" ref="G356:G388" si="6">+G355+E356-F356</f>
        <v>221.89999999999992</v>
      </c>
      <c r="H356" s="218"/>
    </row>
    <row r="357" spans="1:8">
      <c r="B357" s="677"/>
      <c r="C357" s="677"/>
      <c r="D357" t="s">
        <v>1812</v>
      </c>
      <c r="E357" s="285">
        <v>8.5</v>
      </c>
      <c r="F357" s="218"/>
      <c r="G357" s="218">
        <f t="shared" si="6"/>
        <v>230.39999999999992</v>
      </c>
      <c r="H357" s="218"/>
    </row>
    <row r="358" spans="1:8">
      <c r="A358" s="236">
        <v>44377</v>
      </c>
      <c r="B358" s="677" t="s">
        <v>3436</v>
      </c>
      <c r="C358" s="677" t="s">
        <v>422</v>
      </c>
      <c r="D358" t="s">
        <v>400</v>
      </c>
      <c r="E358" s="285"/>
      <c r="F358" s="218">
        <v>210</v>
      </c>
      <c r="G358" s="218">
        <f t="shared" si="6"/>
        <v>20.39999999999992</v>
      </c>
      <c r="H358" s="218"/>
    </row>
    <row r="359" spans="1:8">
      <c r="A359" s="236">
        <v>44380</v>
      </c>
      <c r="B359" s="677" t="s">
        <v>3437</v>
      </c>
      <c r="C359" s="677" t="s">
        <v>422</v>
      </c>
      <c r="D359" t="s">
        <v>1812</v>
      </c>
      <c r="E359" s="285"/>
      <c r="F359" s="218">
        <v>8.5</v>
      </c>
      <c r="G359" s="218">
        <f t="shared" si="6"/>
        <v>11.89999999999992</v>
      </c>
      <c r="H359" s="218"/>
    </row>
    <row r="360" spans="1:8">
      <c r="A360" s="236">
        <v>45167</v>
      </c>
      <c r="B360" s="677" t="s">
        <v>3438</v>
      </c>
      <c r="C360" s="677" t="s">
        <v>422</v>
      </c>
      <c r="D360" s="274" t="s">
        <v>19</v>
      </c>
      <c r="E360" s="285"/>
      <c r="F360" s="218">
        <v>9.4</v>
      </c>
      <c r="G360" s="218">
        <f t="shared" si="6"/>
        <v>2.4999999999999201</v>
      </c>
      <c r="H360" s="218"/>
    </row>
    <row r="361" spans="1:8">
      <c r="A361" s="236">
        <v>45167</v>
      </c>
      <c r="B361" s="677" t="s">
        <v>3438</v>
      </c>
      <c r="C361" s="677" t="s">
        <v>422</v>
      </c>
      <c r="D361" s="274" t="s">
        <v>401</v>
      </c>
      <c r="E361" s="285"/>
      <c r="F361" s="218">
        <v>2.5</v>
      </c>
      <c r="G361" s="218">
        <f t="shared" si="6"/>
        <v>-7.9936057773011271E-14</v>
      </c>
      <c r="H361" s="218"/>
    </row>
    <row r="362" spans="1:8">
      <c r="A362" s="243">
        <v>44377</v>
      </c>
      <c r="B362" s="676" t="s">
        <v>397</v>
      </c>
      <c r="C362" s="676" t="s">
        <v>425</v>
      </c>
      <c r="D362" t="s">
        <v>19</v>
      </c>
      <c r="E362" s="314">
        <v>10.3</v>
      </c>
      <c r="F362" s="218"/>
      <c r="G362" s="218">
        <f t="shared" si="6"/>
        <v>10.299999999999921</v>
      </c>
      <c r="H362" s="218"/>
    </row>
    <row r="363" spans="1:8">
      <c r="B363" s="677"/>
      <c r="C363" s="677"/>
      <c r="D363" t="s">
        <v>401</v>
      </c>
      <c r="E363" s="330">
        <v>4.4000000000000004</v>
      </c>
      <c r="F363" s="218"/>
      <c r="G363" s="218">
        <f t="shared" si="6"/>
        <v>14.699999999999921</v>
      </c>
      <c r="H363" s="218"/>
    </row>
    <row r="364" spans="1:8">
      <c r="B364" s="677"/>
      <c r="C364" s="677"/>
      <c r="D364" t="s">
        <v>400</v>
      </c>
      <c r="E364" s="285">
        <v>210</v>
      </c>
      <c r="F364" s="218"/>
      <c r="G364" s="218">
        <f t="shared" si="6"/>
        <v>224.69999999999993</v>
      </c>
      <c r="H364" s="218"/>
    </row>
    <row r="365" spans="1:8">
      <c r="A365" s="236">
        <v>44404</v>
      </c>
      <c r="B365" s="677" t="s">
        <v>3439</v>
      </c>
      <c r="C365" s="677" t="s">
        <v>425</v>
      </c>
      <c r="D365" t="s">
        <v>400</v>
      </c>
      <c r="E365" s="285"/>
      <c r="F365" s="218">
        <v>210</v>
      </c>
      <c r="G365" s="218">
        <f t="shared" si="6"/>
        <v>14.699999999999932</v>
      </c>
      <c r="H365" s="218"/>
    </row>
    <row r="366" spans="1:8">
      <c r="A366" s="236">
        <v>45208</v>
      </c>
      <c r="B366" s="677" t="s">
        <v>3440</v>
      </c>
      <c r="C366" s="677" t="s">
        <v>425</v>
      </c>
      <c r="D366" t="s">
        <v>19</v>
      </c>
      <c r="E366" s="285"/>
      <c r="F366" s="314">
        <v>10.3</v>
      </c>
      <c r="G366" s="218">
        <f t="shared" si="6"/>
        <v>4.3999999999999311</v>
      </c>
      <c r="H366" s="218"/>
    </row>
    <row r="367" spans="1:8">
      <c r="A367" s="236">
        <v>45208</v>
      </c>
      <c r="B367" s="677" t="s">
        <v>3440</v>
      </c>
      <c r="C367" s="677" t="s">
        <v>425</v>
      </c>
      <c r="D367" t="s">
        <v>401</v>
      </c>
      <c r="E367" s="285"/>
      <c r="F367" s="330">
        <v>4.4000000000000004</v>
      </c>
      <c r="G367" s="218">
        <f t="shared" si="6"/>
        <v>-6.9277916736609768E-14</v>
      </c>
      <c r="H367" s="218"/>
    </row>
    <row r="368" spans="1:8">
      <c r="A368" s="243">
        <v>44407</v>
      </c>
      <c r="B368" s="676" t="s">
        <v>397</v>
      </c>
      <c r="C368" s="676" t="s">
        <v>427</v>
      </c>
      <c r="D368" s="232" t="s">
        <v>19</v>
      </c>
      <c r="E368" s="285">
        <v>9</v>
      </c>
      <c r="F368" s="218"/>
      <c r="G368" s="218">
        <f t="shared" si="6"/>
        <v>8.9999999999999307</v>
      </c>
      <c r="H368" s="218"/>
    </row>
    <row r="369" spans="1:8">
      <c r="B369" s="677"/>
      <c r="C369" s="677"/>
      <c r="D369" t="s">
        <v>401</v>
      </c>
      <c r="E369" s="285">
        <v>2.8</v>
      </c>
      <c r="F369" s="218"/>
      <c r="G369" s="218">
        <f t="shared" si="6"/>
        <v>11.79999999999993</v>
      </c>
      <c r="H369" s="218"/>
    </row>
    <row r="370" spans="1:8">
      <c r="B370" s="677"/>
      <c r="C370" s="677"/>
      <c r="D370" t="s">
        <v>400</v>
      </c>
      <c r="E370" s="285">
        <v>210</v>
      </c>
      <c r="F370" s="218"/>
      <c r="G370" s="218">
        <f t="shared" si="6"/>
        <v>221.79999999999993</v>
      </c>
      <c r="H370" s="218"/>
    </row>
    <row r="371" spans="1:8">
      <c r="A371" s="236">
        <v>44417</v>
      </c>
      <c r="B371" s="677" t="s">
        <v>3441</v>
      </c>
      <c r="C371" s="677" t="s">
        <v>427</v>
      </c>
      <c r="D371" t="s">
        <v>400</v>
      </c>
      <c r="E371" s="285"/>
      <c r="F371" s="218">
        <v>210</v>
      </c>
      <c r="G371" s="218">
        <f t="shared" si="6"/>
        <v>11.799999999999926</v>
      </c>
      <c r="H371" s="218"/>
    </row>
    <row r="372" spans="1:8">
      <c r="A372" s="236">
        <v>45208</v>
      </c>
      <c r="B372" s="677" t="s">
        <v>3440</v>
      </c>
      <c r="C372" s="677" t="s">
        <v>427</v>
      </c>
      <c r="D372" t="s">
        <v>19</v>
      </c>
      <c r="E372" s="285"/>
      <c r="F372" s="285">
        <v>9</v>
      </c>
      <c r="G372" s="218">
        <f t="shared" si="6"/>
        <v>2.7999999999999261</v>
      </c>
      <c r="H372" s="218"/>
    </row>
    <row r="373" spans="1:8">
      <c r="A373" s="236">
        <v>45208</v>
      </c>
      <c r="B373" s="677" t="s">
        <v>3440</v>
      </c>
      <c r="C373" s="677" t="s">
        <v>427</v>
      </c>
      <c r="D373" t="s">
        <v>401</v>
      </c>
      <c r="E373" s="285"/>
      <c r="F373" s="285">
        <v>2.8</v>
      </c>
      <c r="G373" s="218">
        <f t="shared" si="6"/>
        <v>-7.3718808835110394E-14</v>
      </c>
      <c r="H373" s="218"/>
    </row>
    <row r="374" spans="1:8">
      <c r="A374" s="243">
        <v>44439</v>
      </c>
      <c r="B374" s="676" t="s">
        <v>397</v>
      </c>
      <c r="C374" s="676" t="s">
        <v>429</v>
      </c>
      <c r="D374" t="s">
        <v>19</v>
      </c>
      <c r="E374" s="285">
        <v>10.199999999999999</v>
      </c>
      <c r="F374" s="218"/>
      <c r="G374" s="218">
        <f t="shared" si="6"/>
        <v>10.199999999999925</v>
      </c>
      <c r="H374" s="218"/>
    </row>
    <row r="375" spans="1:8">
      <c r="B375" s="677"/>
      <c r="C375" s="677"/>
      <c r="D375" t="s">
        <v>401</v>
      </c>
      <c r="E375" s="285">
        <v>3.1</v>
      </c>
      <c r="F375" s="218"/>
      <c r="G375" s="218">
        <f t="shared" si="6"/>
        <v>13.299999999999924</v>
      </c>
      <c r="H375" s="218"/>
    </row>
    <row r="376" spans="1:8">
      <c r="B376" s="677"/>
      <c r="C376" s="677"/>
      <c r="D376" t="s">
        <v>400</v>
      </c>
      <c r="E376" s="285">
        <v>210</v>
      </c>
      <c r="F376" s="218"/>
      <c r="G376" s="218">
        <f t="shared" si="6"/>
        <v>223.29999999999993</v>
      </c>
      <c r="H376" s="218"/>
    </row>
    <row r="377" spans="1:8">
      <c r="A377" s="236">
        <v>44447</v>
      </c>
      <c r="B377" s="677" t="s">
        <v>3442</v>
      </c>
      <c r="C377" s="677" t="s">
        <v>429</v>
      </c>
      <c r="D377" t="s">
        <v>400</v>
      </c>
      <c r="E377" s="285"/>
      <c r="F377" s="218">
        <v>210</v>
      </c>
      <c r="G377" s="218">
        <f t="shared" si="6"/>
        <v>13.299999999999926</v>
      </c>
      <c r="H377" s="218"/>
    </row>
    <row r="378" spans="1:8">
      <c r="A378" s="236">
        <v>45208</v>
      </c>
      <c r="B378" s="677" t="s">
        <v>3440</v>
      </c>
      <c r="C378" s="677" t="s">
        <v>429</v>
      </c>
      <c r="D378" t="s">
        <v>19</v>
      </c>
      <c r="E378" s="285"/>
      <c r="F378" s="285">
        <v>10.199999999999999</v>
      </c>
      <c r="G378" s="218">
        <f t="shared" si="6"/>
        <v>3.0999999999999268</v>
      </c>
      <c r="H378" s="218"/>
    </row>
    <row r="379" spans="1:8">
      <c r="A379" s="236">
        <v>45208</v>
      </c>
      <c r="B379" s="677" t="s">
        <v>3440</v>
      </c>
      <c r="C379" s="677" t="s">
        <v>429</v>
      </c>
      <c r="D379" t="s">
        <v>401</v>
      </c>
      <c r="E379" s="285"/>
      <c r="F379" s="285">
        <v>3.1</v>
      </c>
      <c r="G379" s="218">
        <f t="shared" si="6"/>
        <v>-7.3274719625260332E-14</v>
      </c>
      <c r="H379" s="218"/>
    </row>
    <row r="380" spans="1:8">
      <c r="A380" s="243">
        <v>44469</v>
      </c>
      <c r="B380" s="676" t="s">
        <v>397</v>
      </c>
      <c r="C380" s="676" t="s">
        <v>431</v>
      </c>
      <c r="D380" t="s">
        <v>19</v>
      </c>
      <c r="E380" s="285">
        <v>10.5</v>
      </c>
      <c r="F380" s="218"/>
      <c r="G380" s="218">
        <f t="shared" si="6"/>
        <v>10.499999999999927</v>
      </c>
      <c r="H380" s="218"/>
    </row>
    <row r="381" spans="1:8">
      <c r="B381" s="677"/>
      <c r="C381" s="677"/>
      <c r="D381" t="s">
        <v>401</v>
      </c>
      <c r="E381" s="285">
        <v>4.7</v>
      </c>
      <c r="F381" s="218"/>
      <c r="G381" s="218">
        <f t="shared" si="6"/>
        <v>15.199999999999928</v>
      </c>
      <c r="H381" s="218"/>
    </row>
    <row r="382" spans="1:8">
      <c r="B382" s="677"/>
      <c r="C382" s="677"/>
      <c r="D382" t="s">
        <v>400</v>
      </c>
      <c r="E382" s="285">
        <v>210</v>
      </c>
      <c r="F382" s="218"/>
      <c r="G382" s="218">
        <f t="shared" si="6"/>
        <v>225.19999999999993</v>
      </c>
      <c r="H382" s="218"/>
    </row>
    <row r="383" spans="1:8">
      <c r="A383" s="236">
        <v>44474</v>
      </c>
      <c r="B383" s="677" t="s">
        <v>3443</v>
      </c>
      <c r="C383" s="677" t="s">
        <v>431</v>
      </c>
      <c r="D383" t="s">
        <v>400</v>
      </c>
      <c r="E383" s="285"/>
      <c r="F383" s="218">
        <v>210</v>
      </c>
      <c r="G383" s="218">
        <f t="shared" si="6"/>
        <v>15.199999999999932</v>
      </c>
      <c r="H383" s="218"/>
    </row>
    <row r="384" spans="1:8">
      <c r="A384" s="236">
        <v>44522</v>
      </c>
      <c r="B384" s="677" t="s">
        <v>3444</v>
      </c>
      <c r="C384" s="677" t="s">
        <v>478</v>
      </c>
      <c r="D384" t="s">
        <v>19</v>
      </c>
      <c r="E384" s="285"/>
      <c r="F384" s="218">
        <v>10.5</v>
      </c>
      <c r="G384" s="218">
        <f t="shared" si="6"/>
        <v>4.6999999999999318</v>
      </c>
      <c r="H384" s="218"/>
    </row>
    <row r="385" spans="1:8">
      <c r="A385" s="236">
        <v>44522</v>
      </c>
      <c r="B385" s="677" t="s">
        <v>3444</v>
      </c>
      <c r="C385" s="677" t="s">
        <v>478</v>
      </c>
      <c r="D385" t="s">
        <v>401</v>
      </c>
      <c r="E385" s="285"/>
      <c r="F385" s="218">
        <v>4.7</v>
      </c>
      <c r="G385" s="218">
        <f t="shared" si="6"/>
        <v>-6.8389738316909643E-14</v>
      </c>
      <c r="H385" s="218"/>
    </row>
    <row r="386" spans="1:8">
      <c r="A386" s="243">
        <v>44500</v>
      </c>
      <c r="B386" s="676" t="s">
        <v>397</v>
      </c>
      <c r="C386" s="676" t="s">
        <v>398</v>
      </c>
      <c r="D386" t="s">
        <v>400</v>
      </c>
      <c r="E386" s="285">
        <v>210</v>
      </c>
      <c r="F386" s="218"/>
      <c r="G386" s="218">
        <f t="shared" si="6"/>
        <v>209.99999999999994</v>
      </c>
      <c r="H386" s="218"/>
    </row>
    <row r="387" spans="1:8">
      <c r="A387" s="243"/>
      <c r="B387" s="676"/>
      <c r="C387" s="677" t="s">
        <v>398</v>
      </c>
      <c r="D387" t="s">
        <v>19</v>
      </c>
      <c r="E387" s="285">
        <v>43.6</v>
      </c>
      <c r="F387" s="218"/>
      <c r="G387" s="218">
        <f t="shared" si="6"/>
        <v>253.59999999999994</v>
      </c>
      <c r="H387" s="218"/>
    </row>
    <row r="388" spans="1:8">
      <c r="A388" s="243"/>
      <c r="B388" s="676"/>
      <c r="C388" s="677" t="s">
        <v>398</v>
      </c>
      <c r="D388" t="s">
        <v>401</v>
      </c>
      <c r="E388" s="285">
        <v>2.6</v>
      </c>
      <c r="F388" s="218"/>
      <c r="G388" s="218">
        <f t="shared" si="6"/>
        <v>256.19999999999993</v>
      </c>
      <c r="H388" s="218"/>
    </row>
    <row r="389" spans="1:8">
      <c r="A389" s="236">
        <v>44502</v>
      </c>
      <c r="B389" s="677" t="s">
        <v>3445</v>
      </c>
      <c r="C389" s="677" t="s">
        <v>398</v>
      </c>
      <c r="D389" t="s">
        <v>400</v>
      </c>
      <c r="F389" s="237">
        <v>210</v>
      </c>
      <c r="G389" s="218">
        <f t="shared" ref="G389:G485" si="7">+G388+E389-F389</f>
        <v>46.199999999999932</v>
      </c>
      <c r="H389" s="218"/>
    </row>
    <row r="390" spans="1:8">
      <c r="A390" s="236">
        <v>44537</v>
      </c>
      <c r="B390" s="677" t="s">
        <v>3446</v>
      </c>
      <c r="C390" s="677" t="s">
        <v>398</v>
      </c>
      <c r="D390" t="s">
        <v>19</v>
      </c>
      <c r="F390" s="237">
        <v>43.6</v>
      </c>
      <c r="G390" s="218">
        <f t="shared" si="7"/>
        <v>2.5999999999999304</v>
      </c>
      <c r="H390" s="218"/>
    </row>
    <row r="391" spans="1:8">
      <c r="A391" s="236">
        <v>44537</v>
      </c>
      <c r="B391" s="677" t="s">
        <v>3446</v>
      </c>
      <c r="C391" s="677" t="s">
        <v>398</v>
      </c>
      <c r="D391" t="s">
        <v>401</v>
      </c>
      <c r="F391" s="237">
        <v>2.6</v>
      </c>
      <c r="G391" s="218">
        <f t="shared" si="7"/>
        <v>-6.9722005946459831E-14</v>
      </c>
      <c r="H391" s="218"/>
    </row>
    <row r="392" spans="1:8">
      <c r="A392" s="243">
        <v>44530</v>
      </c>
      <c r="B392" s="676" t="s">
        <v>397</v>
      </c>
      <c r="C392" s="676" t="s">
        <v>405</v>
      </c>
      <c r="D392" t="s">
        <v>400</v>
      </c>
      <c r="E392" s="285">
        <v>210</v>
      </c>
      <c r="G392" s="218">
        <f t="shared" si="7"/>
        <v>209.99999999999994</v>
      </c>
      <c r="H392" s="218"/>
    </row>
    <row r="393" spans="1:8">
      <c r="A393" s="243"/>
      <c r="B393" s="676"/>
      <c r="C393" s="676"/>
      <c r="D393" t="s">
        <v>19</v>
      </c>
      <c r="E393" s="285">
        <v>42.4</v>
      </c>
      <c r="G393" s="218">
        <f t="shared" si="7"/>
        <v>252.39999999999995</v>
      </c>
      <c r="H393" s="218"/>
    </row>
    <row r="394" spans="1:8">
      <c r="A394" s="243"/>
      <c r="B394" s="676"/>
      <c r="C394" s="676"/>
      <c r="D394" t="s">
        <v>401</v>
      </c>
      <c r="E394" s="285">
        <v>4</v>
      </c>
      <c r="G394" s="218">
        <f t="shared" si="7"/>
        <v>256.39999999999998</v>
      </c>
      <c r="H394" s="218"/>
    </row>
    <row r="395" spans="1:8">
      <c r="A395" s="236">
        <v>44536</v>
      </c>
      <c r="B395" s="677" t="s">
        <v>3447</v>
      </c>
      <c r="C395" s="677" t="s">
        <v>405</v>
      </c>
      <c r="D395" t="s">
        <v>400</v>
      </c>
      <c r="F395" s="218">
        <v>210</v>
      </c>
      <c r="G395" s="218">
        <f t="shared" si="7"/>
        <v>46.399999999999977</v>
      </c>
      <c r="H395" s="218"/>
    </row>
    <row r="396" spans="1:8">
      <c r="A396" s="236">
        <v>44552</v>
      </c>
      <c r="B396" s="677" t="s">
        <v>3448</v>
      </c>
      <c r="C396" s="677" t="s">
        <v>405</v>
      </c>
      <c r="D396" t="s">
        <v>19</v>
      </c>
      <c r="F396" s="218">
        <v>42.4</v>
      </c>
      <c r="G396" s="218">
        <f t="shared" si="7"/>
        <v>3.9999999999999787</v>
      </c>
      <c r="H396" s="218"/>
    </row>
    <row r="397" spans="1:8">
      <c r="A397" s="236">
        <v>44552</v>
      </c>
      <c r="B397" s="677" t="s">
        <v>3448</v>
      </c>
      <c r="C397" s="677" t="s">
        <v>405</v>
      </c>
      <c r="D397" t="s">
        <v>401</v>
      </c>
      <c r="F397" s="218">
        <v>4</v>
      </c>
      <c r="G397" s="218">
        <f t="shared" si="7"/>
        <v>-2.1316282072803006E-14</v>
      </c>
      <c r="H397" s="218"/>
    </row>
    <row r="398" spans="1:8">
      <c r="A398" s="243">
        <v>44561</v>
      </c>
      <c r="B398" s="676" t="s">
        <v>397</v>
      </c>
      <c r="C398" s="676" t="s">
        <v>409</v>
      </c>
      <c r="D398" t="s">
        <v>400</v>
      </c>
      <c r="E398" s="285">
        <v>210</v>
      </c>
      <c r="G398" s="218">
        <f t="shared" si="7"/>
        <v>209.99999999999997</v>
      </c>
      <c r="H398" s="218"/>
    </row>
    <row r="399" spans="1:8">
      <c r="A399" s="243"/>
      <c r="B399" s="676"/>
      <c r="C399" s="676"/>
      <c r="D399" t="s">
        <v>19</v>
      </c>
      <c r="E399" s="285">
        <v>48.9</v>
      </c>
      <c r="G399" s="218">
        <f t="shared" si="7"/>
        <v>258.89999999999998</v>
      </c>
      <c r="H399" s="218"/>
    </row>
    <row r="400" spans="1:8">
      <c r="A400" s="243"/>
      <c r="B400" s="676"/>
      <c r="C400" s="676"/>
      <c r="D400" t="s">
        <v>401</v>
      </c>
      <c r="E400" s="285">
        <v>4.4000000000000004</v>
      </c>
      <c r="G400" s="218">
        <f t="shared" si="7"/>
        <v>263.29999999999995</v>
      </c>
      <c r="H400" s="218"/>
    </row>
    <row r="401" spans="1:9">
      <c r="A401" s="236">
        <v>44550</v>
      </c>
      <c r="B401" s="677" t="s">
        <v>3449</v>
      </c>
      <c r="C401" s="677" t="s">
        <v>409</v>
      </c>
      <c r="D401" t="s">
        <v>400</v>
      </c>
      <c r="E401" s="285"/>
      <c r="F401" s="237">
        <v>210</v>
      </c>
      <c r="G401" s="218">
        <f t="shared" si="7"/>
        <v>53.299999999999955</v>
      </c>
      <c r="H401" s="218"/>
    </row>
    <row r="402" spans="1:9">
      <c r="A402" s="236">
        <v>44593</v>
      </c>
      <c r="B402" s="677" t="s">
        <v>3450</v>
      </c>
      <c r="C402" s="677" t="s">
        <v>409</v>
      </c>
      <c r="D402" t="s">
        <v>19</v>
      </c>
      <c r="E402" s="285"/>
      <c r="F402" s="218">
        <v>48.9</v>
      </c>
      <c r="G402" s="218">
        <f t="shared" si="7"/>
        <v>4.3999999999999559</v>
      </c>
      <c r="H402" s="218"/>
      <c r="I402" s="237"/>
    </row>
    <row r="403" spans="1:9">
      <c r="A403" s="236">
        <v>44593</v>
      </c>
      <c r="B403" s="677" t="s">
        <v>3450</v>
      </c>
      <c r="C403" s="677" t="s">
        <v>409</v>
      </c>
      <c r="D403" t="s">
        <v>401</v>
      </c>
      <c r="E403" s="285"/>
      <c r="F403" s="218">
        <v>4.4000000000000004</v>
      </c>
      <c r="G403" s="218">
        <f t="shared" si="7"/>
        <v>-4.4408920985006262E-14</v>
      </c>
      <c r="H403" s="218"/>
      <c r="I403" s="237"/>
    </row>
    <row r="404" spans="1:9">
      <c r="A404" s="243">
        <v>44592</v>
      </c>
      <c r="B404" s="676" t="s">
        <v>397</v>
      </c>
      <c r="C404" s="676" t="s">
        <v>444</v>
      </c>
      <c r="D404" t="s">
        <v>19</v>
      </c>
      <c r="E404" s="285">
        <v>51.7</v>
      </c>
      <c r="G404" s="218">
        <f t="shared" si="7"/>
        <v>51.69999999999996</v>
      </c>
      <c r="H404" s="218"/>
      <c r="I404" s="237"/>
    </row>
    <row r="405" spans="1:9">
      <c r="A405" s="243"/>
      <c r="B405" s="676"/>
      <c r="C405" s="676"/>
      <c r="D405" t="s">
        <v>401</v>
      </c>
      <c r="E405" s="285">
        <v>1.3</v>
      </c>
      <c r="G405" s="218">
        <f t="shared" si="7"/>
        <v>52.999999999999957</v>
      </c>
      <c r="H405" s="218"/>
      <c r="I405" s="237"/>
    </row>
    <row r="406" spans="1:9">
      <c r="A406" s="243"/>
      <c r="B406" s="676"/>
      <c r="C406" s="676"/>
      <c r="D406" t="s">
        <v>400</v>
      </c>
      <c r="E406" s="285">
        <v>210</v>
      </c>
      <c r="G406" s="218">
        <f t="shared" si="7"/>
        <v>262.99999999999994</v>
      </c>
      <c r="H406" s="218"/>
      <c r="I406" s="338"/>
    </row>
    <row r="407" spans="1:9">
      <c r="A407" s="236">
        <v>44593</v>
      </c>
      <c r="B407" s="677" t="s">
        <v>3451</v>
      </c>
      <c r="C407" s="677" t="s">
        <v>444</v>
      </c>
      <c r="D407" t="s">
        <v>400</v>
      </c>
      <c r="E407" s="285"/>
      <c r="F407" s="237">
        <v>210</v>
      </c>
      <c r="G407" s="218">
        <f t="shared" si="7"/>
        <v>52.999999999999943</v>
      </c>
      <c r="H407" s="218"/>
      <c r="I407" s="237"/>
    </row>
    <row r="408" spans="1:9">
      <c r="A408" s="236">
        <v>44628</v>
      </c>
      <c r="B408" s="677" t="s">
        <v>3452</v>
      </c>
      <c r="C408" s="677" t="s">
        <v>444</v>
      </c>
      <c r="D408" t="s">
        <v>19</v>
      </c>
      <c r="E408" s="285"/>
      <c r="F408" s="237">
        <v>51.7</v>
      </c>
      <c r="G408" s="218">
        <f t="shared" si="7"/>
        <v>1.2999999999999403</v>
      </c>
      <c r="H408" s="218"/>
    </row>
    <row r="409" spans="1:9">
      <c r="A409" s="236">
        <v>44628</v>
      </c>
      <c r="B409" s="677" t="s">
        <v>3452</v>
      </c>
      <c r="C409" s="677" t="s">
        <v>444</v>
      </c>
      <c r="D409" t="s">
        <v>401</v>
      </c>
      <c r="E409" s="285"/>
      <c r="F409" s="237">
        <v>1.3</v>
      </c>
      <c r="G409" s="218">
        <f t="shared" si="7"/>
        <v>-5.9729998724833422E-14</v>
      </c>
      <c r="H409" s="218"/>
    </row>
    <row r="410" spans="1:9">
      <c r="A410" s="243">
        <v>44620</v>
      </c>
      <c r="B410" s="676" t="s">
        <v>397</v>
      </c>
      <c r="C410" s="676" t="s">
        <v>415</v>
      </c>
      <c r="D410" t="s">
        <v>19</v>
      </c>
      <c r="E410" s="290">
        <v>58.5</v>
      </c>
      <c r="G410" s="241">
        <f t="shared" si="7"/>
        <v>58.499999999999943</v>
      </c>
      <c r="H410" s="241"/>
    </row>
    <row r="411" spans="1:9">
      <c r="B411" s="677"/>
      <c r="C411" s="677"/>
      <c r="D411" t="s">
        <v>401</v>
      </c>
      <c r="E411" s="290">
        <v>4.3</v>
      </c>
      <c r="G411" s="241">
        <f t="shared" si="7"/>
        <v>62.79999999999994</v>
      </c>
      <c r="H411" s="241"/>
    </row>
    <row r="412" spans="1:9">
      <c r="B412" s="677"/>
      <c r="C412" s="677"/>
      <c r="D412" t="s">
        <v>400</v>
      </c>
      <c r="E412" s="290">
        <v>210</v>
      </c>
      <c r="G412" s="241">
        <f t="shared" si="7"/>
        <v>272.79999999999995</v>
      </c>
      <c r="H412" s="241"/>
    </row>
    <row r="413" spans="1:9">
      <c r="A413" s="236">
        <v>44628</v>
      </c>
      <c r="B413" s="677" t="s">
        <v>3453</v>
      </c>
      <c r="C413" s="677" t="s">
        <v>415</v>
      </c>
      <c r="D413" t="s">
        <v>400</v>
      </c>
      <c r="E413" s="290"/>
      <c r="F413" s="237">
        <v>210</v>
      </c>
      <c r="G413" s="241">
        <f t="shared" si="7"/>
        <v>62.799999999999955</v>
      </c>
      <c r="H413" s="241"/>
    </row>
    <row r="414" spans="1:9">
      <c r="A414" s="236">
        <v>44685</v>
      </c>
      <c r="B414" s="677" t="s">
        <v>3454</v>
      </c>
      <c r="C414" s="677" t="s">
        <v>415</v>
      </c>
      <c r="D414" t="s">
        <v>19</v>
      </c>
      <c r="E414" s="290"/>
      <c r="F414" s="241">
        <v>58.5</v>
      </c>
      <c r="G414" s="241">
        <f t="shared" si="7"/>
        <v>4.2999999999999545</v>
      </c>
      <c r="H414" s="241"/>
    </row>
    <row r="415" spans="1:9">
      <c r="A415" s="236">
        <v>44685</v>
      </c>
      <c r="B415" s="677" t="s">
        <v>3454</v>
      </c>
      <c r="C415" s="677" t="s">
        <v>415</v>
      </c>
      <c r="D415" t="s">
        <v>401</v>
      </c>
      <c r="E415" s="290"/>
      <c r="F415" s="241">
        <v>4.3</v>
      </c>
      <c r="G415" s="241">
        <f t="shared" si="7"/>
        <v>-4.5297099404706387E-14</v>
      </c>
      <c r="H415" s="241"/>
    </row>
    <row r="416" spans="1:9">
      <c r="A416" s="243">
        <v>44651</v>
      </c>
      <c r="B416" s="676" t="s">
        <v>397</v>
      </c>
      <c r="C416" s="676" t="s">
        <v>418</v>
      </c>
      <c r="D416" t="s">
        <v>19</v>
      </c>
      <c r="E416" s="290">
        <v>58.4</v>
      </c>
      <c r="G416" s="241">
        <f t="shared" si="7"/>
        <v>58.399999999999956</v>
      </c>
      <c r="H416" s="241"/>
    </row>
    <row r="417" spans="1:13">
      <c r="B417" s="677"/>
      <c r="C417" s="677"/>
      <c r="D417" t="s">
        <v>401</v>
      </c>
      <c r="E417" s="290">
        <v>5.2</v>
      </c>
      <c r="G417" s="241">
        <f t="shared" si="7"/>
        <v>63.599999999999959</v>
      </c>
      <c r="H417" s="241"/>
    </row>
    <row r="418" spans="1:13">
      <c r="B418" s="677"/>
      <c r="C418" s="677"/>
      <c r="D418" t="s">
        <v>400</v>
      </c>
      <c r="E418" s="290">
        <v>210</v>
      </c>
      <c r="G418" s="241">
        <f t="shared" si="7"/>
        <v>273.59999999999997</v>
      </c>
      <c r="H418" s="241"/>
    </row>
    <row r="419" spans="1:13">
      <c r="A419" s="236">
        <v>44664</v>
      </c>
      <c r="B419" s="677" t="s">
        <v>3455</v>
      </c>
      <c r="C419" s="677" t="s">
        <v>418</v>
      </c>
      <c r="D419" t="s">
        <v>400</v>
      </c>
      <c r="E419" s="290"/>
      <c r="F419" s="237">
        <v>210</v>
      </c>
      <c r="G419" s="241">
        <f t="shared" si="7"/>
        <v>63.599999999999966</v>
      </c>
      <c r="H419" s="241"/>
    </row>
    <row r="420" spans="1:13">
      <c r="A420" s="236">
        <v>44685</v>
      </c>
      <c r="B420" s="677" t="s">
        <v>3454</v>
      </c>
      <c r="C420" s="677" t="s">
        <v>418</v>
      </c>
      <c r="D420" t="s">
        <v>19</v>
      </c>
      <c r="E420" s="290"/>
      <c r="F420" s="241">
        <v>58.4</v>
      </c>
      <c r="G420" s="241">
        <f t="shared" si="7"/>
        <v>5.1999999999999673</v>
      </c>
      <c r="H420" s="241"/>
    </row>
    <row r="421" spans="1:13">
      <c r="A421" s="236">
        <v>44685</v>
      </c>
      <c r="B421" s="677" t="s">
        <v>3454</v>
      </c>
      <c r="C421" s="677" t="s">
        <v>418</v>
      </c>
      <c r="D421" t="s">
        <v>401</v>
      </c>
      <c r="E421" s="290"/>
      <c r="F421" s="241">
        <v>5.2</v>
      </c>
      <c r="G421" s="241">
        <f t="shared" si="7"/>
        <v>-3.2862601528904634E-14</v>
      </c>
      <c r="H421" s="241"/>
    </row>
    <row r="422" spans="1:13">
      <c r="A422" s="243">
        <v>44681</v>
      </c>
      <c r="B422" s="676" t="s">
        <v>397</v>
      </c>
      <c r="C422" s="676" t="s">
        <v>420</v>
      </c>
      <c r="D422" t="s">
        <v>400</v>
      </c>
      <c r="E422" s="290">
        <v>210</v>
      </c>
      <c r="G422" s="241">
        <f t="shared" si="7"/>
        <v>209.99999999999997</v>
      </c>
      <c r="H422" s="241"/>
      <c r="K422" s="249"/>
    </row>
    <row r="423" spans="1:13">
      <c r="A423" s="236">
        <v>44684</v>
      </c>
      <c r="B423" s="677" t="s">
        <v>3456</v>
      </c>
      <c r="C423" s="677" t="s">
        <v>420</v>
      </c>
      <c r="D423" t="s">
        <v>400</v>
      </c>
      <c r="E423" s="290"/>
      <c r="F423" s="241">
        <v>210</v>
      </c>
      <c r="G423" s="241">
        <f t="shared" si="7"/>
        <v>0</v>
      </c>
      <c r="H423" s="241"/>
      <c r="K423" s="676"/>
      <c r="M423" s="314"/>
    </row>
    <row r="424" spans="1:13">
      <c r="B424" s="677"/>
      <c r="C424" s="677"/>
      <c r="D424" t="s">
        <v>19</v>
      </c>
      <c r="E424" s="290">
        <v>59.4</v>
      </c>
      <c r="G424" s="241">
        <f t="shared" si="7"/>
        <v>59.4</v>
      </c>
      <c r="H424" s="241"/>
      <c r="M424" s="285"/>
    </row>
    <row r="425" spans="1:13">
      <c r="B425" s="677"/>
      <c r="C425" s="677"/>
      <c r="D425" t="s">
        <v>401</v>
      </c>
      <c r="E425" s="290">
        <v>2.8</v>
      </c>
      <c r="G425" s="241">
        <f t="shared" si="7"/>
        <v>62.199999999999996</v>
      </c>
      <c r="H425" s="241"/>
      <c r="K425" s="676"/>
      <c r="M425" s="314"/>
    </row>
    <row r="426" spans="1:13">
      <c r="A426" s="236">
        <v>44719</v>
      </c>
      <c r="B426" s="677" t="s">
        <v>3457</v>
      </c>
      <c r="C426" s="677" t="s">
        <v>420</v>
      </c>
      <c r="D426" t="s">
        <v>19</v>
      </c>
      <c r="E426" s="290"/>
      <c r="F426" s="241">
        <v>59.4</v>
      </c>
      <c r="G426" s="241">
        <f t="shared" si="7"/>
        <v>2.7999999999999972</v>
      </c>
      <c r="H426" s="241"/>
      <c r="M426" s="285"/>
    </row>
    <row r="427" spans="1:13">
      <c r="A427" s="236">
        <v>44719</v>
      </c>
      <c r="B427" s="677" t="s">
        <v>3457</v>
      </c>
      <c r="C427" s="677" t="s">
        <v>420</v>
      </c>
      <c r="D427" t="s">
        <v>401</v>
      </c>
      <c r="E427" s="290"/>
      <c r="F427" s="241">
        <v>2.8</v>
      </c>
      <c r="G427" s="241">
        <f t="shared" si="7"/>
        <v>0</v>
      </c>
      <c r="H427" s="241"/>
      <c r="K427" s="676"/>
      <c r="M427" s="285"/>
    </row>
    <row r="428" spans="1:13">
      <c r="A428" s="243">
        <v>44712</v>
      </c>
      <c r="B428" s="676" t="s">
        <v>397</v>
      </c>
      <c r="C428" s="676" t="s">
        <v>422</v>
      </c>
      <c r="D428" t="s">
        <v>19</v>
      </c>
      <c r="E428" s="290">
        <v>56.8</v>
      </c>
      <c r="G428" s="241">
        <f t="shared" si="7"/>
        <v>56.8</v>
      </c>
      <c r="H428" s="241"/>
      <c r="K428" s="677"/>
      <c r="M428" s="285"/>
    </row>
    <row r="429" spans="1:13">
      <c r="B429" s="677"/>
      <c r="C429" s="677"/>
      <c r="D429" t="s">
        <v>401</v>
      </c>
      <c r="E429" s="290">
        <v>9.1</v>
      </c>
      <c r="G429" s="241">
        <f t="shared" si="7"/>
        <v>65.899999999999991</v>
      </c>
      <c r="H429" s="241"/>
      <c r="K429" s="676"/>
      <c r="M429" s="285"/>
    </row>
    <row r="430" spans="1:13">
      <c r="B430" s="677"/>
      <c r="C430" s="677"/>
      <c r="D430" t="s">
        <v>400</v>
      </c>
      <c r="E430" s="290">
        <v>210</v>
      </c>
      <c r="G430" s="241">
        <f t="shared" si="7"/>
        <v>275.89999999999998</v>
      </c>
      <c r="H430" s="241"/>
      <c r="K430" s="676"/>
      <c r="M430" s="285"/>
    </row>
    <row r="431" spans="1:13">
      <c r="A431" s="236">
        <v>44719</v>
      </c>
      <c r="B431" s="677" t="s">
        <v>3458</v>
      </c>
      <c r="C431" s="677" t="s">
        <v>422</v>
      </c>
      <c r="D431" t="s">
        <v>400</v>
      </c>
      <c r="E431" s="290"/>
      <c r="F431" s="237">
        <v>210</v>
      </c>
      <c r="G431" s="241">
        <f t="shared" si="7"/>
        <v>65.899999999999977</v>
      </c>
      <c r="H431" s="241"/>
      <c r="K431" s="676"/>
      <c r="M431" s="285"/>
    </row>
    <row r="432" spans="1:13">
      <c r="A432" s="236">
        <v>44746</v>
      </c>
      <c r="B432" s="677" t="s">
        <v>3459</v>
      </c>
      <c r="C432" s="677" t="s">
        <v>422</v>
      </c>
      <c r="D432" t="s">
        <v>19</v>
      </c>
      <c r="E432" s="290"/>
      <c r="F432" s="241">
        <v>56.8</v>
      </c>
      <c r="G432" s="241">
        <f t="shared" si="7"/>
        <v>9.0999999999999801</v>
      </c>
      <c r="H432" s="241"/>
      <c r="K432" s="677"/>
      <c r="M432" s="285"/>
    </row>
    <row r="433" spans="1:14">
      <c r="A433" s="236">
        <v>44746</v>
      </c>
      <c r="B433" s="677" t="s">
        <v>3459</v>
      </c>
      <c r="C433" s="677" t="s">
        <v>422</v>
      </c>
      <c r="D433" t="s">
        <v>401</v>
      </c>
      <c r="E433" s="290"/>
      <c r="F433" s="241">
        <v>9.1</v>
      </c>
      <c r="G433" s="241">
        <f t="shared" si="7"/>
        <v>-1.9539925233402755E-14</v>
      </c>
      <c r="H433" s="241"/>
      <c r="M433" s="285"/>
      <c r="N433" s="218"/>
    </row>
    <row r="434" spans="1:14">
      <c r="A434" s="243">
        <v>44742</v>
      </c>
      <c r="B434" s="676" t="s">
        <v>397</v>
      </c>
      <c r="C434" s="676" t="s">
        <v>425</v>
      </c>
      <c r="D434" t="s">
        <v>19</v>
      </c>
      <c r="E434" s="290">
        <v>55</v>
      </c>
      <c r="G434" s="241">
        <f t="shared" si="7"/>
        <v>54.999999999999979</v>
      </c>
      <c r="H434" s="241"/>
      <c r="N434" s="218"/>
    </row>
    <row r="435" spans="1:14">
      <c r="B435" s="677"/>
      <c r="C435" s="677"/>
      <c r="D435" t="s">
        <v>401</v>
      </c>
      <c r="E435" s="290">
        <v>6.9</v>
      </c>
      <c r="G435" s="241">
        <f t="shared" si="7"/>
        <v>61.899999999999977</v>
      </c>
      <c r="H435" s="241"/>
    </row>
    <row r="436" spans="1:14">
      <c r="B436" s="677"/>
      <c r="C436" s="677"/>
      <c r="D436" t="s">
        <v>400</v>
      </c>
      <c r="E436" s="290">
        <v>210</v>
      </c>
      <c r="G436" s="241">
        <f t="shared" si="7"/>
        <v>271.89999999999998</v>
      </c>
      <c r="H436" s="241"/>
    </row>
    <row r="437" spans="1:14">
      <c r="A437" s="236">
        <v>44746</v>
      </c>
      <c r="B437" s="677" t="s">
        <v>3460</v>
      </c>
      <c r="C437" s="677" t="s">
        <v>425</v>
      </c>
      <c r="D437" t="s">
        <v>400</v>
      </c>
      <c r="E437" s="290"/>
      <c r="F437" s="237">
        <v>210</v>
      </c>
      <c r="G437" s="241">
        <f t="shared" si="7"/>
        <v>61.899999999999977</v>
      </c>
      <c r="H437" s="241"/>
    </row>
    <row r="438" spans="1:14">
      <c r="A438" s="236">
        <v>44782</v>
      </c>
      <c r="B438" s="677" t="s">
        <v>3461</v>
      </c>
      <c r="C438" s="677" t="s">
        <v>425</v>
      </c>
      <c r="D438" t="s">
        <v>19</v>
      </c>
      <c r="E438" s="290"/>
      <c r="F438" s="241">
        <v>55</v>
      </c>
      <c r="G438" s="241">
        <f t="shared" si="7"/>
        <v>6.8999999999999773</v>
      </c>
      <c r="H438" s="241"/>
    </row>
    <row r="439" spans="1:14">
      <c r="A439" s="236">
        <v>44782</v>
      </c>
      <c r="B439" s="677" t="s">
        <v>3461</v>
      </c>
      <c r="C439" s="677" t="s">
        <v>425</v>
      </c>
      <c r="D439" t="s">
        <v>401</v>
      </c>
      <c r="E439" s="290"/>
      <c r="F439" s="241">
        <v>6.9</v>
      </c>
      <c r="G439" s="241">
        <f t="shared" si="7"/>
        <v>-2.3092638912203256E-14</v>
      </c>
      <c r="H439" s="241"/>
    </row>
    <row r="440" spans="1:14">
      <c r="A440" s="243">
        <v>44773</v>
      </c>
      <c r="B440" s="676" t="s">
        <v>397</v>
      </c>
      <c r="C440" s="676" t="s">
        <v>427</v>
      </c>
      <c r="D440" t="s">
        <v>19</v>
      </c>
      <c r="E440" s="290">
        <v>54.8</v>
      </c>
      <c r="G440" s="241">
        <f t="shared" si="7"/>
        <v>54.799999999999976</v>
      </c>
      <c r="H440" s="241"/>
    </row>
    <row r="441" spans="1:14">
      <c r="B441" s="677"/>
      <c r="C441" s="677"/>
      <c r="D441" t="s">
        <v>401</v>
      </c>
      <c r="E441" s="290">
        <v>9.6999999999999993</v>
      </c>
      <c r="G441" s="241">
        <f t="shared" si="7"/>
        <v>64.499999999999972</v>
      </c>
      <c r="H441" s="241"/>
    </row>
    <row r="442" spans="1:14">
      <c r="B442" s="677"/>
      <c r="C442" s="677"/>
      <c r="D442" t="s">
        <v>400</v>
      </c>
      <c r="E442" s="290">
        <v>210</v>
      </c>
      <c r="G442" s="241">
        <f t="shared" si="7"/>
        <v>274.5</v>
      </c>
      <c r="H442" s="241"/>
    </row>
    <row r="443" spans="1:14">
      <c r="A443" s="236">
        <v>44782</v>
      </c>
      <c r="B443" s="677" t="s">
        <v>3462</v>
      </c>
      <c r="C443" s="677" t="s">
        <v>427</v>
      </c>
      <c r="D443" t="s">
        <v>400</v>
      </c>
      <c r="E443" s="290"/>
      <c r="F443" s="237">
        <v>210</v>
      </c>
      <c r="G443" s="241">
        <f t="shared" si="7"/>
        <v>64.5</v>
      </c>
      <c r="H443" s="241"/>
    </row>
    <row r="444" spans="1:14">
      <c r="A444" s="236">
        <v>44802</v>
      </c>
      <c r="B444" s="677" t="s">
        <v>3463</v>
      </c>
      <c r="C444" s="677" t="s">
        <v>427</v>
      </c>
      <c r="D444" t="s">
        <v>19</v>
      </c>
      <c r="E444" s="290"/>
      <c r="F444" s="241">
        <v>54.8</v>
      </c>
      <c r="G444" s="241">
        <f t="shared" si="7"/>
        <v>9.7000000000000028</v>
      </c>
      <c r="H444" s="241"/>
    </row>
    <row r="445" spans="1:14">
      <c r="A445" s="236">
        <v>44802</v>
      </c>
      <c r="B445" s="677" t="s">
        <v>3463</v>
      </c>
      <c r="C445" s="677" t="s">
        <v>427</v>
      </c>
      <c r="D445" t="s">
        <v>401</v>
      </c>
      <c r="E445" s="290"/>
      <c r="F445" s="241">
        <v>9.6999999999999993</v>
      </c>
      <c r="G445" s="241">
        <f t="shared" si="7"/>
        <v>0</v>
      </c>
      <c r="H445" s="241"/>
    </row>
    <row r="446" spans="1:14">
      <c r="A446" s="243">
        <v>44804</v>
      </c>
      <c r="B446" s="676" t="s">
        <v>397</v>
      </c>
      <c r="C446" s="676" t="s">
        <v>429</v>
      </c>
      <c r="D446" t="s">
        <v>19</v>
      </c>
      <c r="E446" s="290">
        <v>43.1</v>
      </c>
      <c r="G446" s="241">
        <f t="shared" si="7"/>
        <v>43.1</v>
      </c>
      <c r="H446" s="241"/>
    </row>
    <row r="447" spans="1:14">
      <c r="B447" s="677"/>
      <c r="C447" s="677"/>
      <c r="D447" t="s">
        <v>401</v>
      </c>
      <c r="E447" s="290">
        <v>7</v>
      </c>
      <c r="G447" s="241">
        <f t="shared" si="7"/>
        <v>50.1</v>
      </c>
      <c r="H447" s="241"/>
    </row>
    <row r="448" spans="1:14">
      <c r="B448" s="677"/>
      <c r="C448" s="677"/>
      <c r="D448" t="s">
        <v>400</v>
      </c>
      <c r="E448" s="290">
        <v>210</v>
      </c>
      <c r="G448" s="241">
        <f t="shared" si="7"/>
        <v>260.10000000000002</v>
      </c>
      <c r="H448" s="241"/>
    </row>
    <row r="449" spans="1:8">
      <c r="B449" s="677"/>
      <c r="C449" s="677"/>
      <c r="D449" t="s">
        <v>535</v>
      </c>
      <c r="E449" s="290">
        <v>10</v>
      </c>
      <c r="G449" s="241">
        <f t="shared" si="7"/>
        <v>270.10000000000002</v>
      </c>
      <c r="H449" s="241"/>
    </row>
    <row r="450" spans="1:8">
      <c r="A450" s="236">
        <v>44802</v>
      </c>
      <c r="B450" s="677" t="s">
        <v>3464</v>
      </c>
      <c r="C450" s="677" t="s">
        <v>429</v>
      </c>
      <c r="D450" t="s">
        <v>400</v>
      </c>
      <c r="E450" s="290"/>
      <c r="F450" s="237">
        <v>210</v>
      </c>
      <c r="G450" s="241">
        <f t="shared" si="7"/>
        <v>60.100000000000023</v>
      </c>
      <c r="H450" s="241"/>
    </row>
    <row r="451" spans="1:8">
      <c r="A451" s="236">
        <v>44837</v>
      </c>
      <c r="B451" s="677" t="s">
        <v>3465</v>
      </c>
      <c r="C451" s="677" t="s">
        <v>429</v>
      </c>
      <c r="D451" t="s">
        <v>19</v>
      </c>
      <c r="E451" s="290"/>
      <c r="F451" s="241">
        <v>43.1</v>
      </c>
      <c r="G451" s="241">
        <f t="shared" si="7"/>
        <v>17.000000000000021</v>
      </c>
      <c r="H451" s="241"/>
    </row>
    <row r="452" spans="1:8">
      <c r="A452" s="236">
        <v>44837</v>
      </c>
      <c r="B452" s="677" t="s">
        <v>3465</v>
      </c>
      <c r="C452" s="677" t="s">
        <v>429</v>
      </c>
      <c r="D452" t="s">
        <v>401</v>
      </c>
      <c r="E452" s="290"/>
      <c r="F452" s="241">
        <v>7</v>
      </c>
      <c r="G452" s="241">
        <f t="shared" si="7"/>
        <v>10.000000000000021</v>
      </c>
      <c r="H452" s="241"/>
    </row>
    <row r="453" spans="1:8">
      <c r="A453" s="236">
        <v>45208</v>
      </c>
      <c r="B453" s="677" t="s">
        <v>3440</v>
      </c>
      <c r="C453" s="677" t="s">
        <v>429</v>
      </c>
      <c r="D453" t="s">
        <v>535</v>
      </c>
      <c r="E453" s="290"/>
      <c r="F453" s="241">
        <v>10</v>
      </c>
      <c r="G453" s="241">
        <f t="shared" si="7"/>
        <v>2.1316282072803006E-14</v>
      </c>
      <c r="H453" s="241"/>
    </row>
    <row r="454" spans="1:8">
      <c r="A454" s="243">
        <v>44834</v>
      </c>
      <c r="B454" s="676" t="s">
        <v>397</v>
      </c>
      <c r="C454" s="676" t="s">
        <v>431</v>
      </c>
      <c r="D454" t="s">
        <v>19</v>
      </c>
      <c r="E454" s="290">
        <v>48.9</v>
      </c>
      <c r="G454" s="241">
        <f t="shared" si="7"/>
        <v>48.90000000000002</v>
      </c>
      <c r="H454" s="241"/>
    </row>
    <row r="455" spans="1:8">
      <c r="B455" s="677"/>
      <c r="C455" s="677"/>
      <c r="D455" t="s">
        <v>401</v>
      </c>
      <c r="E455" s="290">
        <v>8.1999999999999993</v>
      </c>
      <c r="G455" s="241">
        <f t="shared" si="7"/>
        <v>57.100000000000023</v>
      </c>
      <c r="H455" s="241"/>
    </row>
    <row r="456" spans="1:8">
      <c r="B456" s="677"/>
      <c r="C456" s="677"/>
      <c r="D456" t="s">
        <v>400</v>
      </c>
      <c r="E456" s="290">
        <v>350</v>
      </c>
      <c r="G456" s="241">
        <f t="shared" si="7"/>
        <v>407.1</v>
      </c>
      <c r="H456" s="241"/>
    </row>
    <row r="457" spans="1:8">
      <c r="A457" s="236">
        <v>44837</v>
      </c>
      <c r="B457" s="677" t="s">
        <v>3466</v>
      </c>
      <c r="C457" s="677" t="s">
        <v>431</v>
      </c>
      <c r="D457" t="s">
        <v>400</v>
      </c>
      <c r="E457" s="290"/>
      <c r="F457" s="237">
        <v>210</v>
      </c>
      <c r="G457" s="241">
        <f t="shared" si="7"/>
        <v>197.10000000000002</v>
      </c>
      <c r="H457" s="241"/>
    </row>
    <row r="458" spans="1:8">
      <c r="A458" s="236">
        <v>44865</v>
      </c>
      <c r="B458" s="677" t="s">
        <v>3467</v>
      </c>
      <c r="C458" s="677" t="s">
        <v>431</v>
      </c>
      <c r="D458" t="s">
        <v>19</v>
      </c>
      <c r="E458" s="290"/>
      <c r="F458" s="241">
        <v>48.9</v>
      </c>
      <c r="G458" s="241">
        <f t="shared" si="7"/>
        <v>148.20000000000002</v>
      </c>
      <c r="H458" s="241"/>
    </row>
    <row r="459" spans="1:8">
      <c r="A459" s="236">
        <v>44865</v>
      </c>
      <c r="B459" s="677" t="s">
        <v>3467</v>
      </c>
      <c r="C459" s="677" t="s">
        <v>431</v>
      </c>
      <c r="D459" t="s">
        <v>401</v>
      </c>
      <c r="E459" s="290"/>
      <c r="F459" s="241">
        <v>8.1999999999999993</v>
      </c>
      <c r="G459" s="241">
        <f t="shared" si="7"/>
        <v>140.00000000000003</v>
      </c>
      <c r="H459" s="241"/>
    </row>
    <row r="460" spans="1:8">
      <c r="A460" s="236">
        <v>45117</v>
      </c>
      <c r="B460" s="677" t="s">
        <v>3468</v>
      </c>
      <c r="C460" s="677" t="s">
        <v>431</v>
      </c>
      <c r="D460" t="s">
        <v>400</v>
      </c>
      <c r="E460" s="290"/>
      <c r="F460" s="241">
        <v>125</v>
      </c>
      <c r="G460" s="241">
        <f t="shared" si="7"/>
        <v>15.000000000000028</v>
      </c>
      <c r="H460" s="241"/>
    </row>
    <row r="461" spans="1:8">
      <c r="A461" s="236">
        <v>45206</v>
      </c>
      <c r="B461" s="677" t="s">
        <v>3469</v>
      </c>
      <c r="C461" s="677" t="s">
        <v>431</v>
      </c>
      <c r="D461" t="s">
        <v>400</v>
      </c>
      <c r="E461" s="290"/>
      <c r="F461" s="241">
        <v>15</v>
      </c>
      <c r="G461" s="263">
        <f t="shared" si="7"/>
        <v>2.8421709430404007E-14</v>
      </c>
      <c r="H461" s="263"/>
    </row>
    <row r="462" spans="1:8">
      <c r="A462" s="243">
        <v>44865</v>
      </c>
      <c r="B462" s="676" t="s">
        <v>397</v>
      </c>
      <c r="C462" s="676" t="s">
        <v>398</v>
      </c>
      <c r="D462" t="s">
        <v>19</v>
      </c>
      <c r="E462" s="290">
        <v>48.7</v>
      </c>
      <c r="G462" s="241">
        <f t="shared" si="7"/>
        <v>48.700000000000031</v>
      </c>
      <c r="H462" s="241"/>
    </row>
    <row r="463" spans="1:8">
      <c r="B463" s="677"/>
      <c r="C463" s="677"/>
      <c r="D463" t="s">
        <v>401</v>
      </c>
      <c r="E463" s="290">
        <v>4.9000000000000004</v>
      </c>
      <c r="G463" s="241">
        <f t="shared" si="7"/>
        <v>53.60000000000003</v>
      </c>
      <c r="H463" s="241"/>
    </row>
    <row r="464" spans="1:8">
      <c r="B464" s="677"/>
      <c r="C464" s="677"/>
      <c r="D464" t="s">
        <v>400</v>
      </c>
      <c r="E464" s="290">
        <v>350</v>
      </c>
      <c r="G464" s="241">
        <f t="shared" si="7"/>
        <v>403.6</v>
      </c>
      <c r="H464" s="241"/>
    </row>
    <row r="465" spans="1:8">
      <c r="A465" s="236">
        <v>44865</v>
      </c>
      <c r="B465" s="677" t="s">
        <v>3470</v>
      </c>
      <c r="C465" s="677" t="s">
        <v>398</v>
      </c>
      <c r="D465" t="s">
        <v>400</v>
      </c>
      <c r="E465" s="290"/>
      <c r="F465" s="237">
        <v>210</v>
      </c>
      <c r="G465" s="241">
        <f t="shared" si="7"/>
        <v>193.60000000000002</v>
      </c>
      <c r="H465" s="241"/>
    </row>
    <row r="466" spans="1:8">
      <c r="A466" s="236">
        <v>44902</v>
      </c>
      <c r="B466" s="677" t="s">
        <v>3471</v>
      </c>
      <c r="C466" s="677" t="s">
        <v>398</v>
      </c>
      <c r="D466" t="s">
        <v>19</v>
      </c>
      <c r="E466" s="290"/>
      <c r="F466" s="241">
        <v>48.7</v>
      </c>
      <c r="G466" s="241">
        <f t="shared" si="7"/>
        <v>144.90000000000003</v>
      </c>
      <c r="H466" s="241"/>
    </row>
    <row r="467" spans="1:8">
      <c r="A467" s="236">
        <v>44902</v>
      </c>
      <c r="B467" s="677" t="s">
        <v>3471</v>
      </c>
      <c r="C467" s="677" t="s">
        <v>398</v>
      </c>
      <c r="D467" t="s">
        <v>401</v>
      </c>
      <c r="E467" s="290"/>
      <c r="F467" s="241">
        <v>4.9000000000000004</v>
      </c>
      <c r="G467" s="241">
        <f t="shared" si="7"/>
        <v>140.00000000000003</v>
      </c>
      <c r="H467" s="241"/>
    </row>
    <row r="468" spans="1:8">
      <c r="A468" s="236">
        <v>45206</v>
      </c>
      <c r="B468" s="677" t="s">
        <v>3469</v>
      </c>
      <c r="C468" s="677" t="s">
        <v>398</v>
      </c>
      <c r="D468" t="s">
        <v>400</v>
      </c>
      <c r="E468" s="290"/>
      <c r="F468" s="241">
        <v>25.2</v>
      </c>
      <c r="G468" s="241">
        <f t="shared" si="7"/>
        <v>114.80000000000003</v>
      </c>
      <c r="H468" s="241"/>
    </row>
    <row r="469" spans="1:8">
      <c r="A469" s="236">
        <v>45230</v>
      </c>
      <c r="B469" s="677" t="s">
        <v>3472</v>
      </c>
      <c r="C469" s="677" t="s">
        <v>398</v>
      </c>
      <c r="D469" t="s">
        <v>400</v>
      </c>
      <c r="E469" s="290"/>
      <c r="F469" s="241">
        <v>100</v>
      </c>
      <c r="G469" s="241">
        <f t="shared" si="7"/>
        <v>14.800000000000026</v>
      </c>
      <c r="H469" s="241"/>
    </row>
    <row r="470" spans="1:8">
      <c r="A470" s="236">
        <v>45259</v>
      </c>
      <c r="B470" s="677" t="s">
        <v>3473</v>
      </c>
      <c r="C470" s="677" t="s">
        <v>398</v>
      </c>
      <c r="D470" t="s">
        <v>400</v>
      </c>
      <c r="E470" s="290"/>
      <c r="F470" s="241">
        <v>14.8</v>
      </c>
      <c r="G470" s="241">
        <f t="shared" si="7"/>
        <v>2.4868995751603507E-14</v>
      </c>
      <c r="H470" s="241"/>
    </row>
    <row r="471" spans="1:8">
      <c r="A471" s="243">
        <v>44895</v>
      </c>
      <c r="B471" s="676" t="s">
        <v>397</v>
      </c>
      <c r="C471" s="676" t="s">
        <v>405</v>
      </c>
      <c r="D471" t="s">
        <v>19</v>
      </c>
      <c r="E471" s="290">
        <v>54.4</v>
      </c>
      <c r="F471" s="285"/>
      <c r="G471" s="241">
        <f t="shared" si="7"/>
        <v>54.40000000000002</v>
      </c>
      <c r="H471" s="241"/>
    </row>
    <row r="472" spans="1:8">
      <c r="A472" s="243"/>
      <c r="B472" s="676"/>
      <c r="C472" s="676"/>
      <c r="D472" t="s">
        <v>401</v>
      </c>
      <c r="E472" s="290">
        <v>6.3</v>
      </c>
      <c r="F472" s="285"/>
      <c r="G472" s="241">
        <f t="shared" si="7"/>
        <v>60.700000000000017</v>
      </c>
      <c r="H472" s="241"/>
    </row>
    <row r="473" spans="1:8">
      <c r="A473" s="243"/>
      <c r="B473" s="676"/>
      <c r="C473" s="676"/>
      <c r="D473" t="s">
        <v>1115</v>
      </c>
      <c r="E473" s="290">
        <v>350</v>
      </c>
      <c r="F473" s="285"/>
      <c r="G473" s="241">
        <f t="shared" si="7"/>
        <v>410.70000000000005</v>
      </c>
      <c r="H473" s="241"/>
    </row>
    <row r="474" spans="1:8">
      <c r="A474" s="236">
        <v>44895</v>
      </c>
      <c r="B474" s="677" t="s">
        <v>3474</v>
      </c>
      <c r="C474" s="677" t="s">
        <v>405</v>
      </c>
      <c r="D474" t="s">
        <v>400</v>
      </c>
      <c r="E474" s="285"/>
      <c r="F474" s="218">
        <v>20</v>
      </c>
      <c r="G474" s="241">
        <f t="shared" si="7"/>
        <v>390.70000000000005</v>
      </c>
      <c r="H474" s="241"/>
    </row>
    <row r="475" spans="1:8">
      <c r="A475" s="236">
        <v>44902</v>
      </c>
      <c r="B475" s="677" t="s">
        <v>3475</v>
      </c>
      <c r="C475" s="677" t="s">
        <v>405</v>
      </c>
      <c r="D475" t="s">
        <v>400</v>
      </c>
      <c r="E475" s="290"/>
      <c r="F475" s="237">
        <v>190</v>
      </c>
      <c r="G475" s="241">
        <f t="shared" si="7"/>
        <v>200.70000000000005</v>
      </c>
      <c r="H475" s="241"/>
    </row>
    <row r="476" spans="1:8">
      <c r="A476" s="236">
        <v>44936</v>
      </c>
      <c r="B476" s="677" t="s">
        <v>3476</v>
      </c>
      <c r="C476" s="677" t="s">
        <v>405</v>
      </c>
      <c r="D476" t="s">
        <v>19</v>
      </c>
      <c r="E476" s="290"/>
      <c r="F476" s="241">
        <v>54.4</v>
      </c>
      <c r="G476" s="241">
        <f t="shared" si="7"/>
        <v>146.30000000000004</v>
      </c>
      <c r="H476" s="241"/>
    </row>
    <row r="477" spans="1:8">
      <c r="A477" s="236">
        <v>44936</v>
      </c>
      <c r="B477" s="677" t="s">
        <v>3476</v>
      </c>
      <c r="C477" s="677" t="s">
        <v>405</v>
      </c>
      <c r="D477" t="s">
        <v>401</v>
      </c>
      <c r="E477" s="290"/>
      <c r="F477" s="241">
        <v>6.3</v>
      </c>
      <c r="G477" s="241">
        <f t="shared" si="7"/>
        <v>140.00000000000003</v>
      </c>
      <c r="H477" s="241"/>
    </row>
    <row r="478" spans="1:8">
      <c r="A478" s="236">
        <v>45259</v>
      </c>
      <c r="B478" s="677" t="s">
        <v>3473</v>
      </c>
      <c r="C478" s="677" t="s">
        <v>405</v>
      </c>
      <c r="D478" t="s">
        <v>400</v>
      </c>
      <c r="E478" s="290"/>
      <c r="F478" s="241">
        <v>85.2</v>
      </c>
      <c r="G478" s="241">
        <f t="shared" si="7"/>
        <v>54.800000000000026</v>
      </c>
      <c r="H478" s="241"/>
    </row>
    <row r="479" spans="1:8" s="396" customFormat="1">
      <c r="A479" s="395">
        <v>45307</v>
      </c>
      <c r="B479" s="681" t="s">
        <v>3477</v>
      </c>
      <c r="C479" s="681" t="s">
        <v>405</v>
      </c>
      <c r="D479" s="396" t="s">
        <v>400</v>
      </c>
      <c r="E479" s="400"/>
      <c r="F479" s="399">
        <v>54.8</v>
      </c>
      <c r="G479" s="399">
        <f t="shared" si="7"/>
        <v>0</v>
      </c>
      <c r="H479" s="399"/>
    </row>
    <row r="480" spans="1:8">
      <c r="A480" s="243">
        <v>44926</v>
      </c>
      <c r="B480" s="676" t="s">
        <v>397</v>
      </c>
      <c r="C480" s="676" t="s">
        <v>409</v>
      </c>
      <c r="D480" t="s">
        <v>19</v>
      </c>
      <c r="E480" s="285">
        <v>62.2</v>
      </c>
      <c r="F480" s="218"/>
      <c r="G480" s="241">
        <f t="shared" si="7"/>
        <v>62.2</v>
      </c>
      <c r="H480" s="241"/>
    </row>
    <row r="481" spans="1:8">
      <c r="B481" s="677"/>
      <c r="C481" s="677"/>
      <c r="D481" t="s">
        <v>401</v>
      </c>
      <c r="E481" s="285">
        <v>5.7</v>
      </c>
      <c r="F481" s="218"/>
      <c r="G481" s="241">
        <f t="shared" si="7"/>
        <v>67.900000000000006</v>
      </c>
      <c r="H481" s="241"/>
    </row>
    <row r="482" spans="1:8">
      <c r="B482" s="677"/>
      <c r="C482" s="677"/>
      <c r="D482" t="s">
        <v>400</v>
      </c>
      <c r="E482" s="285">
        <v>350</v>
      </c>
      <c r="F482" s="218"/>
      <c r="G482" s="241">
        <f t="shared" si="7"/>
        <v>417.9</v>
      </c>
      <c r="H482" s="241"/>
    </row>
    <row r="483" spans="1:8">
      <c r="A483" s="236">
        <v>44926</v>
      </c>
      <c r="B483" s="677" t="s">
        <v>3478</v>
      </c>
      <c r="C483" s="677" t="s">
        <v>409</v>
      </c>
      <c r="D483" t="s">
        <v>400</v>
      </c>
      <c r="E483" s="285"/>
      <c r="F483" s="218">
        <v>70</v>
      </c>
      <c r="G483" s="241">
        <f t="shared" si="7"/>
        <v>347.9</v>
      </c>
      <c r="H483" s="241"/>
    </row>
    <row r="484" spans="1:8">
      <c r="A484" s="236">
        <v>44936</v>
      </c>
      <c r="B484" s="677" t="s">
        <v>3479</v>
      </c>
      <c r="C484" s="677" t="s">
        <v>409</v>
      </c>
      <c r="D484" t="s">
        <v>400</v>
      </c>
      <c r="E484" s="290"/>
      <c r="F484" s="241">
        <v>140</v>
      </c>
      <c r="G484" s="241">
        <f t="shared" si="7"/>
        <v>207.89999999999998</v>
      </c>
      <c r="H484" s="241"/>
    </row>
    <row r="485" spans="1:8">
      <c r="A485" s="236">
        <v>44971</v>
      </c>
      <c r="B485" s="677" t="s">
        <v>3480</v>
      </c>
      <c r="C485" s="677" t="s">
        <v>409</v>
      </c>
      <c r="D485" t="s">
        <v>19</v>
      </c>
      <c r="E485" s="290"/>
      <c r="F485" s="218">
        <v>62.2</v>
      </c>
      <c r="G485" s="241">
        <f t="shared" si="7"/>
        <v>145.69999999999999</v>
      </c>
      <c r="H485" s="241"/>
    </row>
    <row r="486" spans="1:8">
      <c r="A486" s="236">
        <v>44971</v>
      </c>
      <c r="B486" s="677" t="s">
        <v>3480</v>
      </c>
      <c r="C486" s="677" t="s">
        <v>409</v>
      </c>
      <c r="D486" t="s">
        <v>401</v>
      </c>
      <c r="E486" s="290"/>
      <c r="F486" s="218">
        <v>5.7</v>
      </c>
      <c r="G486" s="241">
        <f t="shared" ref="G486:G495" si="8">+G485+E486-F486</f>
        <v>140</v>
      </c>
      <c r="H486" s="241"/>
    </row>
    <row r="487" spans="1:8" s="396" customFormat="1">
      <c r="A487" s="395">
        <v>45307</v>
      </c>
      <c r="B487" s="681" t="s">
        <v>3477</v>
      </c>
      <c r="C487" s="681" t="s">
        <v>409</v>
      </c>
      <c r="D487" s="396" t="s">
        <v>400</v>
      </c>
      <c r="E487" s="400"/>
      <c r="F487" s="399">
        <v>45.2</v>
      </c>
      <c r="G487" s="399">
        <f t="shared" si="8"/>
        <v>94.8</v>
      </c>
      <c r="H487" s="399"/>
    </row>
    <row r="488" spans="1:8" s="396" customFormat="1">
      <c r="A488" s="395">
        <v>45327</v>
      </c>
      <c r="B488" s="681" t="s">
        <v>3481</v>
      </c>
      <c r="C488" s="681" t="s">
        <v>409</v>
      </c>
      <c r="D488" s="396" t="s">
        <v>400</v>
      </c>
      <c r="E488" s="400"/>
      <c r="F488" s="399">
        <v>94.8</v>
      </c>
      <c r="G488" s="399">
        <f t="shared" si="8"/>
        <v>0</v>
      </c>
      <c r="H488" s="399"/>
    </row>
    <row r="489" spans="1:8">
      <c r="A489" s="243">
        <v>44926</v>
      </c>
      <c r="B489" s="676" t="s">
        <v>397</v>
      </c>
      <c r="C489" s="676" t="s">
        <v>444</v>
      </c>
      <c r="D489" t="s">
        <v>19</v>
      </c>
      <c r="E489" s="321">
        <v>62.5</v>
      </c>
      <c r="F489" s="218"/>
      <c r="G489" s="241">
        <f t="shared" si="8"/>
        <v>62.5</v>
      </c>
      <c r="H489" s="241"/>
    </row>
    <row r="490" spans="1:8">
      <c r="B490" s="677"/>
      <c r="C490" s="677"/>
      <c r="D490" t="s">
        <v>401</v>
      </c>
      <c r="E490" s="285">
        <v>4.8</v>
      </c>
      <c r="F490" s="218"/>
      <c r="G490" s="241">
        <f t="shared" si="8"/>
        <v>67.3</v>
      </c>
      <c r="H490" s="241"/>
    </row>
    <row r="491" spans="1:8">
      <c r="B491" s="677"/>
      <c r="C491" s="677"/>
      <c r="D491" t="s">
        <v>400</v>
      </c>
      <c r="E491" s="285">
        <v>350</v>
      </c>
      <c r="F491" s="218"/>
      <c r="G491" s="241">
        <f t="shared" si="8"/>
        <v>417.3</v>
      </c>
      <c r="H491" s="241"/>
    </row>
    <row r="492" spans="1:8">
      <c r="A492" s="236">
        <v>44957</v>
      </c>
      <c r="B492" s="677" t="s">
        <v>3482</v>
      </c>
      <c r="C492" s="677" t="s">
        <v>444</v>
      </c>
      <c r="D492" t="s">
        <v>400</v>
      </c>
      <c r="E492" s="285"/>
      <c r="F492" s="218">
        <v>100</v>
      </c>
      <c r="G492" s="241">
        <f t="shared" si="8"/>
        <v>317.3</v>
      </c>
      <c r="H492" s="241"/>
    </row>
    <row r="493" spans="1:8">
      <c r="A493" s="236">
        <v>44971</v>
      </c>
      <c r="B493" s="677" t="s">
        <v>3483</v>
      </c>
      <c r="C493" s="677" t="s">
        <v>444</v>
      </c>
      <c r="D493" t="s">
        <v>400</v>
      </c>
      <c r="E493" s="285"/>
      <c r="F493" s="218">
        <v>250</v>
      </c>
      <c r="G493" s="241">
        <f t="shared" si="8"/>
        <v>67.300000000000011</v>
      </c>
      <c r="H493" s="241"/>
    </row>
    <row r="494" spans="1:8">
      <c r="A494" s="236">
        <v>44985</v>
      </c>
      <c r="B494" s="677" t="s">
        <v>3484</v>
      </c>
      <c r="C494" s="677" t="s">
        <v>444</v>
      </c>
      <c r="D494" t="s">
        <v>19</v>
      </c>
      <c r="E494" s="285"/>
      <c r="F494" s="245">
        <v>62.5</v>
      </c>
      <c r="G494" s="241">
        <f t="shared" si="8"/>
        <v>4.8000000000000114</v>
      </c>
      <c r="H494" s="241"/>
    </row>
    <row r="495" spans="1:8">
      <c r="A495" s="236">
        <v>44985</v>
      </c>
      <c r="B495" s="677" t="s">
        <v>3484</v>
      </c>
      <c r="C495" s="677" t="s">
        <v>444</v>
      </c>
      <c r="D495" t="s">
        <v>401</v>
      </c>
      <c r="E495" s="285"/>
      <c r="F495" s="218">
        <v>4.8</v>
      </c>
      <c r="G495" s="241">
        <f t="shared" si="8"/>
        <v>1.1546319456101628E-14</v>
      </c>
      <c r="H495" s="241"/>
    </row>
    <row r="496" spans="1:8">
      <c r="A496" s="243">
        <v>44985</v>
      </c>
      <c r="B496" s="676" t="s">
        <v>397</v>
      </c>
      <c r="C496" s="676" t="s">
        <v>415</v>
      </c>
      <c r="D496" t="s">
        <v>19</v>
      </c>
      <c r="E496" s="321">
        <v>68.099999999999994</v>
      </c>
      <c r="F496" s="218"/>
      <c r="G496" s="241">
        <f t="shared" ref="G496:G553" si="9">+G495+E496-F496</f>
        <v>68.100000000000009</v>
      </c>
      <c r="H496" s="241"/>
    </row>
    <row r="497" spans="1:17">
      <c r="B497" s="677"/>
      <c r="C497" s="677"/>
      <c r="D497" t="s">
        <v>401</v>
      </c>
      <c r="E497" s="285">
        <v>1.2</v>
      </c>
      <c r="F497" s="218"/>
      <c r="G497" s="241">
        <f t="shared" si="9"/>
        <v>69.300000000000011</v>
      </c>
      <c r="H497" s="241"/>
    </row>
    <row r="498" spans="1:17">
      <c r="B498" s="677"/>
      <c r="C498" s="677"/>
      <c r="D498" t="s">
        <v>400</v>
      </c>
      <c r="E498" s="285">
        <v>350</v>
      </c>
      <c r="F498" s="218"/>
      <c r="G498" s="241">
        <f t="shared" si="9"/>
        <v>419.3</v>
      </c>
      <c r="H498" s="241"/>
    </row>
    <row r="499" spans="1:17">
      <c r="A499" s="236">
        <v>44985</v>
      </c>
      <c r="B499" s="677" t="s">
        <v>3485</v>
      </c>
      <c r="C499" s="677" t="s">
        <v>415</v>
      </c>
      <c r="D499" t="s">
        <v>400</v>
      </c>
      <c r="E499" s="285"/>
      <c r="F499" s="218">
        <v>250</v>
      </c>
      <c r="G499" s="241">
        <f t="shared" si="9"/>
        <v>169.3</v>
      </c>
      <c r="H499" s="241"/>
    </row>
    <row r="500" spans="1:17">
      <c r="A500" s="236">
        <v>44985</v>
      </c>
      <c r="B500" s="677" t="s">
        <v>3486</v>
      </c>
      <c r="C500" s="677" t="s">
        <v>415</v>
      </c>
      <c r="D500" t="s">
        <v>400</v>
      </c>
      <c r="F500" s="237">
        <v>100</v>
      </c>
      <c r="G500" s="241">
        <f t="shared" si="9"/>
        <v>69.300000000000011</v>
      </c>
      <c r="H500" s="241"/>
    </row>
    <row r="501" spans="1:17">
      <c r="A501" s="236">
        <v>45019</v>
      </c>
      <c r="B501" s="677" t="s">
        <v>3487</v>
      </c>
      <c r="C501" s="677" t="s">
        <v>415</v>
      </c>
      <c r="D501" t="s">
        <v>19</v>
      </c>
      <c r="F501" s="245">
        <v>68.099999999999994</v>
      </c>
      <c r="G501" s="241">
        <f t="shared" si="9"/>
        <v>1.2000000000000171</v>
      </c>
      <c r="H501" s="241"/>
    </row>
    <row r="502" spans="1:17">
      <c r="A502" s="236">
        <v>45019</v>
      </c>
      <c r="B502" s="677" t="s">
        <v>3487</v>
      </c>
      <c r="C502" s="677" t="s">
        <v>415</v>
      </c>
      <c r="D502" t="s">
        <v>401</v>
      </c>
      <c r="F502" s="218">
        <v>1.2</v>
      </c>
      <c r="G502" s="241">
        <f t="shared" si="9"/>
        <v>1.7097434579227411E-14</v>
      </c>
      <c r="H502" s="241"/>
    </row>
    <row r="503" spans="1:17">
      <c r="A503" s="243">
        <v>44985</v>
      </c>
      <c r="B503" s="676" t="s">
        <v>397</v>
      </c>
      <c r="C503" s="676" t="s">
        <v>418</v>
      </c>
      <c r="D503" t="s">
        <v>19</v>
      </c>
      <c r="E503" s="256">
        <v>62.7</v>
      </c>
      <c r="G503" s="241">
        <f t="shared" si="9"/>
        <v>62.700000000000017</v>
      </c>
      <c r="H503" s="241"/>
    </row>
    <row r="504" spans="1:17">
      <c r="B504" s="677"/>
      <c r="C504" s="677"/>
      <c r="D504" t="s">
        <v>401</v>
      </c>
      <c r="E504" s="256">
        <v>1.3</v>
      </c>
      <c r="G504" s="241">
        <f t="shared" si="9"/>
        <v>64.000000000000014</v>
      </c>
      <c r="H504" s="241"/>
    </row>
    <row r="505" spans="1:17">
      <c r="B505" s="677"/>
      <c r="C505" s="677"/>
      <c r="D505" t="s">
        <v>400</v>
      </c>
      <c r="E505" s="285">
        <v>350</v>
      </c>
      <c r="G505" s="241">
        <f t="shared" si="9"/>
        <v>414</v>
      </c>
      <c r="H505" s="241"/>
    </row>
    <row r="506" spans="1:17">
      <c r="A506" s="236">
        <v>45016</v>
      </c>
      <c r="B506" s="677" t="s">
        <v>3488</v>
      </c>
      <c r="C506" s="677" t="s">
        <v>418</v>
      </c>
      <c r="D506" t="s">
        <v>400</v>
      </c>
      <c r="F506" s="237">
        <v>130</v>
      </c>
      <c r="G506" s="241">
        <f t="shared" si="9"/>
        <v>284</v>
      </c>
      <c r="H506" s="241"/>
      <c r="K506" s="676"/>
      <c r="M506" s="285"/>
    </row>
    <row r="507" spans="1:17">
      <c r="A507" s="236">
        <v>45019</v>
      </c>
      <c r="B507" s="677" t="s">
        <v>3489</v>
      </c>
      <c r="C507" s="677" t="s">
        <v>418</v>
      </c>
      <c r="D507" t="s">
        <v>400</v>
      </c>
      <c r="F507" s="237">
        <v>220</v>
      </c>
      <c r="G507" s="241">
        <f t="shared" si="9"/>
        <v>64</v>
      </c>
      <c r="H507" s="241"/>
      <c r="M507" s="285"/>
      <c r="Q507" s="285"/>
    </row>
    <row r="508" spans="1:17">
      <c r="A508" s="236">
        <v>45041</v>
      </c>
      <c r="B508" s="677" t="s">
        <v>3490</v>
      </c>
      <c r="C508" s="677" t="s">
        <v>418</v>
      </c>
      <c r="D508" t="s">
        <v>19</v>
      </c>
      <c r="F508" s="237">
        <v>62.7</v>
      </c>
      <c r="G508" s="241">
        <f t="shared" si="9"/>
        <v>1.2999999999999972</v>
      </c>
      <c r="H508" s="241"/>
      <c r="K508" s="676"/>
      <c r="M508" s="285"/>
      <c r="Q508" s="285"/>
    </row>
    <row r="509" spans="1:17">
      <c r="A509" s="236">
        <v>45041</v>
      </c>
      <c r="B509" s="677" t="s">
        <v>3490</v>
      </c>
      <c r="C509" s="677" t="s">
        <v>418</v>
      </c>
      <c r="D509" t="s">
        <v>401</v>
      </c>
      <c r="F509" s="237">
        <v>1.3</v>
      </c>
      <c r="G509" s="263">
        <f t="shared" si="9"/>
        <v>-2.886579864025407E-15</v>
      </c>
      <c r="H509" s="263"/>
      <c r="K509" s="677"/>
      <c r="M509" s="285"/>
      <c r="Q509" s="285"/>
    </row>
    <row r="510" spans="1:17">
      <c r="A510" s="243">
        <v>45046</v>
      </c>
      <c r="B510" s="676" t="s">
        <v>397</v>
      </c>
      <c r="C510" s="676" t="s">
        <v>420</v>
      </c>
      <c r="D510" t="s">
        <v>19</v>
      </c>
      <c r="E510" s="256">
        <v>53.5</v>
      </c>
      <c r="G510" s="241">
        <f t="shared" si="9"/>
        <v>53.5</v>
      </c>
      <c r="H510" s="241"/>
      <c r="M510" s="285"/>
      <c r="Q510" s="285"/>
    </row>
    <row r="511" spans="1:17">
      <c r="B511" s="677"/>
      <c r="C511" s="677"/>
      <c r="D511" t="s">
        <v>401</v>
      </c>
      <c r="E511" s="256">
        <v>1.5</v>
      </c>
      <c r="G511" s="241">
        <f t="shared" si="9"/>
        <v>55</v>
      </c>
      <c r="H511" s="241"/>
      <c r="K511" s="676"/>
      <c r="M511" s="285"/>
      <c r="Q511" s="285"/>
    </row>
    <row r="512" spans="1:17">
      <c r="B512" s="677"/>
      <c r="C512" s="677"/>
      <c r="D512" t="s">
        <v>400</v>
      </c>
      <c r="E512" s="285">
        <v>350</v>
      </c>
      <c r="G512" s="241">
        <f t="shared" si="9"/>
        <v>405</v>
      </c>
      <c r="H512" s="241"/>
      <c r="K512" s="677"/>
      <c r="M512" s="285"/>
      <c r="Q512" s="285"/>
    </row>
    <row r="513" spans="1:17">
      <c r="A513" s="236">
        <v>45041</v>
      </c>
      <c r="B513" s="677" t="s">
        <v>3491</v>
      </c>
      <c r="C513" s="677" t="s">
        <v>420</v>
      </c>
      <c r="D513" t="s">
        <v>400</v>
      </c>
      <c r="F513" s="237">
        <v>220</v>
      </c>
      <c r="G513" s="241">
        <f t="shared" si="9"/>
        <v>185</v>
      </c>
      <c r="H513" s="241"/>
      <c r="K513" s="676"/>
      <c r="M513" s="285"/>
      <c r="Q513" s="285"/>
    </row>
    <row r="514" spans="1:17">
      <c r="A514" s="236">
        <v>45046</v>
      </c>
      <c r="B514" s="677" t="s">
        <v>3492</v>
      </c>
      <c r="C514" s="677" t="s">
        <v>420</v>
      </c>
      <c r="D514" t="s">
        <v>400</v>
      </c>
      <c r="F514" s="237">
        <v>130</v>
      </c>
      <c r="G514" s="241">
        <f t="shared" si="9"/>
        <v>55</v>
      </c>
      <c r="H514" s="241"/>
      <c r="K514" s="677"/>
      <c r="M514" s="285"/>
      <c r="Q514" s="285"/>
    </row>
    <row r="515" spans="1:17">
      <c r="A515" s="236">
        <v>45077</v>
      </c>
      <c r="B515" s="677" t="s">
        <v>3493</v>
      </c>
      <c r="C515" s="677" t="s">
        <v>420</v>
      </c>
      <c r="D515" t="s">
        <v>19</v>
      </c>
      <c r="F515" s="256">
        <v>53.5</v>
      </c>
      <c r="G515" s="241">
        <f t="shared" si="9"/>
        <v>1.5</v>
      </c>
      <c r="H515" s="241"/>
      <c r="K515" s="676"/>
      <c r="M515" s="285"/>
      <c r="Q515" s="285"/>
    </row>
    <row r="516" spans="1:17">
      <c r="A516" s="236">
        <v>45077</v>
      </c>
      <c r="B516" s="677" t="s">
        <v>3493</v>
      </c>
      <c r="C516" s="677" t="s">
        <v>420</v>
      </c>
      <c r="D516" t="s">
        <v>401</v>
      </c>
      <c r="F516" s="256">
        <v>1.5</v>
      </c>
      <c r="G516" s="241">
        <f t="shared" si="9"/>
        <v>0</v>
      </c>
      <c r="H516" s="241"/>
      <c r="K516" s="677"/>
      <c r="M516" s="285"/>
      <c r="Q516" s="285"/>
    </row>
    <row r="517" spans="1:17">
      <c r="A517" s="243">
        <v>45077</v>
      </c>
      <c r="B517" s="676" t="s">
        <v>397</v>
      </c>
      <c r="C517" s="676" t="s">
        <v>422</v>
      </c>
      <c r="D517" t="s">
        <v>19</v>
      </c>
      <c r="E517" s="256">
        <v>52.7</v>
      </c>
      <c r="G517" s="241">
        <f t="shared" si="9"/>
        <v>52.7</v>
      </c>
      <c r="H517" s="241"/>
      <c r="K517" s="676"/>
      <c r="M517" s="285"/>
      <c r="Q517" s="285"/>
    </row>
    <row r="518" spans="1:17">
      <c r="B518" s="677"/>
      <c r="C518" s="677"/>
      <c r="D518" t="s">
        <v>401</v>
      </c>
      <c r="E518" s="256">
        <v>2.1</v>
      </c>
      <c r="G518" s="241">
        <f t="shared" si="9"/>
        <v>54.800000000000004</v>
      </c>
      <c r="H518" s="241"/>
      <c r="K518" s="677"/>
      <c r="M518" s="285"/>
      <c r="Q518" s="285"/>
    </row>
    <row r="519" spans="1:17">
      <c r="B519" s="677"/>
      <c r="C519" s="677"/>
      <c r="D519" t="s">
        <v>400</v>
      </c>
      <c r="E519" s="256">
        <v>350</v>
      </c>
      <c r="G519" s="241">
        <f t="shared" si="9"/>
        <v>404.8</v>
      </c>
      <c r="H519" s="241"/>
      <c r="K519" s="676"/>
      <c r="M519" s="285"/>
      <c r="Q519" s="285"/>
    </row>
    <row r="520" spans="1:17">
      <c r="A520" s="236">
        <v>45076</v>
      </c>
      <c r="B520" s="677" t="s">
        <v>3494</v>
      </c>
      <c r="C520" s="677" t="s">
        <v>422</v>
      </c>
      <c r="D520" t="s">
        <v>400</v>
      </c>
      <c r="F520" s="237">
        <v>110</v>
      </c>
      <c r="G520" s="241">
        <f t="shared" si="9"/>
        <v>294.8</v>
      </c>
      <c r="H520" s="241"/>
      <c r="K520" s="677"/>
      <c r="M520" s="285"/>
      <c r="Q520" s="285"/>
    </row>
    <row r="521" spans="1:17">
      <c r="A521" s="236">
        <v>45077</v>
      </c>
      <c r="B521" s="677" t="s">
        <v>3495</v>
      </c>
      <c r="C521" s="677" t="s">
        <v>422</v>
      </c>
      <c r="D521" t="s">
        <v>400</v>
      </c>
      <c r="F521" s="237">
        <v>240</v>
      </c>
      <c r="G521" s="241">
        <f t="shared" si="9"/>
        <v>54.800000000000011</v>
      </c>
      <c r="H521" s="241"/>
      <c r="K521" s="676"/>
      <c r="M521" s="285"/>
      <c r="Q521" s="285"/>
    </row>
    <row r="522" spans="1:17">
      <c r="B522" s="677"/>
      <c r="C522" s="677"/>
      <c r="D522" s="319" t="s">
        <v>551</v>
      </c>
      <c r="E522" s="237">
        <v>10</v>
      </c>
      <c r="G522" s="241">
        <f t="shared" si="9"/>
        <v>64.800000000000011</v>
      </c>
      <c r="H522" s="241"/>
      <c r="K522" s="677"/>
      <c r="M522" s="285"/>
      <c r="Q522" s="285"/>
    </row>
    <row r="523" spans="1:17">
      <c r="A523" s="236">
        <v>45117</v>
      </c>
      <c r="B523" s="677" t="s">
        <v>3496</v>
      </c>
      <c r="C523" s="677" t="s">
        <v>422</v>
      </c>
      <c r="D523" t="s">
        <v>19</v>
      </c>
      <c r="E523" s="237"/>
      <c r="F523" s="237">
        <v>52.7</v>
      </c>
      <c r="G523" s="241">
        <f t="shared" si="9"/>
        <v>12.100000000000009</v>
      </c>
      <c r="H523" s="241"/>
      <c r="K523" s="676"/>
      <c r="M523" s="285"/>
      <c r="Q523" s="285"/>
    </row>
    <row r="524" spans="1:17">
      <c r="A524" s="236">
        <v>45117</v>
      </c>
      <c r="B524" s="677" t="s">
        <v>3496</v>
      </c>
      <c r="C524" s="677" t="s">
        <v>422</v>
      </c>
      <c r="D524" t="s">
        <v>401</v>
      </c>
      <c r="E524" s="237"/>
      <c r="F524" s="237">
        <v>2.1</v>
      </c>
      <c r="G524" s="241">
        <f t="shared" si="9"/>
        <v>10.000000000000009</v>
      </c>
      <c r="H524" s="241"/>
      <c r="K524" s="677"/>
      <c r="M524" s="290"/>
      <c r="Q524" s="285"/>
    </row>
    <row r="525" spans="1:17">
      <c r="A525" s="236">
        <v>45208</v>
      </c>
      <c r="B525" s="677" t="s">
        <v>3440</v>
      </c>
      <c r="C525" s="677" t="s">
        <v>422</v>
      </c>
      <c r="D525" s="319" t="s">
        <v>551</v>
      </c>
      <c r="E525" s="237"/>
      <c r="F525" s="237">
        <v>10</v>
      </c>
      <c r="G525" s="241">
        <f t="shared" si="9"/>
        <v>0</v>
      </c>
      <c r="H525" s="241"/>
      <c r="K525" s="677"/>
      <c r="M525" s="290"/>
      <c r="Q525" s="285"/>
    </row>
    <row r="526" spans="1:17">
      <c r="A526" s="243">
        <v>45107</v>
      </c>
      <c r="B526" s="676" t="s">
        <v>397</v>
      </c>
      <c r="C526" s="676" t="s">
        <v>425</v>
      </c>
      <c r="D526" t="s">
        <v>19</v>
      </c>
      <c r="E526" s="256">
        <v>53.7</v>
      </c>
      <c r="G526" s="241">
        <f t="shared" si="9"/>
        <v>53.7</v>
      </c>
      <c r="H526" s="241"/>
      <c r="K526" s="676"/>
      <c r="M526" s="290"/>
      <c r="Q526" s="290"/>
    </row>
    <row r="527" spans="1:17">
      <c r="B527" s="677"/>
      <c r="C527" s="677"/>
      <c r="D527" t="s">
        <v>401</v>
      </c>
      <c r="E527" s="256">
        <v>2</v>
      </c>
      <c r="G527" s="241">
        <f t="shared" si="9"/>
        <v>55.7</v>
      </c>
      <c r="H527" s="241"/>
      <c r="K527" s="677"/>
      <c r="M527" s="290"/>
      <c r="Q527" s="290"/>
    </row>
    <row r="528" spans="1:17">
      <c r="B528" s="677"/>
      <c r="C528" s="677"/>
      <c r="D528" t="s">
        <v>400</v>
      </c>
      <c r="E528" s="256">
        <v>350</v>
      </c>
      <c r="G528" s="241">
        <f t="shared" si="9"/>
        <v>405.7</v>
      </c>
      <c r="H528" s="241"/>
      <c r="K528" s="676"/>
      <c r="M528" s="290"/>
      <c r="Q528" s="290"/>
    </row>
    <row r="529" spans="1:18">
      <c r="A529" s="236">
        <v>45111</v>
      </c>
      <c r="B529" s="677" t="s">
        <v>3497</v>
      </c>
      <c r="C529" s="677" t="s">
        <v>425</v>
      </c>
      <c r="D529" t="s">
        <v>400</v>
      </c>
      <c r="F529" s="237">
        <v>280</v>
      </c>
      <c r="G529" s="241">
        <f t="shared" si="9"/>
        <v>125.69999999999999</v>
      </c>
      <c r="H529" s="241"/>
      <c r="K529" s="677"/>
      <c r="M529" s="332"/>
      <c r="Q529" s="256"/>
      <c r="R529" s="256"/>
    </row>
    <row r="530" spans="1:18">
      <c r="A530" s="236">
        <v>45117</v>
      </c>
      <c r="B530" s="677" t="s">
        <v>3498</v>
      </c>
      <c r="C530" s="677" t="s">
        <v>425</v>
      </c>
      <c r="D530" t="s">
        <v>400</v>
      </c>
      <c r="F530" s="237">
        <v>70</v>
      </c>
      <c r="G530" s="241">
        <f t="shared" si="9"/>
        <v>55.699999999999989</v>
      </c>
      <c r="H530" s="241"/>
      <c r="K530" s="676"/>
      <c r="L530" s="232"/>
      <c r="M530" s="290"/>
      <c r="R530" s="256"/>
    </row>
    <row r="531" spans="1:18">
      <c r="A531" s="236">
        <v>45146</v>
      </c>
      <c r="B531" s="677" t="s">
        <v>3499</v>
      </c>
      <c r="C531" s="677" t="s">
        <v>425</v>
      </c>
      <c r="D531" t="s">
        <v>19</v>
      </c>
      <c r="F531" s="256">
        <v>53.7</v>
      </c>
      <c r="G531" s="241">
        <f t="shared" si="9"/>
        <v>1.9999999999999858</v>
      </c>
      <c r="H531" s="241"/>
      <c r="K531" s="677"/>
      <c r="M531" s="285"/>
    </row>
    <row r="532" spans="1:18">
      <c r="A532" s="236">
        <v>45146</v>
      </c>
      <c r="B532" s="677" t="s">
        <v>3499</v>
      </c>
      <c r="C532" s="677" t="s">
        <v>425</v>
      </c>
      <c r="D532" t="s">
        <v>401</v>
      </c>
      <c r="F532" s="256">
        <v>2</v>
      </c>
      <c r="G532" s="241">
        <f t="shared" si="9"/>
        <v>-1.4210854715202004E-14</v>
      </c>
      <c r="H532" s="241"/>
      <c r="K532" s="676"/>
      <c r="M532" s="285"/>
    </row>
    <row r="533" spans="1:18">
      <c r="A533" s="243">
        <v>45138</v>
      </c>
      <c r="B533" s="676" t="s">
        <v>397</v>
      </c>
      <c r="C533" s="676" t="s">
        <v>427</v>
      </c>
      <c r="D533" t="s">
        <v>19</v>
      </c>
      <c r="E533" s="256">
        <v>50.6</v>
      </c>
      <c r="G533" s="241">
        <f t="shared" si="9"/>
        <v>50.599999999999987</v>
      </c>
      <c r="H533" s="241"/>
      <c r="K533" s="677"/>
      <c r="M533" s="285"/>
    </row>
    <row r="534" spans="1:18">
      <c r="B534" s="677"/>
      <c r="C534" s="677"/>
      <c r="D534" t="s">
        <v>401</v>
      </c>
      <c r="E534" s="256">
        <v>2</v>
      </c>
      <c r="G534" s="241">
        <f t="shared" si="9"/>
        <v>52.599999999999987</v>
      </c>
      <c r="H534" s="241"/>
      <c r="K534" s="676"/>
      <c r="M534" s="290"/>
    </row>
    <row r="535" spans="1:18">
      <c r="B535" s="677"/>
      <c r="C535" s="677"/>
      <c r="D535" t="s">
        <v>400</v>
      </c>
      <c r="E535" s="256">
        <v>350</v>
      </c>
      <c r="G535" s="241">
        <f t="shared" si="9"/>
        <v>402.59999999999997</v>
      </c>
      <c r="H535" s="241"/>
    </row>
    <row r="536" spans="1:18">
      <c r="A536" s="236">
        <v>45138</v>
      </c>
      <c r="B536" s="677" t="s">
        <v>3500</v>
      </c>
      <c r="C536" s="677" t="s">
        <v>427</v>
      </c>
      <c r="D536" t="s">
        <v>1115</v>
      </c>
      <c r="F536" s="237">
        <v>200</v>
      </c>
      <c r="G536" s="241">
        <f t="shared" si="9"/>
        <v>202.59999999999997</v>
      </c>
      <c r="H536" s="241"/>
    </row>
    <row r="537" spans="1:18">
      <c r="A537" s="236">
        <v>45146</v>
      </c>
      <c r="B537" s="677" t="s">
        <v>3501</v>
      </c>
      <c r="C537" s="677" t="s">
        <v>427</v>
      </c>
      <c r="D537" t="s">
        <v>1115</v>
      </c>
      <c r="F537" s="237">
        <v>150</v>
      </c>
      <c r="G537" s="241">
        <f t="shared" si="9"/>
        <v>52.599999999999966</v>
      </c>
      <c r="H537" s="241"/>
    </row>
    <row r="538" spans="1:18">
      <c r="A538" s="236">
        <v>45167</v>
      </c>
      <c r="B538" s="677" t="s">
        <v>3502</v>
      </c>
      <c r="C538" s="677" t="s">
        <v>427</v>
      </c>
      <c r="D538" t="s">
        <v>19</v>
      </c>
      <c r="F538" s="256">
        <v>50.6</v>
      </c>
      <c r="G538" s="241">
        <f t="shared" si="9"/>
        <v>1.9999999999999645</v>
      </c>
      <c r="H538" s="241"/>
    </row>
    <row r="539" spans="1:18">
      <c r="A539" s="236">
        <v>45167</v>
      </c>
      <c r="B539" s="677" t="s">
        <v>3502</v>
      </c>
      <c r="C539" s="677" t="s">
        <v>427</v>
      </c>
      <c r="D539" t="s">
        <v>401</v>
      </c>
      <c r="F539" s="256">
        <v>2</v>
      </c>
      <c r="G539" s="241">
        <f t="shared" si="9"/>
        <v>-3.5527136788005009E-14</v>
      </c>
      <c r="H539" s="241"/>
    </row>
    <row r="540" spans="1:18">
      <c r="A540" s="243">
        <v>45169</v>
      </c>
      <c r="B540" s="676" t="s">
        <v>397</v>
      </c>
      <c r="C540" s="676" t="s">
        <v>429</v>
      </c>
      <c r="D540" t="s">
        <v>19</v>
      </c>
      <c r="E540" s="256">
        <v>48.4</v>
      </c>
      <c r="G540" s="241">
        <f t="shared" si="9"/>
        <v>48.399999999999963</v>
      </c>
      <c r="H540" s="241"/>
      <c r="K540" s="676"/>
      <c r="M540" s="256"/>
    </row>
    <row r="541" spans="1:18">
      <c r="B541" s="677"/>
      <c r="C541" s="677"/>
      <c r="D541" t="s">
        <v>401</v>
      </c>
      <c r="E541" s="256">
        <v>2.2999999999999998</v>
      </c>
      <c r="G541" s="241">
        <f t="shared" si="9"/>
        <v>50.69999999999996</v>
      </c>
      <c r="H541" s="241"/>
      <c r="K541" s="677"/>
      <c r="M541" s="256"/>
    </row>
    <row r="542" spans="1:18">
      <c r="B542" s="677"/>
      <c r="C542" s="677"/>
      <c r="D542" t="s">
        <v>400</v>
      </c>
      <c r="E542" s="256">
        <v>350</v>
      </c>
      <c r="G542" s="241">
        <f t="shared" si="9"/>
        <v>400.69999999999993</v>
      </c>
      <c r="H542" s="241"/>
    </row>
    <row r="543" spans="1:18">
      <c r="A543" s="236">
        <v>45167</v>
      </c>
      <c r="B543" s="677" t="s">
        <v>3503</v>
      </c>
      <c r="C543" s="677" t="s">
        <v>429</v>
      </c>
      <c r="D543" t="s">
        <v>1115</v>
      </c>
      <c r="F543" s="237">
        <v>80</v>
      </c>
      <c r="G543" s="241">
        <f t="shared" si="9"/>
        <v>320.69999999999993</v>
      </c>
      <c r="H543" s="241"/>
      <c r="J543" s="237"/>
      <c r="M543" s="256"/>
    </row>
    <row r="544" spans="1:18">
      <c r="A544" s="236">
        <v>45169</v>
      </c>
      <c r="B544" s="677" t="s">
        <v>3504</v>
      </c>
      <c r="C544" s="677" t="s">
        <v>429</v>
      </c>
      <c r="D544" t="s">
        <v>400</v>
      </c>
      <c r="F544" s="237">
        <v>270</v>
      </c>
      <c r="G544" s="241">
        <f t="shared" si="9"/>
        <v>50.699999999999932</v>
      </c>
      <c r="H544" s="241"/>
      <c r="J544" s="237"/>
      <c r="K544" s="256"/>
    </row>
    <row r="545" spans="1:13">
      <c r="A545" s="236">
        <v>45208</v>
      </c>
      <c r="B545" s="677" t="s">
        <v>3505</v>
      </c>
      <c r="C545" s="677" t="s">
        <v>429</v>
      </c>
      <c r="D545" t="s">
        <v>19</v>
      </c>
      <c r="F545" s="237">
        <v>48.4</v>
      </c>
      <c r="G545" s="241">
        <f t="shared" si="9"/>
        <v>2.2999999999999332</v>
      </c>
      <c r="H545" s="241"/>
      <c r="J545" s="237"/>
      <c r="K545" s="256"/>
    </row>
    <row r="546" spans="1:13">
      <c r="A546" s="236">
        <v>45208</v>
      </c>
      <c r="B546" s="677" t="s">
        <v>3505</v>
      </c>
      <c r="C546" s="677" t="s">
        <v>429</v>
      </c>
      <c r="D546" t="s">
        <v>401</v>
      </c>
      <c r="F546" s="237">
        <v>2.2999999999999998</v>
      </c>
      <c r="G546" s="241">
        <f t="shared" si="9"/>
        <v>-6.6613381477509392E-14</v>
      </c>
      <c r="H546" s="241"/>
      <c r="J546" s="237"/>
      <c r="K546" s="256"/>
    </row>
    <row r="547" spans="1:13">
      <c r="A547" s="243">
        <v>45199</v>
      </c>
      <c r="B547" s="676" t="s">
        <v>397</v>
      </c>
      <c r="C547" s="676" t="s">
        <v>431</v>
      </c>
      <c r="D547" t="s">
        <v>19</v>
      </c>
      <c r="E547" s="218">
        <v>48.1</v>
      </c>
      <c r="G547" s="241">
        <f t="shared" si="9"/>
        <v>48.099999999999937</v>
      </c>
      <c r="H547" s="241"/>
      <c r="J547" s="237"/>
      <c r="K547" s="256"/>
    </row>
    <row r="548" spans="1:13">
      <c r="B548" s="677"/>
      <c r="C548" s="677"/>
      <c r="D548" t="s">
        <v>401</v>
      </c>
      <c r="E548" s="241">
        <v>2</v>
      </c>
      <c r="G548" s="241">
        <f t="shared" si="9"/>
        <v>50.099999999999937</v>
      </c>
      <c r="H548" s="241"/>
    </row>
    <row r="549" spans="1:13">
      <c r="B549" s="677"/>
      <c r="C549" s="677"/>
      <c r="D549" t="s">
        <v>400</v>
      </c>
      <c r="E549" s="241">
        <v>350</v>
      </c>
      <c r="G549" s="241">
        <f t="shared" si="9"/>
        <v>400.09999999999991</v>
      </c>
      <c r="H549" s="241"/>
      <c r="K549" s="256"/>
    </row>
    <row r="550" spans="1:13">
      <c r="A550" s="236">
        <v>45199</v>
      </c>
      <c r="B550" s="677" t="s">
        <v>3506</v>
      </c>
      <c r="C550" s="677" t="s">
        <v>431</v>
      </c>
      <c r="D550" t="s">
        <v>400</v>
      </c>
      <c r="F550" s="237">
        <v>300</v>
      </c>
      <c r="G550" s="241">
        <f t="shared" si="9"/>
        <v>100.09999999999991</v>
      </c>
      <c r="H550" s="241"/>
      <c r="K550" s="256"/>
    </row>
    <row r="551" spans="1:13">
      <c r="A551" s="236">
        <v>45206</v>
      </c>
      <c r="B551" s="677" t="s">
        <v>3507</v>
      </c>
      <c r="C551" s="677" t="s">
        <v>431</v>
      </c>
      <c r="D551" t="s">
        <v>400</v>
      </c>
      <c r="F551" s="237">
        <v>50</v>
      </c>
      <c r="G551" s="241">
        <f t="shared" si="9"/>
        <v>50.099999999999909</v>
      </c>
      <c r="H551" s="241"/>
    </row>
    <row r="552" spans="1:13">
      <c r="A552" s="236">
        <v>45230</v>
      </c>
      <c r="B552" s="677" t="s">
        <v>3508</v>
      </c>
      <c r="C552" s="677" t="s">
        <v>431</v>
      </c>
      <c r="D552" t="s">
        <v>19</v>
      </c>
      <c r="F552" s="218">
        <v>48.1</v>
      </c>
      <c r="G552" s="241">
        <f t="shared" si="9"/>
        <v>1.9999999999999076</v>
      </c>
      <c r="H552" s="241"/>
    </row>
    <row r="553" spans="1:13">
      <c r="A553" s="236">
        <v>45230</v>
      </c>
      <c r="B553" s="677" t="s">
        <v>3508</v>
      </c>
      <c r="C553" s="677" t="s">
        <v>431</v>
      </c>
      <c r="D553" t="s">
        <v>401</v>
      </c>
      <c r="F553" s="241">
        <v>2</v>
      </c>
      <c r="G553" s="241">
        <f t="shared" si="9"/>
        <v>-9.2370555648813024E-14</v>
      </c>
      <c r="H553" s="241"/>
      <c r="K553" s="692" t="s">
        <v>3509</v>
      </c>
      <c r="L553" s="692"/>
      <c r="M553" s="692"/>
    </row>
    <row r="554" spans="1:13">
      <c r="A554" s="243">
        <v>45230</v>
      </c>
      <c r="B554" s="676" t="s">
        <v>397</v>
      </c>
      <c r="C554" s="676" t="s">
        <v>398</v>
      </c>
      <c r="D554" t="s">
        <v>19</v>
      </c>
      <c r="E554" s="218">
        <v>46.8</v>
      </c>
      <c r="G554" s="241">
        <f t="shared" ref="G554:G561" si="10">+G553+E554-F554</f>
        <v>46.799999999999905</v>
      </c>
      <c r="H554" s="241"/>
      <c r="K554" s="676"/>
    </row>
    <row r="555" spans="1:13">
      <c r="A555" s="243"/>
      <c r="B555" s="676"/>
      <c r="C555" s="677"/>
      <c r="D555" t="s">
        <v>401</v>
      </c>
      <c r="E555" s="241">
        <v>2</v>
      </c>
      <c r="G555" s="241">
        <f t="shared" si="10"/>
        <v>48.799999999999905</v>
      </c>
      <c r="H555" s="241"/>
      <c r="K555" s="676"/>
    </row>
    <row r="556" spans="1:13">
      <c r="B556" s="677"/>
      <c r="C556" s="677"/>
      <c r="D556" t="s">
        <v>400</v>
      </c>
      <c r="E556" s="241">
        <v>350</v>
      </c>
      <c r="G556" s="241">
        <f t="shared" si="10"/>
        <v>398.7999999999999</v>
      </c>
      <c r="H556" s="241"/>
      <c r="K556" s="676"/>
      <c r="M556" s="256"/>
    </row>
    <row r="557" spans="1:13">
      <c r="A557" s="236">
        <v>45230</v>
      </c>
      <c r="B557" s="677" t="s">
        <v>3510</v>
      </c>
      <c r="C557" s="677" t="s">
        <v>398</v>
      </c>
      <c r="D557" t="s">
        <v>400</v>
      </c>
      <c r="F557" s="237">
        <v>70</v>
      </c>
      <c r="G557" s="241">
        <f t="shared" si="10"/>
        <v>328.7999999999999</v>
      </c>
      <c r="H557" s="241"/>
      <c r="K557" s="677"/>
      <c r="M557" s="256"/>
    </row>
    <row r="558" spans="1:13">
      <c r="A558" s="236">
        <v>45230</v>
      </c>
      <c r="B558" s="677" t="s">
        <v>3511</v>
      </c>
      <c r="C558" s="677" t="s">
        <v>398</v>
      </c>
      <c r="D558" t="s">
        <v>400</v>
      </c>
      <c r="F558" s="237">
        <v>280</v>
      </c>
      <c r="G558" s="241">
        <f t="shared" si="10"/>
        <v>48.799999999999898</v>
      </c>
      <c r="H558" s="241"/>
      <c r="K558" s="676"/>
    </row>
    <row r="559" spans="1:13">
      <c r="A559" s="236">
        <v>45259</v>
      </c>
      <c r="B559" s="677" t="s">
        <v>3512</v>
      </c>
      <c r="C559" s="677" t="s">
        <v>398</v>
      </c>
      <c r="D559" t="s">
        <v>19</v>
      </c>
      <c r="F559" s="218">
        <v>46.8</v>
      </c>
      <c r="G559" s="241">
        <f t="shared" si="10"/>
        <v>1.9999999999999005</v>
      </c>
      <c r="H559" s="241"/>
    </row>
    <row r="560" spans="1:13">
      <c r="A560" s="236">
        <v>45259</v>
      </c>
      <c r="B560" s="677" t="s">
        <v>3512</v>
      </c>
      <c r="C560" s="677" t="s">
        <v>398</v>
      </c>
      <c r="D560" t="s">
        <v>401</v>
      </c>
      <c r="F560" s="241">
        <v>2</v>
      </c>
      <c r="G560" s="241">
        <f t="shared" si="10"/>
        <v>-9.9475983006414026E-14</v>
      </c>
      <c r="H560" s="241"/>
    </row>
    <row r="561" spans="1:13">
      <c r="A561" s="243">
        <v>45260</v>
      </c>
      <c r="B561" s="676" t="s">
        <v>397</v>
      </c>
      <c r="C561" s="676" t="s">
        <v>405</v>
      </c>
      <c r="D561" t="s">
        <v>19</v>
      </c>
      <c r="E561" s="256">
        <v>50.9</v>
      </c>
      <c r="G561" s="241">
        <f t="shared" si="10"/>
        <v>50.899999999999899</v>
      </c>
      <c r="H561" s="241"/>
    </row>
    <row r="562" spans="1:13">
      <c r="B562" s="677"/>
      <c r="C562" s="677"/>
      <c r="D562" t="s">
        <v>401</v>
      </c>
      <c r="E562" s="256">
        <v>10</v>
      </c>
      <c r="G562" s="241">
        <f t="shared" ref="G562:G574" si="11">+G561+E562-F562</f>
        <v>60.899999999999899</v>
      </c>
      <c r="H562" s="241"/>
    </row>
    <row r="563" spans="1:13">
      <c r="B563" s="677"/>
      <c r="C563" s="677"/>
      <c r="D563" t="s">
        <v>400</v>
      </c>
      <c r="E563" s="256">
        <v>350</v>
      </c>
      <c r="G563" s="241">
        <f t="shared" si="11"/>
        <v>410.89999999999992</v>
      </c>
      <c r="H563" s="241"/>
    </row>
    <row r="564" spans="1:13">
      <c r="A564" s="236">
        <v>45259</v>
      </c>
      <c r="B564" s="677" t="s">
        <v>3513</v>
      </c>
      <c r="C564" s="677" t="s">
        <v>405</v>
      </c>
      <c r="D564" t="s">
        <v>400</v>
      </c>
      <c r="F564" s="237">
        <v>150</v>
      </c>
      <c r="G564" s="241">
        <f t="shared" si="11"/>
        <v>260.89999999999992</v>
      </c>
      <c r="H564" s="241"/>
    </row>
    <row r="565" spans="1:13">
      <c r="A565" s="236">
        <v>45260</v>
      </c>
      <c r="B565" s="677" t="s">
        <v>3514</v>
      </c>
      <c r="C565" s="677" t="s">
        <v>405</v>
      </c>
      <c r="D565" t="s">
        <v>400</v>
      </c>
      <c r="F565" s="237">
        <v>200</v>
      </c>
      <c r="G565" s="241">
        <f t="shared" si="11"/>
        <v>60.89999999999992</v>
      </c>
      <c r="H565" s="241"/>
    </row>
    <row r="566" spans="1:13">
      <c r="A566" s="236">
        <v>45306</v>
      </c>
      <c r="B566" s="677" t="s">
        <v>3515</v>
      </c>
      <c r="C566" s="677" t="s">
        <v>405</v>
      </c>
      <c r="D566" t="s">
        <v>19</v>
      </c>
      <c r="F566" s="237">
        <v>50.9</v>
      </c>
      <c r="G566" s="241">
        <f t="shared" si="11"/>
        <v>9.9999999999999218</v>
      </c>
      <c r="H566" s="241"/>
    </row>
    <row r="567" spans="1:13">
      <c r="A567" s="236">
        <v>45327</v>
      </c>
      <c r="B567" s="677" t="s">
        <v>3516</v>
      </c>
      <c r="C567" s="677" t="s">
        <v>405</v>
      </c>
      <c r="D567" t="s">
        <v>401</v>
      </c>
      <c r="F567" s="256">
        <v>10</v>
      </c>
      <c r="G567" s="241">
        <f t="shared" si="11"/>
        <v>-7.815970093361102E-14</v>
      </c>
      <c r="H567" s="241"/>
    </row>
    <row r="568" spans="1:13">
      <c r="A568" s="243">
        <v>45291</v>
      </c>
      <c r="B568" s="676" t="s">
        <v>397</v>
      </c>
      <c r="C568" s="676" t="s">
        <v>409</v>
      </c>
      <c r="D568" t="s">
        <v>19</v>
      </c>
      <c r="E568" s="237">
        <v>54.3</v>
      </c>
      <c r="F568" s="355"/>
      <c r="G568" s="241">
        <f t="shared" si="11"/>
        <v>54.299999999999919</v>
      </c>
      <c r="H568" s="241"/>
      <c r="J568" s="676"/>
      <c r="L568" s="256"/>
    </row>
    <row r="569" spans="1:13">
      <c r="B569" s="677"/>
      <c r="C569" s="677"/>
      <c r="D569" t="s">
        <v>401</v>
      </c>
      <c r="E569" s="237">
        <v>5</v>
      </c>
      <c r="F569" s="355"/>
      <c r="G569" s="241">
        <f t="shared" si="11"/>
        <v>59.299999999999919</v>
      </c>
      <c r="H569" s="241"/>
      <c r="J569" s="676"/>
      <c r="L569" s="237"/>
    </row>
    <row r="570" spans="1:13">
      <c r="B570" s="677"/>
      <c r="C570" s="677"/>
      <c r="D570" t="s">
        <v>400</v>
      </c>
      <c r="E570" s="237">
        <v>350</v>
      </c>
      <c r="F570" s="355"/>
      <c r="G570" s="241">
        <f t="shared" si="11"/>
        <v>409.2999999999999</v>
      </c>
      <c r="H570" s="241"/>
      <c r="J570" s="677"/>
      <c r="L570" s="237"/>
    </row>
    <row r="571" spans="1:13">
      <c r="A571" s="236">
        <v>45291</v>
      </c>
      <c r="B571" s="677" t="s">
        <v>3517</v>
      </c>
      <c r="C571" s="677" t="s">
        <v>409</v>
      </c>
      <c r="D571" t="s">
        <v>400</v>
      </c>
      <c r="E571" s="237"/>
      <c r="F571" s="355">
        <v>270</v>
      </c>
      <c r="G571" s="241">
        <f t="shared" si="11"/>
        <v>139.2999999999999</v>
      </c>
      <c r="H571" s="241"/>
      <c r="L571" s="256"/>
    </row>
    <row r="572" spans="1:13" s="396" customFormat="1">
      <c r="A572" s="395">
        <v>45307</v>
      </c>
      <c r="B572" s="681" t="s">
        <v>3477</v>
      </c>
      <c r="C572" s="681" t="s">
        <v>409</v>
      </c>
      <c r="D572" s="396" t="s">
        <v>400</v>
      </c>
      <c r="E572" s="397"/>
      <c r="F572" s="416">
        <v>80</v>
      </c>
      <c r="G572" s="399">
        <f t="shared" si="11"/>
        <v>59.299999999999898</v>
      </c>
      <c r="H572" s="399"/>
    </row>
    <row r="573" spans="1:13">
      <c r="A573" s="236">
        <v>45327</v>
      </c>
      <c r="B573" s="677" t="s">
        <v>3516</v>
      </c>
      <c r="C573" s="677" t="s">
        <v>409</v>
      </c>
      <c r="D573" t="s">
        <v>19</v>
      </c>
      <c r="F573" s="237">
        <v>54.3</v>
      </c>
      <c r="G573" s="241">
        <f t="shared" si="11"/>
        <v>4.9999999999999005</v>
      </c>
      <c r="H573" s="241"/>
    </row>
    <row r="574" spans="1:13">
      <c r="A574" s="236">
        <v>45327</v>
      </c>
      <c r="B574" s="677" t="s">
        <v>3516</v>
      </c>
      <c r="C574" s="677" t="s">
        <v>409</v>
      </c>
      <c r="D574" t="s">
        <v>401</v>
      </c>
      <c r="F574" s="237">
        <v>5</v>
      </c>
      <c r="G574" s="241">
        <f t="shared" si="11"/>
        <v>-9.9475983006414026E-14</v>
      </c>
      <c r="H574" s="241"/>
    </row>
    <row r="575" spans="1:13">
      <c r="A575" s="243">
        <v>45322</v>
      </c>
      <c r="B575" s="676" t="s">
        <v>397</v>
      </c>
      <c r="C575" s="676" t="s">
        <v>444</v>
      </c>
      <c r="D575" t="s">
        <v>19</v>
      </c>
      <c r="E575" s="237">
        <v>60.7</v>
      </c>
      <c r="G575" s="241">
        <f t="shared" ref="G575:G640" si="12">+G574+E575-F575</f>
        <v>60.699999999999903</v>
      </c>
      <c r="H575" s="241"/>
      <c r="J575" s="240"/>
      <c r="K575" s="676" t="s">
        <v>444</v>
      </c>
      <c r="L575" t="s">
        <v>19</v>
      </c>
      <c r="M575" s="237">
        <v>60.7</v>
      </c>
    </row>
    <row r="576" spans="1:13">
      <c r="B576" s="677"/>
      <c r="C576" s="677"/>
      <c r="D576" t="s">
        <v>401</v>
      </c>
      <c r="E576" s="237">
        <v>8.8000000000000007</v>
      </c>
      <c r="G576" s="241">
        <f t="shared" si="12"/>
        <v>69.499999999999901</v>
      </c>
      <c r="H576" s="241"/>
      <c r="K576" s="677"/>
      <c r="L576" t="s">
        <v>401</v>
      </c>
      <c r="M576" s="237">
        <v>8.8000000000000007</v>
      </c>
    </row>
    <row r="577" spans="1:8">
      <c r="B577" s="677"/>
      <c r="C577" s="677"/>
      <c r="D577" t="s">
        <v>400</v>
      </c>
      <c r="E577" s="237">
        <v>350</v>
      </c>
      <c r="G577" s="241">
        <f t="shared" si="12"/>
        <v>419.49999999999989</v>
      </c>
      <c r="H577" s="241"/>
    </row>
    <row r="578" spans="1:8" s="396" customFormat="1">
      <c r="A578" s="395">
        <v>45322</v>
      </c>
      <c r="B578" s="681" t="s">
        <v>3518</v>
      </c>
      <c r="C578" s="681" t="s">
        <v>444</v>
      </c>
      <c r="D578" s="396" t="s">
        <v>400</v>
      </c>
      <c r="E578" s="397"/>
      <c r="F578" s="416">
        <v>170</v>
      </c>
      <c r="G578" s="399">
        <f t="shared" si="12"/>
        <v>249.49999999999989</v>
      </c>
      <c r="H578" s="399"/>
    </row>
    <row r="579" spans="1:8" s="396" customFormat="1">
      <c r="A579" s="395">
        <v>45327</v>
      </c>
      <c r="B579" s="681" t="s">
        <v>3519</v>
      </c>
      <c r="C579" s="681" t="s">
        <v>444</v>
      </c>
      <c r="D579" s="396" t="s">
        <v>400</v>
      </c>
      <c r="E579" s="397"/>
      <c r="F579" s="416">
        <v>180</v>
      </c>
      <c r="G579" s="399">
        <f t="shared" si="12"/>
        <v>69.499999999999886</v>
      </c>
      <c r="H579" s="399"/>
    </row>
    <row r="580" spans="1:8">
      <c r="A580" s="236">
        <v>45356</v>
      </c>
      <c r="B580" s="677" t="s">
        <v>3520</v>
      </c>
      <c r="C580" s="677" t="s">
        <v>444</v>
      </c>
      <c r="D580" t="s">
        <v>19</v>
      </c>
      <c r="F580" s="237">
        <v>60.7</v>
      </c>
      <c r="G580" s="241">
        <f t="shared" si="12"/>
        <v>8.7999999999998835</v>
      </c>
      <c r="H580" s="241"/>
    </row>
    <row r="581" spans="1:8">
      <c r="A581" s="236">
        <v>45356</v>
      </c>
      <c r="B581" s="677" t="s">
        <v>3520</v>
      </c>
      <c r="C581" s="677" t="s">
        <v>444</v>
      </c>
      <c r="D581" t="s">
        <v>401</v>
      </c>
      <c r="F581" s="237">
        <v>8.8000000000000007</v>
      </c>
      <c r="G581" s="241">
        <f t="shared" si="12"/>
        <v>-1.1723955140041653E-13</v>
      </c>
      <c r="H581" s="241"/>
    </row>
    <row r="582" spans="1:8">
      <c r="A582" s="243">
        <v>45351</v>
      </c>
      <c r="B582" s="676" t="s">
        <v>397</v>
      </c>
      <c r="C582" s="676" t="s">
        <v>415</v>
      </c>
      <c r="D582" t="s">
        <v>19</v>
      </c>
      <c r="E582" s="237">
        <v>62.9</v>
      </c>
      <c r="G582" s="241">
        <f t="shared" si="12"/>
        <v>62.899999999999878</v>
      </c>
      <c r="H582" s="241"/>
    </row>
    <row r="583" spans="1:8">
      <c r="A583"/>
      <c r="B583" s="677"/>
      <c r="C583" s="677"/>
      <c r="D583" t="s">
        <v>401</v>
      </c>
      <c r="E583" s="237">
        <v>5</v>
      </c>
      <c r="G583" s="241">
        <f t="shared" si="12"/>
        <v>67.899999999999878</v>
      </c>
      <c r="H583" s="241"/>
    </row>
    <row r="584" spans="1:8">
      <c r="A584"/>
      <c r="B584" s="677"/>
      <c r="C584" s="677"/>
      <c r="D584" t="s">
        <v>400</v>
      </c>
      <c r="E584" s="237">
        <v>350</v>
      </c>
      <c r="G584" s="241">
        <f t="shared" si="12"/>
        <v>417.89999999999986</v>
      </c>
      <c r="H584" s="241"/>
    </row>
    <row r="585" spans="1:8" s="396" customFormat="1">
      <c r="A585" s="395">
        <v>45351</v>
      </c>
      <c r="B585" s="681" t="s">
        <v>3521</v>
      </c>
      <c r="C585" s="681" t="s">
        <v>415</v>
      </c>
      <c r="D585" s="396" t="s">
        <v>400</v>
      </c>
      <c r="E585" s="421"/>
      <c r="F585" s="398">
        <v>320</v>
      </c>
      <c r="G585" s="399">
        <f t="shared" si="12"/>
        <v>97.899999999999864</v>
      </c>
      <c r="H585" s="399"/>
    </row>
    <row r="586" spans="1:8" s="396" customFormat="1">
      <c r="A586" s="395">
        <v>45356</v>
      </c>
      <c r="B586" s="681" t="s">
        <v>3522</v>
      </c>
      <c r="C586" s="681" t="s">
        <v>415</v>
      </c>
      <c r="D586" s="396" t="s">
        <v>400</v>
      </c>
      <c r="E586" s="397"/>
      <c r="F586" s="416">
        <v>30</v>
      </c>
      <c r="G586" s="399">
        <f t="shared" si="12"/>
        <v>67.899999999999864</v>
      </c>
      <c r="H586" s="399"/>
    </row>
    <row r="587" spans="1:8">
      <c r="A587" s="236">
        <v>45378</v>
      </c>
      <c r="B587" s="677" t="s">
        <v>3523</v>
      </c>
      <c r="C587" s="677" t="s">
        <v>415</v>
      </c>
      <c r="D587" t="s">
        <v>19</v>
      </c>
      <c r="F587" s="237">
        <v>62.9</v>
      </c>
      <c r="G587" s="241">
        <f t="shared" si="12"/>
        <v>4.999999999999865</v>
      </c>
      <c r="H587" s="241"/>
    </row>
    <row r="588" spans="1:8">
      <c r="A588" s="236">
        <v>45378</v>
      </c>
      <c r="B588" s="677" t="s">
        <v>3523</v>
      </c>
      <c r="C588" s="677" t="s">
        <v>415</v>
      </c>
      <c r="D588" t="s">
        <v>401</v>
      </c>
      <c r="F588" s="237">
        <v>5</v>
      </c>
      <c r="G588" s="241">
        <f t="shared" si="12"/>
        <v>-1.3500311979441904E-13</v>
      </c>
      <c r="H588" s="241"/>
    </row>
    <row r="589" spans="1:8">
      <c r="A589" s="243">
        <v>45382</v>
      </c>
      <c r="B589" s="676" t="s">
        <v>397</v>
      </c>
      <c r="C589" s="676" t="s">
        <v>418</v>
      </c>
      <c r="D589" t="s">
        <v>19</v>
      </c>
      <c r="E589" s="237">
        <v>60.9</v>
      </c>
      <c r="G589" s="241">
        <f t="shared" si="12"/>
        <v>60.899999999999864</v>
      </c>
      <c r="H589" s="241"/>
    </row>
    <row r="590" spans="1:8">
      <c r="B590" s="677"/>
      <c r="C590" s="677"/>
      <c r="D590" t="s">
        <v>401</v>
      </c>
      <c r="E590" s="237">
        <v>5</v>
      </c>
      <c r="G590" s="241">
        <f t="shared" si="12"/>
        <v>65.899999999999864</v>
      </c>
      <c r="H590" s="241"/>
    </row>
    <row r="591" spans="1:8">
      <c r="B591" s="677"/>
      <c r="C591" s="677"/>
      <c r="D591" t="s">
        <v>400</v>
      </c>
      <c r="E591" s="237">
        <v>350</v>
      </c>
      <c r="G591" s="241">
        <f t="shared" si="12"/>
        <v>415.89999999999986</v>
      </c>
      <c r="H591" s="241"/>
    </row>
    <row r="592" spans="1:8" s="396" customFormat="1">
      <c r="A592" s="395">
        <v>45378</v>
      </c>
      <c r="B592" s="681" t="s">
        <v>3524</v>
      </c>
      <c r="C592" s="681" t="s">
        <v>418</v>
      </c>
      <c r="D592" s="396" t="s">
        <v>400</v>
      </c>
      <c r="E592" s="397"/>
      <c r="F592" s="416">
        <v>70</v>
      </c>
      <c r="G592" s="399">
        <f t="shared" si="12"/>
        <v>345.89999999999986</v>
      </c>
      <c r="H592" s="399"/>
    </row>
    <row r="593" spans="1:14" s="396" customFormat="1">
      <c r="A593" s="395">
        <v>45382</v>
      </c>
      <c r="B593" s="681" t="s">
        <v>3525</v>
      </c>
      <c r="C593" s="681" t="s">
        <v>418</v>
      </c>
      <c r="D593" s="396" t="s">
        <v>400</v>
      </c>
      <c r="E593" s="397"/>
      <c r="F593" s="416">
        <v>280</v>
      </c>
      <c r="G593" s="399">
        <f t="shared" si="12"/>
        <v>65.899999999999864</v>
      </c>
      <c r="H593" s="399"/>
    </row>
    <row r="594" spans="1:14">
      <c r="A594" s="236">
        <v>45414</v>
      </c>
      <c r="B594" s="677" t="s">
        <v>3526</v>
      </c>
      <c r="C594" s="677" t="s">
        <v>418</v>
      </c>
      <c r="D594" t="s">
        <v>19</v>
      </c>
      <c r="F594" s="237">
        <v>60.9</v>
      </c>
      <c r="G594" s="241">
        <f t="shared" si="12"/>
        <v>4.999999999999865</v>
      </c>
      <c r="H594" s="241"/>
    </row>
    <row r="595" spans="1:14">
      <c r="A595" s="236">
        <v>45414</v>
      </c>
      <c r="B595" s="677" t="s">
        <v>3526</v>
      </c>
      <c r="C595" s="677" t="s">
        <v>418</v>
      </c>
      <c r="D595" t="s">
        <v>401</v>
      </c>
      <c r="F595" s="237">
        <v>5</v>
      </c>
      <c r="G595" s="241">
        <f t="shared" si="12"/>
        <v>-1.3500311979441904E-13</v>
      </c>
      <c r="H595" s="241"/>
    </row>
    <row r="596" spans="1:14">
      <c r="A596" s="243">
        <v>45412</v>
      </c>
      <c r="B596" s="676" t="s">
        <v>397</v>
      </c>
      <c r="C596" s="676" t="s">
        <v>420</v>
      </c>
      <c r="D596" t="s">
        <v>19</v>
      </c>
      <c r="E596" s="237">
        <v>60.5</v>
      </c>
      <c r="G596" s="241">
        <f t="shared" si="12"/>
        <v>60.499999999999865</v>
      </c>
      <c r="H596" s="241"/>
    </row>
    <row r="597" spans="1:14">
      <c r="B597" s="677"/>
      <c r="C597" s="677"/>
      <c r="D597" t="s">
        <v>401</v>
      </c>
      <c r="E597" s="237">
        <v>5</v>
      </c>
      <c r="G597" s="241">
        <f t="shared" si="12"/>
        <v>65.499999999999858</v>
      </c>
      <c r="H597" s="241"/>
    </row>
    <row r="598" spans="1:14">
      <c r="B598" s="677"/>
      <c r="C598" s="677"/>
      <c r="D598" t="s">
        <v>400</v>
      </c>
      <c r="E598" s="237">
        <v>350</v>
      </c>
      <c r="G598" s="241">
        <f t="shared" si="12"/>
        <v>415.49999999999989</v>
      </c>
      <c r="H598" s="241"/>
    </row>
    <row r="599" spans="1:14" s="396" customFormat="1">
      <c r="A599" s="395">
        <v>45414</v>
      </c>
      <c r="B599" s="681" t="s">
        <v>3527</v>
      </c>
      <c r="C599" s="681" t="s">
        <v>420</v>
      </c>
      <c r="D599" s="396" t="s">
        <v>400</v>
      </c>
      <c r="E599" s="397"/>
      <c r="F599" s="416">
        <v>190</v>
      </c>
      <c r="G599" s="399">
        <f t="shared" si="12"/>
        <v>225.49999999999989</v>
      </c>
      <c r="H599" s="399"/>
      <c r="M599" s="416"/>
    </row>
    <row r="600" spans="1:14" s="396" customFormat="1">
      <c r="A600" s="395">
        <v>45412</v>
      </c>
      <c r="B600" s="681" t="s">
        <v>3528</v>
      </c>
      <c r="C600" s="681" t="s">
        <v>420</v>
      </c>
      <c r="D600" s="396" t="s">
        <v>400</v>
      </c>
      <c r="E600" s="397"/>
      <c r="F600" s="416">
        <v>160</v>
      </c>
      <c r="G600" s="399">
        <f t="shared" si="12"/>
        <v>65.499999999999886</v>
      </c>
      <c r="H600" s="399"/>
      <c r="M600" s="416"/>
    </row>
    <row r="601" spans="1:14">
      <c r="A601" s="236">
        <v>45447</v>
      </c>
      <c r="B601" s="677" t="s">
        <v>3529</v>
      </c>
      <c r="C601" s="677" t="s">
        <v>420</v>
      </c>
      <c r="D601" t="s">
        <v>19</v>
      </c>
      <c r="F601" s="237">
        <v>60.5</v>
      </c>
      <c r="G601" s="241">
        <f t="shared" si="12"/>
        <v>4.9999999999998863</v>
      </c>
      <c r="H601" s="241"/>
      <c r="M601" s="237"/>
    </row>
    <row r="602" spans="1:14">
      <c r="A602" s="236">
        <v>45447</v>
      </c>
      <c r="B602" s="677" t="s">
        <v>3529</v>
      </c>
      <c r="C602" s="677" t="s">
        <v>420</v>
      </c>
      <c r="D602" t="s">
        <v>401</v>
      </c>
      <c r="F602" s="237">
        <v>5</v>
      </c>
      <c r="G602" s="241">
        <f t="shared" si="12"/>
        <v>-1.1368683772161603E-13</v>
      </c>
      <c r="H602" s="241"/>
      <c r="M602" s="237"/>
    </row>
    <row r="603" spans="1:14">
      <c r="A603" s="243">
        <v>45443</v>
      </c>
      <c r="B603" s="676" t="s">
        <v>397</v>
      </c>
      <c r="C603" s="676" t="s">
        <v>422</v>
      </c>
      <c r="D603" t="s">
        <v>19</v>
      </c>
      <c r="E603" s="256">
        <v>55.1</v>
      </c>
      <c r="F603" s="334"/>
      <c r="G603" s="241">
        <f t="shared" si="12"/>
        <v>55.099999999999888</v>
      </c>
      <c r="H603" s="241"/>
      <c r="J603">
        <v>80</v>
      </c>
    </row>
    <row r="604" spans="1:14">
      <c r="B604" s="677"/>
      <c r="C604" s="677"/>
      <c r="D604" t="s">
        <v>401</v>
      </c>
      <c r="E604" s="256">
        <v>5</v>
      </c>
      <c r="F604" s="334"/>
      <c r="G604" s="241">
        <f t="shared" si="12"/>
        <v>60.099999999999888</v>
      </c>
      <c r="H604" s="241"/>
      <c r="J604">
        <f>350-J603</f>
        <v>270</v>
      </c>
      <c r="M604" s="237"/>
    </row>
    <row r="605" spans="1:14">
      <c r="B605" s="677"/>
      <c r="C605" s="677"/>
      <c r="D605" t="s">
        <v>1115</v>
      </c>
      <c r="E605" s="256">
        <v>350</v>
      </c>
      <c r="F605" s="334"/>
      <c r="G605" s="241">
        <f t="shared" si="12"/>
        <v>410.09999999999991</v>
      </c>
      <c r="H605" s="241"/>
      <c r="N605" s="240"/>
    </row>
    <row r="606" spans="1:14" s="396" customFormat="1">
      <c r="A606" s="395">
        <v>45443</v>
      </c>
      <c r="B606" s="681" t="s">
        <v>3530</v>
      </c>
      <c r="C606" s="681" t="s">
        <v>422</v>
      </c>
      <c r="D606" s="396" t="s">
        <v>1115</v>
      </c>
      <c r="E606" s="397"/>
      <c r="F606" s="455">
        <v>80</v>
      </c>
      <c r="G606" s="399">
        <f t="shared" si="12"/>
        <v>330.09999999999991</v>
      </c>
      <c r="H606" s="399"/>
      <c r="M606" s="396">
        <f>270/1.18</f>
        <v>228.81355932203391</v>
      </c>
    </row>
    <row r="607" spans="1:14" s="466" customFormat="1">
      <c r="A607" s="464">
        <v>45447</v>
      </c>
      <c r="B607" s="465" t="s">
        <v>3531</v>
      </c>
      <c r="C607" s="465" t="s">
        <v>422</v>
      </c>
      <c r="D607" s="466" t="s">
        <v>1115</v>
      </c>
      <c r="E607" s="467"/>
      <c r="F607" s="468">
        <v>270</v>
      </c>
      <c r="G607" s="469">
        <f t="shared" si="12"/>
        <v>60.099999999999909</v>
      </c>
      <c r="H607" s="469"/>
    </row>
    <row r="608" spans="1:14">
      <c r="A608" s="236">
        <v>45475</v>
      </c>
      <c r="B608" s="677" t="s">
        <v>3532</v>
      </c>
      <c r="C608" s="677" t="s">
        <v>422</v>
      </c>
      <c r="D608" t="s">
        <v>19</v>
      </c>
      <c r="F608" s="237">
        <v>55.1</v>
      </c>
      <c r="G608" s="241">
        <f t="shared" si="12"/>
        <v>4.9999999999999076</v>
      </c>
      <c r="H608" s="241"/>
    </row>
    <row r="609" spans="1:11">
      <c r="A609" s="236">
        <v>45475</v>
      </c>
      <c r="B609" s="677" t="s">
        <v>3532</v>
      </c>
      <c r="C609" s="677" t="s">
        <v>422</v>
      </c>
      <c r="D609" t="s">
        <v>401</v>
      </c>
      <c r="F609" s="237">
        <v>5</v>
      </c>
      <c r="G609" s="241">
        <f t="shared" si="12"/>
        <v>-9.2370555648813024E-14</v>
      </c>
      <c r="H609" s="241"/>
    </row>
    <row r="610" spans="1:11">
      <c r="A610" s="243">
        <v>45473</v>
      </c>
      <c r="B610" s="676" t="s">
        <v>397</v>
      </c>
      <c r="C610" s="676" t="s">
        <v>425</v>
      </c>
      <c r="D610" t="s">
        <v>19</v>
      </c>
      <c r="E610" s="256">
        <v>53.5</v>
      </c>
      <c r="G610" s="241">
        <f t="shared" si="12"/>
        <v>53.499999999999908</v>
      </c>
      <c r="H610" s="241"/>
      <c r="K610">
        <v>335.5</v>
      </c>
    </row>
    <row r="611" spans="1:11">
      <c r="B611" s="677"/>
      <c r="C611" s="677"/>
      <c r="D611" t="s">
        <v>401</v>
      </c>
      <c r="E611" s="256">
        <v>7</v>
      </c>
      <c r="G611" s="241">
        <f t="shared" si="12"/>
        <v>60.499999999999908</v>
      </c>
      <c r="H611" s="241"/>
      <c r="J611" s="240"/>
      <c r="K611">
        <f>350-K610</f>
        <v>14.5</v>
      </c>
    </row>
    <row r="612" spans="1:11">
      <c r="B612" s="677"/>
      <c r="C612" s="677"/>
      <c r="D612" t="s">
        <v>1115</v>
      </c>
      <c r="E612" s="256">
        <v>350</v>
      </c>
      <c r="G612" s="241">
        <f t="shared" si="12"/>
        <v>410.49999999999989</v>
      </c>
      <c r="H612" s="241"/>
    </row>
    <row r="613" spans="1:11" s="396" customFormat="1">
      <c r="A613" s="395">
        <v>45473</v>
      </c>
      <c r="B613" s="681" t="s">
        <v>3533</v>
      </c>
      <c r="C613" s="681" t="s">
        <v>425</v>
      </c>
      <c r="D613" s="396" t="s">
        <v>1115</v>
      </c>
      <c r="E613" s="397"/>
      <c r="F613" s="416">
        <v>280</v>
      </c>
      <c r="G613" s="399">
        <f t="shared" si="12"/>
        <v>130.49999999999989</v>
      </c>
      <c r="H613" s="399"/>
    </row>
    <row r="614" spans="1:11" s="396" customFormat="1">
      <c r="A614" s="395">
        <v>45475</v>
      </c>
      <c r="B614" s="681" t="s">
        <v>3534</v>
      </c>
      <c r="C614" s="681" t="s">
        <v>425</v>
      </c>
      <c r="D614" s="396" t="s">
        <v>1115</v>
      </c>
      <c r="E614" s="397"/>
      <c r="F614" s="416">
        <v>70</v>
      </c>
      <c r="G614" s="399">
        <f t="shared" si="12"/>
        <v>60.499999999999886</v>
      </c>
      <c r="H614" s="399"/>
    </row>
    <row r="615" spans="1:11">
      <c r="A615" s="236">
        <v>45524</v>
      </c>
      <c r="B615" s="677" t="s">
        <v>3535</v>
      </c>
      <c r="C615" s="677" t="s">
        <v>425</v>
      </c>
      <c r="D615" t="s">
        <v>19</v>
      </c>
      <c r="F615" s="237">
        <v>53.5</v>
      </c>
      <c r="G615" s="241">
        <f t="shared" si="12"/>
        <v>6.9999999999998863</v>
      </c>
      <c r="H615" s="241"/>
    </row>
    <row r="616" spans="1:11">
      <c r="A616" s="236">
        <v>45524</v>
      </c>
      <c r="B616" s="677" t="s">
        <v>3535</v>
      </c>
      <c r="C616" s="677" t="s">
        <v>425</v>
      </c>
      <c r="D616" t="s">
        <v>401</v>
      </c>
      <c r="F616" s="237">
        <v>7</v>
      </c>
      <c r="G616" s="241">
        <f t="shared" si="12"/>
        <v>-1.1368683772161603E-13</v>
      </c>
      <c r="H616" s="241"/>
    </row>
    <row r="617" spans="1:11">
      <c r="A617" s="243">
        <v>45504</v>
      </c>
      <c r="B617" s="676" t="s">
        <v>397</v>
      </c>
      <c r="C617" s="676" t="s">
        <v>427</v>
      </c>
      <c r="D617" t="s">
        <v>19</v>
      </c>
      <c r="E617" s="237">
        <v>52.5</v>
      </c>
      <c r="F617" s="218"/>
      <c r="G617" s="241">
        <f>+G616+E617-F617</f>
        <v>52.499999999999886</v>
      </c>
      <c r="H617" s="241"/>
    </row>
    <row r="618" spans="1:11">
      <c r="B618" s="677"/>
      <c r="C618" s="677"/>
      <c r="D618" t="s">
        <v>401</v>
      </c>
      <c r="E618" s="237">
        <v>7</v>
      </c>
      <c r="F618" s="218"/>
      <c r="G618" s="241">
        <f t="shared" si="12"/>
        <v>59.499999999999886</v>
      </c>
      <c r="H618" s="241"/>
    </row>
    <row r="619" spans="1:11">
      <c r="B619" s="677"/>
      <c r="C619" s="677"/>
      <c r="D619" t="s">
        <v>400</v>
      </c>
      <c r="E619" s="237">
        <v>350</v>
      </c>
      <c r="F619" s="218"/>
      <c r="G619" s="241">
        <f t="shared" si="12"/>
        <v>409.49999999999989</v>
      </c>
      <c r="H619" s="241"/>
    </row>
    <row r="620" spans="1:11" s="396" customFormat="1">
      <c r="A620" s="395">
        <v>45504</v>
      </c>
      <c r="B620" s="681" t="s">
        <v>3536</v>
      </c>
      <c r="C620" s="681" t="s">
        <v>427</v>
      </c>
      <c r="D620" s="396" t="s">
        <v>400</v>
      </c>
      <c r="E620" s="399"/>
      <c r="F620" s="399">
        <v>300</v>
      </c>
      <c r="G620" s="399">
        <f t="shared" si="12"/>
        <v>109.49999999999989</v>
      </c>
      <c r="H620" s="399"/>
    </row>
    <row r="621" spans="1:11" s="396" customFormat="1">
      <c r="A621" s="395">
        <v>45524</v>
      </c>
      <c r="B621" s="681" t="s">
        <v>3537</v>
      </c>
      <c r="C621" s="681" t="s">
        <v>427</v>
      </c>
      <c r="D621" s="396" t="s">
        <v>400</v>
      </c>
      <c r="E621" s="397"/>
      <c r="F621" s="416">
        <v>50</v>
      </c>
      <c r="G621" s="399">
        <f t="shared" si="12"/>
        <v>59.499999999999886</v>
      </c>
      <c r="H621" s="399"/>
    </row>
    <row r="622" spans="1:11">
      <c r="A622" s="236">
        <v>45538</v>
      </c>
      <c r="B622" s="677" t="s">
        <v>3538</v>
      </c>
      <c r="C622" s="677" t="s">
        <v>427</v>
      </c>
      <c r="D622" t="s">
        <v>19</v>
      </c>
      <c r="F622" s="237">
        <v>52.5</v>
      </c>
      <c r="G622" s="241">
        <f t="shared" si="12"/>
        <v>6.9999999999998863</v>
      </c>
      <c r="H622" s="241"/>
    </row>
    <row r="623" spans="1:11">
      <c r="A623" s="236">
        <v>45538</v>
      </c>
      <c r="B623" s="677" t="s">
        <v>3538</v>
      </c>
      <c r="C623" s="677" t="s">
        <v>427</v>
      </c>
      <c r="D623" t="s">
        <v>401</v>
      </c>
      <c r="F623" s="237">
        <v>7</v>
      </c>
      <c r="G623" s="241">
        <f t="shared" si="12"/>
        <v>-1.1368683772161603E-13</v>
      </c>
      <c r="H623" s="241"/>
    </row>
    <row r="624" spans="1:11">
      <c r="A624" s="243">
        <v>45535</v>
      </c>
      <c r="B624" s="676" t="s">
        <v>397</v>
      </c>
      <c r="C624" s="676" t="s">
        <v>429</v>
      </c>
      <c r="D624" t="s">
        <v>19</v>
      </c>
      <c r="E624" s="237">
        <v>52.6</v>
      </c>
      <c r="G624" s="241">
        <f t="shared" si="12"/>
        <v>52.599999999999888</v>
      </c>
      <c r="H624" s="241"/>
    </row>
    <row r="625" spans="1:13">
      <c r="B625" s="677"/>
      <c r="C625" s="677"/>
      <c r="D625" t="s">
        <v>401</v>
      </c>
      <c r="E625" s="237">
        <v>7</v>
      </c>
      <c r="G625" s="241">
        <f>+G624+E625-F625</f>
        <v>59.599999999999888</v>
      </c>
      <c r="H625" s="241"/>
      <c r="J625" s="240"/>
    </row>
    <row r="626" spans="1:13">
      <c r="B626" s="677"/>
      <c r="C626" s="677"/>
      <c r="D626" t="s">
        <v>400</v>
      </c>
      <c r="E626" s="237">
        <v>350</v>
      </c>
      <c r="G626" s="241">
        <f t="shared" si="12"/>
        <v>409.59999999999991</v>
      </c>
      <c r="H626" s="241"/>
    </row>
    <row r="627" spans="1:13" s="396" customFormat="1">
      <c r="A627" s="395">
        <v>45535</v>
      </c>
      <c r="B627" s="681" t="s">
        <v>3539</v>
      </c>
      <c r="C627" s="681" t="s">
        <v>429</v>
      </c>
      <c r="D627" s="396" t="s">
        <v>400</v>
      </c>
      <c r="E627" s="397"/>
      <c r="F627" s="416">
        <v>180</v>
      </c>
      <c r="G627" s="399">
        <f t="shared" si="12"/>
        <v>229.59999999999991</v>
      </c>
      <c r="H627" s="399"/>
    </row>
    <row r="628" spans="1:13" s="396" customFormat="1">
      <c r="A628" s="395">
        <v>45538</v>
      </c>
      <c r="B628" s="681" t="s">
        <v>3540</v>
      </c>
      <c r="C628" s="681" t="s">
        <v>429</v>
      </c>
      <c r="D628" s="396" t="s">
        <v>400</v>
      </c>
      <c r="E628" s="397"/>
      <c r="F628" s="416">
        <v>170</v>
      </c>
      <c r="G628" s="399">
        <f t="shared" si="12"/>
        <v>59.599999999999909</v>
      </c>
      <c r="H628" s="399"/>
    </row>
    <row r="629" spans="1:13">
      <c r="A629" s="236">
        <v>45567</v>
      </c>
      <c r="B629" s="677" t="s">
        <v>3541</v>
      </c>
      <c r="C629" s="677" t="s">
        <v>429</v>
      </c>
      <c r="D629" t="s">
        <v>19</v>
      </c>
      <c r="F629" s="237">
        <v>52.6</v>
      </c>
      <c r="G629" s="241">
        <f t="shared" si="12"/>
        <v>6.9999999999999076</v>
      </c>
      <c r="H629" s="241"/>
    </row>
    <row r="630" spans="1:13">
      <c r="A630" s="236">
        <v>45567</v>
      </c>
      <c r="B630" s="677" t="s">
        <v>3541</v>
      </c>
      <c r="C630" s="677" t="s">
        <v>429</v>
      </c>
      <c r="D630" t="s">
        <v>401</v>
      </c>
      <c r="F630" s="237">
        <v>7</v>
      </c>
      <c r="G630" s="241">
        <f t="shared" si="12"/>
        <v>-9.2370555648813024E-14</v>
      </c>
      <c r="H630" s="241"/>
    </row>
    <row r="631" spans="1:13">
      <c r="A631" s="243">
        <v>45565</v>
      </c>
      <c r="B631" s="676" t="s">
        <v>397</v>
      </c>
      <c r="C631" s="676" t="s">
        <v>431</v>
      </c>
      <c r="D631" t="s">
        <v>19</v>
      </c>
      <c r="E631" s="237">
        <v>53</v>
      </c>
      <c r="F631" s="355"/>
      <c r="G631" s="241">
        <f t="shared" si="12"/>
        <v>52.999999999999908</v>
      </c>
      <c r="H631" s="241"/>
    </row>
    <row r="632" spans="1:13">
      <c r="B632" s="677"/>
      <c r="C632" s="677"/>
      <c r="D632" t="s">
        <v>401</v>
      </c>
      <c r="E632" s="237">
        <v>5</v>
      </c>
      <c r="F632" s="355"/>
      <c r="G632" s="241">
        <f t="shared" si="12"/>
        <v>57.999999999999908</v>
      </c>
      <c r="H632" s="241"/>
      <c r="J632" s="240"/>
    </row>
    <row r="633" spans="1:13">
      <c r="B633" s="677"/>
      <c r="C633" s="677"/>
      <c r="D633" t="s">
        <v>400</v>
      </c>
      <c r="E633" s="237">
        <v>350</v>
      </c>
      <c r="F633" s="355"/>
      <c r="G633" s="241">
        <f t="shared" si="12"/>
        <v>407.99999999999989</v>
      </c>
      <c r="H633" s="241"/>
    </row>
    <row r="634" spans="1:13" s="466" customFormat="1">
      <c r="A634" s="464">
        <v>45565</v>
      </c>
      <c r="B634" s="465" t="s">
        <v>3542</v>
      </c>
      <c r="C634" s="465" t="s">
        <v>431</v>
      </c>
      <c r="D634" s="466" t="s">
        <v>400</v>
      </c>
      <c r="E634" s="468"/>
      <c r="F634" s="487">
        <v>220</v>
      </c>
      <c r="G634" s="469">
        <f t="shared" si="12"/>
        <v>187.99999999999989</v>
      </c>
      <c r="H634" s="469"/>
      <c r="J634" s="486"/>
      <c r="L634" s="468"/>
      <c r="M634" s="487"/>
    </row>
    <row r="635" spans="1:13" s="466" customFormat="1">
      <c r="A635" s="464">
        <v>45567</v>
      </c>
      <c r="B635" s="465" t="s">
        <v>3543</v>
      </c>
      <c r="C635" s="465" t="s">
        <v>431</v>
      </c>
      <c r="D635" s="466" t="s">
        <v>400</v>
      </c>
      <c r="E635" s="467"/>
      <c r="F635" s="468">
        <v>130</v>
      </c>
      <c r="G635" s="469">
        <f t="shared" si="12"/>
        <v>57.999999999999886</v>
      </c>
      <c r="H635" s="469"/>
      <c r="J635" s="465"/>
      <c r="L635" s="468"/>
      <c r="M635" s="487"/>
    </row>
    <row r="636" spans="1:13">
      <c r="A636" s="236">
        <v>45608</v>
      </c>
      <c r="B636" s="677" t="s">
        <v>3544</v>
      </c>
      <c r="C636" s="677" t="s">
        <v>431</v>
      </c>
      <c r="D636" t="s">
        <v>19</v>
      </c>
      <c r="F636" s="237">
        <v>53</v>
      </c>
      <c r="G636" s="241">
        <f t="shared" si="12"/>
        <v>4.9999999999998863</v>
      </c>
      <c r="H636" s="241"/>
      <c r="J636" s="677"/>
      <c r="L636" s="237"/>
      <c r="M636" s="355"/>
    </row>
    <row r="637" spans="1:13">
      <c r="A637" s="236">
        <v>45608</v>
      </c>
      <c r="B637" s="677" t="s">
        <v>3544</v>
      </c>
      <c r="C637" s="677" t="s">
        <v>431</v>
      </c>
      <c r="D637" t="s">
        <v>401</v>
      </c>
      <c r="F637" s="237">
        <v>5</v>
      </c>
      <c r="G637" s="241">
        <f t="shared" si="12"/>
        <v>-1.1368683772161603E-13</v>
      </c>
      <c r="H637" s="241"/>
      <c r="J637" s="677"/>
      <c r="L637" s="237"/>
      <c r="M637" s="355"/>
    </row>
    <row r="638" spans="1:13">
      <c r="A638" s="243">
        <v>45596</v>
      </c>
      <c r="B638" s="676" t="s">
        <v>397</v>
      </c>
      <c r="C638" s="676" t="s">
        <v>398</v>
      </c>
      <c r="D638" t="s">
        <v>19</v>
      </c>
      <c r="E638" s="237">
        <v>11.9</v>
      </c>
      <c r="G638" s="241">
        <f t="shared" si="12"/>
        <v>11.899999999999887</v>
      </c>
      <c r="H638" s="241"/>
      <c r="J638" s="676"/>
    </row>
    <row r="639" spans="1:13">
      <c r="B639" s="677"/>
      <c r="C639" s="677"/>
      <c r="D639" t="s">
        <v>401</v>
      </c>
      <c r="E639" s="237">
        <v>7</v>
      </c>
      <c r="G639" s="241">
        <f t="shared" si="12"/>
        <v>18.899999999999885</v>
      </c>
      <c r="H639" s="241"/>
      <c r="L639" s="237"/>
    </row>
    <row r="640" spans="1:13">
      <c r="B640" s="677"/>
      <c r="C640" s="677"/>
      <c r="D640" t="s">
        <v>400</v>
      </c>
      <c r="E640" s="237">
        <v>350</v>
      </c>
      <c r="G640" s="241">
        <f t="shared" si="12"/>
        <v>368.89999999999986</v>
      </c>
      <c r="H640" s="241"/>
      <c r="L640" s="237"/>
    </row>
    <row r="641" spans="1:13" s="396" customFormat="1">
      <c r="A641" s="395">
        <v>45596</v>
      </c>
      <c r="B641" s="681" t="s">
        <v>3545</v>
      </c>
      <c r="C641" s="681" t="s">
        <v>398</v>
      </c>
      <c r="D641" s="396" t="s">
        <v>400</v>
      </c>
      <c r="E641" s="397"/>
      <c r="F641" s="416">
        <v>240</v>
      </c>
      <c r="G641" s="399">
        <f t="shared" ref="G641:G705" si="13">+G640+E641-F641</f>
        <v>128.89999999999986</v>
      </c>
      <c r="H641" s="399"/>
    </row>
    <row r="642" spans="1:13" s="396" customFormat="1">
      <c r="A642" s="395">
        <v>45608</v>
      </c>
      <c r="B642" s="681" t="s">
        <v>3546</v>
      </c>
      <c r="C642" s="681" t="s">
        <v>398</v>
      </c>
      <c r="D642" s="396" t="s">
        <v>400</v>
      </c>
      <c r="E642" s="397"/>
      <c r="F642" s="416">
        <v>110</v>
      </c>
      <c r="G642" s="399">
        <f t="shared" si="13"/>
        <v>18.899999999999864</v>
      </c>
      <c r="H642" s="399"/>
    </row>
    <row r="643" spans="1:13">
      <c r="A643" s="236">
        <v>45629</v>
      </c>
      <c r="B643" s="677" t="s">
        <v>3547</v>
      </c>
      <c r="C643" s="677" t="s">
        <v>398</v>
      </c>
      <c r="D643" t="s">
        <v>19</v>
      </c>
      <c r="F643" s="237">
        <v>11.9</v>
      </c>
      <c r="G643" s="241">
        <f t="shared" si="13"/>
        <v>6.9999999999998632</v>
      </c>
      <c r="H643" s="241"/>
    </row>
    <row r="644" spans="1:13">
      <c r="A644" s="236">
        <v>45629</v>
      </c>
      <c r="B644" s="677" t="s">
        <v>3547</v>
      </c>
      <c r="C644" s="677" t="s">
        <v>398</v>
      </c>
      <c r="D644" t="s">
        <v>401</v>
      </c>
      <c r="F644" s="237">
        <v>7</v>
      </c>
      <c r="G644" s="241">
        <f t="shared" si="13"/>
        <v>-1.3677947663381929E-13</v>
      </c>
      <c r="H644" s="241"/>
    </row>
    <row r="645" spans="1:13">
      <c r="A645" s="243">
        <v>45626</v>
      </c>
      <c r="B645" s="676" t="s">
        <v>397</v>
      </c>
      <c r="C645" s="676" t="s">
        <v>405</v>
      </c>
      <c r="D645" t="s">
        <v>19</v>
      </c>
      <c r="E645" s="237">
        <v>13.9</v>
      </c>
      <c r="F645" s="355"/>
      <c r="G645" s="241">
        <f t="shared" si="13"/>
        <v>13.899999999999864</v>
      </c>
      <c r="H645" s="241"/>
    </row>
    <row r="646" spans="1:13">
      <c r="B646" s="677"/>
      <c r="C646" s="677"/>
      <c r="D646" t="s">
        <v>401</v>
      </c>
      <c r="E646" s="237">
        <v>7</v>
      </c>
      <c r="F646" s="355"/>
      <c r="G646" s="241">
        <f t="shared" si="13"/>
        <v>20.899999999999864</v>
      </c>
      <c r="H646" s="241"/>
    </row>
    <row r="647" spans="1:13">
      <c r="B647" s="677"/>
      <c r="C647" s="677"/>
      <c r="D647" t="s">
        <v>400</v>
      </c>
      <c r="E647" s="237">
        <v>350</v>
      </c>
      <c r="F647" s="355"/>
      <c r="G647" s="241">
        <f t="shared" si="13"/>
        <v>370.89999999999986</v>
      </c>
      <c r="H647" s="241"/>
    </row>
    <row r="648" spans="1:13" s="396" customFormat="1">
      <c r="A648" s="395">
        <v>45626</v>
      </c>
      <c r="B648" s="681" t="s">
        <v>3548</v>
      </c>
      <c r="C648" s="681" t="s">
        <v>405</v>
      </c>
      <c r="D648" s="396" t="s">
        <v>400</v>
      </c>
      <c r="E648" s="416"/>
      <c r="F648" s="417">
        <v>100</v>
      </c>
      <c r="G648" s="399">
        <f t="shared" si="13"/>
        <v>270.89999999999986</v>
      </c>
      <c r="H648" s="399"/>
    </row>
    <row r="649" spans="1:13" s="396" customFormat="1">
      <c r="A649" s="395">
        <v>45629</v>
      </c>
      <c r="B649" s="681" t="s">
        <v>3549</v>
      </c>
      <c r="C649" s="681" t="s">
        <v>405</v>
      </c>
      <c r="D649" s="396" t="s">
        <v>400</v>
      </c>
      <c r="E649" s="397"/>
      <c r="F649" s="416">
        <v>250</v>
      </c>
      <c r="G649" s="399">
        <f t="shared" si="13"/>
        <v>20.899999999999864</v>
      </c>
      <c r="H649" s="399"/>
    </row>
    <row r="650" spans="1:13">
      <c r="A650" s="236">
        <v>45649</v>
      </c>
      <c r="B650" s="677" t="s">
        <v>3550</v>
      </c>
      <c r="C650" s="677" t="s">
        <v>405</v>
      </c>
      <c r="D650" t="s">
        <v>19</v>
      </c>
      <c r="F650" s="237">
        <v>13.9</v>
      </c>
      <c r="G650" s="241">
        <f t="shared" si="13"/>
        <v>6.9999999999998632</v>
      </c>
      <c r="H650" s="241"/>
    </row>
    <row r="651" spans="1:13">
      <c r="A651" s="236">
        <v>45649</v>
      </c>
      <c r="B651" s="677" t="s">
        <v>3550</v>
      </c>
      <c r="C651" s="677" t="s">
        <v>405</v>
      </c>
      <c r="D651" t="s">
        <v>401</v>
      </c>
      <c r="F651" s="237">
        <v>7</v>
      </c>
      <c r="G651" s="241">
        <f t="shared" si="13"/>
        <v>-1.3677947663381929E-13</v>
      </c>
      <c r="H651" s="241"/>
      <c r="J651">
        <v>130</v>
      </c>
      <c r="K651" s="237"/>
    </row>
    <row r="652" spans="1:13">
      <c r="A652" s="243">
        <v>45657</v>
      </c>
      <c r="B652" s="676" t="s">
        <v>397</v>
      </c>
      <c r="C652" s="676" t="s">
        <v>409</v>
      </c>
      <c r="D652" t="s">
        <v>19</v>
      </c>
      <c r="E652" s="237">
        <v>19.2</v>
      </c>
      <c r="F652" s="355"/>
      <c r="G652" s="241">
        <f t="shared" si="13"/>
        <v>19.199999999999861</v>
      </c>
      <c r="H652" s="241"/>
      <c r="K652" s="237"/>
    </row>
    <row r="653" spans="1:13">
      <c r="B653" s="677"/>
      <c r="C653" s="677"/>
      <c r="D653" t="s">
        <v>401</v>
      </c>
      <c r="E653" s="237">
        <v>3</v>
      </c>
      <c r="F653" s="355"/>
      <c r="G653" s="241">
        <f t="shared" si="13"/>
        <v>22.199999999999861</v>
      </c>
      <c r="H653" s="241"/>
    </row>
    <row r="654" spans="1:13">
      <c r="B654" s="677"/>
      <c r="C654" s="677"/>
      <c r="D654" t="s">
        <v>400</v>
      </c>
      <c r="E654" s="237">
        <v>350</v>
      </c>
      <c r="F654" s="355"/>
      <c r="G654" s="241">
        <f t="shared" si="13"/>
        <v>372.19999999999987</v>
      </c>
      <c r="H654" s="241"/>
      <c r="K654" s="237"/>
    </row>
    <row r="655" spans="1:13" s="396" customFormat="1">
      <c r="A655" s="395">
        <v>45657</v>
      </c>
      <c r="B655" s="681" t="s">
        <v>3551</v>
      </c>
      <c r="C655" s="681" t="s">
        <v>409</v>
      </c>
      <c r="D655" s="396" t="s">
        <v>400</v>
      </c>
      <c r="E655" s="416"/>
      <c r="F655" s="417">
        <v>100</v>
      </c>
      <c r="G655" s="399">
        <f t="shared" si="13"/>
        <v>272.19999999999987</v>
      </c>
      <c r="H655" s="399"/>
      <c r="K655" s="421"/>
    </row>
    <row r="656" spans="1:13" s="396" customFormat="1">
      <c r="A656" s="414">
        <v>45649</v>
      </c>
      <c r="B656" s="681" t="s">
        <v>3552</v>
      </c>
      <c r="C656" s="681" t="s">
        <v>409</v>
      </c>
      <c r="D656" s="396" t="s">
        <v>400</v>
      </c>
      <c r="E656" s="399"/>
      <c r="F656" s="399">
        <v>250</v>
      </c>
      <c r="G656" s="399">
        <f t="shared" si="13"/>
        <v>22.199999999999875</v>
      </c>
      <c r="H656" s="399"/>
      <c r="M656" s="421"/>
    </row>
    <row r="657" spans="1:9">
      <c r="A657" s="236">
        <v>45686</v>
      </c>
      <c r="B657" s="677" t="s">
        <v>3553</v>
      </c>
      <c r="C657" s="677" t="s">
        <v>409</v>
      </c>
      <c r="D657" t="s">
        <v>19</v>
      </c>
      <c r="F657" s="237">
        <v>19.2</v>
      </c>
      <c r="G657" s="241">
        <f t="shared" si="13"/>
        <v>2.9999999999998757</v>
      </c>
      <c r="H657" s="241"/>
    </row>
    <row r="658" spans="1:9">
      <c r="A658" s="236">
        <v>45686</v>
      </c>
      <c r="B658" s="677" t="s">
        <v>3553</v>
      </c>
      <c r="C658" s="677" t="s">
        <v>409</v>
      </c>
      <c r="D658" t="s">
        <v>401</v>
      </c>
      <c r="F658" s="237">
        <v>3</v>
      </c>
      <c r="G658" s="241">
        <f t="shared" si="13"/>
        <v>-1.2434497875801753E-13</v>
      </c>
      <c r="H658" s="241"/>
    </row>
    <row r="659" spans="1:9">
      <c r="A659" s="243">
        <v>45688</v>
      </c>
      <c r="B659" s="676" t="s">
        <v>397</v>
      </c>
      <c r="C659" s="676" t="s">
        <v>444</v>
      </c>
      <c r="D659" t="s">
        <v>19</v>
      </c>
      <c r="E659" s="237">
        <v>16.3</v>
      </c>
      <c r="F659" s="355"/>
      <c r="G659" s="241">
        <f t="shared" si="13"/>
        <v>16.299999999999876</v>
      </c>
      <c r="H659" s="241"/>
    </row>
    <row r="660" spans="1:9">
      <c r="B660" s="677"/>
      <c r="C660" s="677"/>
      <c r="D660" t="s">
        <v>401</v>
      </c>
      <c r="E660" s="237">
        <v>3</v>
      </c>
      <c r="F660" s="355"/>
      <c r="G660" s="241">
        <f t="shared" si="13"/>
        <v>19.299999999999876</v>
      </c>
      <c r="H660" s="241"/>
    </row>
    <row r="661" spans="1:9">
      <c r="B661" s="677"/>
      <c r="C661" s="677"/>
      <c r="D661" t="s">
        <v>400</v>
      </c>
      <c r="E661" s="237">
        <v>350</v>
      </c>
      <c r="F661" s="355"/>
      <c r="G661" s="241">
        <f t="shared" si="13"/>
        <v>369.2999999999999</v>
      </c>
      <c r="H661" s="241"/>
    </row>
    <row r="662" spans="1:9" s="396" customFormat="1">
      <c r="A662" s="395">
        <v>45686</v>
      </c>
      <c r="B662" s="681" t="s">
        <v>3554</v>
      </c>
      <c r="C662" s="681" t="s">
        <v>444</v>
      </c>
      <c r="D662" s="396" t="s">
        <v>400</v>
      </c>
      <c r="E662" s="416"/>
      <c r="F662" s="417">
        <v>130</v>
      </c>
      <c r="G662" s="399">
        <f t="shared" si="13"/>
        <v>239.2999999999999</v>
      </c>
      <c r="H662" s="399"/>
    </row>
    <row r="663" spans="1:9" s="396" customFormat="1">
      <c r="A663" s="395">
        <v>45688</v>
      </c>
      <c r="B663" s="681" t="s">
        <v>3555</v>
      </c>
      <c r="C663" s="681" t="s">
        <v>444</v>
      </c>
      <c r="D663" s="396" t="s">
        <v>400</v>
      </c>
      <c r="E663" s="397"/>
      <c r="F663" s="416">
        <v>220</v>
      </c>
      <c r="G663" s="399">
        <f t="shared" si="13"/>
        <v>19.299999999999898</v>
      </c>
      <c r="H663" s="399"/>
    </row>
    <row r="664" spans="1:9">
      <c r="A664" s="236">
        <v>45727</v>
      </c>
      <c r="B664" s="677" t="s">
        <v>3556</v>
      </c>
      <c r="C664" s="677" t="s">
        <v>444</v>
      </c>
      <c r="D664" t="s">
        <v>19</v>
      </c>
      <c r="F664" s="237">
        <v>16.3</v>
      </c>
      <c r="G664" s="241">
        <f t="shared" si="13"/>
        <v>2.999999999999897</v>
      </c>
      <c r="H664" s="241"/>
    </row>
    <row r="665" spans="1:9">
      <c r="A665" s="236">
        <v>45727</v>
      </c>
      <c r="B665" s="677" t="s">
        <v>3556</v>
      </c>
      <c r="C665" s="677" t="s">
        <v>444</v>
      </c>
      <c r="D665" t="s">
        <v>401</v>
      </c>
      <c r="F665" s="237">
        <v>3</v>
      </c>
      <c r="G665" s="241">
        <f t="shared" si="13"/>
        <v>-1.0302869668521453E-13</v>
      </c>
      <c r="H665" s="241"/>
    </row>
    <row r="666" spans="1:9">
      <c r="A666" s="243">
        <v>45716</v>
      </c>
      <c r="B666" s="676" t="s">
        <v>397</v>
      </c>
      <c r="C666" s="676" t="s">
        <v>415</v>
      </c>
      <c r="D666" t="s">
        <v>19</v>
      </c>
      <c r="E666" s="256">
        <v>19.3</v>
      </c>
      <c r="G666" s="241">
        <f t="shared" si="13"/>
        <v>19.299999999999898</v>
      </c>
      <c r="H666" s="241"/>
    </row>
    <row r="667" spans="1:9">
      <c r="B667" s="677"/>
      <c r="C667" s="677"/>
      <c r="D667" t="s">
        <v>401</v>
      </c>
      <c r="E667" s="256">
        <v>3</v>
      </c>
      <c r="G667" s="241">
        <f t="shared" si="13"/>
        <v>22.299999999999898</v>
      </c>
      <c r="H667" s="241"/>
    </row>
    <row r="668" spans="1:9">
      <c r="B668" s="677"/>
      <c r="C668" s="677"/>
      <c r="D668" t="s">
        <v>400</v>
      </c>
      <c r="E668" s="256">
        <v>350</v>
      </c>
      <c r="G668" s="241">
        <f t="shared" si="13"/>
        <v>372.2999999999999</v>
      </c>
      <c r="H668" s="241"/>
    </row>
    <row r="669" spans="1:9" s="396" customFormat="1">
      <c r="A669" s="395">
        <v>45716</v>
      </c>
      <c r="B669" s="681" t="s">
        <v>3557</v>
      </c>
      <c r="C669" s="681" t="s">
        <v>415</v>
      </c>
      <c r="D669" s="396" t="s">
        <v>400</v>
      </c>
      <c r="E669" s="397"/>
      <c r="F669" s="416">
        <v>160</v>
      </c>
      <c r="G669" s="399">
        <f t="shared" si="13"/>
        <v>212.2999999999999</v>
      </c>
      <c r="H669" s="399"/>
    </row>
    <row r="670" spans="1:9" s="404" customFormat="1">
      <c r="A670" s="403">
        <v>45727</v>
      </c>
      <c r="B670" s="684" t="s">
        <v>3558</v>
      </c>
      <c r="C670" s="684" t="s">
        <v>415</v>
      </c>
      <c r="D670" s="404" t="s">
        <v>400</v>
      </c>
      <c r="E670" s="407"/>
      <c r="F670" s="428">
        <v>190</v>
      </c>
      <c r="G670" s="405">
        <f t="shared" si="13"/>
        <v>22.299999999999898</v>
      </c>
      <c r="H670" s="405">
        <v>190</v>
      </c>
      <c r="I670" s="404" t="s">
        <v>621</v>
      </c>
    </row>
    <row r="671" spans="1:9">
      <c r="A671" s="236">
        <v>45762</v>
      </c>
      <c r="B671" s="677" t="s">
        <v>3559</v>
      </c>
      <c r="C671" s="677" t="s">
        <v>415</v>
      </c>
      <c r="D671" t="s">
        <v>19</v>
      </c>
      <c r="F671" s="237">
        <v>19.3</v>
      </c>
      <c r="G671" s="241">
        <f t="shared" si="13"/>
        <v>2.999999999999897</v>
      </c>
      <c r="H671" s="241"/>
    </row>
    <row r="672" spans="1:9">
      <c r="A672" s="236">
        <v>45762</v>
      </c>
      <c r="B672" s="677" t="s">
        <v>3559</v>
      </c>
      <c r="C672" s="677" t="s">
        <v>415</v>
      </c>
      <c r="D672" t="s">
        <v>401</v>
      </c>
      <c r="F672" s="237">
        <v>3</v>
      </c>
      <c r="G672" s="241">
        <f t="shared" si="13"/>
        <v>-1.0302869668521453E-13</v>
      </c>
      <c r="H672" s="241"/>
    </row>
    <row r="673" spans="1:12">
      <c r="A673" s="243">
        <v>45747</v>
      </c>
      <c r="B673" s="676" t="s">
        <v>397</v>
      </c>
      <c r="C673" s="676" t="s">
        <v>418</v>
      </c>
      <c r="D673" t="s">
        <v>19</v>
      </c>
      <c r="E673" s="256">
        <v>19.600000000000001</v>
      </c>
      <c r="G673" s="241">
        <f t="shared" si="13"/>
        <v>19.599999999999898</v>
      </c>
      <c r="H673" s="241"/>
    </row>
    <row r="674" spans="1:12">
      <c r="B674" s="677"/>
      <c r="C674" s="677"/>
      <c r="D674" t="s">
        <v>401</v>
      </c>
      <c r="E674" s="256">
        <v>3</v>
      </c>
      <c r="G674" s="241">
        <f t="shared" si="13"/>
        <v>22.599999999999898</v>
      </c>
      <c r="H674" s="241"/>
      <c r="K674" s="256"/>
    </row>
    <row r="675" spans="1:12">
      <c r="B675" s="677"/>
      <c r="C675" s="677"/>
      <c r="D675" t="s">
        <v>400</v>
      </c>
      <c r="E675" s="256">
        <v>350</v>
      </c>
      <c r="G675" s="241">
        <f t="shared" si="13"/>
        <v>372.59999999999991</v>
      </c>
      <c r="H675" s="241"/>
    </row>
    <row r="676" spans="1:12" s="396" customFormat="1">
      <c r="A676" s="395">
        <v>45747</v>
      </c>
      <c r="B676" s="681" t="s">
        <v>3560</v>
      </c>
      <c r="C676" s="681" t="s">
        <v>418</v>
      </c>
      <c r="D676" s="396" t="s">
        <v>400</v>
      </c>
      <c r="E676" s="397"/>
      <c r="F676" s="416">
        <v>120</v>
      </c>
      <c r="G676" s="399">
        <f t="shared" si="13"/>
        <v>252.59999999999991</v>
      </c>
      <c r="H676" s="399"/>
    </row>
    <row r="677" spans="1:12" s="396" customFormat="1">
      <c r="A677" s="395">
        <v>45762</v>
      </c>
      <c r="B677" s="681" t="s">
        <v>3561</v>
      </c>
      <c r="C677" s="681" t="s">
        <v>418</v>
      </c>
      <c r="D677" s="396" t="s">
        <v>400</v>
      </c>
      <c r="E677" s="397"/>
      <c r="F677" s="416">
        <v>230</v>
      </c>
      <c r="G677" s="399">
        <f t="shared" si="13"/>
        <v>22.599999999999909</v>
      </c>
      <c r="H677" s="399"/>
    </row>
    <row r="678" spans="1:12">
      <c r="A678" s="236">
        <v>45782</v>
      </c>
      <c r="B678" s="677" t="s">
        <v>3562</v>
      </c>
      <c r="C678" s="677" t="s">
        <v>418</v>
      </c>
      <c r="D678" t="s">
        <v>19</v>
      </c>
      <c r="F678" s="237">
        <v>19.600000000000001</v>
      </c>
      <c r="G678" s="241">
        <f t="shared" si="13"/>
        <v>2.9999999999999076</v>
      </c>
      <c r="H678" s="241"/>
    </row>
    <row r="679" spans="1:12">
      <c r="A679" s="236">
        <v>45782</v>
      </c>
      <c r="B679" s="677" t="s">
        <v>3562</v>
      </c>
      <c r="C679" s="677" t="s">
        <v>418</v>
      </c>
      <c r="D679" t="s">
        <v>401</v>
      </c>
      <c r="F679" s="237">
        <v>3</v>
      </c>
      <c r="G679" s="241">
        <f t="shared" si="13"/>
        <v>-9.2370555648813024E-14</v>
      </c>
      <c r="H679" s="241"/>
    </row>
    <row r="680" spans="1:12">
      <c r="A680" s="243">
        <v>45777</v>
      </c>
      <c r="B680" s="676" t="s">
        <v>397</v>
      </c>
      <c r="C680" s="676" t="s">
        <v>420</v>
      </c>
      <c r="D680" t="s">
        <v>19</v>
      </c>
      <c r="E680" s="256">
        <v>18.600000000000001</v>
      </c>
      <c r="G680" s="241">
        <f t="shared" si="13"/>
        <v>18.599999999999909</v>
      </c>
      <c r="H680" s="241"/>
    </row>
    <row r="681" spans="1:12">
      <c r="B681" s="677"/>
      <c r="C681" s="677"/>
      <c r="D681" t="s">
        <v>401</v>
      </c>
      <c r="E681" s="256">
        <v>3</v>
      </c>
      <c r="G681" s="241">
        <f t="shared" si="13"/>
        <v>21.599999999999909</v>
      </c>
      <c r="H681" s="241"/>
    </row>
    <row r="682" spans="1:12">
      <c r="B682" s="677"/>
      <c r="C682" s="677"/>
      <c r="D682" t="s">
        <v>400</v>
      </c>
      <c r="E682" s="256">
        <v>350</v>
      </c>
      <c r="G682" s="241">
        <f t="shared" si="13"/>
        <v>371.59999999999991</v>
      </c>
      <c r="H682" s="241"/>
    </row>
    <row r="683" spans="1:12" s="396" customFormat="1">
      <c r="A683" s="395">
        <v>45777</v>
      </c>
      <c r="B683" s="681" t="s">
        <v>3563</v>
      </c>
      <c r="C683" s="681" t="s">
        <v>420</v>
      </c>
      <c r="D683" s="396" t="s">
        <v>400</v>
      </c>
      <c r="E683" s="397"/>
      <c r="F683" s="416">
        <v>160</v>
      </c>
      <c r="G683" s="399">
        <f t="shared" si="13"/>
        <v>211.59999999999991</v>
      </c>
      <c r="H683" s="399"/>
    </row>
    <row r="684" spans="1:12" s="396" customFormat="1">
      <c r="A684" s="395">
        <v>45782</v>
      </c>
      <c r="B684" s="681" t="s">
        <v>3564</v>
      </c>
      <c r="C684" s="681" t="s">
        <v>420</v>
      </c>
      <c r="D684" s="396" t="s">
        <v>400</v>
      </c>
      <c r="E684" s="397"/>
      <c r="F684" s="416">
        <v>160</v>
      </c>
      <c r="G684" s="399">
        <f t="shared" si="13"/>
        <v>51.599999999999909</v>
      </c>
      <c r="H684" s="399"/>
    </row>
    <row r="685" spans="1:12" s="396" customFormat="1">
      <c r="A685" s="395">
        <v>45782</v>
      </c>
      <c r="B685" s="681" t="s">
        <v>3565</v>
      </c>
      <c r="C685" s="681" t="s">
        <v>420</v>
      </c>
      <c r="D685" s="396" t="s">
        <v>400</v>
      </c>
      <c r="E685" s="397"/>
      <c r="F685" s="416">
        <v>30</v>
      </c>
      <c r="G685" s="399">
        <f t="shared" si="13"/>
        <v>21.599999999999909</v>
      </c>
      <c r="H685" s="399"/>
      <c r="I685" s="421"/>
    </row>
    <row r="686" spans="1:12">
      <c r="A686" s="236">
        <v>45811</v>
      </c>
      <c r="B686" s="677" t="s">
        <v>3566</v>
      </c>
      <c r="C686" s="677" t="s">
        <v>420</v>
      </c>
      <c r="D686" t="s">
        <v>19</v>
      </c>
      <c r="F686" s="237">
        <v>18.600000000000001</v>
      </c>
      <c r="G686" s="241">
        <f t="shared" si="13"/>
        <v>2.9999999999999076</v>
      </c>
      <c r="H686" s="241"/>
      <c r="I686" s="240"/>
    </row>
    <row r="687" spans="1:12">
      <c r="A687" s="236">
        <v>45811</v>
      </c>
      <c r="B687" s="677" t="s">
        <v>3566</v>
      </c>
      <c r="C687" s="677" t="s">
        <v>420</v>
      </c>
      <c r="D687" t="s">
        <v>401</v>
      </c>
      <c r="F687" s="237">
        <v>3</v>
      </c>
      <c r="G687" s="241">
        <f t="shared" si="13"/>
        <v>-9.2370555648813024E-14</v>
      </c>
      <c r="H687" s="241"/>
      <c r="I687" s="240"/>
    </row>
    <row r="688" spans="1:12">
      <c r="A688" s="243">
        <v>45808</v>
      </c>
      <c r="B688" s="676" t="s">
        <v>397</v>
      </c>
      <c r="C688" s="676" t="s">
        <v>422</v>
      </c>
      <c r="D688" t="s">
        <v>19</v>
      </c>
      <c r="E688" s="256">
        <v>21.8</v>
      </c>
      <c r="G688" s="241">
        <f t="shared" si="13"/>
        <v>21.799999999999908</v>
      </c>
      <c r="H688" s="241"/>
      <c r="J688" s="676" t="s">
        <v>420</v>
      </c>
      <c r="K688" t="s">
        <v>19</v>
      </c>
      <c r="L688" s="256">
        <v>18.600000000000001</v>
      </c>
    </row>
    <row r="689" spans="1:13">
      <c r="B689" s="677"/>
      <c r="C689" s="677"/>
      <c r="D689" t="s">
        <v>401</v>
      </c>
      <c r="E689" s="256">
        <v>5</v>
      </c>
      <c r="G689" s="241">
        <f t="shared" si="13"/>
        <v>26.799999999999908</v>
      </c>
      <c r="H689" s="241"/>
      <c r="J689" s="677"/>
      <c r="K689" t="s">
        <v>401</v>
      </c>
      <c r="L689" s="256">
        <v>3</v>
      </c>
    </row>
    <row r="690" spans="1:13">
      <c r="B690" s="677"/>
      <c r="C690" s="677"/>
      <c r="D690" t="s">
        <v>400</v>
      </c>
      <c r="E690" s="256">
        <v>350</v>
      </c>
      <c r="G690" s="241">
        <f t="shared" si="13"/>
        <v>376.7999999999999</v>
      </c>
      <c r="H690" s="241"/>
      <c r="J690" s="240"/>
      <c r="L690">
        <v>130</v>
      </c>
    </row>
    <row r="691" spans="1:13" s="396" customFormat="1">
      <c r="A691" s="395">
        <v>45808</v>
      </c>
      <c r="B691" s="681" t="s">
        <v>3567</v>
      </c>
      <c r="C691" s="681" t="s">
        <v>422</v>
      </c>
      <c r="D691" s="396" t="s">
        <v>400</v>
      </c>
      <c r="E691" s="397"/>
      <c r="F691" s="416">
        <v>220</v>
      </c>
      <c r="G691" s="399">
        <f t="shared" si="13"/>
        <v>156.7999999999999</v>
      </c>
      <c r="H691" s="399"/>
      <c r="L691" s="397">
        <f>SUM(L688:L690)</f>
        <v>151.6</v>
      </c>
      <c r="M691" s="397">
        <f>200-L691</f>
        <v>48.400000000000006</v>
      </c>
    </row>
    <row r="692" spans="1:13" s="396" customFormat="1">
      <c r="A692" s="395">
        <v>45811</v>
      </c>
      <c r="B692" s="681" t="s">
        <v>3568</v>
      </c>
      <c r="C692" s="681" t="s">
        <v>422</v>
      </c>
      <c r="D692" s="396" t="s">
        <v>400</v>
      </c>
      <c r="E692" s="397"/>
      <c r="F692" s="416">
        <v>130</v>
      </c>
      <c r="G692" s="399">
        <f t="shared" si="13"/>
        <v>26.799999999999898</v>
      </c>
      <c r="H692" s="399"/>
    </row>
    <row r="693" spans="1:13">
      <c r="A693" s="236">
        <v>45853</v>
      </c>
      <c r="B693" s="677" t="s">
        <v>3569</v>
      </c>
      <c r="C693" s="677" t="s">
        <v>422</v>
      </c>
      <c r="D693" t="s">
        <v>19</v>
      </c>
      <c r="F693" s="237">
        <v>21.8</v>
      </c>
      <c r="G693" s="241">
        <f t="shared" si="13"/>
        <v>4.999999999999897</v>
      </c>
      <c r="H693" s="241"/>
    </row>
    <row r="694" spans="1:13">
      <c r="A694" s="236">
        <v>45853</v>
      </c>
      <c r="B694" s="677" t="s">
        <v>3569</v>
      </c>
      <c r="C694" s="677" t="s">
        <v>422</v>
      </c>
      <c r="D694" t="s">
        <v>401</v>
      </c>
      <c r="F694" s="237">
        <v>5</v>
      </c>
      <c r="G694" s="241">
        <f t="shared" si="13"/>
        <v>-1.0302869668521453E-13</v>
      </c>
      <c r="H694" s="241"/>
      <c r="J694">
        <v>250</v>
      </c>
    </row>
    <row r="695" spans="1:13">
      <c r="A695" s="243">
        <v>45838</v>
      </c>
      <c r="B695" s="676" t="s">
        <v>397</v>
      </c>
      <c r="C695" s="676" t="s">
        <v>425</v>
      </c>
      <c r="D695" t="s">
        <v>19</v>
      </c>
      <c r="E695" s="256">
        <v>13.2</v>
      </c>
      <c r="G695" s="241">
        <f t="shared" si="13"/>
        <v>13.199999999999896</v>
      </c>
      <c r="H695" s="241"/>
    </row>
    <row r="696" spans="1:13">
      <c r="B696" s="677"/>
      <c r="C696" s="677"/>
      <c r="D696" t="s">
        <v>401</v>
      </c>
      <c r="E696" s="256">
        <v>4</v>
      </c>
      <c r="G696" s="241">
        <f t="shared" si="13"/>
        <v>17.199999999999896</v>
      </c>
      <c r="H696" s="241"/>
      <c r="J696" s="240">
        <f>J694+G697</f>
        <v>617.19999999999982</v>
      </c>
    </row>
    <row r="697" spans="1:13">
      <c r="B697" s="677"/>
      <c r="C697" s="677"/>
      <c r="D697" t="s">
        <v>400</v>
      </c>
      <c r="E697" s="256">
        <v>350</v>
      </c>
      <c r="G697" s="241">
        <f t="shared" si="13"/>
        <v>367.19999999999987</v>
      </c>
      <c r="H697" s="241"/>
      <c r="K697">
        <v>250</v>
      </c>
    </row>
    <row r="698" spans="1:13" s="396" customFormat="1">
      <c r="A698" s="395">
        <v>45838</v>
      </c>
      <c r="B698" s="681" t="s">
        <v>3570</v>
      </c>
      <c r="C698" s="681" t="s">
        <v>425</v>
      </c>
      <c r="D698" s="396" t="s">
        <v>400</v>
      </c>
      <c r="E698" s="397"/>
      <c r="F698" s="416">
        <v>100</v>
      </c>
      <c r="G698" s="399">
        <f t="shared" si="13"/>
        <v>267.19999999999987</v>
      </c>
      <c r="H698" s="399"/>
    </row>
    <row r="699" spans="1:13">
      <c r="A699" s="236">
        <v>45853</v>
      </c>
      <c r="B699" s="677" t="s">
        <v>3571</v>
      </c>
      <c r="C699" s="677" t="s">
        <v>425</v>
      </c>
      <c r="D699" t="s">
        <v>19</v>
      </c>
      <c r="F699" s="237">
        <v>13.2</v>
      </c>
      <c r="G699" s="241">
        <f t="shared" si="13"/>
        <v>253.99999999999989</v>
      </c>
      <c r="H699" s="241"/>
    </row>
    <row r="700" spans="1:13">
      <c r="A700" s="236">
        <v>45853</v>
      </c>
      <c r="B700" s="677" t="s">
        <v>3571</v>
      </c>
      <c r="C700" s="677" t="s">
        <v>425</v>
      </c>
      <c r="D700" t="s">
        <v>401</v>
      </c>
      <c r="F700" s="237">
        <v>4</v>
      </c>
      <c r="G700" s="241">
        <f t="shared" si="13"/>
        <v>249.99999999999989</v>
      </c>
      <c r="H700" s="241"/>
    </row>
    <row r="701" spans="1:13" s="404" customFormat="1">
      <c r="A701" s="403">
        <v>45853</v>
      </c>
      <c r="B701" s="684" t="s">
        <v>3572</v>
      </c>
      <c r="C701" s="684" t="s">
        <v>425</v>
      </c>
      <c r="D701" s="404" t="s">
        <v>400</v>
      </c>
      <c r="E701" s="407"/>
      <c r="F701" s="428">
        <v>250</v>
      </c>
      <c r="G701" s="405">
        <f t="shared" si="13"/>
        <v>0</v>
      </c>
      <c r="H701" s="405">
        <v>250</v>
      </c>
      <c r="I701" s="404" t="s">
        <v>621</v>
      </c>
    </row>
    <row r="702" spans="1:13">
      <c r="A702" s="243">
        <v>45869</v>
      </c>
      <c r="B702" s="676" t="s">
        <v>397</v>
      </c>
      <c r="C702" s="676" t="s">
        <v>427</v>
      </c>
      <c r="D702" t="s">
        <v>19</v>
      </c>
      <c r="E702" s="256">
        <v>11.6</v>
      </c>
      <c r="F702" s="256"/>
      <c r="G702" s="241">
        <f t="shared" si="13"/>
        <v>11.6</v>
      </c>
      <c r="H702" s="241"/>
    </row>
    <row r="703" spans="1:13">
      <c r="B703" s="677"/>
      <c r="C703" s="677"/>
      <c r="D703" t="s">
        <v>401</v>
      </c>
      <c r="E703" s="256">
        <v>4</v>
      </c>
      <c r="F703" s="256"/>
      <c r="G703" s="241">
        <f t="shared" si="13"/>
        <v>15.6</v>
      </c>
      <c r="H703" s="241"/>
    </row>
    <row r="704" spans="1:13">
      <c r="B704" s="677"/>
      <c r="C704" s="677"/>
      <c r="D704" t="s">
        <v>400</v>
      </c>
      <c r="E704" s="256">
        <v>350</v>
      </c>
      <c r="F704" s="256"/>
      <c r="G704" s="241">
        <f t="shared" si="13"/>
        <v>365.6</v>
      </c>
      <c r="H704" s="241"/>
    </row>
    <row r="705" spans="1:14" s="396" customFormat="1">
      <c r="A705" s="395">
        <v>45869</v>
      </c>
      <c r="B705" s="681" t="s">
        <v>3573</v>
      </c>
      <c r="C705" s="681" t="s">
        <v>427</v>
      </c>
      <c r="D705" s="396" t="s">
        <v>400</v>
      </c>
      <c r="E705" s="398"/>
      <c r="F705" s="398">
        <v>100</v>
      </c>
      <c r="G705" s="241">
        <f t="shared" si="13"/>
        <v>265.60000000000002</v>
      </c>
      <c r="H705" s="399"/>
      <c r="K705" s="682" t="s">
        <v>427</v>
      </c>
      <c r="L705" s="396" t="s">
        <v>19</v>
      </c>
      <c r="M705" s="397">
        <v>11.6</v>
      </c>
    </row>
    <row r="706" spans="1:14" s="404" customFormat="1">
      <c r="A706" s="403">
        <v>45882</v>
      </c>
      <c r="B706" s="684" t="s">
        <v>2767</v>
      </c>
      <c r="C706" s="684" t="s">
        <v>427</v>
      </c>
      <c r="D706" s="404" t="s">
        <v>400</v>
      </c>
      <c r="E706" s="407"/>
      <c r="F706" s="428">
        <v>250</v>
      </c>
      <c r="G706" s="241">
        <f t="shared" ref="G706:G780" si="14">+G705+E706-F706</f>
        <v>15.600000000000023</v>
      </c>
      <c r="H706" s="405">
        <v>250</v>
      </c>
      <c r="I706" s="404" t="s">
        <v>3574</v>
      </c>
      <c r="K706" s="684"/>
      <c r="L706" s="404" t="s">
        <v>401</v>
      </c>
      <c r="M706" s="407">
        <v>4</v>
      </c>
    </row>
    <row r="707" spans="1:14">
      <c r="A707" s="236">
        <v>45910</v>
      </c>
      <c r="B707" s="677" t="s">
        <v>3575</v>
      </c>
      <c r="C707" s="677" t="s">
        <v>427</v>
      </c>
      <c r="D707" t="s">
        <v>19</v>
      </c>
      <c r="F707" s="256">
        <v>11.6</v>
      </c>
      <c r="G707" s="241">
        <f t="shared" si="14"/>
        <v>4.0000000000000231</v>
      </c>
      <c r="H707" s="241"/>
      <c r="K707" s="677"/>
      <c r="M707" s="256"/>
    </row>
    <row r="708" spans="1:14">
      <c r="A708" s="236">
        <v>45910</v>
      </c>
      <c r="B708" s="677" t="s">
        <v>3575</v>
      </c>
      <c r="C708" s="677" t="s">
        <v>427</v>
      </c>
      <c r="D708" t="s">
        <v>401</v>
      </c>
      <c r="F708" s="256">
        <v>4</v>
      </c>
      <c r="G708" s="241">
        <f t="shared" si="14"/>
        <v>2.3092638912203256E-14</v>
      </c>
      <c r="H708" s="241"/>
      <c r="K708" s="677"/>
      <c r="M708" s="256"/>
    </row>
    <row r="709" spans="1:14">
      <c r="A709" s="243">
        <v>45900</v>
      </c>
      <c r="B709" s="676" t="s">
        <v>397</v>
      </c>
      <c r="C709" s="676" t="s">
        <v>429</v>
      </c>
      <c r="D709" s="287" t="s">
        <v>19</v>
      </c>
      <c r="E709" s="256">
        <v>15</v>
      </c>
      <c r="G709" s="241">
        <f t="shared" si="14"/>
        <v>15.000000000000023</v>
      </c>
      <c r="H709" s="241"/>
      <c r="L709">
        <v>20</v>
      </c>
      <c r="M709" s="256">
        <f>SUM(M705:M706)</f>
        <v>15.6</v>
      </c>
      <c r="N709" s="256">
        <f>L709-M709</f>
        <v>4.4000000000000004</v>
      </c>
    </row>
    <row r="710" spans="1:14">
      <c r="B710" s="677"/>
      <c r="C710" s="677"/>
      <c r="D710" s="287" t="s">
        <v>401</v>
      </c>
      <c r="E710" s="256">
        <v>6</v>
      </c>
      <c r="G710" s="241">
        <f t="shared" si="14"/>
        <v>21.000000000000021</v>
      </c>
      <c r="H710" s="241"/>
    </row>
    <row r="711" spans="1:14">
      <c r="B711" s="677"/>
      <c r="C711" s="677"/>
      <c r="D711" s="287" t="s">
        <v>1115</v>
      </c>
      <c r="E711" s="256">
        <v>350</v>
      </c>
      <c r="G711" s="241">
        <f t="shared" si="14"/>
        <v>371</v>
      </c>
      <c r="H711" s="241"/>
    </row>
    <row r="712" spans="1:14">
      <c r="B712" s="677"/>
      <c r="C712" s="677"/>
      <c r="D712" s="476" t="s">
        <v>535</v>
      </c>
      <c r="E712" s="478">
        <v>15</v>
      </c>
      <c r="G712" s="241">
        <f>+G711+E712-F712</f>
        <v>386</v>
      </c>
      <c r="H712" s="241"/>
    </row>
    <row r="713" spans="1:14">
      <c r="A713" s="236">
        <v>45900</v>
      </c>
      <c r="B713" s="677" t="s">
        <v>3576</v>
      </c>
      <c r="C713" s="677" t="s">
        <v>429</v>
      </c>
      <c r="D713" s="287" t="s">
        <v>1115</v>
      </c>
      <c r="F713" s="237">
        <v>220</v>
      </c>
      <c r="G713" s="241">
        <f>+G712+E713-F713</f>
        <v>166</v>
      </c>
      <c r="H713" s="241"/>
    </row>
    <row r="714" spans="1:14">
      <c r="A714" s="236">
        <v>45903</v>
      </c>
      <c r="B714" s="677" t="s">
        <v>3577</v>
      </c>
      <c r="C714" s="677" t="s">
        <v>429</v>
      </c>
      <c r="D714" s="287" t="s">
        <v>1115</v>
      </c>
      <c r="F714" s="237">
        <v>130</v>
      </c>
      <c r="G714" s="241">
        <f>+G713+E714-F714</f>
        <v>36</v>
      </c>
      <c r="H714" s="241"/>
    </row>
    <row r="715" spans="1:14">
      <c r="A715" s="236">
        <v>45936</v>
      </c>
      <c r="B715" s="677" t="s">
        <v>3578</v>
      </c>
      <c r="C715" s="677" t="s">
        <v>429</v>
      </c>
      <c r="D715" s="287" t="s">
        <v>19</v>
      </c>
      <c r="F715" s="256">
        <v>15</v>
      </c>
      <c r="G715" s="241">
        <f>+G714+E715-F715</f>
        <v>21</v>
      </c>
      <c r="H715" s="241"/>
    </row>
    <row r="716" spans="1:14">
      <c r="A716" s="236">
        <v>45936</v>
      </c>
      <c r="B716" s="677" t="s">
        <v>3578</v>
      </c>
      <c r="C716" s="677" t="s">
        <v>429</v>
      </c>
      <c r="D716" s="287" t="s">
        <v>401</v>
      </c>
      <c r="F716" s="256">
        <v>6</v>
      </c>
      <c r="G716" s="241">
        <f t="shared" si="14"/>
        <v>15</v>
      </c>
      <c r="H716" s="241"/>
    </row>
    <row r="717" spans="1:14">
      <c r="A717" s="236">
        <v>46001</v>
      </c>
      <c r="B717" s="677" t="s">
        <v>3579</v>
      </c>
      <c r="C717" s="677" t="s">
        <v>429</v>
      </c>
      <c r="D717" s="287" t="s">
        <v>535</v>
      </c>
      <c r="F717" s="256">
        <v>15</v>
      </c>
      <c r="G717" s="241">
        <f>+G716+E717-F717</f>
        <v>0</v>
      </c>
      <c r="H717" s="241"/>
    </row>
    <row r="718" spans="1:14">
      <c r="A718" s="243">
        <v>45930</v>
      </c>
      <c r="B718" s="676" t="s">
        <v>397</v>
      </c>
      <c r="C718" s="676" t="s">
        <v>431</v>
      </c>
      <c r="D718" t="s">
        <v>19</v>
      </c>
      <c r="E718" s="256">
        <v>14.4</v>
      </c>
      <c r="G718" s="241">
        <f>+G717+E718-F718</f>
        <v>14.4</v>
      </c>
      <c r="H718" s="241"/>
    </row>
    <row r="719" spans="1:14">
      <c r="B719" s="677"/>
      <c r="C719" s="677"/>
      <c r="D719" t="s">
        <v>401</v>
      </c>
      <c r="E719" s="256">
        <v>4</v>
      </c>
      <c r="G719" s="241">
        <f>+G718+E719-F719</f>
        <v>18.399999999999999</v>
      </c>
      <c r="H719" s="534" t="s">
        <v>597</v>
      </c>
      <c r="I719" s="326">
        <v>20654471</v>
      </c>
    </row>
    <row r="720" spans="1:14">
      <c r="B720" s="677"/>
      <c r="C720" s="677"/>
      <c r="D720" t="s">
        <v>400</v>
      </c>
      <c r="E720" s="256">
        <v>350</v>
      </c>
      <c r="G720" s="241">
        <f t="shared" si="14"/>
        <v>368.4</v>
      </c>
      <c r="H720" s="241"/>
    </row>
    <row r="721" spans="1:13">
      <c r="A721" s="236">
        <v>45930</v>
      </c>
      <c r="B721" s="677" t="s">
        <v>3580</v>
      </c>
      <c r="C721" s="677" t="s">
        <v>431</v>
      </c>
      <c r="D721" s="287" t="s">
        <v>1115</v>
      </c>
      <c r="F721" s="237">
        <v>220</v>
      </c>
      <c r="G721" s="241">
        <f t="shared" si="14"/>
        <v>148.39999999999998</v>
      </c>
      <c r="H721" s="241"/>
    </row>
    <row r="722" spans="1:13">
      <c r="A722" s="236">
        <v>45936</v>
      </c>
      <c r="B722" s="677" t="s">
        <v>3581</v>
      </c>
      <c r="C722" s="275" t="s">
        <v>431</v>
      </c>
      <c r="D722" t="s">
        <v>400</v>
      </c>
      <c r="F722" s="237">
        <v>130</v>
      </c>
      <c r="G722" s="241">
        <f t="shared" si="14"/>
        <v>18.399999999999977</v>
      </c>
      <c r="H722" s="241"/>
    </row>
    <row r="723" spans="1:13">
      <c r="A723" s="236">
        <v>45978</v>
      </c>
      <c r="B723" s="677" t="s">
        <v>3582</v>
      </c>
      <c r="C723" s="677" t="s">
        <v>431</v>
      </c>
      <c r="D723" t="s">
        <v>19</v>
      </c>
      <c r="F723" s="256">
        <v>14.4</v>
      </c>
      <c r="G723" s="241">
        <f t="shared" si="14"/>
        <v>3.9999999999999769</v>
      </c>
      <c r="H723" s="241"/>
    </row>
    <row r="724" spans="1:13">
      <c r="A724" s="236">
        <v>45978</v>
      </c>
      <c r="B724" s="677" t="s">
        <v>3582</v>
      </c>
      <c r="C724" s="275" t="s">
        <v>431</v>
      </c>
      <c r="D724" t="s">
        <v>401</v>
      </c>
      <c r="F724" s="256">
        <v>4</v>
      </c>
      <c r="G724" s="241">
        <f t="shared" si="14"/>
        <v>-2.3092638912203256E-14</v>
      </c>
      <c r="H724" s="241"/>
    </row>
    <row r="725" spans="1:13">
      <c r="A725" s="243">
        <v>45961</v>
      </c>
      <c r="B725" s="676" t="s">
        <v>397</v>
      </c>
      <c r="C725" s="676" t="s">
        <v>398</v>
      </c>
      <c r="D725" t="s">
        <v>19</v>
      </c>
      <c r="E725" s="256">
        <v>16.3</v>
      </c>
      <c r="G725" s="241">
        <f t="shared" si="14"/>
        <v>16.299999999999976</v>
      </c>
      <c r="H725" s="241"/>
    </row>
    <row r="726" spans="1:13">
      <c r="B726" s="677"/>
      <c r="C726" s="677"/>
      <c r="D726" t="s">
        <v>401</v>
      </c>
      <c r="E726" s="256">
        <v>6</v>
      </c>
      <c r="G726" s="241">
        <f t="shared" si="14"/>
        <v>22.299999999999976</v>
      </c>
      <c r="H726" s="241"/>
    </row>
    <row r="727" spans="1:13">
      <c r="B727" s="677"/>
      <c r="C727" s="677"/>
      <c r="D727" t="s">
        <v>400</v>
      </c>
      <c r="E727" s="256">
        <v>350</v>
      </c>
      <c r="G727" s="241">
        <f t="shared" si="14"/>
        <v>372.29999999999995</v>
      </c>
      <c r="H727" s="241"/>
      <c r="L727" s="287" t="s">
        <v>19</v>
      </c>
      <c r="M727" s="256">
        <v>15</v>
      </c>
    </row>
    <row r="728" spans="1:13">
      <c r="A728" s="236">
        <v>45978</v>
      </c>
      <c r="B728" s="677" t="s">
        <v>3582</v>
      </c>
      <c r="C728" s="677" t="s">
        <v>398</v>
      </c>
      <c r="D728" t="s">
        <v>19</v>
      </c>
      <c r="F728" s="256">
        <v>16.3</v>
      </c>
      <c r="G728" s="241">
        <f t="shared" si="14"/>
        <v>355.99999999999994</v>
      </c>
      <c r="H728" s="241"/>
      <c r="L728" s="287" t="s">
        <v>401</v>
      </c>
      <c r="M728" s="256">
        <v>6</v>
      </c>
    </row>
    <row r="729" spans="1:13">
      <c r="A729" s="236">
        <v>45978</v>
      </c>
      <c r="B729" s="677" t="s">
        <v>3582</v>
      </c>
      <c r="C729" s="677" t="s">
        <v>398</v>
      </c>
      <c r="D729" t="s">
        <v>401</v>
      </c>
      <c r="F729" s="256">
        <v>6</v>
      </c>
      <c r="G729" s="241">
        <f t="shared" si="14"/>
        <v>349.99999999999994</v>
      </c>
      <c r="H729" s="405">
        <f>SUM(H6:H728)</f>
        <v>690</v>
      </c>
      <c r="I729" s="404" t="s">
        <v>643</v>
      </c>
      <c r="M729" s="256">
        <f>SUM(M727:M728)</f>
        <v>21</v>
      </c>
    </row>
    <row r="730" spans="1:13">
      <c r="A730" s="236">
        <v>45978</v>
      </c>
      <c r="B730" s="677" t="s">
        <v>3583</v>
      </c>
      <c r="C730" s="677" t="s">
        <v>398</v>
      </c>
      <c r="D730" t="s">
        <v>400</v>
      </c>
      <c r="F730" s="237">
        <v>350</v>
      </c>
      <c r="G730" s="241">
        <f t="shared" si="14"/>
        <v>0</v>
      </c>
    </row>
    <row r="731" spans="1:13">
      <c r="A731" s="243">
        <v>45991</v>
      </c>
      <c r="B731" s="676" t="s">
        <v>397</v>
      </c>
      <c r="C731" s="676" t="s">
        <v>405</v>
      </c>
      <c r="D731" t="s">
        <v>19</v>
      </c>
      <c r="E731" s="256">
        <v>11.8</v>
      </c>
      <c r="G731" s="241">
        <f t="shared" si="14"/>
        <v>11.8</v>
      </c>
    </row>
    <row r="732" spans="1:13">
      <c r="B732" s="677"/>
      <c r="C732" s="677"/>
      <c r="D732" t="s">
        <v>401</v>
      </c>
      <c r="E732" s="256">
        <v>5</v>
      </c>
      <c r="G732" s="241">
        <f t="shared" si="14"/>
        <v>16.8</v>
      </c>
    </row>
    <row r="733" spans="1:13">
      <c r="B733" s="677"/>
      <c r="C733" s="677"/>
      <c r="D733" t="s">
        <v>400</v>
      </c>
      <c r="E733" s="256">
        <v>350</v>
      </c>
      <c r="G733" s="241">
        <f t="shared" si="14"/>
        <v>366.8</v>
      </c>
    </row>
    <row r="734" spans="1:13">
      <c r="A734" s="236">
        <v>45992</v>
      </c>
      <c r="B734" s="677" t="s">
        <v>3584</v>
      </c>
      <c r="C734" s="677" t="s">
        <v>405</v>
      </c>
      <c r="D734" t="s">
        <v>400</v>
      </c>
      <c r="F734" s="237">
        <v>350</v>
      </c>
      <c r="G734" s="241">
        <f t="shared" si="14"/>
        <v>16.800000000000011</v>
      </c>
    </row>
    <row r="735" spans="1:13">
      <c r="A735" s="236">
        <v>46041</v>
      </c>
      <c r="B735" s="677" t="s">
        <v>3585</v>
      </c>
      <c r="C735" s="677" t="s">
        <v>405</v>
      </c>
      <c r="D735" t="s">
        <v>19</v>
      </c>
      <c r="F735" s="237">
        <v>11.8</v>
      </c>
      <c r="G735" s="241">
        <f t="shared" si="14"/>
        <v>5.0000000000000107</v>
      </c>
    </row>
    <row r="736" spans="1:13">
      <c r="A736" s="236">
        <v>46041</v>
      </c>
      <c r="B736" s="677" t="s">
        <v>3585</v>
      </c>
      <c r="C736" s="677" t="s">
        <v>405</v>
      </c>
      <c r="D736" t="s">
        <v>401</v>
      </c>
      <c r="F736" s="237">
        <v>5</v>
      </c>
      <c r="G736" s="241">
        <f t="shared" si="14"/>
        <v>1.0658141036401503E-14</v>
      </c>
    </row>
    <row r="737" spans="1:12">
      <c r="A737" s="243">
        <v>45991</v>
      </c>
      <c r="B737" s="676" t="s">
        <v>397</v>
      </c>
      <c r="C737" s="676" t="s">
        <v>409</v>
      </c>
      <c r="D737" t="s">
        <v>19</v>
      </c>
      <c r="E737" s="256">
        <v>12.8</v>
      </c>
      <c r="G737" s="241">
        <f t="shared" si="14"/>
        <v>12.800000000000011</v>
      </c>
      <c r="J737" s="676"/>
      <c r="L737" s="256"/>
    </row>
    <row r="738" spans="1:12">
      <c r="B738" s="677"/>
      <c r="C738" s="677"/>
      <c r="D738" t="s">
        <v>401</v>
      </c>
      <c r="E738" s="256">
        <v>5</v>
      </c>
      <c r="G738" s="241">
        <f t="shared" si="14"/>
        <v>17.800000000000011</v>
      </c>
      <c r="L738" s="256"/>
    </row>
    <row r="739" spans="1:12">
      <c r="B739" s="677"/>
      <c r="C739" s="677"/>
      <c r="D739" t="s">
        <v>400</v>
      </c>
      <c r="E739" s="256">
        <v>350</v>
      </c>
      <c r="G739" s="241">
        <f t="shared" si="14"/>
        <v>367.8</v>
      </c>
    </row>
    <row r="740" spans="1:12">
      <c r="A740" s="236">
        <v>46006</v>
      </c>
      <c r="B740" s="677" t="s">
        <v>3586</v>
      </c>
      <c r="C740" s="677" t="s">
        <v>409</v>
      </c>
      <c r="D740" t="s">
        <v>400</v>
      </c>
      <c r="F740" s="237">
        <v>350</v>
      </c>
      <c r="G740" s="241">
        <f t="shared" si="14"/>
        <v>17.800000000000011</v>
      </c>
      <c r="J740" s="690" t="s">
        <v>3509</v>
      </c>
      <c r="K740" s="690"/>
      <c r="L740" s="690"/>
    </row>
    <row r="741" spans="1:12">
      <c r="A741" s="236">
        <v>46041</v>
      </c>
      <c r="B741" s="677" t="s">
        <v>3585</v>
      </c>
      <c r="C741" s="677" t="s">
        <v>409</v>
      </c>
      <c r="D741" t="s">
        <v>19</v>
      </c>
      <c r="F741" s="237">
        <v>12.8</v>
      </c>
      <c r="G741" s="241">
        <f t="shared" si="14"/>
        <v>5.0000000000000107</v>
      </c>
      <c r="I741" s="676">
        <v>2026</v>
      </c>
      <c r="J741" s="676" t="s">
        <v>444</v>
      </c>
      <c r="K741" s="627" t="s">
        <v>640</v>
      </c>
      <c r="L741" s="628">
        <v>28.3</v>
      </c>
    </row>
    <row r="742" spans="1:12">
      <c r="A742" s="236">
        <v>46041</v>
      </c>
      <c r="B742" s="677" t="s">
        <v>3585</v>
      </c>
      <c r="C742" s="677" t="s">
        <v>409</v>
      </c>
      <c r="D742" t="s">
        <v>401</v>
      </c>
      <c r="F742" s="237">
        <v>5</v>
      </c>
      <c r="G742" s="241">
        <f t="shared" si="14"/>
        <v>1.0658141036401503E-14</v>
      </c>
      <c r="J742" s="676" t="s">
        <v>418</v>
      </c>
      <c r="K742" t="s">
        <v>19</v>
      </c>
      <c r="L742" s="256">
        <v>13.3</v>
      </c>
    </row>
    <row r="743" spans="1:12">
      <c r="A743" s="243">
        <v>46053</v>
      </c>
      <c r="B743" s="676" t="s">
        <v>397</v>
      </c>
      <c r="C743" s="676" t="s">
        <v>444</v>
      </c>
      <c r="D743" t="s">
        <v>19</v>
      </c>
      <c r="E743" s="256">
        <v>11.9</v>
      </c>
      <c r="G743" s="241">
        <f t="shared" si="14"/>
        <v>11.900000000000011</v>
      </c>
      <c r="J743" s="677"/>
      <c r="K743" t="s">
        <v>401</v>
      </c>
      <c r="L743" s="256">
        <v>6</v>
      </c>
    </row>
    <row r="744" spans="1:12">
      <c r="B744" s="677"/>
      <c r="C744" s="677"/>
      <c r="D744" t="s">
        <v>401</v>
      </c>
      <c r="E744" s="256">
        <v>3</v>
      </c>
      <c r="G744" s="241">
        <f t="shared" si="14"/>
        <v>14.900000000000011</v>
      </c>
      <c r="J744" s="676"/>
      <c r="L744" s="536">
        <f ca="1">SUM(L741:L744)</f>
        <v>375.1</v>
      </c>
    </row>
    <row r="745" spans="1:12">
      <c r="B745" s="677"/>
      <c r="C745" s="677"/>
      <c r="D745" t="s">
        <v>400</v>
      </c>
      <c r="E745" s="256">
        <v>350</v>
      </c>
      <c r="G745" s="241">
        <f t="shared" si="14"/>
        <v>364.90000000000003</v>
      </c>
    </row>
    <row r="746" spans="1:12">
      <c r="B746" s="677"/>
      <c r="C746" s="677"/>
      <c r="D746" s="627" t="s">
        <v>640</v>
      </c>
      <c r="E746" s="628">
        <v>28.3</v>
      </c>
      <c r="G746" s="241">
        <f t="shared" si="14"/>
        <v>393.20000000000005</v>
      </c>
    </row>
    <row r="747" spans="1:12">
      <c r="A747" s="236">
        <v>46055</v>
      </c>
      <c r="B747" s="677" t="s">
        <v>3587</v>
      </c>
      <c r="C747" s="677" t="s">
        <v>444</v>
      </c>
      <c r="D747" t="s">
        <v>1115</v>
      </c>
      <c r="F747" s="237">
        <v>350</v>
      </c>
      <c r="G747" s="241">
        <f t="shared" si="14"/>
        <v>43.200000000000045</v>
      </c>
    </row>
    <row r="748" spans="1:12">
      <c r="A748" s="236">
        <v>46083</v>
      </c>
      <c r="B748" s="677" t="s">
        <v>3588</v>
      </c>
      <c r="C748" s="677" t="s">
        <v>444</v>
      </c>
      <c r="D748" t="s">
        <v>19</v>
      </c>
      <c r="F748" s="237">
        <v>11.9</v>
      </c>
      <c r="G748" s="241">
        <f t="shared" si="14"/>
        <v>31.300000000000047</v>
      </c>
    </row>
    <row r="749" spans="1:12">
      <c r="A749" s="236">
        <v>46083</v>
      </c>
      <c r="B749" s="677" t="s">
        <v>3588</v>
      </c>
      <c r="C749" s="677" t="s">
        <v>444</v>
      </c>
      <c r="D749" t="s">
        <v>401</v>
      </c>
      <c r="F749" s="237">
        <v>3</v>
      </c>
      <c r="G749" s="241">
        <f t="shared" si="14"/>
        <v>28.300000000000047</v>
      </c>
    </row>
    <row r="750" spans="1:12">
      <c r="A750" s="243">
        <v>46081</v>
      </c>
      <c r="B750" s="676" t="s">
        <v>397</v>
      </c>
      <c r="C750" s="676" t="s">
        <v>415</v>
      </c>
      <c r="D750" t="s">
        <v>19</v>
      </c>
      <c r="E750" s="218">
        <v>19.100000000000001</v>
      </c>
      <c r="G750" s="241">
        <f t="shared" si="14"/>
        <v>47.400000000000048</v>
      </c>
    </row>
    <row r="751" spans="1:12">
      <c r="B751" s="677"/>
      <c r="C751" s="677"/>
      <c r="D751" t="s">
        <v>401</v>
      </c>
      <c r="E751" s="218">
        <v>6</v>
      </c>
      <c r="G751" s="241">
        <f t="shared" si="14"/>
        <v>53.400000000000048</v>
      </c>
    </row>
    <row r="752" spans="1:12">
      <c r="B752" s="677"/>
      <c r="C752" s="677"/>
      <c r="D752" t="s">
        <v>400</v>
      </c>
      <c r="E752" s="218">
        <v>350</v>
      </c>
      <c r="G752" s="241">
        <f t="shared" si="14"/>
        <v>403.40000000000003</v>
      </c>
    </row>
    <row r="753" spans="1:7">
      <c r="A753" s="236">
        <v>46083</v>
      </c>
      <c r="B753" s="677" t="s">
        <v>3589</v>
      </c>
      <c r="C753" s="677" t="s">
        <v>415</v>
      </c>
      <c r="D753" t="s">
        <v>1115</v>
      </c>
      <c r="F753" s="237">
        <v>350</v>
      </c>
      <c r="G753" s="241">
        <f t="shared" si="14"/>
        <v>53.400000000000034</v>
      </c>
    </row>
    <row r="754" spans="1:7">
      <c r="A754" s="236">
        <v>46133</v>
      </c>
      <c r="B754" s="677" t="s">
        <v>3590</v>
      </c>
      <c r="C754" s="677" t="s">
        <v>415</v>
      </c>
      <c r="D754" t="s">
        <v>19</v>
      </c>
      <c r="F754" s="237">
        <v>19.100000000000001</v>
      </c>
      <c r="G754" s="241">
        <f t="shared" si="14"/>
        <v>34.300000000000033</v>
      </c>
    </row>
    <row r="755" spans="1:7">
      <c r="A755" s="236">
        <v>46133</v>
      </c>
      <c r="B755" s="677" t="s">
        <v>3590</v>
      </c>
      <c r="C755" s="677" t="s">
        <v>415</v>
      </c>
      <c r="D755" t="s">
        <v>401</v>
      </c>
      <c r="F755" s="237">
        <v>6</v>
      </c>
      <c r="G755" s="241">
        <f t="shared" si="14"/>
        <v>28.300000000000033</v>
      </c>
    </row>
    <row r="756" spans="1:7">
      <c r="A756" s="243">
        <v>46112</v>
      </c>
      <c r="B756" s="676" t="s">
        <v>1454</v>
      </c>
      <c r="C756" s="676" t="s">
        <v>418</v>
      </c>
      <c r="D756" t="s">
        <v>19</v>
      </c>
      <c r="E756" s="256">
        <v>13.3</v>
      </c>
      <c r="G756" s="241">
        <f t="shared" si="14"/>
        <v>41.600000000000037</v>
      </c>
    </row>
    <row r="757" spans="1:7">
      <c r="B757" s="677"/>
      <c r="C757" s="677"/>
      <c r="D757" t="s">
        <v>401</v>
      </c>
      <c r="E757" s="256">
        <v>6</v>
      </c>
      <c r="G757" s="241">
        <f t="shared" si="14"/>
        <v>47.600000000000037</v>
      </c>
    </row>
    <row r="758" spans="1:7">
      <c r="B758" s="677"/>
      <c r="C758" s="677"/>
      <c r="D758" t="s">
        <v>1115</v>
      </c>
      <c r="E758" s="256">
        <v>350</v>
      </c>
      <c r="G758" s="241">
        <f t="shared" si="14"/>
        <v>397.6</v>
      </c>
    </row>
    <row r="759" spans="1:7">
      <c r="A759" s="236">
        <v>46133</v>
      </c>
      <c r="B759" s="677" t="s">
        <v>3591</v>
      </c>
      <c r="C759" s="677" t="s">
        <v>418</v>
      </c>
      <c r="D759" t="s">
        <v>1115</v>
      </c>
      <c r="F759" s="237">
        <v>350</v>
      </c>
      <c r="G759" s="241">
        <f t="shared" si="14"/>
        <v>47.600000000000023</v>
      </c>
    </row>
    <row r="760" spans="1:7">
      <c r="A760" s="236">
        <v>46134</v>
      </c>
      <c r="B760" s="677" t="s">
        <v>3592</v>
      </c>
      <c r="C760" s="677" t="s">
        <v>418</v>
      </c>
      <c r="D760" t="s">
        <v>19</v>
      </c>
      <c r="F760" s="237">
        <v>13.3</v>
      </c>
      <c r="G760" s="241">
        <f t="shared" si="14"/>
        <v>34.300000000000026</v>
      </c>
    </row>
    <row r="761" spans="1:7">
      <c r="A761" s="236">
        <v>46134</v>
      </c>
      <c r="B761" s="677" t="s">
        <v>3592</v>
      </c>
      <c r="C761" s="677" t="s">
        <v>418</v>
      </c>
      <c r="D761" t="s">
        <v>401</v>
      </c>
      <c r="F761" s="237">
        <v>6</v>
      </c>
      <c r="G761" s="241">
        <f t="shared" si="14"/>
        <v>28.300000000000026</v>
      </c>
    </row>
    <row r="762" spans="1:7">
      <c r="A762" s="243">
        <v>46142</v>
      </c>
      <c r="B762" s="676" t="s">
        <v>397</v>
      </c>
      <c r="C762" s="676" t="s">
        <v>473</v>
      </c>
      <c r="D762" t="s">
        <v>19</v>
      </c>
      <c r="G762" s="241">
        <f t="shared" si="14"/>
        <v>28.300000000000026</v>
      </c>
    </row>
    <row r="763" spans="1:7">
      <c r="B763" s="677"/>
      <c r="C763" s="677"/>
      <c r="D763" t="s">
        <v>401</v>
      </c>
      <c r="G763" s="241">
        <f t="shared" si="14"/>
        <v>28.300000000000026</v>
      </c>
    </row>
    <row r="764" spans="1:7">
      <c r="B764" s="677"/>
      <c r="C764" s="677"/>
      <c r="D764" t="s">
        <v>400</v>
      </c>
      <c r="E764" s="256">
        <v>350</v>
      </c>
      <c r="G764" s="241">
        <f t="shared" si="14"/>
        <v>378.3</v>
      </c>
    </row>
    <row r="765" spans="1:7">
      <c r="B765" s="677"/>
      <c r="C765" s="677"/>
      <c r="G765" s="241">
        <f t="shared" si="14"/>
        <v>378.3</v>
      </c>
    </row>
    <row r="766" spans="1:7">
      <c r="B766" s="677"/>
      <c r="C766" s="677"/>
      <c r="G766" s="241">
        <f t="shared" si="14"/>
        <v>378.3</v>
      </c>
    </row>
    <row r="767" spans="1:7">
      <c r="B767" s="677"/>
      <c r="C767" s="677"/>
      <c r="G767" s="241">
        <f t="shared" si="14"/>
        <v>378.3</v>
      </c>
    </row>
    <row r="768" spans="1:7">
      <c r="B768" s="677"/>
      <c r="C768" s="677"/>
      <c r="G768" s="241">
        <f t="shared" si="14"/>
        <v>378.3</v>
      </c>
    </row>
    <row r="769" spans="2:7">
      <c r="B769" s="677"/>
      <c r="C769" s="677"/>
      <c r="G769" s="241">
        <f t="shared" si="14"/>
        <v>378.3</v>
      </c>
    </row>
    <row r="770" spans="2:7">
      <c r="B770" s="677"/>
      <c r="C770" s="677"/>
      <c r="G770" s="241">
        <f t="shared" si="14"/>
        <v>378.3</v>
      </c>
    </row>
    <row r="771" spans="2:7">
      <c r="B771" s="677"/>
      <c r="C771" s="677"/>
      <c r="G771" s="241">
        <f t="shared" si="14"/>
        <v>378.3</v>
      </c>
    </row>
    <row r="772" spans="2:7">
      <c r="B772" s="677"/>
      <c r="C772" s="677"/>
      <c r="G772" s="241">
        <f t="shared" si="14"/>
        <v>378.3</v>
      </c>
    </row>
    <row r="773" spans="2:7">
      <c r="B773" s="677"/>
      <c r="C773" s="677"/>
      <c r="G773" s="241">
        <f t="shared" si="14"/>
        <v>378.3</v>
      </c>
    </row>
    <row r="774" spans="2:7">
      <c r="B774" s="677"/>
      <c r="C774" s="677"/>
      <c r="G774" s="241">
        <f t="shared" si="14"/>
        <v>378.3</v>
      </c>
    </row>
    <row r="775" spans="2:7">
      <c r="B775" s="677"/>
      <c r="C775" s="677"/>
      <c r="G775" s="241">
        <f t="shared" si="14"/>
        <v>378.3</v>
      </c>
    </row>
    <row r="776" spans="2:7">
      <c r="B776" s="677"/>
      <c r="C776" s="677"/>
      <c r="G776" s="241">
        <f t="shared" si="14"/>
        <v>378.3</v>
      </c>
    </row>
    <row r="777" spans="2:7">
      <c r="B777" s="677"/>
      <c r="C777" s="677"/>
      <c r="G777" s="241">
        <f t="shared" si="14"/>
        <v>378.3</v>
      </c>
    </row>
    <row r="778" spans="2:7">
      <c r="B778" s="677"/>
      <c r="C778" s="677"/>
      <c r="G778" s="241">
        <f t="shared" si="14"/>
        <v>378.3</v>
      </c>
    </row>
    <row r="779" spans="2:7">
      <c r="B779" s="677"/>
      <c r="C779" s="677"/>
      <c r="G779" s="241">
        <f t="shared" si="14"/>
        <v>378.3</v>
      </c>
    </row>
    <row r="780" spans="2:7">
      <c r="B780" s="677"/>
      <c r="C780" s="677"/>
      <c r="G780" s="241">
        <f t="shared" si="14"/>
        <v>378.3</v>
      </c>
    </row>
    <row r="781" spans="2:7">
      <c r="B781" s="677"/>
      <c r="C781" s="677"/>
      <c r="G781" s="241">
        <f t="shared" ref="G781:G844" si="15">+G780+E781-F781</f>
        <v>378.3</v>
      </c>
    </row>
    <row r="782" spans="2:7">
      <c r="B782" s="677"/>
      <c r="C782" s="677"/>
      <c r="G782" s="241">
        <f t="shared" si="15"/>
        <v>378.3</v>
      </c>
    </row>
    <row r="783" spans="2:7">
      <c r="B783" s="677"/>
      <c r="C783" s="677"/>
      <c r="G783" s="241">
        <f t="shared" si="15"/>
        <v>378.3</v>
      </c>
    </row>
    <row r="784" spans="2:7">
      <c r="B784" s="677"/>
      <c r="C784" s="677"/>
      <c r="G784" s="241">
        <f t="shared" si="15"/>
        <v>378.3</v>
      </c>
    </row>
    <row r="785" spans="2:7">
      <c r="B785" s="677"/>
      <c r="C785" s="677"/>
      <c r="G785" s="241">
        <f t="shared" si="15"/>
        <v>378.3</v>
      </c>
    </row>
    <row r="786" spans="2:7">
      <c r="B786" s="677"/>
      <c r="C786" s="677"/>
      <c r="G786" s="241">
        <f t="shared" si="15"/>
        <v>378.3</v>
      </c>
    </row>
    <row r="787" spans="2:7">
      <c r="B787" s="677"/>
      <c r="C787" s="677"/>
      <c r="G787" s="241">
        <f t="shared" si="15"/>
        <v>378.3</v>
      </c>
    </row>
    <row r="788" spans="2:7">
      <c r="B788" s="677"/>
      <c r="C788" s="677"/>
      <c r="G788" s="241">
        <f t="shared" si="15"/>
        <v>378.3</v>
      </c>
    </row>
    <row r="789" spans="2:7">
      <c r="B789" s="677"/>
      <c r="C789" s="677"/>
      <c r="G789" s="241">
        <f t="shared" si="15"/>
        <v>378.3</v>
      </c>
    </row>
    <row r="790" spans="2:7">
      <c r="B790" s="677"/>
      <c r="C790" s="677"/>
      <c r="G790" s="241">
        <f t="shared" si="15"/>
        <v>378.3</v>
      </c>
    </row>
    <row r="791" spans="2:7">
      <c r="B791" s="677"/>
      <c r="C791" s="677"/>
      <c r="G791" s="241">
        <f t="shared" si="15"/>
        <v>378.3</v>
      </c>
    </row>
    <row r="792" spans="2:7">
      <c r="B792" s="677"/>
      <c r="C792" s="677"/>
      <c r="G792" s="241">
        <f t="shared" si="15"/>
        <v>378.3</v>
      </c>
    </row>
    <row r="793" spans="2:7">
      <c r="B793" s="677"/>
      <c r="C793" s="677"/>
      <c r="G793" s="241">
        <f t="shared" si="15"/>
        <v>378.3</v>
      </c>
    </row>
    <row r="794" spans="2:7">
      <c r="B794" s="677"/>
      <c r="C794" s="677"/>
      <c r="G794" s="241">
        <f t="shared" si="15"/>
        <v>378.3</v>
      </c>
    </row>
    <row r="795" spans="2:7">
      <c r="B795" s="677"/>
      <c r="C795" s="677"/>
      <c r="G795" s="241">
        <f t="shared" si="15"/>
        <v>378.3</v>
      </c>
    </row>
    <row r="796" spans="2:7">
      <c r="B796" s="677"/>
      <c r="C796" s="677"/>
      <c r="G796" s="241">
        <f t="shared" si="15"/>
        <v>378.3</v>
      </c>
    </row>
    <row r="797" spans="2:7">
      <c r="B797" s="677"/>
      <c r="C797" s="677"/>
      <c r="G797" s="241">
        <f t="shared" si="15"/>
        <v>378.3</v>
      </c>
    </row>
    <row r="798" spans="2:7">
      <c r="B798" s="677"/>
      <c r="C798" s="677"/>
      <c r="G798" s="241">
        <f t="shared" si="15"/>
        <v>378.3</v>
      </c>
    </row>
    <row r="799" spans="2:7">
      <c r="B799" s="677"/>
      <c r="C799" s="677"/>
      <c r="G799" s="241">
        <f t="shared" si="15"/>
        <v>378.3</v>
      </c>
    </row>
    <row r="800" spans="2:7">
      <c r="B800" s="677"/>
      <c r="C800" s="677"/>
      <c r="G800" s="241">
        <f t="shared" si="15"/>
        <v>378.3</v>
      </c>
    </row>
    <row r="801" spans="2:7">
      <c r="B801" s="677"/>
      <c r="C801" s="677"/>
      <c r="G801" s="241">
        <f t="shared" si="15"/>
        <v>378.3</v>
      </c>
    </row>
    <row r="802" spans="2:7">
      <c r="B802" s="677"/>
      <c r="C802" s="677"/>
      <c r="G802" s="241">
        <f t="shared" si="15"/>
        <v>378.3</v>
      </c>
    </row>
    <row r="803" spans="2:7">
      <c r="B803" s="677"/>
      <c r="C803" s="677"/>
      <c r="G803" s="241">
        <f t="shared" si="15"/>
        <v>378.3</v>
      </c>
    </row>
    <row r="804" spans="2:7">
      <c r="B804" s="677"/>
      <c r="C804" s="677"/>
      <c r="G804" s="241">
        <f t="shared" si="15"/>
        <v>378.3</v>
      </c>
    </row>
    <row r="805" spans="2:7">
      <c r="B805" s="677"/>
      <c r="C805" s="677"/>
      <c r="G805" s="241">
        <f t="shared" si="15"/>
        <v>378.3</v>
      </c>
    </row>
    <row r="806" spans="2:7">
      <c r="B806" s="677"/>
      <c r="C806" s="677"/>
      <c r="G806" s="241">
        <f t="shared" si="15"/>
        <v>378.3</v>
      </c>
    </row>
    <row r="807" spans="2:7">
      <c r="B807" s="677"/>
      <c r="C807" s="677"/>
      <c r="G807" s="241">
        <f t="shared" si="15"/>
        <v>378.3</v>
      </c>
    </row>
    <row r="808" spans="2:7">
      <c r="B808" s="677"/>
      <c r="C808" s="677"/>
      <c r="G808" s="241">
        <f t="shared" si="15"/>
        <v>378.3</v>
      </c>
    </row>
    <row r="809" spans="2:7">
      <c r="B809" s="677"/>
      <c r="C809" s="677"/>
      <c r="G809" s="241">
        <f t="shared" si="15"/>
        <v>378.3</v>
      </c>
    </row>
    <row r="810" spans="2:7">
      <c r="B810" s="677"/>
      <c r="C810" s="677"/>
      <c r="G810" s="241">
        <f t="shared" si="15"/>
        <v>378.3</v>
      </c>
    </row>
    <row r="811" spans="2:7">
      <c r="B811" s="677"/>
      <c r="C811" s="677"/>
      <c r="G811" s="241">
        <f t="shared" si="15"/>
        <v>378.3</v>
      </c>
    </row>
    <row r="812" spans="2:7">
      <c r="B812" s="677"/>
      <c r="C812" s="677"/>
      <c r="G812" s="241">
        <f t="shared" si="15"/>
        <v>378.3</v>
      </c>
    </row>
    <row r="813" spans="2:7">
      <c r="B813" s="677"/>
      <c r="C813" s="677"/>
      <c r="G813" s="241">
        <f t="shared" si="15"/>
        <v>378.3</v>
      </c>
    </row>
    <row r="814" spans="2:7">
      <c r="B814" s="677"/>
      <c r="C814" s="677"/>
      <c r="G814" s="241">
        <f t="shared" si="15"/>
        <v>378.3</v>
      </c>
    </row>
    <row r="815" spans="2:7">
      <c r="B815" s="677"/>
      <c r="C815" s="677"/>
      <c r="G815" s="241">
        <f t="shared" si="15"/>
        <v>378.3</v>
      </c>
    </row>
    <row r="816" spans="2:7">
      <c r="B816" s="677"/>
      <c r="C816" s="677"/>
      <c r="G816" s="241">
        <f t="shared" si="15"/>
        <v>378.3</v>
      </c>
    </row>
    <row r="817" spans="2:7">
      <c r="B817" s="677"/>
      <c r="C817" s="677"/>
      <c r="G817" s="241">
        <f t="shared" si="15"/>
        <v>378.3</v>
      </c>
    </row>
    <row r="818" spans="2:7">
      <c r="B818" s="677"/>
      <c r="C818" s="677"/>
      <c r="G818" s="241">
        <f t="shared" si="15"/>
        <v>378.3</v>
      </c>
    </row>
    <row r="819" spans="2:7">
      <c r="B819" s="677"/>
      <c r="C819" s="677"/>
      <c r="G819" s="241">
        <f t="shared" si="15"/>
        <v>378.3</v>
      </c>
    </row>
    <row r="820" spans="2:7">
      <c r="B820" s="677"/>
      <c r="C820" s="677"/>
      <c r="G820" s="241">
        <f t="shared" si="15"/>
        <v>378.3</v>
      </c>
    </row>
    <row r="821" spans="2:7">
      <c r="B821" s="677"/>
      <c r="C821" s="677"/>
      <c r="G821" s="241">
        <f t="shared" si="15"/>
        <v>378.3</v>
      </c>
    </row>
    <row r="822" spans="2:7">
      <c r="B822" s="677"/>
      <c r="C822" s="677"/>
      <c r="G822" s="241">
        <f t="shared" si="15"/>
        <v>378.3</v>
      </c>
    </row>
    <row r="823" spans="2:7">
      <c r="B823" s="677"/>
      <c r="C823" s="677"/>
      <c r="G823" s="241">
        <f t="shared" si="15"/>
        <v>378.3</v>
      </c>
    </row>
    <row r="824" spans="2:7">
      <c r="B824" s="677"/>
      <c r="C824" s="677"/>
      <c r="G824" s="241">
        <f t="shared" si="15"/>
        <v>378.3</v>
      </c>
    </row>
    <row r="825" spans="2:7">
      <c r="B825" s="677"/>
      <c r="C825" s="677"/>
      <c r="G825" s="241">
        <f t="shared" si="15"/>
        <v>378.3</v>
      </c>
    </row>
    <row r="826" spans="2:7">
      <c r="B826" s="677"/>
      <c r="C826" s="677"/>
      <c r="G826" s="241">
        <f t="shared" si="15"/>
        <v>378.3</v>
      </c>
    </row>
    <row r="827" spans="2:7">
      <c r="B827" s="677"/>
      <c r="C827" s="677"/>
      <c r="G827" s="241">
        <f t="shared" si="15"/>
        <v>378.3</v>
      </c>
    </row>
    <row r="828" spans="2:7">
      <c r="B828" s="677"/>
      <c r="C828" s="677"/>
      <c r="G828" s="241">
        <f t="shared" si="15"/>
        <v>378.3</v>
      </c>
    </row>
    <row r="829" spans="2:7">
      <c r="B829" s="677"/>
      <c r="C829" s="677"/>
      <c r="G829" s="241">
        <f t="shared" si="15"/>
        <v>378.3</v>
      </c>
    </row>
    <row r="830" spans="2:7">
      <c r="B830" s="677"/>
      <c r="C830" s="677"/>
      <c r="G830" s="241">
        <f t="shared" si="15"/>
        <v>378.3</v>
      </c>
    </row>
    <row r="831" spans="2:7">
      <c r="B831" s="677"/>
      <c r="C831" s="677"/>
      <c r="G831" s="241">
        <f t="shared" si="15"/>
        <v>378.3</v>
      </c>
    </row>
    <row r="832" spans="2:7">
      <c r="B832" s="677"/>
      <c r="C832" s="677"/>
      <c r="G832" s="241">
        <f t="shared" si="15"/>
        <v>378.3</v>
      </c>
    </row>
    <row r="833" spans="2:7">
      <c r="B833" s="677"/>
      <c r="C833" s="677"/>
      <c r="G833" s="241">
        <f t="shared" si="15"/>
        <v>378.3</v>
      </c>
    </row>
    <row r="834" spans="2:7">
      <c r="B834" s="677"/>
      <c r="C834" s="677"/>
      <c r="G834" s="241">
        <f t="shared" si="15"/>
        <v>378.3</v>
      </c>
    </row>
    <row r="835" spans="2:7">
      <c r="B835" s="677"/>
      <c r="C835" s="677"/>
      <c r="G835" s="241">
        <f t="shared" si="15"/>
        <v>378.3</v>
      </c>
    </row>
    <row r="836" spans="2:7">
      <c r="B836" s="677"/>
      <c r="C836" s="677"/>
      <c r="G836" s="241">
        <f t="shared" si="15"/>
        <v>378.3</v>
      </c>
    </row>
    <row r="837" spans="2:7">
      <c r="B837" s="677"/>
      <c r="C837" s="677"/>
      <c r="G837" s="241">
        <f t="shared" si="15"/>
        <v>378.3</v>
      </c>
    </row>
    <row r="838" spans="2:7">
      <c r="B838" s="677"/>
      <c r="C838" s="677"/>
      <c r="G838" s="241">
        <f t="shared" si="15"/>
        <v>378.3</v>
      </c>
    </row>
    <row r="839" spans="2:7">
      <c r="B839" s="677"/>
      <c r="C839" s="677"/>
      <c r="G839" s="241">
        <f t="shared" si="15"/>
        <v>378.3</v>
      </c>
    </row>
    <row r="840" spans="2:7">
      <c r="B840" s="677"/>
      <c r="C840" s="677"/>
      <c r="G840" s="241">
        <f t="shared" si="15"/>
        <v>378.3</v>
      </c>
    </row>
    <row r="841" spans="2:7">
      <c r="B841" s="677"/>
      <c r="C841" s="677"/>
      <c r="G841" s="241">
        <f t="shared" si="15"/>
        <v>378.3</v>
      </c>
    </row>
    <row r="842" spans="2:7">
      <c r="B842" s="677"/>
      <c r="C842" s="677"/>
      <c r="G842" s="241">
        <f t="shared" si="15"/>
        <v>378.3</v>
      </c>
    </row>
    <row r="843" spans="2:7">
      <c r="B843" s="677"/>
      <c r="C843" s="677"/>
      <c r="G843" s="241">
        <f t="shared" si="15"/>
        <v>378.3</v>
      </c>
    </row>
    <row r="844" spans="2:7">
      <c r="B844" s="677"/>
      <c r="C844" s="677"/>
      <c r="G844" s="241">
        <f t="shared" si="15"/>
        <v>378.3</v>
      </c>
    </row>
    <row r="845" spans="2:7">
      <c r="B845" s="677"/>
      <c r="C845" s="677"/>
      <c r="G845" s="241">
        <f t="shared" ref="G845:G908" si="16">+G844+E845-F845</f>
        <v>378.3</v>
      </c>
    </row>
    <row r="846" spans="2:7">
      <c r="B846" s="677"/>
      <c r="C846" s="677"/>
      <c r="G846" s="241">
        <f t="shared" si="16"/>
        <v>378.3</v>
      </c>
    </row>
    <row r="847" spans="2:7">
      <c r="B847" s="677"/>
      <c r="C847" s="677"/>
      <c r="G847" s="241">
        <f t="shared" si="16"/>
        <v>378.3</v>
      </c>
    </row>
    <row r="848" spans="2:7">
      <c r="B848" s="677"/>
      <c r="C848" s="677"/>
      <c r="G848" s="241">
        <f t="shared" si="16"/>
        <v>378.3</v>
      </c>
    </row>
    <row r="849" spans="2:7">
      <c r="B849" s="677"/>
      <c r="C849" s="677"/>
      <c r="G849" s="241">
        <f t="shared" si="16"/>
        <v>378.3</v>
      </c>
    </row>
    <row r="850" spans="2:7">
      <c r="B850" s="677"/>
      <c r="C850" s="677"/>
      <c r="G850" s="241">
        <f t="shared" si="16"/>
        <v>378.3</v>
      </c>
    </row>
    <row r="851" spans="2:7">
      <c r="B851" s="677"/>
      <c r="C851" s="677"/>
      <c r="G851" s="241">
        <f t="shared" si="16"/>
        <v>378.3</v>
      </c>
    </row>
    <row r="852" spans="2:7">
      <c r="B852" s="677"/>
      <c r="C852" s="677"/>
      <c r="G852" s="241">
        <f t="shared" si="16"/>
        <v>378.3</v>
      </c>
    </row>
    <row r="853" spans="2:7">
      <c r="B853" s="677"/>
      <c r="C853" s="677"/>
      <c r="G853" s="241">
        <f t="shared" si="16"/>
        <v>378.3</v>
      </c>
    </row>
    <row r="854" spans="2:7">
      <c r="B854" s="677"/>
      <c r="C854" s="677"/>
      <c r="G854" s="241">
        <f t="shared" si="16"/>
        <v>378.3</v>
      </c>
    </row>
    <row r="855" spans="2:7">
      <c r="B855" s="677"/>
      <c r="C855" s="677"/>
      <c r="G855" s="241">
        <f t="shared" si="16"/>
        <v>378.3</v>
      </c>
    </row>
    <row r="856" spans="2:7">
      <c r="B856" s="677"/>
      <c r="C856" s="677"/>
      <c r="G856" s="241">
        <f t="shared" si="16"/>
        <v>378.3</v>
      </c>
    </row>
    <row r="857" spans="2:7">
      <c r="B857" s="677"/>
      <c r="C857" s="677"/>
      <c r="G857" s="241">
        <f t="shared" si="16"/>
        <v>378.3</v>
      </c>
    </row>
    <row r="858" spans="2:7">
      <c r="B858" s="677"/>
      <c r="C858" s="677"/>
      <c r="G858" s="241">
        <f t="shared" si="16"/>
        <v>378.3</v>
      </c>
    </row>
    <row r="859" spans="2:7">
      <c r="B859" s="677"/>
      <c r="C859" s="677"/>
      <c r="G859" s="241">
        <f t="shared" si="16"/>
        <v>378.3</v>
      </c>
    </row>
    <row r="860" spans="2:7">
      <c r="B860" s="677"/>
      <c r="C860" s="677"/>
      <c r="G860" s="241">
        <f t="shared" si="16"/>
        <v>378.3</v>
      </c>
    </row>
    <row r="861" spans="2:7">
      <c r="B861" s="677"/>
      <c r="C861" s="677"/>
      <c r="G861" s="241">
        <f t="shared" si="16"/>
        <v>378.3</v>
      </c>
    </row>
    <row r="862" spans="2:7">
      <c r="B862" s="677"/>
      <c r="C862" s="677"/>
      <c r="G862" s="241">
        <f t="shared" si="16"/>
        <v>378.3</v>
      </c>
    </row>
    <row r="863" spans="2:7">
      <c r="B863" s="677"/>
      <c r="C863" s="677"/>
      <c r="G863" s="241">
        <f t="shared" si="16"/>
        <v>378.3</v>
      </c>
    </row>
    <row r="864" spans="2:7">
      <c r="B864" s="677"/>
      <c r="C864" s="677"/>
      <c r="G864" s="241">
        <f t="shared" si="16"/>
        <v>378.3</v>
      </c>
    </row>
    <row r="865" spans="2:7">
      <c r="B865" s="677"/>
      <c r="C865" s="677"/>
      <c r="G865" s="241">
        <f t="shared" si="16"/>
        <v>378.3</v>
      </c>
    </row>
    <row r="866" spans="2:7">
      <c r="B866" s="677"/>
      <c r="C866" s="677"/>
      <c r="G866" s="241">
        <f t="shared" si="16"/>
        <v>378.3</v>
      </c>
    </row>
    <row r="867" spans="2:7">
      <c r="B867" s="677"/>
      <c r="C867" s="677"/>
      <c r="G867" s="241">
        <f t="shared" si="16"/>
        <v>378.3</v>
      </c>
    </row>
    <row r="868" spans="2:7">
      <c r="B868" s="677"/>
      <c r="C868" s="677"/>
      <c r="G868" s="241">
        <f t="shared" si="16"/>
        <v>378.3</v>
      </c>
    </row>
    <row r="869" spans="2:7">
      <c r="B869" s="677"/>
      <c r="C869" s="677"/>
      <c r="G869" s="241">
        <f t="shared" si="16"/>
        <v>378.3</v>
      </c>
    </row>
    <row r="870" spans="2:7">
      <c r="B870" s="677"/>
      <c r="C870" s="677"/>
      <c r="G870" s="241">
        <f t="shared" si="16"/>
        <v>378.3</v>
      </c>
    </row>
    <row r="871" spans="2:7">
      <c r="B871" s="677"/>
      <c r="C871" s="677"/>
      <c r="G871" s="241">
        <f t="shared" si="16"/>
        <v>378.3</v>
      </c>
    </row>
    <row r="872" spans="2:7">
      <c r="B872" s="677"/>
      <c r="C872" s="677"/>
      <c r="G872" s="241">
        <f t="shared" si="16"/>
        <v>378.3</v>
      </c>
    </row>
    <row r="873" spans="2:7">
      <c r="B873" s="677"/>
      <c r="C873" s="677"/>
      <c r="G873" s="241">
        <f t="shared" si="16"/>
        <v>378.3</v>
      </c>
    </row>
    <row r="874" spans="2:7">
      <c r="B874" s="677"/>
      <c r="C874" s="677"/>
      <c r="G874" s="241">
        <f t="shared" si="16"/>
        <v>378.3</v>
      </c>
    </row>
    <row r="875" spans="2:7">
      <c r="B875" s="677"/>
      <c r="C875" s="677"/>
      <c r="G875" s="241">
        <f t="shared" si="16"/>
        <v>378.3</v>
      </c>
    </row>
    <row r="876" spans="2:7">
      <c r="B876" s="677"/>
      <c r="C876" s="677"/>
      <c r="G876" s="241">
        <f t="shared" si="16"/>
        <v>378.3</v>
      </c>
    </row>
    <row r="877" spans="2:7">
      <c r="B877" s="677"/>
      <c r="C877" s="677"/>
      <c r="G877" s="241">
        <f t="shared" si="16"/>
        <v>378.3</v>
      </c>
    </row>
    <row r="878" spans="2:7">
      <c r="B878" s="677"/>
      <c r="C878" s="677"/>
      <c r="G878" s="241">
        <f t="shared" si="16"/>
        <v>378.3</v>
      </c>
    </row>
    <row r="879" spans="2:7">
      <c r="B879" s="677"/>
      <c r="C879" s="677"/>
      <c r="G879" s="241">
        <f t="shared" si="16"/>
        <v>378.3</v>
      </c>
    </row>
    <row r="880" spans="2:7">
      <c r="B880" s="677"/>
      <c r="C880" s="677"/>
      <c r="G880" s="241">
        <f t="shared" si="16"/>
        <v>378.3</v>
      </c>
    </row>
    <row r="881" spans="2:7">
      <c r="B881" s="677"/>
      <c r="C881" s="677"/>
      <c r="G881" s="241">
        <f t="shared" si="16"/>
        <v>378.3</v>
      </c>
    </row>
    <row r="882" spans="2:7">
      <c r="B882" s="677"/>
      <c r="C882" s="677"/>
      <c r="G882" s="241">
        <f t="shared" si="16"/>
        <v>378.3</v>
      </c>
    </row>
    <row r="883" spans="2:7">
      <c r="B883" s="677"/>
      <c r="C883" s="677"/>
      <c r="G883" s="241">
        <f t="shared" si="16"/>
        <v>378.3</v>
      </c>
    </row>
    <row r="884" spans="2:7">
      <c r="B884" s="677"/>
      <c r="C884" s="677"/>
      <c r="G884" s="241">
        <f t="shared" si="16"/>
        <v>378.3</v>
      </c>
    </row>
    <row r="885" spans="2:7">
      <c r="B885" s="677"/>
      <c r="C885" s="677"/>
      <c r="G885" s="241">
        <f t="shared" si="16"/>
        <v>378.3</v>
      </c>
    </row>
    <row r="886" spans="2:7">
      <c r="B886" s="677"/>
      <c r="C886" s="677"/>
      <c r="G886" s="241">
        <f t="shared" si="16"/>
        <v>378.3</v>
      </c>
    </row>
    <row r="887" spans="2:7">
      <c r="B887" s="677"/>
      <c r="C887" s="677"/>
      <c r="G887" s="241">
        <f t="shared" si="16"/>
        <v>378.3</v>
      </c>
    </row>
    <row r="888" spans="2:7">
      <c r="B888" s="677"/>
      <c r="C888" s="677"/>
      <c r="G888" s="241">
        <f t="shared" si="16"/>
        <v>378.3</v>
      </c>
    </row>
    <row r="889" spans="2:7">
      <c r="B889" s="677"/>
      <c r="C889" s="677"/>
      <c r="G889" s="241">
        <f t="shared" si="16"/>
        <v>378.3</v>
      </c>
    </row>
    <row r="890" spans="2:7">
      <c r="B890" s="677"/>
      <c r="C890" s="677"/>
      <c r="G890" s="241">
        <f t="shared" si="16"/>
        <v>378.3</v>
      </c>
    </row>
    <row r="891" spans="2:7">
      <c r="B891" s="677"/>
      <c r="C891" s="677"/>
      <c r="G891" s="241">
        <f t="shared" si="16"/>
        <v>378.3</v>
      </c>
    </row>
    <row r="892" spans="2:7">
      <c r="B892" s="677"/>
      <c r="C892" s="677"/>
      <c r="G892" s="241">
        <f t="shared" si="16"/>
        <v>378.3</v>
      </c>
    </row>
    <row r="893" spans="2:7">
      <c r="B893" s="677"/>
      <c r="C893" s="677"/>
      <c r="G893" s="241">
        <f t="shared" si="16"/>
        <v>378.3</v>
      </c>
    </row>
    <row r="894" spans="2:7">
      <c r="B894" s="677"/>
      <c r="C894" s="677"/>
      <c r="G894" s="241">
        <f t="shared" si="16"/>
        <v>378.3</v>
      </c>
    </row>
    <row r="895" spans="2:7">
      <c r="B895" s="677"/>
      <c r="C895" s="677"/>
      <c r="G895" s="241">
        <f t="shared" si="16"/>
        <v>378.3</v>
      </c>
    </row>
    <row r="896" spans="2:7">
      <c r="B896" s="677"/>
      <c r="C896" s="677"/>
      <c r="G896" s="241">
        <f t="shared" si="16"/>
        <v>378.3</v>
      </c>
    </row>
    <row r="897" spans="2:7">
      <c r="B897" s="677"/>
      <c r="C897" s="677"/>
      <c r="G897" s="241">
        <f t="shared" si="16"/>
        <v>378.3</v>
      </c>
    </row>
    <row r="898" spans="2:7">
      <c r="B898" s="677"/>
      <c r="C898" s="677"/>
      <c r="G898" s="241">
        <f t="shared" si="16"/>
        <v>378.3</v>
      </c>
    </row>
    <row r="899" spans="2:7">
      <c r="B899" s="677"/>
      <c r="C899" s="677"/>
      <c r="G899" s="241">
        <f t="shared" si="16"/>
        <v>378.3</v>
      </c>
    </row>
    <row r="900" spans="2:7">
      <c r="B900" s="677"/>
      <c r="C900" s="677"/>
      <c r="G900" s="241">
        <f t="shared" si="16"/>
        <v>378.3</v>
      </c>
    </row>
    <row r="901" spans="2:7">
      <c r="B901" s="677"/>
      <c r="C901" s="677"/>
      <c r="G901" s="241">
        <f t="shared" si="16"/>
        <v>378.3</v>
      </c>
    </row>
    <row r="902" spans="2:7">
      <c r="B902" s="677"/>
      <c r="C902" s="677"/>
      <c r="G902" s="241">
        <f t="shared" si="16"/>
        <v>378.3</v>
      </c>
    </row>
    <row r="903" spans="2:7">
      <c r="B903" s="677"/>
      <c r="C903" s="677"/>
      <c r="G903" s="241">
        <f t="shared" si="16"/>
        <v>378.3</v>
      </c>
    </row>
    <row r="904" spans="2:7">
      <c r="B904" s="677"/>
      <c r="C904" s="677"/>
      <c r="G904" s="241">
        <f t="shared" si="16"/>
        <v>378.3</v>
      </c>
    </row>
    <row r="905" spans="2:7">
      <c r="B905" s="677"/>
      <c r="C905" s="677"/>
      <c r="G905" s="241">
        <f t="shared" si="16"/>
        <v>378.3</v>
      </c>
    </row>
    <row r="906" spans="2:7">
      <c r="B906" s="677"/>
      <c r="C906" s="677"/>
      <c r="G906" s="241">
        <f t="shared" si="16"/>
        <v>378.3</v>
      </c>
    </row>
    <row r="907" spans="2:7">
      <c r="B907" s="677"/>
      <c r="C907" s="677"/>
      <c r="G907" s="241">
        <f t="shared" si="16"/>
        <v>378.3</v>
      </c>
    </row>
    <row r="908" spans="2:7">
      <c r="B908" s="677"/>
      <c r="C908" s="677"/>
      <c r="G908" s="241">
        <f t="shared" si="16"/>
        <v>378.3</v>
      </c>
    </row>
    <row r="909" spans="2:7">
      <c r="B909" s="677"/>
      <c r="C909" s="677"/>
      <c r="G909" s="241">
        <f t="shared" ref="G909:G972" si="17">+G908+E909-F909</f>
        <v>378.3</v>
      </c>
    </row>
    <row r="910" spans="2:7">
      <c r="B910" s="677"/>
      <c r="C910" s="677"/>
      <c r="G910" s="241">
        <f t="shared" si="17"/>
        <v>378.3</v>
      </c>
    </row>
    <row r="911" spans="2:7">
      <c r="B911" s="677"/>
      <c r="C911" s="677"/>
      <c r="G911" s="241">
        <f t="shared" si="17"/>
        <v>378.3</v>
      </c>
    </row>
    <row r="912" spans="2:7">
      <c r="B912" s="677"/>
      <c r="C912" s="677"/>
      <c r="G912" s="241">
        <f t="shared" si="17"/>
        <v>378.3</v>
      </c>
    </row>
    <row r="913" spans="2:7">
      <c r="B913" s="677"/>
      <c r="C913" s="677"/>
      <c r="G913" s="241">
        <f t="shared" si="17"/>
        <v>378.3</v>
      </c>
    </row>
    <row r="914" spans="2:7">
      <c r="B914" s="677"/>
      <c r="C914" s="677"/>
      <c r="G914" s="241">
        <f t="shared" si="17"/>
        <v>378.3</v>
      </c>
    </row>
    <row r="915" spans="2:7">
      <c r="B915" s="677"/>
      <c r="C915" s="677"/>
      <c r="G915" s="241">
        <f t="shared" si="17"/>
        <v>378.3</v>
      </c>
    </row>
    <row r="916" spans="2:7">
      <c r="B916" s="677"/>
      <c r="C916" s="677"/>
      <c r="G916" s="241">
        <f t="shared" si="17"/>
        <v>378.3</v>
      </c>
    </row>
    <row r="917" spans="2:7">
      <c r="B917" s="677"/>
      <c r="C917" s="677"/>
      <c r="G917" s="241">
        <f t="shared" si="17"/>
        <v>378.3</v>
      </c>
    </row>
    <row r="918" spans="2:7">
      <c r="B918" s="677"/>
      <c r="C918" s="677"/>
      <c r="G918" s="241">
        <f t="shared" si="17"/>
        <v>378.3</v>
      </c>
    </row>
    <row r="919" spans="2:7">
      <c r="B919" s="677"/>
      <c r="C919" s="677"/>
      <c r="G919" s="241">
        <f t="shared" si="17"/>
        <v>378.3</v>
      </c>
    </row>
    <row r="920" spans="2:7">
      <c r="B920" s="677"/>
      <c r="C920" s="677"/>
      <c r="G920" s="241">
        <f t="shared" si="17"/>
        <v>378.3</v>
      </c>
    </row>
    <row r="921" spans="2:7">
      <c r="B921" s="677"/>
      <c r="C921" s="677"/>
      <c r="G921" s="241">
        <f t="shared" si="17"/>
        <v>378.3</v>
      </c>
    </row>
    <row r="922" spans="2:7">
      <c r="B922" s="677"/>
      <c r="C922" s="677"/>
      <c r="G922" s="241">
        <f t="shared" si="17"/>
        <v>378.3</v>
      </c>
    </row>
    <row r="923" spans="2:7">
      <c r="B923" s="677"/>
      <c r="C923" s="677"/>
      <c r="G923" s="241">
        <f t="shared" si="17"/>
        <v>378.3</v>
      </c>
    </row>
    <row r="924" spans="2:7">
      <c r="B924" s="677"/>
      <c r="C924" s="677"/>
      <c r="G924" s="241">
        <f t="shared" si="17"/>
        <v>378.3</v>
      </c>
    </row>
    <row r="925" spans="2:7">
      <c r="B925" s="677"/>
      <c r="C925" s="677"/>
      <c r="G925" s="241">
        <f t="shared" si="17"/>
        <v>378.3</v>
      </c>
    </row>
    <row r="926" spans="2:7">
      <c r="B926" s="677"/>
      <c r="C926" s="677"/>
      <c r="G926" s="241">
        <f t="shared" si="17"/>
        <v>378.3</v>
      </c>
    </row>
    <row r="927" spans="2:7">
      <c r="B927" s="677"/>
      <c r="C927" s="677"/>
      <c r="G927" s="241">
        <f t="shared" si="17"/>
        <v>378.3</v>
      </c>
    </row>
    <row r="928" spans="2:7">
      <c r="B928" s="677"/>
      <c r="C928" s="677"/>
      <c r="G928" s="241">
        <f t="shared" si="17"/>
        <v>378.3</v>
      </c>
    </row>
    <row r="929" spans="2:7">
      <c r="B929" s="677"/>
      <c r="C929" s="677"/>
      <c r="G929" s="241">
        <f t="shared" si="17"/>
        <v>378.3</v>
      </c>
    </row>
    <row r="930" spans="2:7">
      <c r="B930" s="677"/>
      <c r="C930" s="677"/>
      <c r="G930" s="241">
        <f t="shared" si="17"/>
        <v>378.3</v>
      </c>
    </row>
    <row r="931" spans="2:7">
      <c r="B931" s="677"/>
      <c r="C931" s="677"/>
      <c r="G931" s="241">
        <f t="shared" si="17"/>
        <v>378.3</v>
      </c>
    </row>
    <row r="932" spans="2:7">
      <c r="B932" s="677"/>
      <c r="C932" s="677"/>
      <c r="G932" s="241">
        <f t="shared" si="17"/>
        <v>378.3</v>
      </c>
    </row>
    <row r="933" spans="2:7">
      <c r="B933" s="677"/>
      <c r="C933" s="677"/>
      <c r="G933" s="241">
        <f t="shared" si="17"/>
        <v>378.3</v>
      </c>
    </row>
    <row r="934" spans="2:7">
      <c r="B934" s="677"/>
      <c r="C934" s="677"/>
      <c r="G934" s="241">
        <f t="shared" si="17"/>
        <v>378.3</v>
      </c>
    </row>
    <row r="935" spans="2:7">
      <c r="B935" s="677"/>
      <c r="C935" s="677"/>
      <c r="G935" s="241">
        <f t="shared" si="17"/>
        <v>378.3</v>
      </c>
    </row>
    <row r="936" spans="2:7">
      <c r="B936" s="677"/>
      <c r="C936" s="677"/>
      <c r="G936" s="241">
        <f t="shared" si="17"/>
        <v>378.3</v>
      </c>
    </row>
    <row r="937" spans="2:7">
      <c r="B937" s="677"/>
      <c r="C937" s="677"/>
      <c r="G937" s="241">
        <f t="shared" si="17"/>
        <v>378.3</v>
      </c>
    </row>
    <row r="938" spans="2:7">
      <c r="B938" s="677"/>
      <c r="C938" s="677"/>
      <c r="G938" s="241">
        <f t="shared" si="17"/>
        <v>378.3</v>
      </c>
    </row>
    <row r="939" spans="2:7">
      <c r="B939" s="677"/>
      <c r="C939" s="677"/>
      <c r="G939" s="241">
        <f t="shared" si="17"/>
        <v>378.3</v>
      </c>
    </row>
    <row r="940" spans="2:7">
      <c r="B940" s="677"/>
      <c r="C940" s="677"/>
      <c r="G940" s="241">
        <f t="shared" si="17"/>
        <v>378.3</v>
      </c>
    </row>
    <row r="941" spans="2:7">
      <c r="B941" s="677"/>
      <c r="C941" s="677"/>
      <c r="G941" s="241">
        <f t="shared" si="17"/>
        <v>378.3</v>
      </c>
    </row>
    <row r="942" spans="2:7">
      <c r="B942" s="677"/>
      <c r="C942" s="677"/>
      <c r="G942" s="241">
        <f t="shared" si="17"/>
        <v>378.3</v>
      </c>
    </row>
    <row r="943" spans="2:7">
      <c r="B943" s="677"/>
      <c r="C943" s="677"/>
      <c r="G943" s="241">
        <f t="shared" si="17"/>
        <v>378.3</v>
      </c>
    </row>
    <row r="944" spans="2:7">
      <c r="B944" s="677"/>
      <c r="C944" s="677"/>
      <c r="G944" s="241">
        <f t="shared" si="17"/>
        <v>378.3</v>
      </c>
    </row>
    <row r="945" spans="2:7">
      <c r="B945" s="677"/>
      <c r="C945" s="677"/>
      <c r="G945" s="241">
        <f t="shared" si="17"/>
        <v>378.3</v>
      </c>
    </row>
    <row r="946" spans="2:7">
      <c r="B946" s="677"/>
      <c r="C946" s="677"/>
      <c r="G946" s="241">
        <f t="shared" si="17"/>
        <v>378.3</v>
      </c>
    </row>
    <row r="947" spans="2:7">
      <c r="B947" s="677"/>
      <c r="C947" s="677"/>
      <c r="G947" s="241">
        <f t="shared" si="17"/>
        <v>378.3</v>
      </c>
    </row>
    <row r="948" spans="2:7">
      <c r="B948" s="677"/>
      <c r="C948" s="677"/>
      <c r="G948" s="241">
        <f t="shared" si="17"/>
        <v>378.3</v>
      </c>
    </row>
    <row r="949" spans="2:7">
      <c r="B949" s="677"/>
      <c r="C949" s="677"/>
      <c r="G949" s="241">
        <f t="shared" si="17"/>
        <v>378.3</v>
      </c>
    </row>
    <row r="950" spans="2:7">
      <c r="B950" s="677"/>
      <c r="C950" s="677"/>
      <c r="G950" s="241">
        <f t="shared" si="17"/>
        <v>378.3</v>
      </c>
    </row>
    <row r="951" spans="2:7">
      <c r="B951" s="677"/>
      <c r="C951" s="677"/>
      <c r="G951" s="241">
        <f t="shared" si="17"/>
        <v>378.3</v>
      </c>
    </row>
    <row r="952" spans="2:7">
      <c r="B952" s="677"/>
      <c r="C952" s="677"/>
      <c r="G952" s="241">
        <f t="shared" si="17"/>
        <v>378.3</v>
      </c>
    </row>
    <row r="953" spans="2:7">
      <c r="B953" s="677"/>
      <c r="C953" s="677"/>
      <c r="G953" s="241">
        <f t="shared" si="17"/>
        <v>378.3</v>
      </c>
    </row>
    <row r="954" spans="2:7">
      <c r="B954" s="677"/>
      <c r="C954" s="677"/>
      <c r="G954" s="241">
        <f t="shared" si="17"/>
        <v>378.3</v>
      </c>
    </row>
    <row r="955" spans="2:7">
      <c r="B955" s="677"/>
      <c r="C955" s="677"/>
      <c r="G955" s="241">
        <f t="shared" si="17"/>
        <v>378.3</v>
      </c>
    </row>
    <row r="956" spans="2:7">
      <c r="B956" s="677"/>
      <c r="C956" s="677"/>
      <c r="G956" s="241">
        <f t="shared" si="17"/>
        <v>378.3</v>
      </c>
    </row>
    <row r="957" spans="2:7">
      <c r="B957" s="677"/>
      <c r="C957" s="677"/>
      <c r="G957" s="241">
        <f t="shared" si="17"/>
        <v>378.3</v>
      </c>
    </row>
    <row r="958" spans="2:7">
      <c r="B958" s="677"/>
      <c r="C958" s="677"/>
      <c r="G958" s="241">
        <f t="shared" si="17"/>
        <v>378.3</v>
      </c>
    </row>
    <row r="959" spans="2:7">
      <c r="B959" s="677"/>
      <c r="C959" s="677"/>
      <c r="G959" s="241">
        <f t="shared" si="17"/>
        <v>378.3</v>
      </c>
    </row>
    <row r="960" spans="2:7">
      <c r="B960" s="677"/>
      <c r="C960" s="677"/>
      <c r="G960" s="241">
        <f t="shared" si="17"/>
        <v>378.3</v>
      </c>
    </row>
    <row r="961" spans="2:7">
      <c r="B961" s="677"/>
      <c r="C961" s="677"/>
      <c r="G961" s="241">
        <f t="shared" si="17"/>
        <v>378.3</v>
      </c>
    </row>
    <row r="962" spans="2:7">
      <c r="B962" s="677"/>
      <c r="C962" s="677"/>
      <c r="G962" s="241">
        <f t="shared" si="17"/>
        <v>378.3</v>
      </c>
    </row>
    <row r="963" spans="2:7">
      <c r="B963" s="677"/>
      <c r="C963" s="677"/>
      <c r="G963" s="241">
        <f t="shared" si="17"/>
        <v>378.3</v>
      </c>
    </row>
    <row r="964" spans="2:7">
      <c r="B964" s="677"/>
      <c r="C964" s="677"/>
      <c r="G964" s="241">
        <f t="shared" si="17"/>
        <v>378.3</v>
      </c>
    </row>
    <row r="965" spans="2:7">
      <c r="B965" s="677"/>
      <c r="C965" s="677"/>
      <c r="G965" s="241">
        <f t="shared" si="17"/>
        <v>378.3</v>
      </c>
    </row>
    <row r="966" spans="2:7">
      <c r="B966" s="677"/>
      <c r="C966" s="677"/>
      <c r="G966" s="241">
        <f t="shared" si="17"/>
        <v>378.3</v>
      </c>
    </row>
    <row r="967" spans="2:7">
      <c r="B967" s="677"/>
      <c r="C967" s="677"/>
      <c r="G967" s="241">
        <f t="shared" si="17"/>
        <v>378.3</v>
      </c>
    </row>
    <row r="968" spans="2:7">
      <c r="B968" s="677"/>
      <c r="C968" s="677"/>
      <c r="G968" s="241">
        <f t="shared" si="17"/>
        <v>378.3</v>
      </c>
    </row>
    <row r="969" spans="2:7">
      <c r="B969" s="677"/>
      <c r="C969" s="677"/>
      <c r="G969" s="241">
        <f t="shared" si="17"/>
        <v>378.3</v>
      </c>
    </row>
    <row r="970" spans="2:7">
      <c r="B970" s="677"/>
      <c r="C970" s="677"/>
      <c r="G970" s="241">
        <f t="shared" si="17"/>
        <v>378.3</v>
      </c>
    </row>
    <row r="971" spans="2:7">
      <c r="B971" s="677"/>
      <c r="C971" s="677"/>
      <c r="G971" s="241">
        <f t="shared" si="17"/>
        <v>378.3</v>
      </c>
    </row>
    <row r="972" spans="2:7">
      <c r="B972" s="677"/>
      <c r="C972" s="677"/>
      <c r="G972" s="241">
        <f t="shared" si="17"/>
        <v>378.3</v>
      </c>
    </row>
    <row r="973" spans="2:7">
      <c r="B973" s="677"/>
      <c r="C973" s="677"/>
      <c r="G973" s="241">
        <f t="shared" ref="G973:G1007" si="18">+G972+E973-F973</f>
        <v>378.3</v>
      </c>
    </row>
    <row r="974" spans="2:7">
      <c r="B974" s="677"/>
      <c r="C974" s="677"/>
      <c r="G974" s="241">
        <f t="shared" si="18"/>
        <v>378.3</v>
      </c>
    </row>
    <row r="975" spans="2:7">
      <c r="B975" s="677"/>
      <c r="C975" s="677"/>
      <c r="G975" s="241">
        <f t="shared" si="18"/>
        <v>378.3</v>
      </c>
    </row>
    <row r="976" spans="2:7">
      <c r="B976" s="677"/>
      <c r="C976" s="677"/>
      <c r="G976" s="241">
        <f t="shared" si="18"/>
        <v>378.3</v>
      </c>
    </row>
    <row r="977" spans="2:7">
      <c r="B977" s="677"/>
      <c r="C977" s="677"/>
      <c r="G977" s="241">
        <f t="shared" si="18"/>
        <v>378.3</v>
      </c>
    </row>
    <row r="978" spans="2:7">
      <c r="B978" s="677"/>
      <c r="C978" s="677"/>
      <c r="G978" s="241">
        <f t="shared" si="18"/>
        <v>378.3</v>
      </c>
    </row>
    <row r="979" spans="2:7">
      <c r="B979" s="677"/>
      <c r="C979" s="677"/>
      <c r="G979" s="241">
        <f t="shared" si="18"/>
        <v>378.3</v>
      </c>
    </row>
    <row r="980" spans="2:7">
      <c r="B980" s="677"/>
      <c r="C980" s="677"/>
      <c r="G980" s="241">
        <f t="shared" si="18"/>
        <v>378.3</v>
      </c>
    </row>
    <row r="981" spans="2:7">
      <c r="B981" s="677"/>
      <c r="C981" s="677"/>
      <c r="G981" s="241">
        <f t="shared" si="18"/>
        <v>378.3</v>
      </c>
    </row>
    <row r="982" spans="2:7">
      <c r="B982" s="677"/>
      <c r="C982" s="677"/>
      <c r="G982" s="241">
        <f t="shared" si="18"/>
        <v>378.3</v>
      </c>
    </row>
    <row r="983" spans="2:7">
      <c r="B983" s="677"/>
      <c r="C983" s="677"/>
      <c r="G983" s="241">
        <f t="shared" si="18"/>
        <v>378.3</v>
      </c>
    </row>
    <row r="984" spans="2:7">
      <c r="B984" s="677"/>
      <c r="C984" s="677"/>
      <c r="G984" s="241">
        <f t="shared" si="18"/>
        <v>378.3</v>
      </c>
    </row>
    <row r="985" spans="2:7">
      <c r="B985" s="677"/>
      <c r="C985" s="677"/>
      <c r="G985" s="241">
        <f t="shared" si="18"/>
        <v>378.3</v>
      </c>
    </row>
    <row r="986" spans="2:7">
      <c r="B986" s="677"/>
      <c r="C986" s="677"/>
      <c r="G986" s="241">
        <f t="shared" si="18"/>
        <v>378.3</v>
      </c>
    </row>
    <row r="987" spans="2:7">
      <c r="B987" s="677"/>
      <c r="C987" s="677"/>
      <c r="G987" s="241">
        <f t="shared" si="18"/>
        <v>378.3</v>
      </c>
    </row>
    <row r="988" spans="2:7">
      <c r="B988" s="677"/>
      <c r="C988" s="677"/>
      <c r="G988" s="241">
        <f t="shared" si="18"/>
        <v>378.3</v>
      </c>
    </row>
    <row r="989" spans="2:7">
      <c r="B989" s="677"/>
      <c r="C989" s="677"/>
      <c r="G989" s="241">
        <f t="shared" si="18"/>
        <v>378.3</v>
      </c>
    </row>
    <row r="990" spans="2:7">
      <c r="B990" s="677"/>
      <c r="C990" s="677"/>
      <c r="G990" s="241">
        <f t="shared" si="18"/>
        <v>378.3</v>
      </c>
    </row>
    <row r="991" spans="2:7">
      <c r="B991" s="677"/>
      <c r="C991" s="677"/>
      <c r="G991" s="241">
        <f t="shared" si="18"/>
        <v>378.3</v>
      </c>
    </row>
    <row r="992" spans="2:7">
      <c r="B992" s="677"/>
      <c r="C992" s="677"/>
      <c r="G992" s="241">
        <f t="shared" si="18"/>
        <v>378.3</v>
      </c>
    </row>
    <row r="993" spans="2:7">
      <c r="B993" s="677"/>
      <c r="C993" s="677"/>
      <c r="G993" s="241">
        <f t="shared" si="18"/>
        <v>378.3</v>
      </c>
    </row>
    <row r="994" spans="2:7">
      <c r="B994" s="677"/>
      <c r="C994" s="677"/>
      <c r="G994" s="241">
        <f t="shared" si="18"/>
        <v>378.3</v>
      </c>
    </row>
    <row r="995" spans="2:7">
      <c r="B995" s="677"/>
      <c r="C995" s="677"/>
      <c r="G995" s="241">
        <f t="shared" si="18"/>
        <v>378.3</v>
      </c>
    </row>
    <row r="996" spans="2:7">
      <c r="B996" s="677"/>
      <c r="C996" s="677"/>
      <c r="G996" s="241">
        <f t="shared" si="18"/>
        <v>378.3</v>
      </c>
    </row>
    <row r="997" spans="2:7">
      <c r="B997" s="677"/>
      <c r="C997" s="677"/>
      <c r="G997" s="241">
        <f t="shared" si="18"/>
        <v>378.3</v>
      </c>
    </row>
    <row r="998" spans="2:7">
      <c r="B998" s="677"/>
      <c r="C998" s="677"/>
      <c r="G998" s="241">
        <f t="shared" si="18"/>
        <v>378.3</v>
      </c>
    </row>
    <row r="999" spans="2:7">
      <c r="B999" s="677"/>
      <c r="C999" s="677"/>
      <c r="G999" s="241">
        <f t="shared" si="18"/>
        <v>378.3</v>
      </c>
    </row>
    <row r="1000" spans="2:7">
      <c r="B1000" s="677"/>
      <c r="C1000" s="677"/>
      <c r="G1000" s="241">
        <f t="shared" si="18"/>
        <v>378.3</v>
      </c>
    </row>
    <row r="1001" spans="2:7">
      <c r="B1001" s="677"/>
      <c r="C1001" s="677"/>
      <c r="G1001" s="241">
        <f t="shared" si="18"/>
        <v>378.3</v>
      </c>
    </row>
    <row r="1002" spans="2:7">
      <c r="B1002" s="677"/>
      <c r="C1002" s="677"/>
      <c r="G1002" s="241">
        <f t="shared" si="18"/>
        <v>378.3</v>
      </c>
    </row>
    <row r="1003" spans="2:7">
      <c r="B1003" s="677"/>
      <c r="C1003" s="677"/>
      <c r="G1003" s="241">
        <f t="shared" si="18"/>
        <v>378.3</v>
      </c>
    </row>
    <row r="1004" spans="2:7">
      <c r="B1004" s="677"/>
      <c r="C1004" s="677"/>
      <c r="G1004" s="241">
        <f t="shared" si="18"/>
        <v>378.3</v>
      </c>
    </row>
    <row r="1005" spans="2:7">
      <c r="B1005" s="677"/>
      <c r="C1005" s="677"/>
      <c r="G1005" s="241">
        <f t="shared" si="18"/>
        <v>378.3</v>
      </c>
    </row>
    <row r="1006" spans="2:7">
      <c r="B1006" s="677"/>
      <c r="C1006" s="677"/>
      <c r="G1006" s="241">
        <f t="shared" si="18"/>
        <v>378.3</v>
      </c>
    </row>
    <row r="1007" spans="2:7">
      <c r="B1007" s="677"/>
      <c r="C1007" s="677"/>
      <c r="G1007" s="241">
        <f t="shared" si="18"/>
        <v>378.3</v>
      </c>
    </row>
  </sheetData>
  <autoFilter ref="A5:R1007" xr:uid="{00000000-0001-0000-1B00-000000000000}"/>
  <mergeCells count="3">
    <mergeCell ref="B3:G3"/>
    <mergeCell ref="K553:M553"/>
    <mergeCell ref="J740:L740"/>
  </mergeCells>
  <pageMargins left="0.7" right="0.7" top="0.75" bottom="0.75" header="0.3" footer="0.3"/>
  <pageSetup paperSize="9" scale="76" orientation="portrait" r:id="rId1"/>
  <rowBreaks count="1" manualBreakCount="1">
    <brk id="244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C137-E9E8-4944-90E9-7723BBE43BE5}">
  <sheetPr>
    <tabColor theme="5" tint="0.79998168889431442"/>
  </sheetPr>
  <dimension ref="A3:K85"/>
  <sheetViews>
    <sheetView topLeftCell="A58" zoomScaleNormal="100" workbookViewId="0">
      <selection activeCell="J73" sqref="J73"/>
    </sheetView>
  </sheetViews>
  <sheetFormatPr defaultColWidth="11.42578125" defaultRowHeight="15"/>
  <cols>
    <col min="1" max="1" width="11.7109375" style="236" bestFit="1" customWidth="1"/>
    <col min="2" max="2" width="14" style="217" bestFit="1" customWidth="1"/>
    <col min="3" max="3" width="12.28515625" style="217" bestFit="1" customWidth="1"/>
    <col min="4" max="4" width="23.5703125" bestFit="1" customWidth="1"/>
    <col min="5" max="5" width="11.42578125" style="237"/>
    <col min="7" max="7" width="12.42578125" style="218" bestFit="1" customWidth="1"/>
    <col min="9" max="9" width="12.28515625" bestFit="1" customWidth="1"/>
    <col min="10" max="10" width="23.5703125" bestFit="1" customWidth="1"/>
  </cols>
  <sheetData>
    <row r="3" spans="1:7">
      <c r="B3" s="690" t="s">
        <v>3593</v>
      </c>
      <c r="C3" s="690"/>
      <c r="D3" s="690"/>
      <c r="E3" s="690"/>
      <c r="F3" s="690"/>
      <c r="G3" s="232"/>
    </row>
    <row r="5" spans="1:7" s="217" customFormat="1" ht="30">
      <c r="A5" s="242" t="s">
        <v>390</v>
      </c>
      <c r="B5" s="233" t="s">
        <v>391</v>
      </c>
      <c r="C5" s="233" t="s">
        <v>392</v>
      </c>
      <c r="D5" s="233" t="s">
        <v>393</v>
      </c>
      <c r="E5" s="234" t="s">
        <v>394</v>
      </c>
      <c r="F5" s="234" t="s">
        <v>395</v>
      </c>
      <c r="G5" s="235" t="s">
        <v>396</v>
      </c>
    </row>
    <row r="6" spans="1:7">
      <c r="B6" s="677"/>
      <c r="C6" s="677"/>
      <c r="E6" s="218"/>
      <c r="F6" s="218"/>
      <c r="G6" s="218">
        <v>0</v>
      </c>
    </row>
    <row r="7" spans="1:7">
      <c r="A7" s="243">
        <v>44165</v>
      </c>
      <c r="B7" s="676" t="s">
        <v>397</v>
      </c>
      <c r="C7" s="676" t="s">
        <v>405</v>
      </c>
      <c r="D7" t="s">
        <v>19</v>
      </c>
      <c r="E7" s="218"/>
      <c r="F7" s="57"/>
      <c r="G7" s="308">
        <f t="shared" ref="G7:G38" si="0">+G6+E7-F7</f>
        <v>0</v>
      </c>
    </row>
    <row r="8" spans="1:7">
      <c r="B8" s="677"/>
      <c r="C8" s="677"/>
      <c r="D8" t="s">
        <v>401</v>
      </c>
      <c r="E8" s="218"/>
      <c r="F8" s="57"/>
      <c r="G8" s="308">
        <f t="shared" si="0"/>
        <v>0</v>
      </c>
    </row>
    <row r="9" spans="1:7">
      <c r="B9" s="677"/>
      <c r="C9" s="677"/>
      <c r="D9" t="s">
        <v>400</v>
      </c>
      <c r="E9" s="218">
        <v>257.3</v>
      </c>
      <c r="F9" s="57"/>
      <c r="G9" s="308">
        <f t="shared" si="0"/>
        <v>257.3</v>
      </c>
    </row>
    <row r="10" spans="1:7">
      <c r="A10" s="236">
        <v>44165</v>
      </c>
      <c r="B10" s="677" t="s">
        <v>3594</v>
      </c>
      <c r="C10" s="677" t="s">
        <v>405</v>
      </c>
      <c r="D10" t="s">
        <v>400</v>
      </c>
      <c r="E10" s="218"/>
      <c r="F10" s="57">
        <v>257.3</v>
      </c>
      <c r="G10" s="308">
        <f t="shared" si="0"/>
        <v>0</v>
      </c>
    </row>
    <row r="11" spans="1:7">
      <c r="A11" s="243">
        <v>44196</v>
      </c>
      <c r="B11" s="676" t="s">
        <v>397</v>
      </c>
      <c r="C11" s="676" t="s">
        <v>409</v>
      </c>
      <c r="D11" t="s">
        <v>19</v>
      </c>
      <c r="E11" s="218"/>
      <c r="F11" s="57"/>
      <c r="G11" s="308">
        <f t="shared" si="0"/>
        <v>0</v>
      </c>
    </row>
    <row r="12" spans="1:7">
      <c r="B12" s="677"/>
      <c r="C12" s="677"/>
      <c r="D12" t="s">
        <v>401</v>
      </c>
      <c r="E12" s="218"/>
      <c r="F12" s="57"/>
      <c r="G12" s="308">
        <f t="shared" si="0"/>
        <v>0</v>
      </c>
    </row>
    <row r="13" spans="1:7">
      <c r="B13" s="677"/>
      <c r="C13" s="677"/>
      <c r="D13" t="s">
        <v>400</v>
      </c>
      <c r="E13" s="218">
        <v>250</v>
      </c>
      <c r="F13" s="57"/>
      <c r="G13" s="308">
        <f t="shared" si="0"/>
        <v>250</v>
      </c>
    </row>
    <row r="14" spans="1:7">
      <c r="A14" s="236">
        <v>44196</v>
      </c>
      <c r="B14" s="677" t="s">
        <v>3595</v>
      </c>
      <c r="C14" s="677" t="s">
        <v>409</v>
      </c>
      <c r="D14" t="s">
        <v>400</v>
      </c>
      <c r="E14" s="218"/>
      <c r="F14" s="57">
        <v>249</v>
      </c>
      <c r="G14" s="308">
        <f t="shared" si="0"/>
        <v>1</v>
      </c>
    </row>
    <row r="15" spans="1:7">
      <c r="A15" s="236">
        <v>44347</v>
      </c>
      <c r="B15" s="677" t="s">
        <v>3596</v>
      </c>
      <c r="C15" s="677" t="s">
        <v>409</v>
      </c>
      <c r="D15" t="s">
        <v>400</v>
      </c>
      <c r="E15" s="218"/>
      <c r="F15" s="57">
        <v>1</v>
      </c>
      <c r="G15" s="308">
        <f t="shared" si="0"/>
        <v>0</v>
      </c>
    </row>
    <row r="16" spans="1:7">
      <c r="A16" s="243">
        <v>44227</v>
      </c>
      <c r="B16" s="676" t="s">
        <v>397</v>
      </c>
      <c r="C16" s="676" t="s">
        <v>444</v>
      </c>
      <c r="D16" t="s">
        <v>19</v>
      </c>
      <c r="E16" s="218"/>
      <c r="F16" s="57"/>
      <c r="G16" s="308">
        <f t="shared" si="0"/>
        <v>0</v>
      </c>
    </row>
    <row r="17" spans="1:7">
      <c r="B17" s="677"/>
      <c r="C17" s="677"/>
      <c r="D17" t="s">
        <v>401</v>
      </c>
      <c r="E17" s="218"/>
      <c r="F17" s="57"/>
      <c r="G17" s="308">
        <f t="shared" si="0"/>
        <v>0</v>
      </c>
    </row>
    <row r="18" spans="1:7">
      <c r="B18" s="677"/>
      <c r="C18" s="677"/>
      <c r="D18" t="s">
        <v>400</v>
      </c>
      <c r="E18" s="218">
        <v>250</v>
      </c>
      <c r="F18" s="57"/>
      <c r="G18" s="308">
        <f t="shared" si="0"/>
        <v>250</v>
      </c>
    </row>
    <row r="19" spans="1:7">
      <c r="A19" s="236">
        <v>44226</v>
      </c>
      <c r="B19" s="677" t="s">
        <v>3597</v>
      </c>
      <c r="C19" s="677" t="s">
        <v>444</v>
      </c>
      <c r="D19" t="s">
        <v>400</v>
      </c>
      <c r="E19" s="218"/>
      <c r="F19" s="57">
        <v>249</v>
      </c>
      <c r="G19" s="308">
        <f t="shared" si="0"/>
        <v>1</v>
      </c>
    </row>
    <row r="20" spans="1:7">
      <c r="A20" s="236">
        <v>44377</v>
      </c>
      <c r="B20" s="677" t="s">
        <v>3598</v>
      </c>
      <c r="C20" s="677" t="s">
        <v>444</v>
      </c>
      <c r="D20" t="s">
        <v>400</v>
      </c>
      <c r="E20" s="218"/>
      <c r="F20" s="57">
        <v>1</v>
      </c>
      <c r="G20" s="308">
        <f t="shared" si="0"/>
        <v>0</v>
      </c>
    </row>
    <row r="21" spans="1:7">
      <c r="A21" s="243">
        <v>44286</v>
      </c>
      <c r="B21" s="676" t="s">
        <v>397</v>
      </c>
      <c r="C21" s="676" t="s">
        <v>418</v>
      </c>
      <c r="D21" t="s">
        <v>19</v>
      </c>
      <c r="E21" s="218"/>
      <c r="F21" s="57"/>
      <c r="G21" s="308">
        <f t="shared" si="0"/>
        <v>0</v>
      </c>
    </row>
    <row r="22" spans="1:7">
      <c r="B22" s="677"/>
      <c r="C22" s="677"/>
      <c r="D22" t="s">
        <v>401</v>
      </c>
      <c r="E22" s="218"/>
      <c r="F22" s="57"/>
      <c r="G22" s="308">
        <f t="shared" si="0"/>
        <v>0</v>
      </c>
    </row>
    <row r="23" spans="1:7">
      <c r="B23" s="677"/>
      <c r="C23" s="677"/>
      <c r="D23" t="s">
        <v>400</v>
      </c>
      <c r="E23" s="218">
        <v>190.9</v>
      </c>
      <c r="F23" s="57"/>
      <c r="G23" s="308">
        <f t="shared" si="0"/>
        <v>190.9</v>
      </c>
    </row>
    <row r="24" spans="1:7">
      <c r="A24" s="236">
        <v>44286</v>
      </c>
      <c r="B24" s="677" t="s">
        <v>3599</v>
      </c>
      <c r="C24" s="677" t="s">
        <v>418</v>
      </c>
      <c r="D24" t="s">
        <v>400</v>
      </c>
      <c r="E24" s="218"/>
      <c r="F24" s="57">
        <v>190.9</v>
      </c>
      <c r="G24" s="308">
        <f t="shared" si="0"/>
        <v>0</v>
      </c>
    </row>
    <row r="25" spans="1:7">
      <c r="A25" s="243">
        <v>44316</v>
      </c>
      <c r="B25" s="676" t="s">
        <v>397</v>
      </c>
      <c r="C25" s="676" t="s">
        <v>420</v>
      </c>
      <c r="D25" t="s">
        <v>19</v>
      </c>
      <c r="E25" s="218"/>
      <c r="F25" s="57"/>
      <c r="G25" s="308">
        <f t="shared" si="0"/>
        <v>0</v>
      </c>
    </row>
    <row r="26" spans="1:7">
      <c r="B26" s="677"/>
      <c r="C26" s="677"/>
      <c r="D26" t="s">
        <v>401</v>
      </c>
      <c r="E26" s="218"/>
      <c r="F26" s="57"/>
      <c r="G26" s="308">
        <f t="shared" si="0"/>
        <v>0</v>
      </c>
    </row>
    <row r="27" spans="1:7">
      <c r="B27" s="677"/>
      <c r="C27" s="677"/>
      <c r="D27" t="s">
        <v>400</v>
      </c>
      <c r="E27" s="218">
        <v>250</v>
      </c>
      <c r="F27" s="57"/>
      <c r="G27" s="308">
        <f t="shared" si="0"/>
        <v>250</v>
      </c>
    </row>
    <row r="28" spans="1:7">
      <c r="A28" s="236">
        <v>44316</v>
      </c>
      <c r="B28" s="677" t="s">
        <v>3600</v>
      </c>
      <c r="C28" s="677" t="s">
        <v>420</v>
      </c>
      <c r="D28" t="s">
        <v>400</v>
      </c>
      <c r="E28" s="218"/>
      <c r="F28" s="57">
        <v>250</v>
      </c>
      <c r="G28" s="308">
        <f t="shared" si="0"/>
        <v>0</v>
      </c>
    </row>
    <row r="29" spans="1:7">
      <c r="A29" s="243">
        <v>44347</v>
      </c>
      <c r="B29" s="676" t="s">
        <v>397</v>
      </c>
      <c r="C29" s="676" t="s">
        <v>422</v>
      </c>
      <c r="D29" t="s">
        <v>19</v>
      </c>
      <c r="E29" s="218"/>
      <c r="F29" s="57"/>
      <c r="G29" s="308">
        <f t="shared" si="0"/>
        <v>0</v>
      </c>
    </row>
    <row r="30" spans="1:7">
      <c r="B30" s="677"/>
      <c r="C30" s="677"/>
      <c r="D30" t="s">
        <v>401</v>
      </c>
      <c r="E30" s="218"/>
      <c r="F30" s="57"/>
      <c r="G30" s="308">
        <f t="shared" si="0"/>
        <v>0</v>
      </c>
    </row>
    <row r="31" spans="1:7">
      <c r="B31" s="677"/>
      <c r="C31" s="677"/>
      <c r="D31" t="s">
        <v>400</v>
      </c>
      <c r="E31" s="218">
        <v>250</v>
      </c>
      <c r="F31" s="57"/>
      <c r="G31" s="308">
        <f t="shared" si="0"/>
        <v>250</v>
      </c>
    </row>
    <row r="32" spans="1:7">
      <c r="A32" s="236">
        <v>44347</v>
      </c>
      <c r="B32" s="677" t="s">
        <v>3596</v>
      </c>
      <c r="C32" s="677" t="s">
        <v>422</v>
      </c>
      <c r="D32" t="s">
        <v>400</v>
      </c>
      <c r="E32" s="218"/>
      <c r="F32" s="57">
        <v>250</v>
      </c>
      <c r="G32" s="308">
        <f t="shared" si="0"/>
        <v>0</v>
      </c>
    </row>
    <row r="33" spans="1:8">
      <c r="A33" s="243">
        <v>44377</v>
      </c>
      <c r="B33" s="676" t="s">
        <v>397</v>
      </c>
      <c r="C33" s="676" t="s">
        <v>425</v>
      </c>
      <c r="D33" t="s">
        <v>19</v>
      </c>
      <c r="E33" s="218"/>
      <c r="F33" s="57"/>
      <c r="G33" s="308">
        <f t="shared" si="0"/>
        <v>0</v>
      </c>
    </row>
    <row r="34" spans="1:8">
      <c r="B34" s="677"/>
      <c r="C34" s="677"/>
      <c r="D34" t="s">
        <v>401</v>
      </c>
      <c r="E34" s="218"/>
      <c r="F34" s="57"/>
      <c r="G34" s="308">
        <f t="shared" si="0"/>
        <v>0</v>
      </c>
    </row>
    <row r="35" spans="1:8">
      <c r="B35" s="677"/>
      <c r="C35" s="677"/>
      <c r="D35" t="s">
        <v>400</v>
      </c>
      <c r="E35" s="218">
        <v>250</v>
      </c>
      <c r="F35" s="57"/>
      <c r="G35" s="308">
        <f t="shared" si="0"/>
        <v>250</v>
      </c>
    </row>
    <row r="36" spans="1:8">
      <c r="A36" s="236">
        <v>44377</v>
      </c>
      <c r="B36" s="677" t="s">
        <v>3598</v>
      </c>
      <c r="C36" s="677" t="s">
        <v>425</v>
      </c>
      <c r="D36" t="s">
        <v>400</v>
      </c>
      <c r="E36" s="218"/>
      <c r="F36" s="57">
        <v>250</v>
      </c>
      <c r="G36" s="308">
        <f t="shared" si="0"/>
        <v>0</v>
      </c>
    </row>
    <row r="37" spans="1:8">
      <c r="A37" s="243">
        <v>44408</v>
      </c>
      <c r="B37" s="676" t="s">
        <v>397</v>
      </c>
      <c r="C37" s="676" t="s">
        <v>427</v>
      </c>
      <c r="D37" t="s">
        <v>19</v>
      </c>
      <c r="E37" s="218"/>
      <c r="F37" s="57"/>
      <c r="G37" s="308">
        <f t="shared" si="0"/>
        <v>0</v>
      </c>
    </row>
    <row r="38" spans="1:8">
      <c r="B38" s="677"/>
      <c r="C38" s="677"/>
      <c r="D38" t="s">
        <v>401</v>
      </c>
      <c r="E38" s="218"/>
      <c r="F38" s="57"/>
      <c r="G38" s="308">
        <f t="shared" si="0"/>
        <v>0</v>
      </c>
    </row>
    <row r="39" spans="1:8">
      <c r="B39" s="677"/>
      <c r="C39" s="677"/>
      <c r="D39" t="s">
        <v>400</v>
      </c>
      <c r="E39" s="218">
        <v>250</v>
      </c>
      <c r="F39" s="57"/>
      <c r="G39" s="308">
        <f t="shared" ref="G39:G70" si="1">+G38+E39-F39</f>
        <v>250</v>
      </c>
    </row>
    <row r="40" spans="1:8">
      <c r="A40" s="236">
        <v>44408</v>
      </c>
      <c r="B40" s="677" t="s">
        <v>3601</v>
      </c>
      <c r="C40" s="677" t="s">
        <v>427</v>
      </c>
      <c r="D40" t="s">
        <v>400</v>
      </c>
      <c r="E40" s="218"/>
      <c r="F40" s="218">
        <v>250</v>
      </c>
      <c r="G40" s="308">
        <f t="shared" si="1"/>
        <v>0</v>
      </c>
    </row>
    <row r="41" spans="1:8">
      <c r="A41" s="243">
        <v>44439</v>
      </c>
      <c r="B41" s="676" t="s">
        <v>397</v>
      </c>
      <c r="C41" s="676" t="s">
        <v>429</v>
      </c>
      <c r="D41" t="s">
        <v>400</v>
      </c>
      <c r="E41" s="218">
        <v>250</v>
      </c>
      <c r="F41" s="218"/>
      <c r="G41" s="308">
        <f t="shared" si="1"/>
        <v>250</v>
      </c>
    </row>
    <row r="42" spans="1:8">
      <c r="A42" s="236">
        <v>44439</v>
      </c>
      <c r="B42" s="677" t="s">
        <v>3602</v>
      </c>
      <c r="C42" s="677" t="s">
        <v>429</v>
      </c>
      <c r="D42" t="s">
        <v>400</v>
      </c>
      <c r="E42" s="218"/>
      <c r="F42" s="218">
        <v>240</v>
      </c>
      <c r="G42" s="308">
        <f t="shared" si="1"/>
        <v>10</v>
      </c>
    </row>
    <row r="43" spans="1:8">
      <c r="A43" s="236">
        <v>44441</v>
      </c>
      <c r="B43" s="677" t="s">
        <v>3603</v>
      </c>
      <c r="C43" s="677" t="s">
        <v>429</v>
      </c>
      <c r="D43" t="s">
        <v>400</v>
      </c>
      <c r="E43" s="218"/>
      <c r="F43" s="218">
        <v>10</v>
      </c>
      <c r="G43" s="308">
        <f t="shared" si="1"/>
        <v>0</v>
      </c>
    </row>
    <row r="44" spans="1:8">
      <c r="A44" s="243">
        <v>44469</v>
      </c>
      <c r="B44" s="676" t="s">
        <v>397</v>
      </c>
      <c r="C44" s="676" t="s">
        <v>478</v>
      </c>
      <c r="F44" s="57"/>
      <c r="G44" s="308">
        <f t="shared" si="1"/>
        <v>0</v>
      </c>
      <c r="H44" s="237"/>
    </row>
    <row r="45" spans="1:8">
      <c r="A45" s="243">
        <v>44500</v>
      </c>
      <c r="B45" s="676" t="s">
        <v>397</v>
      </c>
      <c r="C45" s="676" t="s">
        <v>398</v>
      </c>
      <c r="D45" t="s">
        <v>400</v>
      </c>
      <c r="E45" s="218">
        <v>250</v>
      </c>
      <c r="G45" s="308">
        <f t="shared" si="1"/>
        <v>250</v>
      </c>
    </row>
    <row r="46" spans="1:8">
      <c r="A46" s="236">
        <v>44499</v>
      </c>
      <c r="B46" s="677" t="s">
        <v>3604</v>
      </c>
      <c r="C46" s="677" t="s">
        <v>398</v>
      </c>
      <c r="D46" t="s">
        <v>400</v>
      </c>
      <c r="F46" s="218">
        <v>250</v>
      </c>
      <c r="G46" s="308">
        <f t="shared" si="1"/>
        <v>0</v>
      </c>
    </row>
    <row r="47" spans="1:8">
      <c r="A47" s="243">
        <v>44530</v>
      </c>
      <c r="B47" s="676" t="s">
        <v>397</v>
      </c>
      <c r="C47" s="676" t="s">
        <v>405</v>
      </c>
      <c r="D47" t="s">
        <v>400</v>
      </c>
      <c r="E47" s="218">
        <v>250</v>
      </c>
      <c r="G47" s="308">
        <f t="shared" si="1"/>
        <v>250</v>
      </c>
    </row>
    <row r="48" spans="1:8">
      <c r="A48" s="236">
        <v>44530</v>
      </c>
      <c r="B48" s="677" t="s">
        <v>549</v>
      </c>
      <c r="C48" s="677" t="s">
        <v>405</v>
      </c>
      <c r="D48" t="s">
        <v>400</v>
      </c>
      <c r="F48" s="218">
        <v>250</v>
      </c>
      <c r="G48" s="308">
        <f t="shared" si="1"/>
        <v>0</v>
      </c>
    </row>
    <row r="49" spans="1:11">
      <c r="A49" s="243">
        <v>44561</v>
      </c>
      <c r="B49" s="676" t="s">
        <v>397</v>
      </c>
      <c r="C49" s="676" t="s">
        <v>409</v>
      </c>
      <c r="D49" t="s">
        <v>400</v>
      </c>
      <c r="E49" s="237">
        <v>248</v>
      </c>
      <c r="F49" s="218"/>
      <c r="G49" s="308">
        <f t="shared" si="1"/>
        <v>248</v>
      </c>
      <c r="J49" t="s">
        <v>3605</v>
      </c>
    </row>
    <row r="50" spans="1:11">
      <c r="A50" s="236">
        <v>44562</v>
      </c>
      <c r="B50" s="677" t="s">
        <v>3606</v>
      </c>
      <c r="C50" s="677" t="s">
        <v>409</v>
      </c>
      <c r="D50" t="s">
        <v>400</v>
      </c>
      <c r="F50" s="218">
        <v>248</v>
      </c>
      <c r="G50" s="308">
        <f t="shared" si="1"/>
        <v>0</v>
      </c>
      <c r="I50" s="676" t="s">
        <v>420</v>
      </c>
      <c r="J50" t="s">
        <v>400</v>
      </c>
      <c r="K50" s="237">
        <v>250</v>
      </c>
    </row>
    <row r="51" spans="1:11">
      <c r="A51" s="243">
        <v>44592</v>
      </c>
      <c r="B51" s="676" t="s">
        <v>397</v>
      </c>
      <c r="C51" s="676" t="s">
        <v>444</v>
      </c>
      <c r="D51" t="s">
        <v>400</v>
      </c>
      <c r="E51" s="237">
        <v>250</v>
      </c>
      <c r="F51" s="218"/>
      <c r="G51" s="308">
        <f t="shared" si="1"/>
        <v>250</v>
      </c>
      <c r="I51" s="676" t="s">
        <v>422</v>
      </c>
      <c r="J51" t="s">
        <v>400</v>
      </c>
      <c r="K51" s="237">
        <v>250</v>
      </c>
    </row>
    <row r="52" spans="1:11">
      <c r="A52" s="236">
        <v>44596</v>
      </c>
      <c r="B52" s="677" t="s">
        <v>3607</v>
      </c>
      <c r="C52" s="677" t="s">
        <v>444</v>
      </c>
      <c r="D52" t="s">
        <v>400</v>
      </c>
      <c r="F52" s="218">
        <v>250</v>
      </c>
      <c r="G52" s="308">
        <f t="shared" si="1"/>
        <v>0</v>
      </c>
      <c r="I52" s="676" t="s">
        <v>425</v>
      </c>
      <c r="J52" t="s">
        <v>400</v>
      </c>
      <c r="K52" s="237">
        <v>250</v>
      </c>
    </row>
    <row r="53" spans="1:11">
      <c r="A53" s="243">
        <v>44620</v>
      </c>
      <c r="B53" s="676" t="s">
        <v>397</v>
      </c>
      <c r="C53" s="676" t="s">
        <v>415</v>
      </c>
      <c r="D53" t="s">
        <v>400</v>
      </c>
      <c r="E53" s="237">
        <v>250</v>
      </c>
      <c r="F53" s="218"/>
      <c r="G53" s="308">
        <f t="shared" si="1"/>
        <v>250</v>
      </c>
      <c r="I53" s="676" t="s">
        <v>427</v>
      </c>
      <c r="J53" t="s">
        <v>400</v>
      </c>
      <c r="K53" s="237">
        <v>250</v>
      </c>
    </row>
    <row r="54" spans="1:11">
      <c r="A54" s="236">
        <v>44642</v>
      </c>
      <c r="B54" s="677" t="s">
        <v>3608</v>
      </c>
      <c r="C54" s="677" t="s">
        <v>415</v>
      </c>
      <c r="D54" t="s">
        <v>400</v>
      </c>
      <c r="F54" s="218">
        <v>250</v>
      </c>
      <c r="G54" s="308">
        <f t="shared" si="1"/>
        <v>0</v>
      </c>
      <c r="I54" s="676" t="s">
        <v>429</v>
      </c>
      <c r="J54" t="s">
        <v>400</v>
      </c>
      <c r="K54" s="237">
        <v>250</v>
      </c>
    </row>
    <row r="55" spans="1:11">
      <c r="A55" s="243">
        <v>44651</v>
      </c>
      <c r="B55" s="676" t="s">
        <v>397</v>
      </c>
      <c r="C55" s="676" t="s">
        <v>418</v>
      </c>
      <c r="D55" t="s">
        <v>400</v>
      </c>
      <c r="E55" s="237">
        <v>250</v>
      </c>
      <c r="F55" s="218"/>
      <c r="G55" s="308">
        <f t="shared" si="1"/>
        <v>250</v>
      </c>
      <c r="I55" s="676"/>
      <c r="J55" t="s">
        <v>3609</v>
      </c>
      <c r="K55" s="237">
        <v>10</v>
      </c>
    </row>
    <row r="56" spans="1:11">
      <c r="A56" s="236">
        <v>44662</v>
      </c>
      <c r="B56" s="677" t="s">
        <v>3610</v>
      </c>
      <c r="C56" s="677" t="s">
        <v>418</v>
      </c>
      <c r="D56" t="s">
        <v>400</v>
      </c>
      <c r="F56" s="218">
        <v>250</v>
      </c>
      <c r="G56" s="308">
        <f t="shared" si="1"/>
        <v>0</v>
      </c>
      <c r="I56" s="676" t="s">
        <v>478</v>
      </c>
      <c r="J56" t="s">
        <v>400</v>
      </c>
      <c r="K56" s="237">
        <v>250</v>
      </c>
    </row>
    <row r="57" spans="1:11">
      <c r="A57" s="325">
        <v>44681</v>
      </c>
      <c r="B57" s="326" t="s">
        <v>397</v>
      </c>
      <c r="C57" s="326" t="s">
        <v>420</v>
      </c>
      <c r="D57" s="281" t="s">
        <v>400</v>
      </c>
      <c r="E57" s="327"/>
      <c r="F57" s="282"/>
      <c r="G57" s="308">
        <f t="shared" si="1"/>
        <v>0</v>
      </c>
      <c r="I57" s="676" t="s">
        <v>444</v>
      </c>
      <c r="J57" t="s">
        <v>400</v>
      </c>
      <c r="K57" s="237">
        <v>50</v>
      </c>
    </row>
    <row r="58" spans="1:11">
      <c r="A58" s="325">
        <v>44712</v>
      </c>
      <c r="B58" s="326" t="s">
        <v>397</v>
      </c>
      <c r="C58" s="326" t="s">
        <v>422</v>
      </c>
      <c r="D58" s="281" t="s">
        <v>400</v>
      </c>
      <c r="E58" s="327"/>
      <c r="F58" s="282"/>
      <c r="G58" s="308">
        <f t="shared" si="1"/>
        <v>0</v>
      </c>
    </row>
    <row r="59" spans="1:11">
      <c r="A59" s="325">
        <v>44742</v>
      </c>
      <c r="B59" s="326" t="s">
        <v>397</v>
      </c>
      <c r="C59" s="326" t="s">
        <v>425</v>
      </c>
      <c r="D59" s="281" t="s">
        <v>400</v>
      </c>
      <c r="E59" s="327"/>
      <c r="F59" s="282"/>
      <c r="G59" s="308">
        <f t="shared" si="1"/>
        <v>0</v>
      </c>
      <c r="K59" s="237">
        <f>SUM(K50:K58)</f>
        <v>1560</v>
      </c>
    </row>
    <row r="60" spans="1:11">
      <c r="A60" s="325">
        <v>44773</v>
      </c>
      <c r="B60" s="326" t="s">
        <v>397</v>
      </c>
      <c r="C60" s="326" t="s">
        <v>427</v>
      </c>
      <c r="D60" s="281" t="s">
        <v>400</v>
      </c>
      <c r="E60" s="327"/>
      <c r="F60" s="282"/>
      <c r="G60" s="308">
        <f t="shared" si="1"/>
        <v>0</v>
      </c>
    </row>
    <row r="61" spans="1:11">
      <c r="A61" s="325">
        <v>44804</v>
      </c>
      <c r="B61" s="326" t="s">
        <v>397</v>
      </c>
      <c r="C61" s="326" t="s">
        <v>429</v>
      </c>
      <c r="D61" s="281" t="s">
        <v>400</v>
      </c>
      <c r="E61" s="327"/>
      <c r="F61" s="282"/>
      <c r="G61" s="308">
        <f t="shared" si="1"/>
        <v>0</v>
      </c>
    </row>
    <row r="62" spans="1:11">
      <c r="A62" s="325">
        <v>44834</v>
      </c>
      <c r="B62" s="326" t="s">
        <v>397</v>
      </c>
      <c r="C62" s="326" t="s">
        <v>478</v>
      </c>
      <c r="D62" s="281" t="s">
        <v>400</v>
      </c>
      <c r="E62" s="327"/>
      <c r="F62" s="282"/>
      <c r="G62" s="308">
        <f t="shared" si="1"/>
        <v>0</v>
      </c>
    </row>
    <row r="63" spans="1:11">
      <c r="A63" s="243">
        <v>44865</v>
      </c>
      <c r="B63" s="676" t="s">
        <v>397</v>
      </c>
      <c r="C63" s="676" t="s">
        <v>398</v>
      </c>
      <c r="D63" t="s">
        <v>400</v>
      </c>
      <c r="E63" s="237">
        <v>250</v>
      </c>
      <c r="F63" s="218"/>
      <c r="G63" s="308">
        <f t="shared" si="1"/>
        <v>250</v>
      </c>
    </row>
    <row r="64" spans="1:11">
      <c r="A64" s="236">
        <v>44873</v>
      </c>
      <c r="B64" s="677" t="s">
        <v>3611</v>
      </c>
      <c r="C64" s="677" t="s">
        <v>398</v>
      </c>
      <c r="D64" t="s">
        <v>400</v>
      </c>
      <c r="F64" s="237">
        <v>250</v>
      </c>
      <c r="G64" s="308">
        <f t="shared" si="1"/>
        <v>0</v>
      </c>
    </row>
    <row r="65" spans="1:9">
      <c r="A65" s="243">
        <v>44895</v>
      </c>
      <c r="B65" s="676" t="s">
        <v>397</v>
      </c>
      <c r="C65" s="676" t="s">
        <v>405</v>
      </c>
      <c r="D65" t="s">
        <v>400</v>
      </c>
      <c r="E65" s="237">
        <v>250</v>
      </c>
      <c r="F65" s="218"/>
      <c r="G65" s="308">
        <f t="shared" si="1"/>
        <v>250</v>
      </c>
    </row>
    <row r="66" spans="1:9">
      <c r="A66" s="236">
        <v>44889</v>
      </c>
      <c r="B66" s="677" t="s">
        <v>3612</v>
      </c>
      <c r="C66" s="677" t="s">
        <v>405</v>
      </c>
      <c r="D66" t="s">
        <v>400</v>
      </c>
      <c r="F66" s="218">
        <v>250</v>
      </c>
      <c r="G66" s="308">
        <f t="shared" si="1"/>
        <v>0</v>
      </c>
    </row>
    <row r="67" spans="1:9">
      <c r="A67" s="243">
        <v>44926</v>
      </c>
      <c r="B67" s="676" t="s">
        <v>397</v>
      </c>
      <c r="C67" s="676" t="s">
        <v>409</v>
      </c>
      <c r="D67" t="s">
        <v>400</v>
      </c>
      <c r="E67" s="237">
        <v>250</v>
      </c>
      <c r="F67" s="218"/>
      <c r="G67" s="308">
        <f t="shared" si="1"/>
        <v>250</v>
      </c>
    </row>
    <row r="68" spans="1:9">
      <c r="A68" s="236">
        <v>44914</v>
      </c>
      <c r="B68" s="677" t="s">
        <v>3613</v>
      </c>
      <c r="C68" s="677" t="s">
        <v>405</v>
      </c>
      <c r="D68" t="s">
        <v>400</v>
      </c>
      <c r="F68" s="218">
        <v>250</v>
      </c>
      <c r="G68" s="308">
        <f t="shared" si="1"/>
        <v>0</v>
      </c>
    </row>
    <row r="69" spans="1:9">
      <c r="A69" s="243">
        <v>44957</v>
      </c>
      <c r="B69" s="676" t="s">
        <v>397</v>
      </c>
      <c r="C69" s="676" t="s">
        <v>444</v>
      </c>
      <c r="D69" t="s">
        <v>400</v>
      </c>
      <c r="E69" s="237">
        <v>250</v>
      </c>
      <c r="F69" s="218"/>
      <c r="G69" s="308">
        <f t="shared" si="1"/>
        <v>250</v>
      </c>
    </row>
    <row r="70" spans="1:9">
      <c r="A70" s="236">
        <v>44959</v>
      </c>
      <c r="B70" s="677" t="s">
        <v>3614</v>
      </c>
      <c r="C70" s="677" t="s">
        <v>444</v>
      </c>
      <c r="D70" t="s">
        <v>400</v>
      </c>
      <c r="F70" s="218">
        <v>250</v>
      </c>
      <c r="G70" s="308">
        <f t="shared" si="1"/>
        <v>0</v>
      </c>
    </row>
    <row r="71" spans="1:9">
      <c r="A71" s="243">
        <v>44985</v>
      </c>
      <c r="B71" s="676" t="s">
        <v>397</v>
      </c>
      <c r="C71" s="676" t="s">
        <v>415</v>
      </c>
      <c r="D71" t="s">
        <v>400</v>
      </c>
      <c r="E71" s="237">
        <v>40</v>
      </c>
      <c r="F71" s="218"/>
      <c r="G71" s="308">
        <f t="shared" ref="G71:G80" si="2">+G70+E71-F71</f>
        <v>40</v>
      </c>
    </row>
    <row r="72" spans="1:9">
      <c r="A72" s="236">
        <v>45016</v>
      </c>
      <c r="B72" s="677" t="s">
        <v>3615</v>
      </c>
      <c r="C72" s="677" t="s">
        <v>415</v>
      </c>
      <c r="D72" t="s">
        <v>400</v>
      </c>
      <c r="F72" s="237">
        <v>40</v>
      </c>
      <c r="G72" s="308">
        <f t="shared" si="2"/>
        <v>0</v>
      </c>
    </row>
    <row r="73" spans="1:9">
      <c r="A73" s="243"/>
      <c r="B73" s="676"/>
      <c r="C73" s="676"/>
      <c r="F73" s="218"/>
      <c r="G73" s="308">
        <f t="shared" si="2"/>
        <v>0</v>
      </c>
      <c r="I73" t="s">
        <v>3616</v>
      </c>
    </row>
    <row r="74" spans="1:9">
      <c r="B74" s="677"/>
      <c r="C74" s="677"/>
      <c r="G74" s="308">
        <f t="shared" si="2"/>
        <v>0</v>
      </c>
    </row>
    <row r="75" spans="1:9">
      <c r="A75" s="243"/>
      <c r="B75" s="676"/>
      <c r="C75" s="676"/>
      <c r="F75" s="218"/>
      <c r="G75" s="308">
        <f t="shared" si="2"/>
        <v>0</v>
      </c>
    </row>
    <row r="76" spans="1:9">
      <c r="B76" s="677"/>
      <c r="C76" s="677"/>
      <c r="F76" s="218"/>
      <c r="G76" s="308">
        <f t="shared" si="2"/>
        <v>0</v>
      </c>
    </row>
    <row r="77" spans="1:9">
      <c r="A77" s="243"/>
      <c r="B77" s="676"/>
      <c r="C77" s="676"/>
      <c r="F77" s="218"/>
      <c r="G77" s="308">
        <f t="shared" si="2"/>
        <v>0</v>
      </c>
    </row>
    <row r="78" spans="1:9">
      <c r="A78" s="243"/>
      <c r="B78" s="676"/>
      <c r="C78" s="676"/>
      <c r="F78" s="218"/>
      <c r="G78" s="308">
        <f t="shared" si="2"/>
        <v>0</v>
      </c>
    </row>
    <row r="79" spans="1:9">
      <c r="A79" s="243"/>
      <c r="B79" s="676"/>
      <c r="C79" s="676"/>
      <c r="G79" s="308">
        <f t="shared" si="2"/>
        <v>0</v>
      </c>
    </row>
    <row r="80" spans="1:9">
      <c r="A80" s="243"/>
      <c r="B80" s="676"/>
      <c r="C80" s="676"/>
      <c r="E80" s="218"/>
      <c r="F80" s="218"/>
      <c r="G80" s="307">
        <f t="shared" si="2"/>
        <v>0</v>
      </c>
    </row>
    <row r="81" spans="1:6">
      <c r="A81" s="243"/>
      <c r="B81" s="676"/>
      <c r="C81" s="676"/>
      <c r="E81" s="218"/>
      <c r="F81" s="218"/>
    </row>
    <row r="82" spans="1:6">
      <c r="B82" s="677"/>
      <c r="C82" s="677"/>
      <c r="E82" s="218"/>
      <c r="F82" s="218"/>
    </row>
    <row r="83" spans="1:6">
      <c r="B83" s="677"/>
      <c r="C83" s="677"/>
      <c r="E83" s="237">
        <f>SUM(E8:E44)</f>
        <v>2198.1999999999998</v>
      </c>
      <c r="F83" s="237">
        <f>SUM(F8:F44)</f>
        <v>2198.1999999999998</v>
      </c>
    </row>
    <row r="84" spans="1:6">
      <c r="B84" s="677"/>
      <c r="C84" s="677"/>
      <c r="E84" s="218"/>
      <c r="F84" s="218"/>
    </row>
    <row r="85" spans="1:6">
      <c r="B85" s="677"/>
      <c r="C85" s="677"/>
      <c r="E85" s="218"/>
      <c r="F85" s="218"/>
    </row>
  </sheetData>
  <mergeCells count="1">
    <mergeCell ref="B3:F3"/>
  </mergeCells>
  <pageMargins left="0.7" right="0.7" top="0.75" bottom="0.75" header="0.3" footer="0.3"/>
  <pageSetup orientation="portrait" horizontalDpi="300" verticalDpi="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223D-82CF-4D04-B4DE-F8FCE3A32C56}">
  <sheetPr>
    <tabColor rgb="FF00B0F0"/>
  </sheetPr>
  <dimension ref="A2:N311"/>
  <sheetViews>
    <sheetView topLeftCell="A63" workbookViewId="0">
      <selection activeCell="D81" sqref="D81:E81"/>
    </sheetView>
  </sheetViews>
  <sheetFormatPr defaultColWidth="9.140625" defaultRowHeight="15"/>
  <cols>
    <col min="1" max="1" width="11.42578125" style="339" bestFit="1" customWidth="1"/>
    <col min="2" max="2" width="14.5703125" style="317" bestFit="1" customWidth="1"/>
    <col min="3" max="3" width="12.140625" style="335" bestFit="1" customWidth="1"/>
    <col min="4" max="4" width="22.42578125" customWidth="1"/>
    <col min="5" max="5" width="10.28515625" style="256" customWidth="1"/>
    <col min="6" max="6" width="9.140625" style="256"/>
    <col min="8" max="8" width="11.140625" customWidth="1"/>
    <col min="9" max="9" width="16.5703125" bestFit="1" customWidth="1"/>
    <col min="10" max="10" width="9.85546875" bestFit="1" customWidth="1"/>
    <col min="11" max="11" width="11.140625" customWidth="1"/>
    <col min="12" max="12" width="18.7109375" customWidth="1"/>
  </cols>
  <sheetData>
    <row r="2" spans="1:12">
      <c r="B2" s="690" t="s">
        <v>2188</v>
      </c>
      <c r="C2" s="690"/>
      <c r="D2" s="690"/>
      <c r="E2" s="690"/>
      <c r="F2" s="690"/>
      <c r="G2" s="690"/>
      <c r="H2" s="676"/>
      <c r="I2" t="s">
        <v>3617</v>
      </c>
      <c r="K2" s="336" t="s">
        <v>597</v>
      </c>
      <c r="L2" s="336">
        <v>42799850</v>
      </c>
    </row>
    <row r="4" spans="1:12" ht="45.75">
      <c r="A4" s="242" t="s">
        <v>390</v>
      </c>
      <c r="B4" s="233" t="s">
        <v>391</v>
      </c>
      <c r="C4" s="233" t="s">
        <v>392</v>
      </c>
      <c r="D4" s="233" t="s">
        <v>393</v>
      </c>
      <c r="E4" s="286" t="s">
        <v>394</v>
      </c>
      <c r="F4" s="286" t="s">
        <v>395</v>
      </c>
      <c r="G4" s="235" t="s">
        <v>396</v>
      </c>
      <c r="H4" s="235"/>
    </row>
    <row r="5" spans="1:12">
      <c r="A5" s="340">
        <v>45046</v>
      </c>
      <c r="B5" s="680" t="s">
        <v>397</v>
      </c>
      <c r="C5" s="678" t="s">
        <v>420</v>
      </c>
      <c r="D5" t="s">
        <v>400</v>
      </c>
      <c r="E5" s="285">
        <v>100</v>
      </c>
      <c r="F5" s="285"/>
      <c r="G5" s="218">
        <f>+E5</f>
        <v>100</v>
      </c>
      <c r="H5" s="218"/>
    </row>
    <row r="6" spans="1:12">
      <c r="A6" s="339">
        <v>45013</v>
      </c>
      <c r="B6" s="317">
        <v>1928</v>
      </c>
      <c r="C6" s="335" t="s">
        <v>420</v>
      </c>
      <c r="D6" t="s">
        <v>400</v>
      </c>
      <c r="E6" s="285"/>
      <c r="F6" s="285">
        <v>100</v>
      </c>
      <c r="G6" s="218">
        <f>G5+E6-F6</f>
        <v>0</v>
      </c>
      <c r="H6" s="218"/>
    </row>
    <row r="7" spans="1:12">
      <c r="A7" s="340">
        <v>45077</v>
      </c>
      <c r="B7" s="680" t="s">
        <v>397</v>
      </c>
      <c r="C7" s="678" t="s">
        <v>422</v>
      </c>
      <c r="D7" t="s">
        <v>400</v>
      </c>
      <c r="E7" s="285">
        <v>300</v>
      </c>
      <c r="F7" s="285"/>
      <c r="G7" s="218">
        <f t="shared" ref="G7:G61" si="0">G6+E7-F7</f>
        <v>300</v>
      </c>
      <c r="H7" s="218"/>
    </row>
    <row r="8" spans="1:12">
      <c r="A8" s="339">
        <v>45046</v>
      </c>
      <c r="B8" s="317" t="s">
        <v>3618</v>
      </c>
      <c r="C8" s="335" t="s">
        <v>422</v>
      </c>
      <c r="D8" t="s">
        <v>400</v>
      </c>
      <c r="E8" s="285"/>
      <c r="F8" s="285">
        <v>170</v>
      </c>
      <c r="G8" s="218">
        <f t="shared" si="0"/>
        <v>130</v>
      </c>
      <c r="H8" s="218"/>
    </row>
    <row r="9" spans="1:12">
      <c r="A9" s="339">
        <v>45107</v>
      </c>
      <c r="B9" s="317" t="s">
        <v>3619</v>
      </c>
      <c r="C9" s="335" t="s">
        <v>422</v>
      </c>
      <c r="D9" t="s">
        <v>400</v>
      </c>
      <c r="E9" s="285"/>
      <c r="F9" s="285">
        <v>130</v>
      </c>
      <c r="G9" s="218">
        <f t="shared" si="0"/>
        <v>0</v>
      </c>
      <c r="H9" s="218"/>
    </row>
    <row r="10" spans="1:12">
      <c r="A10" s="340">
        <v>45107</v>
      </c>
      <c r="B10" s="680" t="s">
        <v>397</v>
      </c>
      <c r="C10" s="678" t="s">
        <v>425</v>
      </c>
      <c r="D10" t="s">
        <v>400</v>
      </c>
      <c r="E10" s="285">
        <v>300</v>
      </c>
      <c r="F10" s="285"/>
      <c r="G10" s="218">
        <f t="shared" si="0"/>
        <v>300</v>
      </c>
      <c r="H10" s="218"/>
    </row>
    <row r="11" spans="1:12">
      <c r="A11" s="339">
        <v>45077</v>
      </c>
      <c r="B11" s="317" t="s">
        <v>3620</v>
      </c>
      <c r="C11" s="335" t="s">
        <v>425</v>
      </c>
      <c r="D11" t="s">
        <v>400</v>
      </c>
      <c r="E11" s="285"/>
      <c r="F11" s="285">
        <v>300</v>
      </c>
      <c r="G11" s="218">
        <f t="shared" si="0"/>
        <v>0</v>
      </c>
      <c r="H11" s="218"/>
    </row>
    <row r="12" spans="1:12">
      <c r="A12" s="340">
        <v>45138</v>
      </c>
      <c r="B12" s="680" t="s">
        <v>397</v>
      </c>
      <c r="C12" s="678" t="s">
        <v>427</v>
      </c>
      <c r="D12" t="s">
        <v>400</v>
      </c>
      <c r="E12" s="285">
        <v>300</v>
      </c>
      <c r="F12" s="285"/>
      <c r="G12" s="218">
        <f t="shared" si="0"/>
        <v>300</v>
      </c>
      <c r="H12" s="218"/>
    </row>
    <row r="13" spans="1:12">
      <c r="A13" s="339">
        <v>45138</v>
      </c>
      <c r="B13" s="317" t="s">
        <v>3621</v>
      </c>
      <c r="C13" s="335" t="s">
        <v>427</v>
      </c>
      <c r="D13" t="s">
        <v>400</v>
      </c>
      <c r="E13" s="285"/>
      <c r="F13" s="285">
        <v>300</v>
      </c>
      <c r="G13" s="218">
        <f t="shared" si="0"/>
        <v>0</v>
      </c>
      <c r="H13" s="218"/>
    </row>
    <row r="14" spans="1:12">
      <c r="A14" s="340">
        <v>45169</v>
      </c>
      <c r="B14" s="680" t="s">
        <v>397</v>
      </c>
      <c r="C14" s="678" t="s">
        <v>429</v>
      </c>
      <c r="D14" t="s">
        <v>400</v>
      </c>
      <c r="E14" s="285">
        <v>300</v>
      </c>
      <c r="F14" s="285"/>
      <c r="G14" s="218">
        <f t="shared" si="0"/>
        <v>300</v>
      </c>
      <c r="H14" s="218"/>
    </row>
    <row r="15" spans="1:12">
      <c r="A15" s="339">
        <v>45167</v>
      </c>
      <c r="B15" s="317" t="s">
        <v>3622</v>
      </c>
      <c r="C15" s="335" t="s">
        <v>429</v>
      </c>
      <c r="D15" t="s">
        <v>400</v>
      </c>
      <c r="E15" s="285"/>
      <c r="F15" s="285">
        <v>300</v>
      </c>
      <c r="G15" s="218">
        <f t="shared" si="0"/>
        <v>0</v>
      </c>
      <c r="H15" s="218"/>
    </row>
    <row r="16" spans="1:12">
      <c r="A16" s="340">
        <v>45199</v>
      </c>
      <c r="B16" s="680" t="s">
        <v>397</v>
      </c>
      <c r="C16" s="676" t="s">
        <v>431</v>
      </c>
      <c r="D16" t="s">
        <v>400</v>
      </c>
      <c r="E16" s="285">
        <v>300</v>
      </c>
      <c r="F16" s="285"/>
      <c r="G16" s="218">
        <f t="shared" si="0"/>
        <v>300</v>
      </c>
      <c r="H16" s="218"/>
    </row>
    <row r="17" spans="1:10">
      <c r="A17" s="339">
        <v>45201</v>
      </c>
      <c r="B17" s="317" t="s">
        <v>3623</v>
      </c>
      <c r="C17" s="335" t="s">
        <v>431</v>
      </c>
      <c r="D17" t="s">
        <v>400</v>
      </c>
      <c r="E17" s="285"/>
      <c r="F17" s="285">
        <v>300</v>
      </c>
      <c r="G17" s="218">
        <f t="shared" si="0"/>
        <v>0</v>
      </c>
      <c r="H17" s="218"/>
    </row>
    <row r="18" spans="1:10">
      <c r="A18" s="277">
        <v>45230</v>
      </c>
      <c r="B18" s="676" t="s">
        <v>397</v>
      </c>
      <c r="C18" s="676" t="s">
        <v>398</v>
      </c>
      <c r="D18" t="s">
        <v>400</v>
      </c>
      <c r="E18" s="285">
        <v>300</v>
      </c>
      <c r="G18" s="218">
        <f t="shared" si="0"/>
        <v>300</v>
      </c>
      <c r="H18" s="218"/>
    </row>
    <row r="19" spans="1:10">
      <c r="A19" s="339">
        <v>45234</v>
      </c>
      <c r="B19" s="317" t="s">
        <v>3292</v>
      </c>
      <c r="C19" s="335" t="s">
        <v>398</v>
      </c>
      <c r="D19" t="s">
        <v>400</v>
      </c>
      <c r="F19" s="256">
        <v>300</v>
      </c>
      <c r="G19" s="218">
        <f t="shared" si="0"/>
        <v>0</v>
      </c>
      <c r="H19" s="218"/>
    </row>
    <row r="20" spans="1:10">
      <c r="A20" s="340">
        <v>45260</v>
      </c>
      <c r="B20" s="680" t="s">
        <v>397</v>
      </c>
      <c r="C20" s="676" t="s">
        <v>3624</v>
      </c>
      <c r="D20" t="s">
        <v>400</v>
      </c>
      <c r="E20" s="285">
        <v>300</v>
      </c>
      <c r="G20" s="218">
        <f t="shared" si="0"/>
        <v>300</v>
      </c>
      <c r="H20" s="218"/>
    </row>
    <row r="21" spans="1:10">
      <c r="A21" s="339">
        <v>45264</v>
      </c>
      <c r="B21" s="317" t="s">
        <v>3625</v>
      </c>
      <c r="C21" s="335" t="s">
        <v>3624</v>
      </c>
      <c r="D21" t="s">
        <v>400</v>
      </c>
      <c r="F21" s="256">
        <v>300</v>
      </c>
      <c r="G21" s="218">
        <f t="shared" si="0"/>
        <v>0</v>
      </c>
      <c r="H21" s="218"/>
    </row>
    <row r="22" spans="1:10">
      <c r="A22" s="340">
        <v>45291</v>
      </c>
      <c r="B22" s="680" t="s">
        <v>397</v>
      </c>
      <c r="C22" s="678" t="s">
        <v>409</v>
      </c>
      <c r="D22" t="s">
        <v>400</v>
      </c>
      <c r="E22" s="285">
        <v>300</v>
      </c>
      <c r="G22" s="218">
        <f t="shared" si="0"/>
        <v>300</v>
      </c>
      <c r="H22" s="218"/>
    </row>
    <row r="23" spans="1:10" s="396" customFormat="1">
      <c r="A23" s="532">
        <v>45294</v>
      </c>
      <c r="B23" s="410" t="s">
        <v>3626</v>
      </c>
      <c r="C23" s="439" t="s">
        <v>409</v>
      </c>
      <c r="D23" s="396" t="s">
        <v>400</v>
      </c>
      <c r="E23" s="397"/>
      <c r="F23" s="397">
        <v>300</v>
      </c>
      <c r="G23" s="399">
        <f t="shared" si="0"/>
        <v>0</v>
      </c>
      <c r="H23" s="399"/>
    </row>
    <row r="24" spans="1:10">
      <c r="A24" s="243">
        <v>45322</v>
      </c>
      <c r="B24" s="676" t="s">
        <v>3028</v>
      </c>
      <c r="C24" s="676" t="s">
        <v>444</v>
      </c>
      <c r="D24" t="s">
        <v>400</v>
      </c>
      <c r="E24" s="256">
        <v>300</v>
      </c>
      <c r="G24" s="218">
        <f t="shared" si="0"/>
        <v>300</v>
      </c>
      <c r="H24" s="218"/>
    </row>
    <row r="25" spans="1:10" s="404" customFormat="1">
      <c r="A25" s="533">
        <v>45328</v>
      </c>
      <c r="B25" s="413" t="s">
        <v>3627</v>
      </c>
      <c r="C25" s="438" t="s">
        <v>444</v>
      </c>
      <c r="D25" s="404" t="s">
        <v>400</v>
      </c>
      <c r="E25" s="407"/>
      <c r="F25" s="407">
        <v>300</v>
      </c>
      <c r="G25" s="405">
        <f t="shared" si="0"/>
        <v>0</v>
      </c>
      <c r="H25" s="405">
        <v>300</v>
      </c>
      <c r="I25" s="404" t="s">
        <v>1151</v>
      </c>
    </row>
    <row r="26" spans="1:10">
      <c r="A26" s="340">
        <v>45351</v>
      </c>
      <c r="B26" s="680" t="s">
        <v>397</v>
      </c>
      <c r="C26" s="678" t="s">
        <v>415</v>
      </c>
      <c r="D26" t="s">
        <v>400</v>
      </c>
      <c r="E26" s="256">
        <v>300</v>
      </c>
      <c r="G26" s="218">
        <f>G25+E26-F26</f>
        <v>300</v>
      </c>
      <c r="H26" s="218"/>
    </row>
    <row r="27" spans="1:10" s="396" customFormat="1">
      <c r="A27" s="532">
        <v>45353</v>
      </c>
      <c r="B27" s="410" t="s">
        <v>3628</v>
      </c>
      <c r="C27" s="439" t="s">
        <v>415</v>
      </c>
      <c r="D27" s="396" t="s">
        <v>400</v>
      </c>
      <c r="E27" s="397"/>
      <c r="F27" s="397">
        <v>300</v>
      </c>
      <c r="G27" s="399">
        <f t="shared" si="0"/>
        <v>0</v>
      </c>
      <c r="H27" s="399"/>
    </row>
    <row r="28" spans="1:10">
      <c r="A28" s="340">
        <v>45382</v>
      </c>
      <c r="B28" s="680" t="s">
        <v>397</v>
      </c>
      <c r="C28" s="678" t="s">
        <v>418</v>
      </c>
      <c r="D28" t="s">
        <v>400</v>
      </c>
      <c r="E28" s="256">
        <v>300</v>
      </c>
      <c r="G28" s="218">
        <f t="shared" si="0"/>
        <v>300</v>
      </c>
      <c r="H28" s="218"/>
    </row>
    <row r="29" spans="1:10" s="396" customFormat="1">
      <c r="A29" s="532">
        <v>45387</v>
      </c>
      <c r="B29" s="410" t="s">
        <v>3629</v>
      </c>
      <c r="C29" s="439" t="s">
        <v>418</v>
      </c>
      <c r="D29" s="396" t="s">
        <v>400</v>
      </c>
      <c r="E29" s="397"/>
      <c r="F29" s="397">
        <v>300</v>
      </c>
      <c r="G29" s="399">
        <f t="shared" si="0"/>
        <v>0</v>
      </c>
      <c r="H29" s="399"/>
    </row>
    <row r="30" spans="1:10">
      <c r="A30" s="340">
        <v>45412</v>
      </c>
      <c r="B30" s="680" t="s">
        <v>397</v>
      </c>
      <c r="C30" s="678" t="s">
        <v>420</v>
      </c>
      <c r="D30" t="s">
        <v>400</v>
      </c>
      <c r="E30" s="256">
        <v>300</v>
      </c>
      <c r="G30" s="218">
        <f t="shared" si="0"/>
        <v>300</v>
      </c>
      <c r="H30" s="218"/>
    </row>
    <row r="31" spans="1:10" s="396" customFormat="1">
      <c r="A31" s="532">
        <v>45418</v>
      </c>
      <c r="B31" s="410" t="s">
        <v>3630</v>
      </c>
      <c r="C31" s="439" t="s">
        <v>420</v>
      </c>
      <c r="D31" s="396" t="s">
        <v>400</v>
      </c>
      <c r="E31" s="397"/>
      <c r="F31" s="397">
        <v>300</v>
      </c>
      <c r="G31" s="399">
        <f t="shared" si="0"/>
        <v>0</v>
      </c>
      <c r="H31" s="399"/>
    </row>
    <row r="32" spans="1:10">
      <c r="A32" s="340">
        <v>45443</v>
      </c>
      <c r="B32" s="680" t="s">
        <v>397</v>
      </c>
      <c r="C32" s="678" t="s">
        <v>422</v>
      </c>
      <c r="D32" t="s">
        <v>400</v>
      </c>
      <c r="E32" s="256">
        <v>300</v>
      </c>
      <c r="G32" s="218">
        <f t="shared" si="0"/>
        <v>300</v>
      </c>
      <c r="H32" s="218"/>
      <c r="I32" t="s">
        <v>597</v>
      </c>
      <c r="J32">
        <v>42799850</v>
      </c>
    </row>
    <row r="33" spans="1:9">
      <c r="D33" t="s">
        <v>580</v>
      </c>
      <c r="E33" s="256">
        <v>10</v>
      </c>
      <c r="G33" s="218">
        <f t="shared" si="0"/>
        <v>310</v>
      </c>
      <c r="H33" s="218"/>
    </row>
    <row r="34" spans="1:9">
      <c r="D34" t="s">
        <v>400</v>
      </c>
      <c r="F34" s="256">
        <v>300</v>
      </c>
      <c r="G34" s="218">
        <f t="shared" si="0"/>
        <v>10</v>
      </c>
      <c r="H34" s="218"/>
    </row>
    <row r="35" spans="1:9">
      <c r="A35" s="277">
        <v>45473</v>
      </c>
      <c r="B35" s="676" t="s">
        <v>397</v>
      </c>
      <c r="C35" s="676" t="s">
        <v>425</v>
      </c>
      <c r="D35" t="s">
        <v>400</v>
      </c>
      <c r="E35" s="256">
        <v>300</v>
      </c>
      <c r="G35" s="218">
        <f t="shared" si="0"/>
        <v>310</v>
      </c>
      <c r="H35" s="218"/>
    </row>
    <row r="36" spans="1:9" s="396" customFormat="1">
      <c r="A36" s="532">
        <v>45476</v>
      </c>
      <c r="B36" s="410" t="s">
        <v>3631</v>
      </c>
      <c r="C36" s="439" t="s">
        <v>425</v>
      </c>
      <c r="D36" s="396" t="s">
        <v>400</v>
      </c>
      <c r="E36" s="397"/>
      <c r="F36" s="397">
        <v>300</v>
      </c>
      <c r="G36" s="399">
        <f t="shared" si="0"/>
        <v>10</v>
      </c>
      <c r="H36" s="399"/>
    </row>
    <row r="37" spans="1:9">
      <c r="A37" s="277">
        <v>45504</v>
      </c>
      <c r="B37" s="680" t="s">
        <v>397</v>
      </c>
      <c r="C37" s="678" t="s">
        <v>427</v>
      </c>
      <c r="D37" t="s">
        <v>400</v>
      </c>
      <c r="E37" s="256">
        <v>300</v>
      </c>
      <c r="G37" s="218">
        <f t="shared" si="0"/>
        <v>310</v>
      </c>
      <c r="H37" s="218"/>
    </row>
    <row r="38" spans="1:9" s="404" customFormat="1">
      <c r="A38" s="533">
        <v>45509</v>
      </c>
      <c r="B38" s="413" t="s">
        <v>3632</v>
      </c>
      <c r="C38" s="438" t="s">
        <v>427</v>
      </c>
      <c r="D38" s="404" t="s">
        <v>400</v>
      </c>
      <c r="E38" s="407"/>
      <c r="F38" s="407">
        <v>300</v>
      </c>
      <c r="G38" s="405">
        <f t="shared" si="0"/>
        <v>10</v>
      </c>
      <c r="H38" s="405">
        <v>300</v>
      </c>
      <c r="I38" s="404" t="s">
        <v>621</v>
      </c>
    </row>
    <row r="39" spans="1:9">
      <c r="A39" s="340">
        <v>45534</v>
      </c>
      <c r="B39" s="680" t="s">
        <v>397</v>
      </c>
      <c r="C39" s="678" t="s">
        <v>732</v>
      </c>
      <c r="D39" t="s">
        <v>400</v>
      </c>
      <c r="E39" s="256">
        <v>300</v>
      </c>
      <c r="G39" s="218">
        <f t="shared" si="0"/>
        <v>310</v>
      </c>
      <c r="H39" s="218"/>
    </row>
    <row r="40" spans="1:9" s="404" customFormat="1">
      <c r="A40" s="533"/>
      <c r="B40" s="413"/>
      <c r="C40" s="438" t="s">
        <v>732</v>
      </c>
      <c r="D40" s="404" t="s">
        <v>400</v>
      </c>
      <c r="E40" s="407"/>
      <c r="F40" s="407">
        <v>300</v>
      </c>
      <c r="G40" s="405">
        <f t="shared" si="0"/>
        <v>10</v>
      </c>
      <c r="H40" s="405"/>
      <c r="I40" s="404" t="s">
        <v>3633</v>
      </c>
    </row>
    <row r="41" spans="1:9">
      <c r="A41" s="340">
        <v>45565</v>
      </c>
      <c r="B41" s="680" t="s">
        <v>397</v>
      </c>
      <c r="C41" s="678" t="s">
        <v>3634</v>
      </c>
      <c r="D41" t="s">
        <v>400</v>
      </c>
      <c r="E41" s="256">
        <v>300</v>
      </c>
      <c r="G41" s="218">
        <f t="shared" si="0"/>
        <v>310</v>
      </c>
      <c r="H41" s="218"/>
    </row>
    <row r="42" spans="1:9" s="466" customFormat="1">
      <c r="A42" s="588">
        <v>45570</v>
      </c>
      <c r="B42" s="492" t="s">
        <v>3635</v>
      </c>
      <c r="C42" s="497" t="s">
        <v>3634</v>
      </c>
      <c r="D42" s="466" t="s">
        <v>400</v>
      </c>
      <c r="E42" s="467"/>
      <c r="F42" s="467">
        <v>300</v>
      </c>
      <c r="G42" s="469">
        <f t="shared" si="0"/>
        <v>10</v>
      </c>
      <c r="H42" s="469"/>
    </row>
    <row r="43" spans="1:9">
      <c r="A43" s="243">
        <v>45596</v>
      </c>
      <c r="B43" s="676" t="s">
        <v>397</v>
      </c>
      <c r="C43" s="676" t="s">
        <v>398</v>
      </c>
      <c r="D43" t="s">
        <v>400</v>
      </c>
      <c r="E43" s="237">
        <v>300</v>
      </c>
      <c r="G43" s="218">
        <f t="shared" si="0"/>
        <v>310</v>
      </c>
      <c r="H43" s="218"/>
    </row>
    <row r="44" spans="1:9" s="396" customFormat="1">
      <c r="A44" s="532">
        <v>45600</v>
      </c>
      <c r="B44" s="410" t="s">
        <v>3636</v>
      </c>
      <c r="C44" s="439" t="s">
        <v>398</v>
      </c>
      <c r="D44" s="396" t="s">
        <v>400</v>
      </c>
      <c r="E44" s="397"/>
      <c r="F44" s="397">
        <v>300</v>
      </c>
      <c r="G44" s="399">
        <f t="shared" si="0"/>
        <v>10</v>
      </c>
      <c r="H44" s="399"/>
    </row>
    <row r="45" spans="1:9">
      <c r="A45" s="340">
        <v>45626</v>
      </c>
      <c r="B45" s="680" t="s">
        <v>397</v>
      </c>
      <c r="C45" s="678" t="s">
        <v>3624</v>
      </c>
      <c r="D45" t="s">
        <v>400</v>
      </c>
      <c r="E45" s="237">
        <v>300</v>
      </c>
      <c r="G45" s="218">
        <f t="shared" si="0"/>
        <v>310</v>
      </c>
      <c r="H45" s="218"/>
    </row>
    <row r="46" spans="1:9" s="396" customFormat="1">
      <c r="A46" s="532">
        <v>45632</v>
      </c>
      <c r="B46" s="410" t="s">
        <v>3637</v>
      </c>
      <c r="C46" s="439" t="s">
        <v>3624</v>
      </c>
      <c r="D46" s="396" t="s">
        <v>400</v>
      </c>
      <c r="E46" s="397"/>
      <c r="F46" s="397">
        <v>300</v>
      </c>
      <c r="G46" s="399">
        <f t="shared" si="0"/>
        <v>10</v>
      </c>
      <c r="H46" s="399"/>
    </row>
    <row r="47" spans="1:9">
      <c r="A47" s="340">
        <v>45657</v>
      </c>
      <c r="B47" s="680" t="s">
        <v>397</v>
      </c>
      <c r="C47" s="678" t="s">
        <v>409</v>
      </c>
      <c r="D47" t="s">
        <v>400</v>
      </c>
      <c r="E47" s="237">
        <v>300</v>
      </c>
      <c r="G47" s="218">
        <f t="shared" si="0"/>
        <v>310</v>
      </c>
      <c r="H47" s="218"/>
    </row>
    <row r="48" spans="1:9" s="404" customFormat="1">
      <c r="A48" s="533">
        <v>45664</v>
      </c>
      <c r="B48" s="413" t="s">
        <v>3638</v>
      </c>
      <c r="C48" s="438" t="s">
        <v>409</v>
      </c>
      <c r="D48" s="404" t="s">
        <v>400</v>
      </c>
      <c r="E48" s="407"/>
      <c r="F48" s="407">
        <v>300</v>
      </c>
      <c r="G48" s="405">
        <f t="shared" si="0"/>
        <v>10</v>
      </c>
      <c r="H48" s="405">
        <v>300</v>
      </c>
      <c r="I48" s="404" t="s">
        <v>621</v>
      </c>
    </row>
    <row r="49" spans="1:14">
      <c r="A49" s="277">
        <v>45688</v>
      </c>
      <c r="B49" s="371" t="s">
        <v>397</v>
      </c>
      <c r="C49" s="680" t="s">
        <v>444</v>
      </c>
      <c r="D49" t="s">
        <v>400</v>
      </c>
      <c r="E49" s="237">
        <v>300</v>
      </c>
      <c r="G49" s="218">
        <f t="shared" si="0"/>
        <v>310</v>
      </c>
      <c r="H49" s="218"/>
    </row>
    <row r="50" spans="1:14" s="396" customFormat="1">
      <c r="A50" s="532">
        <v>45692</v>
      </c>
      <c r="B50" s="410" t="s">
        <v>3639</v>
      </c>
      <c r="C50" s="439" t="s">
        <v>444</v>
      </c>
      <c r="D50" s="396" t="s">
        <v>400</v>
      </c>
      <c r="E50" s="397"/>
      <c r="F50" s="397">
        <v>300</v>
      </c>
      <c r="G50" s="399">
        <f t="shared" si="0"/>
        <v>10</v>
      </c>
      <c r="H50" s="399"/>
    </row>
    <row r="51" spans="1:14">
      <c r="A51" s="340">
        <v>45716</v>
      </c>
      <c r="B51" s="680" t="s">
        <v>397</v>
      </c>
      <c r="C51" s="678" t="s">
        <v>415</v>
      </c>
      <c r="D51" t="s">
        <v>400</v>
      </c>
      <c r="E51" s="256">
        <v>300</v>
      </c>
      <c r="G51" s="218">
        <f t="shared" si="0"/>
        <v>310</v>
      </c>
      <c r="H51" s="218"/>
    </row>
    <row r="52" spans="1:14" s="396" customFormat="1">
      <c r="A52" s="532">
        <v>45720</v>
      </c>
      <c r="B52" s="410" t="s">
        <v>3640</v>
      </c>
      <c r="C52" s="439" t="s">
        <v>415</v>
      </c>
      <c r="D52" s="396" t="s">
        <v>400</v>
      </c>
      <c r="E52" s="397"/>
      <c r="F52" s="397">
        <v>300</v>
      </c>
      <c r="G52" s="399">
        <f t="shared" si="0"/>
        <v>10</v>
      </c>
      <c r="H52" s="399"/>
    </row>
    <row r="53" spans="1:14">
      <c r="A53" s="340">
        <v>45747</v>
      </c>
      <c r="B53" s="680" t="s">
        <v>397</v>
      </c>
      <c r="C53" s="678" t="s">
        <v>418</v>
      </c>
      <c r="D53" t="s">
        <v>400</v>
      </c>
      <c r="E53" s="256">
        <v>300</v>
      </c>
      <c r="G53" s="218">
        <f t="shared" si="0"/>
        <v>310</v>
      </c>
      <c r="H53" s="218"/>
    </row>
    <row r="54" spans="1:14" s="404" customFormat="1">
      <c r="A54" s="533">
        <v>45752</v>
      </c>
      <c r="B54" s="413" t="s">
        <v>3641</v>
      </c>
      <c r="C54" s="438" t="s">
        <v>418</v>
      </c>
      <c r="D54" s="404" t="s">
        <v>400</v>
      </c>
      <c r="E54" s="407"/>
      <c r="F54" s="407">
        <v>300</v>
      </c>
      <c r="G54" s="405">
        <f t="shared" si="0"/>
        <v>10</v>
      </c>
      <c r="H54" s="405">
        <v>300</v>
      </c>
      <c r="I54" s="404" t="s">
        <v>621</v>
      </c>
    </row>
    <row r="55" spans="1:14">
      <c r="A55" s="243">
        <v>45777</v>
      </c>
      <c r="B55" s="676" t="s">
        <v>397</v>
      </c>
      <c r="C55" s="676" t="s">
        <v>420</v>
      </c>
      <c r="D55" t="s">
        <v>400</v>
      </c>
      <c r="E55" s="256">
        <v>300</v>
      </c>
      <c r="G55" s="218">
        <f t="shared" si="0"/>
        <v>310</v>
      </c>
      <c r="H55" s="218"/>
    </row>
    <row r="56" spans="1:14" s="404" customFormat="1">
      <c r="A56" s="533">
        <v>45793</v>
      </c>
      <c r="B56" s="413" t="s">
        <v>3642</v>
      </c>
      <c r="C56" s="438" t="s">
        <v>420</v>
      </c>
      <c r="D56" s="404" t="s">
        <v>400</v>
      </c>
      <c r="E56" s="407"/>
      <c r="F56" s="407">
        <v>300</v>
      </c>
      <c r="G56" s="405">
        <f t="shared" si="0"/>
        <v>10</v>
      </c>
      <c r="H56" s="405">
        <v>300</v>
      </c>
      <c r="I56" s="404" t="s">
        <v>1275</v>
      </c>
    </row>
    <row r="57" spans="1:14">
      <c r="A57" s="243">
        <v>45808</v>
      </c>
      <c r="B57" s="676" t="s">
        <v>397</v>
      </c>
      <c r="C57" s="676" t="s">
        <v>422</v>
      </c>
      <c r="D57" t="s">
        <v>400</v>
      </c>
      <c r="E57" s="237">
        <v>300</v>
      </c>
      <c r="G57" s="218">
        <f t="shared" si="0"/>
        <v>310</v>
      </c>
      <c r="H57" s="218"/>
    </row>
    <row r="58" spans="1:14" s="396" customFormat="1">
      <c r="A58" s="532">
        <v>45820</v>
      </c>
      <c r="B58" s="410" t="s">
        <v>3643</v>
      </c>
      <c r="C58" s="439" t="s">
        <v>422</v>
      </c>
      <c r="D58" s="396" t="s">
        <v>400</v>
      </c>
      <c r="E58" s="397"/>
      <c r="F58" s="397">
        <v>300</v>
      </c>
      <c r="G58" s="399">
        <f t="shared" si="0"/>
        <v>10</v>
      </c>
      <c r="H58" s="399"/>
    </row>
    <row r="59" spans="1:14">
      <c r="A59" s="243">
        <v>45838</v>
      </c>
      <c r="B59" s="676" t="s">
        <v>397</v>
      </c>
      <c r="C59" s="676" t="s">
        <v>425</v>
      </c>
      <c r="D59" t="s">
        <v>400</v>
      </c>
      <c r="E59" s="237">
        <v>300</v>
      </c>
      <c r="G59" s="218">
        <f t="shared" si="0"/>
        <v>310</v>
      </c>
      <c r="H59" s="218"/>
    </row>
    <row r="60" spans="1:14" s="404" customFormat="1">
      <c r="A60" s="533">
        <v>45856</v>
      </c>
      <c r="B60" s="413"/>
      <c r="C60" s="438" t="s">
        <v>425</v>
      </c>
      <c r="D60" s="404" t="s">
        <v>400</v>
      </c>
      <c r="E60" s="407"/>
      <c r="F60" s="407">
        <v>300</v>
      </c>
      <c r="G60" s="405">
        <f t="shared" si="0"/>
        <v>10</v>
      </c>
      <c r="H60" s="405">
        <v>300</v>
      </c>
      <c r="I60" s="404" t="s">
        <v>3049</v>
      </c>
      <c r="N60" s="404">
        <v>1453</v>
      </c>
    </row>
    <row r="61" spans="1:14">
      <c r="A61" s="243">
        <v>45869</v>
      </c>
      <c r="B61" s="680" t="s">
        <v>397</v>
      </c>
      <c r="C61" s="676" t="s">
        <v>427</v>
      </c>
      <c r="D61" t="s">
        <v>400</v>
      </c>
      <c r="E61" s="237">
        <v>300</v>
      </c>
      <c r="G61" s="218">
        <f t="shared" si="0"/>
        <v>310</v>
      </c>
      <c r="H61" s="218"/>
      <c r="N61">
        <v>748</v>
      </c>
    </row>
    <row r="62" spans="1:14" s="404" customFormat="1">
      <c r="A62" s="533">
        <v>45888</v>
      </c>
      <c r="B62" s="413"/>
      <c r="C62" s="438" t="s">
        <v>427</v>
      </c>
      <c r="D62" s="404" t="s">
        <v>400</v>
      </c>
      <c r="E62" s="407"/>
      <c r="F62" s="407">
        <v>300</v>
      </c>
      <c r="G62" s="405">
        <f t="shared" ref="G62:G126" si="1">G61+E62-F62</f>
        <v>10</v>
      </c>
      <c r="H62" s="405">
        <v>300</v>
      </c>
      <c r="I62" s="404" t="s">
        <v>3049</v>
      </c>
      <c r="N62" s="404">
        <v>165</v>
      </c>
    </row>
    <row r="63" spans="1:14">
      <c r="A63" s="243">
        <v>45900</v>
      </c>
      <c r="B63" s="676" t="s">
        <v>397</v>
      </c>
      <c r="C63" s="676" t="s">
        <v>429</v>
      </c>
      <c r="D63" t="s">
        <v>400</v>
      </c>
      <c r="E63" s="237">
        <v>300</v>
      </c>
      <c r="G63" s="218">
        <f t="shared" si="1"/>
        <v>310</v>
      </c>
      <c r="H63" s="218"/>
      <c r="N63">
        <v>1024</v>
      </c>
    </row>
    <row r="64" spans="1:14">
      <c r="A64" s="236">
        <v>45920</v>
      </c>
      <c r="B64" s="677" t="s">
        <v>3644</v>
      </c>
      <c r="C64" s="677" t="s">
        <v>429</v>
      </c>
      <c r="D64" t="s">
        <v>400</v>
      </c>
      <c r="E64" s="237"/>
      <c r="F64" s="237">
        <v>300</v>
      </c>
      <c r="G64" s="218">
        <f t="shared" si="1"/>
        <v>10</v>
      </c>
      <c r="H64" s="218"/>
    </row>
    <row r="65" spans="1:14">
      <c r="A65" s="243">
        <v>45930</v>
      </c>
      <c r="B65" s="676" t="s">
        <v>397</v>
      </c>
      <c r="C65" s="676" t="s">
        <v>431</v>
      </c>
      <c r="D65" t="s">
        <v>400</v>
      </c>
      <c r="E65" s="237">
        <v>300</v>
      </c>
      <c r="G65" s="218">
        <f t="shared" si="1"/>
        <v>310</v>
      </c>
      <c r="H65" s="218"/>
      <c r="N65">
        <f>SUM(N60:N63)</f>
        <v>3390</v>
      </c>
    </row>
    <row r="66" spans="1:14">
      <c r="A66" s="339">
        <v>45945</v>
      </c>
      <c r="B66" s="317" t="s">
        <v>3645</v>
      </c>
      <c r="C66" s="335" t="s">
        <v>431</v>
      </c>
      <c r="D66" t="s">
        <v>400</v>
      </c>
      <c r="F66" s="256">
        <v>300</v>
      </c>
      <c r="G66" s="218">
        <f t="shared" si="1"/>
        <v>10</v>
      </c>
      <c r="H66" s="218"/>
    </row>
    <row r="67" spans="1:14">
      <c r="A67" s="243">
        <v>45961</v>
      </c>
      <c r="B67" s="676" t="s">
        <v>397</v>
      </c>
      <c r="C67" s="676" t="s">
        <v>398</v>
      </c>
      <c r="D67" t="s">
        <v>400</v>
      </c>
      <c r="E67" s="237">
        <v>300</v>
      </c>
      <c r="G67" s="218">
        <f t="shared" si="1"/>
        <v>310</v>
      </c>
      <c r="H67" s="218"/>
    </row>
    <row r="68" spans="1:14">
      <c r="A68" s="560">
        <v>46006</v>
      </c>
      <c r="B68" s="561" t="s">
        <v>3646</v>
      </c>
      <c r="C68" s="561" t="s">
        <v>398</v>
      </c>
      <c r="D68" s="583" t="s">
        <v>400</v>
      </c>
      <c r="E68" s="237"/>
      <c r="F68" s="256">
        <v>300</v>
      </c>
      <c r="G68" s="218">
        <f t="shared" si="1"/>
        <v>10</v>
      </c>
      <c r="H68" s="218"/>
      <c r="I68" s="557" t="s">
        <v>597</v>
      </c>
      <c r="J68" s="558">
        <v>42799850</v>
      </c>
    </row>
    <row r="69" spans="1:14">
      <c r="A69" s="243">
        <v>45991</v>
      </c>
      <c r="B69" s="676" t="s">
        <v>397</v>
      </c>
      <c r="C69" s="676" t="s">
        <v>405</v>
      </c>
      <c r="D69" t="s">
        <v>400</v>
      </c>
      <c r="E69" s="256">
        <v>150</v>
      </c>
      <c r="G69" s="218">
        <f t="shared" si="1"/>
        <v>160</v>
      </c>
      <c r="H69" s="218"/>
    </row>
    <row r="70" spans="1:14">
      <c r="A70" s="236">
        <v>46010</v>
      </c>
      <c r="B70" s="677" t="s">
        <v>3647</v>
      </c>
      <c r="C70" s="677" t="s">
        <v>405</v>
      </c>
      <c r="D70" t="s">
        <v>400</v>
      </c>
      <c r="F70" s="256">
        <v>150</v>
      </c>
      <c r="G70" s="218">
        <f t="shared" si="1"/>
        <v>10</v>
      </c>
      <c r="H70" s="218"/>
    </row>
    <row r="71" spans="1:14">
      <c r="A71" s="243">
        <v>46022</v>
      </c>
      <c r="B71" s="676" t="s">
        <v>397</v>
      </c>
      <c r="C71" s="676" t="s">
        <v>409</v>
      </c>
      <c r="D71" t="s">
        <v>400</v>
      </c>
      <c r="E71" s="237">
        <v>300</v>
      </c>
      <c r="G71" s="218">
        <f t="shared" si="1"/>
        <v>310</v>
      </c>
      <c r="H71" s="218"/>
      <c r="K71" s="741" t="s">
        <v>2188</v>
      </c>
      <c r="L71" s="741"/>
      <c r="M71" s="741"/>
      <c r="N71" s="741"/>
    </row>
    <row r="72" spans="1:14">
      <c r="A72" s="236">
        <v>46051</v>
      </c>
      <c r="B72" s="677" t="s">
        <v>2189</v>
      </c>
      <c r="C72" s="677" t="s">
        <v>409</v>
      </c>
      <c r="D72" t="s">
        <v>400</v>
      </c>
      <c r="F72" s="256">
        <v>200</v>
      </c>
      <c r="G72" s="218">
        <f t="shared" si="1"/>
        <v>110</v>
      </c>
      <c r="H72" s="218"/>
      <c r="J72" s="636">
        <v>2024</v>
      </c>
      <c r="K72" s="636" t="s">
        <v>422</v>
      </c>
      <c r="L72" s="631" t="s">
        <v>580</v>
      </c>
      <c r="M72" s="637">
        <v>10</v>
      </c>
      <c r="N72" s="632" t="s">
        <v>1295</v>
      </c>
    </row>
    <row r="73" spans="1:14">
      <c r="A73" s="236">
        <v>46051</v>
      </c>
      <c r="B73" s="677" t="s">
        <v>2190</v>
      </c>
      <c r="C73" s="677" t="s">
        <v>409</v>
      </c>
      <c r="D73" t="s">
        <v>400</v>
      </c>
      <c r="F73" s="256">
        <v>100</v>
      </c>
      <c r="G73" s="218">
        <f t="shared" si="1"/>
        <v>10</v>
      </c>
      <c r="H73" s="218"/>
      <c r="J73" s="678">
        <v>2026</v>
      </c>
      <c r="K73" s="676" t="s">
        <v>444</v>
      </c>
      <c r="L73" t="s">
        <v>400</v>
      </c>
      <c r="M73" s="256">
        <v>300</v>
      </c>
    </row>
    <row r="74" spans="1:14">
      <c r="A74" s="243">
        <v>46053</v>
      </c>
      <c r="B74" s="676" t="s">
        <v>397</v>
      </c>
      <c r="C74" s="676" t="s">
        <v>444</v>
      </c>
      <c r="D74" t="s">
        <v>400</v>
      </c>
      <c r="E74" s="256">
        <v>300</v>
      </c>
      <c r="G74" s="218">
        <f t="shared" si="1"/>
        <v>310</v>
      </c>
      <c r="H74" s="218"/>
      <c r="M74" s="299">
        <f>SUM(M72:M73)</f>
        <v>310</v>
      </c>
    </row>
    <row r="75" spans="1:14">
      <c r="A75" s="236">
        <v>46080</v>
      </c>
      <c r="B75" s="569" t="s">
        <v>2191</v>
      </c>
      <c r="C75" s="677" t="s">
        <v>444</v>
      </c>
      <c r="D75" s="554" t="s">
        <v>400</v>
      </c>
      <c r="E75" s="629"/>
      <c r="F75" s="256">
        <v>300</v>
      </c>
      <c r="G75" s="218">
        <f>G74+E75-F75</f>
        <v>10</v>
      </c>
      <c r="H75" s="218"/>
    </row>
    <row r="76" spans="1:14">
      <c r="A76" s="243">
        <v>46081</v>
      </c>
      <c r="B76" s="676" t="s">
        <v>1454</v>
      </c>
      <c r="C76" s="676" t="s">
        <v>415</v>
      </c>
      <c r="D76" t="s">
        <v>400</v>
      </c>
      <c r="E76" s="256">
        <v>300</v>
      </c>
      <c r="G76" s="218">
        <f t="shared" ref="G76:G81" si="2">G75+E76-F76</f>
        <v>310</v>
      </c>
      <c r="H76" s="218"/>
    </row>
    <row r="77" spans="1:14">
      <c r="A77" s="560">
        <v>46119</v>
      </c>
      <c r="B77" s="561" t="s">
        <v>3648</v>
      </c>
      <c r="C77" s="561" t="s">
        <v>415</v>
      </c>
      <c r="D77" t="s">
        <v>400</v>
      </c>
      <c r="F77" s="256">
        <v>300</v>
      </c>
      <c r="G77" s="218">
        <f t="shared" si="2"/>
        <v>10</v>
      </c>
      <c r="H77" s="218"/>
    </row>
    <row r="78" spans="1:14">
      <c r="A78" s="243">
        <v>46112</v>
      </c>
      <c r="B78" s="676" t="s">
        <v>1454</v>
      </c>
      <c r="C78" s="676" t="s">
        <v>418</v>
      </c>
      <c r="D78" t="s">
        <v>400</v>
      </c>
      <c r="E78" s="256">
        <v>300</v>
      </c>
      <c r="G78" s="218">
        <f t="shared" si="2"/>
        <v>310</v>
      </c>
      <c r="H78" s="218"/>
    </row>
    <row r="79" spans="1:14">
      <c r="A79" s="339">
        <v>46134</v>
      </c>
      <c r="B79" s="317" t="s">
        <v>3649</v>
      </c>
      <c r="C79" s="335" t="s">
        <v>418</v>
      </c>
      <c r="D79" t="s">
        <v>400</v>
      </c>
      <c r="F79" s="256">
        <v>100</v>
      </c>
      <c r="G79" s="218">
        <f t="shared" si="2"/>
        <v>210</v>
      </c>
      <c r="H79" s="218"/>
    </row>
    <row r="80" spans="1:14">
      <c r="A80" s="339">
        <v>46134</v>
      </c>
      <c r="B80" s="317" t="s">
        <v>3650</v>
      </c>
      <c r="C80" s="335" t="s">
        <v>418</v>
      </c>
      <c r="D80" t="s">
        <v>400</v>
      </c>
      <c r="F80" s="256">
        <v>200</v>
      </c>
      <c r="G80" s="218">
        <f t="shared" si="2"/>
        <v>10</v>
      </c>
      <c r="H80" s="218"/>
    </row>
    <row r="81" spans="1:9">
      <c r="A81" s="243">
        <v>46142</v>
      </c>
      <c r="B81" s="676" t="s">
        <v>1454</v>
      </c>
      <c r="C81" s="676" t="s">
        <v>420</v>
      </c>
      <c r="D81" t="s">
        <v>400</v>
      </c>
      <c r="E81" s="256">
        <v>300</v>
      </c>
      <c r="G81" s="218">
        <f t="shared" si="2"/>
        <v>310</v>
      </c>
      <c r="H81" s="510">
        <f>SUM(H5:H80)</f>
        <v>2100</v>
      </c>
      <c r="I81" s="511" t="s">
        <v>643</v>
      </c>
    </row>
    <row r="82" spans="1:9">
      <c r="G82" s="218">
        <f t="shared" si="1"/>
        <v>310</v>
      </c>
    </row>
    <row r="83" spans="1:9">
      <c r="G83" s="218">
        <f t="shared" si="1"/>
        <v>310</v>
      </c>
    </row>
    <row r="84" spans="1:9">
      <c r="G84" s="218">
        <f t="shared" si="1"/>
        <v>310</v>
      </c>
    </row>
    <row r="85" spans="1:9">
      <c r="G85" s="218">
        <f t="shared" si="1"/>
        <v>310</v>
      </c>
    </row>
    <row r="86" spans="1:9">
      <c r="G86" s="218">
        <f t="shared" si="1"/>
        <v>310</v>
      </c>
    </row>
    <row r="87" spans="1:9">
      <c r="G87" s="218">
        <f t="shared" si="1"/>
        <v>310</v>
      </c>
    </row>
    <row r="88" spans="1:9">
      <c r="G88" s="218">
        <f t="shared" si="1"/>
        <v>310</v>
      </c>
    </row>
    <row r="89" spans="1:9">
      <c r="G89" s="218">
        <f t="shared" si="1"/>
        <v>310</v>
      </c>
    </row>
    <row r="90" spans="1:9">
      <c r="G90" s="218">
        <f t="shared" si="1"/>
        <v>310</v>
      </c>
    </row>
    <row r="91" spans="1:9">
      <c r="G91" s="218">
        <f t="shared" si="1"/>
        <v>310</v>
      </c>
    </row>
    <row r="92" spans="1:9">
      <c r="G92" s="218">
        <f t="shared" si="1"/>
        <v>310</v>
      </c>
    </row>
    <row r="93" spans="1:9">
      <c r="G93" s="218">
        <f t="shared" si="1"/>
        <v>310</v>
      </c>
    </row>
    <row r="94" spans="1:9">
      <c r="G94" s="218">
        <f t="shared" si="1"/>
        <v>310</v>
      </c>
    </row>
    <row r="95" spans="1:9">
      <c r="G95" s="218">
        <f t="shared" si="1"/>
        <v>310</v>
      </c>
    </row>
    <row r="96" spans="1:9">
      <c r="G96" s="218">
        <f t="shared" si="1"/>
        <v>310</v>
      </c>
    </row>
    <row r="97" spans="7:7">
      <c r="G97" s="218">
        <f t="shared" si="1"/>
        <v>310</v>
      </c>
    </row>
    <row r="98" spans="7:7">
      <c r="G98" s="218">
        <f t="shared" si="1"/>
        <v>310</v>
      </c>
    </row>
    <row r="99" spans="7:7">
      <c r="G99" s="218">
        <f t="shared" si="1"/>
        <v>310</v>
      </c>
    </row>
    <row r="100" spans="7:7">
      <c r="G100" s="218">
        <f t="shared" si="1"/>
        <v>310</v>
      </c>
    </row>
    <row r="101" spans="7:7">
      <c r="G101" s="218">
        <f t="shared" si="1"/>
        <v>310</v>
      </c>
    </row>
    <row r="102" spans="7:7">
      <c r="G102" s="218">
        <f t="shared" si="1"/>
        <v>310</v>
      </c>
    </row>
    <row r="103" spans="7:7">
      <c r="G103" s="218">
        <f t="shared" si="1"/>
        <v>310</v>
      </c>
    </row>
    <row r="104" spans="7:7">
      <c r="G104" s="218">
        <f t="shared" si="1"/>
        <v>310</v>
      </c>
    </row>
    <row r="105" spans="7:7">
      <c r="G105" s="218">
        <f t="shared" si="1"/>
        <v>310</v>
      </c>
    </row>
    <row r="106" spans="7:7">
      <c r="G106" s="218">
        <f t="shared" si="1"/>
        <v>310</v>
      </c>
    </row>
    <row r="107" spans="7:7">
      <c r="G107" s="218">
        <f t="shared" si="1"/>
        <v>310</v>
      </c>
    </row>
    <row r="108" spans="7:7">
      <c r="G108" s="218">
        <f t="shared" si="1"/>
        <v>310</v>
      </c>
    </row>
    <row r="109" spans="7:7">
      <c r="G109" s="218">
        <f t="shared" si="1"/>
        <v>310</v>
      </c>
    </row>
    <row r="110" spans="7:7">
      <c r="G110" s="218">
        <f t="shared" si="1"/>
        <v>310</v>
      </c>
    </row>
    <row r="111" spans="7:7">
      <c r="G111" s="218">
        <f t="shared" si="1"/>
        <v>310</v>
      </c>
    </row>
    <row r="112" spans="7:7">
      <c r="G112" s="218">
        <f t="shared" si="1"/>
        <v>310</v>
      </c>
    </row>
    <row r="113" spans="7:7">
      <c r="G113" s="218">
        <f t="shared" si="1"/>
        <v>310</v>
      </c>
    </row>
    <row r="114" spans="7:7">
      <c r="G114" s="218">
        <f t="shared" si="1"/>
        <v>310</v>
      </c>
    </row>
    <row r="115" spans="7:7">
      <c r="G115" s="218">
        <f t="shared" si="1"/>
        <v>310</v>
      </c>
    </row>
    <row r="116" spans="7:7">
      <c r="G116" s="218">
        <f t="shared" si="1"/>
        <v>310</v>
      </c>
    </row>
    <row r="117" spans="7:7">
      <c r="G117" s="218">
        <f t="shared" si="1"/>
        <v>310</v>
      </c>
    </row>
    <row r="118" spans="7:7">
      <c r="G118" s="218">
        <f t="shared" si="1"/>
        <v>310</v>
      </c>
    </row>
    <row r="119" spans="7:7">
      <c r="G119" s="218">
        <f t="shared" si="1"/>
        <v>310</v>
      </c>
    </row>
    <row r="120" spans="7:7">
      <c r="G120" s="218">
        <f t="shared" si="1"/>
        <v>310</v>
      </c>
    </row>
    <row r="121" spans="7:7">
      <c r="G121" s="218">
        <f t="shared" si="1"/>
        <v>310</v>
      </c>
    </row>
    <row r="122" spans="7:7">
      <c r="G122" s="218">
        <f t="shared" si="1"/>
        <v>310</v>
      </c>
    </row>
    <row r="123" spans="7:7">
      <c r="G123" s="218">
        <f t="shared" si="1"/>
        <v>310</v>
      </c>
    </row>
    <row r="124" spans="7:7">
      <c r="G124" s="218">
        <f t="shared" si="1"/>
        <v>310</v>
      </c>
    </row>
    <row r="125" spans="7:7">
      <c r="G125" s="218">
        <f t="shared" si="1"/>
        <v>310</v>
      </c>
    </row>
    <row r="126" spans="7:7">
      <c r="G126" s="218">
        <f t="shared" si="1"/>
        <v>310</v>
      </c>
    </row>
    <row r="127" spans="7:7">
      <c r="G127" s="218">
        <f t="shared" ref="G127:G190" si="3">G126+E127-F127</f>
        <v>310</v>
      </c>
    </row>
    <row r="128" spans="7:7">
      <c r="G128" s="218">
        <f t="shared" si="3"/>
        <v>310</v>
      </c>
    </row>
    <row r="129" spans="7:7">
      <c r="G129" s="218">
        <f t="shared" si="3"/>
        <v>310</v>
      </c>
    </row>
    <row r="130" spans="7:7">
      <c r="G130" s="218">
        <f t="shared" si="3"/>
        <v>310</v>
      </c>
    </row>
    <row r="131" spans="7:7">
      <c r="G131" s="218">
        <f t="shared" si="3"/>
        <v>310</v>
      </c>
    </row>
    <row r="132" spans="7:7">
      <c r="G132" s="218">
        <f t="shared" si="3"/>
        <v>310</v>
      </c>
    </row>
    <row r="133" spans="7:7">
      <c r="G133" s="218">
        <f t="shared" si="3"/>
        <v>310</v>
      </c>
    </row>
    <row r="134" spans="7:7">
      <c r="G134" s="218">
        <f t="shared" si="3"/>
        <v>310</v>
      </c>
    </row>
    <row r="135" spans="7:7">
      <c r="G135" s="218">
        <f t="shared" si="3"/>
        <v>310</v>
      </c>
    </row>
    <row r="136" spans="7:7">
      <c r="G136" s="218">
        <f t="shared" si="3"/>
        <v>310</v>
      </c>
    </row>
    <row r="137" spans="7:7">
      <c r="G137" s="218">
        <f t="shared" si="3"/>
        <v>310</v>
      </c>
    </row>
    <row r="138" spans="7:7">
      <c r="G138" s="218">
        <f t="shared" si="3"/>
        <v>310</v>
      </c>
    </row>
    <row r="139" spans="7:7">
      <c r="G139" s="218">
        <f t="shared" si="3"/>
        <v>310</v>
      </c>
    </row>
    <row r="140" spans="7:7">
      <c r="G140" s="218">
        <f t="shared" si="3"/>
        <v>310</v>
      </c>
    </row>
    <row r="141" spans="7:7">
      <c r="G141" s="218">
        <f t="shared" si="3"/>
        <v>310</v>
      </c>
    </row>
    <row r="142" spans="7:7">
      <c r="G142" s="218">
        <f t="shared" si="3"/>
        <v>310</v>
      </c>
    </row>
    <row r="143" spans="7:7">
      <c r="G143" s="218">
        <f t="shared" si="3"/>
        <v>310</v>
      </c>
    </row>
    <row r="144" spans="7:7">
      <c r="G144" s="218">
        <f t="shared" si="3"/>
        <v>310</v>
      </c>
    </row>
    <row r="145" spans="7:7">
      <c r="G145" s="218">
        <f t="shared" si="3"/>
        <v>310</v>
      </c>
    </row>
    <row r="146" spans="7:7">
      <c r="G146" s="218">
        <f t="shared" si="3"/>
        <v>310</v>
      </c>
    </row>
    <row r="147" spans="7:7">
      <c r="G147" s="218">
        <f t="shared" si="3"/>
        <v>310</v>
      </c>
    </row>
    <row r="148" spans="7:7">
      <c r="G148" s="218">
        <f t="shared" si="3"/>
        <v>310</v>
      </c>
    </row>
    <row r="149" spans="7:7">
      <c r="G149" s="218">
        <f t="shared" si="3"/>
        <v>310</v>
      </c>
    </row>
    <row r="150" spans="7:7">
      <c r="G150" s="218">
        <f t="shared" si="3"/>
        <v>310</v>
      </c>
    </row>
    <row r="151" spans="7:7">
      <c r="G151" s="218">
        <f t="shared" si="3"/>
        <v>310</v>
      </c>
    </row>
    <row r="152" spans="7:7">
      <c r="G152" s="218">
        <f t="shared" si="3"/>
        <v>310</v>
      </c>
    </row>
    <row r="153" spans="7:7">
      <c r="G153" s="218">
        <f t="shared" si="3"/>
        <v>310</v>
      </c>
    </row>
    <row r="154" spans="7:7">
      <c r="G154" s="218">
        <f t="shared" si="3"/>
        <v>310</v>
      </c>
    </row>
    <row r="155" spans="7:7">
      <c r="G155" s="218">
        <f t="shared" si="3"/>
        <v>310</v>
      </c>
    </row>
    <row r="156" spans="7:7">
      <c r="G156" s="218">
        <f t="shared" si="3"/>
        <v>310</v>
      </c>
    </row>
    <row r="157" spans="7:7">
      <c r="G157" s="218">
        <f t="shared" si="3"/>
        <v>310</v>
      </c>
    </row>
    <row r="158" spans="7:7">
      <c r="G158" s="218">
        <f t="shared" si="3"/>
        <v>310</v>
      </c>
    </row>
    <row r="159" spans="7:7">
      <c r="G159" s="218">
        <f t="shared" si="3"/>
        <v>310</v>
      </c>
    </row>
    <row r="160" spans="7:7">
      <c r="G160" s="218">
        <f t="shared" si="3"/>
        <v>310</v>
      </c>
    </row>
    <row r="161" spans="7:7">
      <c r="G161" s="218">
        <f t="shared" si="3"/>
        <v>310</v>
      </c>
    </row>
    <row r="162" spans="7:7">
      <c r="G162" s="218">
        <f t="shared" si="3"/>
        <v>310</v>
      </c>
    </row>
    <row r="163" spans="7:7">
      <c r="G163" s="218">
        <f t="shared" si="3"/>
        <v>310</v>
      </c>
    </row>
    <row r="164" spans="7:7">
      <c r="G164" s="218">
        <f t="shared" si="3"/>
        <v>310</v>
      </c>
    </row>
    <row r="165" spans="7:7">
      <c r="G165" s="218">
        <f t="shared" si="3"/>
        <v>310</v>
      </c>
    </row>
    <row r="166" spans="7:7">
      <c r="G166" s="218">
        <f t="shared" si="3"/>
        <v>310</v>
      </c>
    </row>
    <row r="167" spans="7:7">
      <c r="G167" s="218">
        <f t="shared" si="3"/>
        <v>310</v>
      </c>
    </row>
    <row r="168" spans="7:7">
      <c r="G168" s="218">
        <f t="shared" si="3"/>
        <v>310</v>
      </c>
    </row>
    <row r="169" spans="7:7">
      <c r="G169" s="218">
        <f t="shared" si="3"/>
        <v>310</v>
      </c>
    </row>
    <row r="170" spans="7:7">
      <c r="G170" s="218">
        <f t="shared" si="3"/>
        <v>310</v>
      </c>
    </row>
    <row r="171" spans="7:7">
      <c r="G171" s="218">
        <f t="shared" si="3"/>
        <v>310</v>
      </c>
    </row>
    <row r="172" spans="7:7">
      <c r="G172" s="218">
        <f t="shared" si="3"/>
        <v>310</v>
      </c>
    </row>
    <row r="173" spans="7:7">
      <c r="G173" s="218">
        <f t="shared" si="3"/>
        <v>310</v>
      </c>
    </row>
    <row r="174" spans="7:7">
      <c r="G174" s="218">
        <f t="shared" si="3"/>
        <v>310</v>
      </c>
    </row>
    <row r="175" spans="7:7">
      <c r="G175" s="218">
        <f t="shared" si="3"/>
        <v>310</v>
      </c>
    </row>
    <row r="176" spans="7:7">
      <c r="G176" s="218">
        <f t="shared" si="3"/>
        <v>310</v>
      </c>
    </row>
    <row r="177" spans="7:7">
      <c r="G177" s="218">
        <f t="shared" si="3"/>
        <v>310</v>
      </c>
    </row>
    <row r="178" spans="7:7">
      <c r="G178" s="218">
        <f t="shared" si="3"/>
        <v>310</v>
      </c>
    </row>
    <row r="179" spans="7:7">
      <c r="G179" s="218">
        <f t="shared" si="3"/>
        <v>310</v>
      </c>
    </row>
    <row r="180" spans="7:7">
      <c r="G180" s="218">
        <f t="shared" si="3"/>
        <v>310</v>
      </c>
    </row>
    <row r="181" spans="7:7">
      <c r="G181" s="218">
        <f t="shared" si="3"/>
        <v>310</v>
      </c>
    </row>
    <row r="182" spans="7:7">
      <c r="G182" s="218">
        <f t="shared" si="3"/>
        <v>310</v>
      </c>
    </row>
    <row r="183" spans="7:7">
      <c r="G183" s="218">
        <f t="shared" si="3"/>
        <v>310</v>
      </c>
    </row>
    <row r="184" spans="7:7">
      <c r="G184" s="218">
        <f t="shared" si="3"/>
        <v>310</v>
      </c>
    </row>
    <row r="185" spans="7:7">
      <c r="G185" s="218">
        <f t="shared" si="3"/>
        <v>310</v>
      </c>
    </row>
    <row r="186" spans="7:7">
      <c r="G186" s="218">
        <f t="shared" si="3"/>
        <v>310</v>
      </c>
    </row>
    <row r="187" spans="7:7">
      <c r="G187" s="218">
        <f t="shared" si="3"/>
        <v>310</v>
      </c>
    </row>
    <row r="188" spans="7:7">
      <c r="G188" s="218">
        <f t="shared" si="3"/>
        <v>310</v>
      </c>
    </row>
    <row r="189" spans="7:7">
      <c r="G189" s="218">
        <f t="shared" si="3"/>
        <v>310</v>
      </c>
    </row>
    <row r="190" spans="7:7">
      <c r="G190" s="218">
        <f t="shared" si="3"/>
        <v>310</v>
      </c>
    </row>
    <row r="191" spans="7:7">
      <c r="G191" s="218">
        <f t="shared" ref="G191:G254" si="4">G190+E191-F191</f>
        <v>310</v>
      </c>
    </row>
    <row r="192" spans="7:7">
      <c r="G192" s="218">
        <f t="shared" si="4"/>
        <v>310</v>
      </c>
    </row>
    <row r="193" spans="7:7">
      <c r="G193" s="218">
        <f t="shared" si="4"/>
        <v>310</v>
      </c>
    </row>
    <row r="194" spans="7:7">
      <c r="G194" s="218">
        <f t="shared" si="4"/>
        <v>310</v>
      </c>
    </row>
    <row r="195" spans="7:7">
      <c r="G195" s="218">
        <f t="shared" si="4"/>
        <v>310</v>
      </c>
    </row>
    <row r="196" spans="7:7">
      <c r="G196" s="218">
        <f t="shared" si="4"/>
        <v>310</v>
      </c>
    </row>
    <row r="197" spans="7:7">
      <c r="G197" s="218">
        <f t="shared" si="4"/>
        <v>310</v>
      </c>
    </row>
    <row r="198" spans="7:7">
      <c r="G198" s="218">
        <f t="shared" si="4"/>
        <v>310</v>
      </c>
    </row>
    <row r="199" spans="7:7">
      <c r="G199" s="218">
        <f t="shared" si="4"/>
        <v>310</v>
      </c>
    </row>
    <row r="200" spans="7:7">
      <c r="G200" s="218">
        <f t="shared" si="4"/>
        <v>310</v>
      </c>
    </row>
    <row r="201" spans="7:7">
      <c r="G201" s="218">
        <f t="shared" si="4"/>
        <v>310</v>
      </c>
    </row>
    <row r="202" spans="7:7">
      <c r="G202" s="218">
        <f t="shared" si="4"/>
        <v>310</v>
      </c>
    </row>
    <row r="203" spans="7:7">
      <c r="G203" s="218">
        <f t="shared" si="4"/>
        <v>310</v>
      </c>
    </row>
    <row r="204" spans="7:7">
      <c r="G204" s="218">
        <f t="shared" si="4"/>
        <v>310</v>
      </c>
    </row>
    <row r="205" spans="7:7">
      <c r="G205" s="218">
        <f t="shared" si="4"/>
        <v>310</v>
      </c>
    </row>
    <row r="206" spans="7:7">
      <c r="G206" s="218">
        <f t="shared" si="4"/>
        <v>310</v>
      </c>
    </row>
    <row r="207" spans="7:7">
      <c r="G207" s="218">
        <f t="shared" si="4"/>
        <v>310</v>
      </c>
    </row>
    <row r="208" spans="7:7">
      <c r="G208" s="218">
        <f t="shared" si="4"/>
        <v>310</v>
      </c>
    </row>
    <row r="209" spans="7:7">
      <c r="G209" s="218">
        <f t="shared" si="4"/>
        <v>310</v>
      </c>
    </row>
    <row r="210" spans="7:7">
      <c r="G210" s="218">
        <f t="shared" si="4"/>
        <v>310</v>
      </c>
    </row>
    <row r="211" spans="7:7">
      <c r="G211" s="218">
        <f t="shared" si="4"/>
        <v>310</v>
      </c>
    </row>
    <row r="212" spans="7:7">
      <c r="G212" s="218">
        <f t="shared" si="4"/>
        <v>310</v>
      </c>
    </row>
    <row r="213" spans="7:7">
      <c r="G213" s="218">
        <f t="shared" si="4"/>
        <v>310</v>
      </c>
    </row>
    <row r="214" spans="7:7">
      <c r="G214" s="218">
        <f t="shared" si="4"/>
        <v>310</v>
      </c>
    </row>
    <row r="215" spans="7:7">
      <c r="G215" s="218">
        <f t="shared" si="4"/>
        <v>310</v>
      </c>
    </row>
    <row r="216" spans="7:7">
      <c r="G216" s="218">
        <f t="shared" si="4"/>
        <v>310</v>
      </c>
    </row>
    <row r="217" spans="7:7">
      <c r="G217" s="218">
        <f t="shared" si="4"/>
        <v>310</v>
      </c>
    </row>
    <row r="218" spans="7:7">
      <c r="G218" s="218">
        <f t="shared" si="4"/>
        <v>310</v>
      </c>
    </row>
    <row r="219" spans="7:7">
      <c r="G219" s="218">
        <f t="shared" si="4"/>
        <v>310</v>
      </c>
    </row>
    <row r="220" spans="7:7">
      <c r="G220" s="218">
        <f t="shared" si="4"/>
        <v>310</v>
      </c>
    </row>
    <row r="221" spans="7:7">
      <c r="G221" s="218">
        <f t="shared" si="4"/>
        <v>310</v>
      </c>
    </row>
    <row r="222" spans="7:7">
      <c r="G222" s="218">
        <f t="shared" si="4"/>
        <v>310</v>
      </c>
    </row>
    <row r="223" spans="7:7">
      <c r="G223" s="218">
        <f t="shared" si="4"/>
        <v>310</v>
      </c>
    </row>
    <row r="224" spans="7:7">
      <c r="G224" s="218">
        <f t="shared" si="4"/>
        <v>310</v>
      </c>
    </row>
    <row r="225" spans="7:7">
      <c r="G225" s="218">
        <f t="shared" si="4"/>
        <v>310</v>
      </c>
    </row>
    <row r="226" spans="7:7">
      <c r="G226" s="218">
        <f t="shared" si="4"/>
        <v>310</v>
      </c>
    </row>
    <row r="227" spans="7:7">
      <c r="G227" s="218">
        <f t="shared" si="4"/>
        <v>310</v>
      </c>
    </row>
    <row r="228" spans="7:7">
      <c r="G228" s="218">
        <f t="shared" si="4"/>
        <v>310</v>
      </c>
    </row>
    <row r="229" spans="7:7">
      <c r="G229" s="218">
        <f t="shared" si="4"/>
        <v>310</v>
      </c>
    </row>
    <row r="230" spans="7:7">
      <c r="G230" s="218">
        <f t="shared" si="4"/>
        <v>310</v>
      </c>
    </row>
    <row r="231" spans="7:7">
      <c r="G231" s="218">
        <f t="shared" si="4"/>
        <v>310</v>
      </c>
    </row>
    <row r="232" spans="7:7">
      <c r="G232" s="218">
        <f t="shared" si="4"/>
        <v>310</v>
      </c>
    </row>
    <row r="233" spans="7:7">
      <c r="G233" s="218">
        <f t="shared" si="4"/>
        <v>310</v>
      </c>
    </row>
    <row r="234" spans="7:7">
      <c r="G234" s="218">
        <f t="shared" si="4"/>
        <v>310</v>
      </c>
    </row>
    <row r="235" spans="7:7">
      <c r="G235" s="218">
        <f t="shared" si="4"/>
        <v>310</v>
      </c>
    </row>
    <row r="236" spans="7:7">
      <c r="G236" s="218">
        <f t="shared" si="4"/>
        <v>310</v>
      </c>
    </row>
    <row r="237" spans="7:7">
      <c r="G237" s="218">
        <f t="shared" si="4"/>
        <v>310</v>
      </c>
    </row>
    <row r="238" spans="7:7">
      <c r="G238" s="218">
        <f t="shared" si="4"/>
        <v>310</v>
      </c>
    </row>
    <row r="239" spans="7:7">
      <c r="G239" s="218">
        <f t="shared" si="4"/>
        <v>310</v>
      </c>
    </row>
    <row r="240" spans="7:7">
      <c r="G240" s="218">
        <f t="shared" si="4"/>
        <v>310</v>
      </c>
    </row>
    <row r="241" spans="7:7">
      <c r="G241" s="218">
        <f t="shared" si="4"/>
        <v>310</v>
      </c>
    </row>
    <row r="242" spans="7:7">
      <c r="G242" s="218">
        <f t="shared" si="4"/>
        <v>310</v>
      </c>
    </row>
    <row r="243" spans="7:7">
      <c r="G243" s="218">
        <f t="shared" si="4"/>
        <v>310</v>
      </c>
    </row>
    <row r="244" spans="7:7">
      <c r="G244" s="218">
        <f t="shared" si="4"/>
        <v>310</v>
      </c>
    </row>
    <row r="245" spans="7:7">
      <c r="G245" s="218">
        <f t="shared" si="4"/>
        <v>310</v>
      </c>
    </row>
    <row r="246" spans="7:7">
      <c r="G246" s="218">
        <f t="shared" si="4"/>
        <v>310</v>
      </c>
    </row>
    <row r="247" spans="7:7">
      <c r="G247" s="218">
        <f t="shared" si="4"/>
        <v>310</v>
      </c>
    </row>
    <row r="248" spans="7:7">
      <c r="G248" s="218">
        <f t="shared" si="4"/>
        <v>310</v>
      </c>
    </row>
    <row r="249" spans="7:7">
      <c r="G249" s="218">
        <f t="shared" si="4"/>
        <v>310</v>
      </c>
    </row>
    <row r="250" spans="7:7">
      <c r="G250" s="218">
        <f t="shared" si="4"/>
        <v>310</v>
      </c>
    </row>
    <row r="251" spans="7:7">
      <c r="G251" s="218">
        <f t="shared" si="4"/>
        <v>310</v>
      </c>
    </row>
    <row r="252" spans="7:7">
      <c r="G252" s="218">
        <f t="shared" si="4"/>
        <v>310</v>
      </c>
    </row>
    <row r="253" spans="7:7">
      <c r="G253" s="218">
        <f t="shared" si="4"/>
        <v>310</v>
      </c>
    </row>
    <row r="254" spans="7:7">
      <c r="G254" s="218">
        <f t="shared" si="4"/>
        <v>310</v>
      </c>
    </row>
    <row r="255" spans="7:7">
      <c r="G255" s="218">
        <f t="shared" ref="G255:G311" si="5">G254+E255-F255</f>
        <v>310</v>
      </c>
    </row>
    <row r="256" spans="7:7">
      <c r="G256" s="218">
        <f t="shared" si="5"/>
        <v>310</v>
      </c>
    </row>
    <row r="257" spans="7:7">
      <c r="G257" s="218">
        <f t="shared" si="5"/>
        <v>310</v>
      </c>
    </row>
    <row r="258" spans="7:7">
      <c r="G258" s="218">
        <f t="shared" si="5"/>
        <v>310</v>
      </c>
    </row>
    <row r="259" spans="7:7">
      <c r="G259" s="218">
        <f t="shared" si="5"/>
        <v>310</v>
      </c>
    </row>
    <row r="260" spans="7:7">
      <c r="G260" s="218">
        <f t="shared" si="5"/>
        <v>310</v>
      </c>
    </row>
    <row r="261" spans="7:7">
      <c r="G261" s="218">
        <f t="shared" si="5"/>
        <v>310</v>
      </c>
    </row>
    <row r="262" spans="7:7">
      <c r="G262" s="218">
        <f t="shared" si="5"/>
        <v>310</v>
      </c>
    </row>
    <row r="263" spans="7:7">
      <c r="G263" s="218">
        <f t="shared" si="5"/>
        <v>310</v>
      </c>
    </row>
    <row r="264" spans="7:7">
      <c r="G264" s="218">
        <f t="shared" si="5"/>
        <v>310</v>
      </c>
    </row>
    <row r="265" spans="7:7">
      <c r="G265" s="218">
        <f t="shared" si="5"/>
        <v>310</v>
      </c>
    </row>
    <row r="266" spans="7:7">
      <c r="G266" s="218">
        <f t="shared" si="5"/>
        <v>310</v>
      </c>
    </row>
    <row r="267" spans="7:7">
      <c r="G267" s="218">
        <f t="shared" si="5"/>
        <v>310</v>
      </c>
    </row>
    <row r="268" spans="7:7">
      <c r="G268" s="218">
        <f t="shared" si="5"/>
        <v>310</v>
      </c>
    </row>
    <row r="269" spans="7:7">
      <c r="G269" s="218">
        <f t="shared" si="5"/>
        <v>310</v>
      </c>
    </row>
    <row r="270" spans="7:7">
      <c r="G270" s="218">
        <f t="shared" si="5"/>
        <v>310</v>
      </c>
    </row>
    <row r="271" spans="7:7">
      <c r="G271" s="218">
        <f t="shared" si="5"/>
        <v>310</v>
      </c>
    </row>
    <row r="272" spans="7:7">
      <c r="G272" s="218">
        <f t="shared" si="5"/>
        <v>310</v>
      </c>
    </row>
    <row r="273" spans="7:7">
      <c r="G273" s="218">
        <f t="shared" si="5"/>
        <v>310</v>
      </c>
    </row>
    <row r="274" spans="7:7">
      <c r="G274" s="218">
        <f t="shared" si="5"/>
        <v>310</v>
      </c>
    </row>
    <row r="275" spans="7:7">
      <c r="G275" s="218">
        <f t="shared" si="5"/>
        <v>310</v>
      </c>
    </row>
    <row r="276" spans="7:7">
      <c r="G276" s="218">
        <f t="shared" si="5"/>
        <v>310</v>
      </c>
    </row>
    <row r="277" spans="7:7">
      <c r="G277" s="218">
        <f t="shared" si="5"/>
        <v>310</v>
      </c>
    </row>
    <row r="278" spans="7:7">
      <c r="G278" s="218">
        <f t="shared" si="5"/>
        <v>310</v>
      </c>
    </row>
    <row r="279" spans="7:7">
      <c r="G279" s="218">
        <f t="shared" si="5"/>
        <v>310</v>
      </c>
    </row>
    <row r="280" spans="7:7">
      <c r="G280" s="218">
        <f t="shared" si="5"/>
        <v>310</v>
      </c>
    </row>
    <row r="281" spans="7:7">
      <c r="G281" s="218">
        <f t="shared" si="5"/>
        <v>310</v>
      </c>
    </row>
    <row r="282" spans="7:7">
      <c r="G282" s="218">
        <f t="shared" si="5"/>
        <v>310</v>
      </c>
    </row>
    <row r="283" spans="7:7">
      <c r="G283" s="218">
        <f t="shared" si="5"/>
        <v>310</v>
      </c>
    </row>
    <row r="284" spans="7:7">
      <c r="G284" s="218">
        <f t="shared" si="5"/>
        <v>310</v>
      </c>
    </row>
    <row r="285" spans="7:7">
      <c r="G285" s="218">
        <f t="shared" si="5"/>
        <v>310</v>
      </c>
    </row>
    <row r="286" spans="7:7">
      <c r="G286" s="218">
        <f t="shared" si="5"/>
        <v>310</v>
      </c>
    </row>
    <row r="287" spans="7:7">
      <c r="G287" s="218">
        <f t="shared" si="5"/>
        <v>310</v>
      </c>
    </row>
    <row r="288" spans="7:7">
      <c r="G288" s="218">
        <f t="shared" si="5"/>
        <v>310</v>
      </c>
    </row>
    <row r="289" spans="7:7">
      <c r="G289" s="218">
        <f t="shared" si="5"/>
        <v>310</v>
      </c>
    </row>
    <row r="290" spans="7:7">
      <c r="G290" s="218">
        <f t="shared" si="5"/>
        <v>310</v>
      </c>
    </row>
    <row r="291" spans="7:7">
      <c r="G291" s="218">
        <f t="shared" si="5"/>
        <v>310</v>
      </c>
    </row>
    <row r="292" spans="7:7">
      <c r="G292" s="218">
        <f t="shared" si="5"/>
        <v>310</v>
      </c>
    </row>
    <row r="293" spans="7:7">
      <c r="G293" s="218">
        <f t="shared" si="5"/>
        <v>310</v>
      </c>
    </row>
    <row r="294" spans="7:7">
      <c r="G294" s="218">
        <f t="shared" si="5"/>
        <v>310</v>
      </c>
    </row>
    <row r="295" spans="7:7">
      <c r="G295" s="218">
        <f t="shared" si="5"/>
        <v>310</v>
      </c>
    </row>
    <row r="296" spans="7:7">
      <c r="G296" s="218">
        <f t="shared" si="5"/>
        <v>310</v>
      </c>
    </row>
    <row r="297" spans="7:7">
      <c r="G297" s="218">
        <f t="shared" si="5"/>
        <v>310</v>
      </c>
    </row>
    <row r="298" spans="7:7">
      <c r="G298" s="218">
        <f t="shared" si="5"/>
        <v>310</v>
      </c>
    </row>
    <row r="299" spans="7:7">
      <c r="G299" s="218">
        <f t="shared" si="5"/>
        <v>310</v>
      </c>
    </row>
    <row r="300" spans="7:7">
      <c r="G300" s="218">
        <f t="shared" si="5"/>
        <v>310</v>
      </c>
    </row>
    <row r="301" spans="7:7">
      <c r="G301" s="218">
        <f t="shared" si="5"/>
        <v>310</v>
      </c>
    </row>
    <row r="302" spans="7:7">
      <c r="G302" s="218">
        <f t="shared" si="5"/>
        <v>310</v>
      </c>
    </row>
    <row r="303" spans="7:7">
      <c r="G303" s="218">
        <f t="shared" si="5"/>
        <v>310</v>
      </c>
    </row>
    <row r="304" spans="7:7">
      <c r="G304" s="218">
        <f t="shared" si="5"/>
        <v>310</v>
      </c>
    </row>
    <row r="305" spans="7:7">
      <c r="G305" s="218">
        <f t="shared" si="5"/>
        <v>310</v>
      </c>
    </row>
    <row r="306" spans="7:7">
      <c r="G306" s="218">
        <f t="shared" si="5"/>
        <v>310</v>
      </c>
    </row>
    <row r="307" spans="7:7">
      <c r="G307" s="218">
        <f t="shared" si="5"/>
        <v>310</v>
      </c>
    </row>
    <row r="308" spans="7:7">
      <c r="G308" s="218">
        <f t="shared" si="5"/>
        <v>310</v>
      </c>
    </row>
    <row r="309" spans="7:7">
      <c r="G309" s="218">
        <f t="shared" si="5"/>
        <v>310</v>
      </c>
    </row>
    <row r="310" spans="7:7">
      <c r="G310" s="218">
        <f t="shared" si="5"/>
        <v>310</v>
      </c>
    </row>
    <row r="311" spans="7:7">
      <c r="G311" s="218">
        <f t="shared" si="5"/>
        <v>310</v>
      </c>
    </row>
  </sheetData>
  <autoFilter ref="A4:N81" xr:uid="{654C223D-82CF-4D04-B4DE-F8FCE3A32C56}"/>
  <mergeCells count="2">
    <mergeCell ref="B2:G2"/>
    <mergeCell ref="K71:N7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6A57-9441-4E93-A087-E3BA5E2D7E7B}">
  <sheetPr>
    <tabColor rgb="FF00B0F0"/>
  </sheetPr>
  <dimension ref="A1:T315"/>
  <sheetViews>
    <sheetView topLeftCell="A161" workbookViewId="0">
      <selection activeCell="D180" sqref="D180:E180"/>
    </sheetView>
  </sheetViews>
  <sheetFormatPr defaultColWidth="9.140625" defaultRowHeight="15"/>
  <cols>
    <col min="1" max="1" width="12.140625" style="236" customWidth="1"/>
    <col min="2" max="2" width="14" style="343" customWidth="1"/>
    <col min="3" max="3" width="14.7109375" style="217" customWidth="1"/>
    <col min="4" max="4" width="19" bestFit="1" customWidth="1"/>
    <col min="5" max="5" width="12.140625" style="256" customWidth="1"/>
    <col min="6" max="6" width="10.42578125" style="256" customWidth="1"/>
    <col min="7" max="7" width="10.42578125" customWidth="1"/>
    <col min="8" max="8" width="10.5703125" customWidth="1"/>
    <col min="9" max="9" width="12.85546875" bestFit="1" customWidth="1"/>
    <col min="10" max="10" width="14.5703125" customWidth="1"/>
    <col min="11" max="11" width="19" bestFit="1" customWidth="1"/>
    <col min="12" max="12" width="20.85546875" customWidth="1"/>
    <col min="13" max="15" width="9.140625" bestFit="1" customWidth="1"/>
  </cols>
  <sheetData>
    <row r="1" spans="1:7">
      <c r="B1" s="676"/>
      <c r="C1" s="232"/>
      <c r="D1" s="690" t="s">
        <v>3651</v>
      </c>
      <c r="E1" s="690"/>
      <c r="F1" s="685"/>
      <c r="G1" s="232"/>
    </row>
    <row r="2" spans="1:7">
      <c r="C2" s="677"/>
      <c r="G2" s="319"/>
    </row>
    <row r="3" spans="1:7" ht="45">
      <c r="A3" s="242" t="s">
        <v>390</v>
      </c>
      <c r="B3" s="344" t="s">
        <v>391</v>
      </c>
      <c r="C3" s="233" t="s">
        <v>392</v>
      </c>
      <c r="D3" s="233" t="s">
        <v>393</v>
      </c>
      <c r="E3" s="345" t="s">
        <v>394</v>
      </c>
      <c r="F3" s="345" t="s">
        <v>395</v>
      </c>
      <c r="G3" s="346" t="s">
        <v>396</v>
      </c>
    </row>
    <row r="4" spans="1:7">
      <c r="A4" s="277"/>
      <c r="B4" s="347"/>
      <c r="C4" s="676"/>
      <c r="D4" s="676"/>
      <c r="E4" s="685"/>
      <c r="F4" s="685"/>
      <c r="G4" s="348">
        <f>+E4-F4</f>
        <v>0</v>
      </c>
    </row>
    <row r="5" spans="1:7">
      <c r="A5" s="243">
        <v>44227</v>
      </c>
      <c r="B5" s="347" t="s">
        <v>397</v>
      </c>
      <c r="C5" s="676" t="s">
        <v>444</v>
      </c>
      <c r="D5" t="s">
        <v>21</v>
      </c>
      <c r="E5" s="334">
        <v>100</v>
      </c>
      <c r="F5" s="334"/>
      <c r="G5" s="349">
        <f t="shared" ref="G5:G36" si="0">G4+E5-F5</f>
        <v>100</v>
      </c>
    </row>
    <row r="6" spans="1:7">
      <c r="A6" s="236">
        <v>44355</v>
      </c>
      <c r="B6" s="343" t="s">
        <v>3652</v>
      </c>
      <c r="C6" s="677" t="s">
        <v>444</v>
      </c>
      <c r="D6" t="s">
        <v>21</v>
      </c>
      <c r="E6" s="334"/>
      <c r="F6" s="334">
        <v>100</v>
      </c>
      <c r="G6" s="349">
        <f t="shared" si="0"/>
        <v>0</v>
      </c>
    </row>
    <row r="7" spans="1:7">
      <c r="A7" s="243">
        <v>44255</v>
      </c>
      <c r="B7" s="347" t="s">
        <v>397</v>
      </c>
      <c r="C7" s="676" t="s">
        <v>415</v>
      </c>
      <c r="D7" t="s">
        <v>21</v>
      </c>
      <c r="E7" s="334">
        <v>100</v>
      </c>
      <c r="F7" s="334"/>
      <c r="G7" s="349">
        <f t="shared" si="0"/>
        <v>100</v>
      </c>
    </row>
    <row r="8" spans="1:7">
      <c r="A8" s="236">
        <v>44355</v>
      </c>
      <c r="B8" s="343" t="s">
        <v>3652</v>
      </c>
      <c r="C8" s="677" t="s">
        <v>415</v>
      </c>
      <c r="D8" t="s">
        <v>21</v>
      </c>
      <c r="E8" s="334"/>
      <c r="F8" s="334">
        <v>100</v>
      </c>
      <c r="G8" s="349">
        <f t="shared" si="0"/>
        <v>0</v>
      </c>
    </row>
    <row r="9" spans="1:7">
      <c r="A9" s="243">
        <v>44286</v>
      </c>
      <c r="B9" s="347" t="s">
        <v>397</v>
      </c>
      <c r="C9" s="676" t="s">
        <v>418</v>
      </c>
      <c r="D9" t="s">
        <v>21</v>
      </c>
      <c r="E9" s="334">
        <v>100</v>
      </c>
      <c r="G9" s="349">
        <f t="shared" si="0"/>
        <v>100</v>
      </c>
    </row>
    <row r="10" spans="1:7">
      <c r="A10" s="236">
        <v>44355</v>
      </c>
      <c r="B10" s="343" t="s">
        <v>3652</v>
      </c>
      <c r="C10" s="677" t="s">
        <v>418</v>
      </c>
      <c r="D10" t="s">
        <v>21</v>
      </c>
      <c r="E10" s="334"/>
      <c r="F10" s="334">
        <v>100</v>
      </c>
      <c r="G10" s="349">
        <f t="shared" si="0"/>
        <v>0</v>
      </c>
    </row>
    <row r="11" spans="1:7">
      <c r="A11" s="243">
        <v>44316</v>
      </c>
      <c r="B11" s="347" t="s">
        <v>397</v>
      </c>
      <c r="C11" s="676" t="s">
        <v>420</v>
      </c>
      <c r="D11" t="s">
        <v>21</v>
      </c>
      <c r="E11" s="334">
        <v>100</v>
      </c>
      <c r="G11" s="349">
        <f t="shared" si="0"/>
        <v>100</v>
      </c>
    </row>
    <row r="12" spans="1:7">
      <c r="A12" s="236">
        <v>44355</v>
      </c>
      <c r="B12" s="343" t="s">
        <v>3652</v>
      </c>
      <c r="C12" s="677" t="s">
        <v>418</v>
      </c>
      <c r="D12" t="s">
        <v>21</v>
      </c>
      <c r="E12" s="334"/>
      <c r="F12" s="334">
        <v>100</v>
      </c>
      <c r="G12" s="349">
        <f t="shared" si="0"/>
        <v>0</v>
      </c>
    </row>
    <row r="13" spans="1:7">
      <c r="A13" s="243">
        <v>44347</v>
      </c>
      <c r="B13" s="347" t="s">
        <v>397</v>
      </c>
      <c r="C13" s="676" t="s">
        <v>422</v>
      </c>
      <c r="D13" t="s">
        <v>21</v>
      </c>
      <c r="E13" s="334">
        <v>100</v>
      </c>
      <c r="G13" s="349">
        <f t="shared" si="0"/>
        <v>100</v>
      </c>
    </row>
    <row r="14" spans="1:7">
      <c r="A14" s="236">
        <v>44355</v>
      </c>
      <c r="B14" s="343" t="s">
        <v>3652</v>
      </c>
      <c r="C14" s="677" t="s">
        <v>418</v>
      </c>
      <c r="D14" t="s">
        <v>21</v>
      </c>
      <c r="E14" s="334"/>
      <c r="F14" s="334">
        <v>50</v>
      </c>
      <c r="G14" s="349">
        <f t="shared" si="0"/>
        <v>50</v>
      </c>
    </row>
    <row r="15" spans="1:7">
      <c r="A15" s="236">
        <v>45127</v>
      </c>
      <c r="B15" s="343" t="s">
        <v>3653</v>
      </c>
      <c r="C15" s="677" t="s">
        <v>418</v>
      </c>
      <c r="D15" t="s">
        <v>21</v>
      </c>
      <c r="E15" s="334"/>
      <c r="F15" s="334">
        <v>50</v>
      </c>
      <c r="G15" s="349">
        <f t="shared" si="0"/>
        <v>0</v>
      </c>
    </row>
    <row r="16" spans="1:7">
      <c r="A16" s="243">
        <v>44377</v>
      </c>
      <c r="B16" s="347" t="s">
        <v>397</v>
      </c>
      <c r="C16" s="676" t="s">
        <v>425</v>
      </c>
      <c r="D16" t="s">
        <v>21</v>
      </c>
      <c r="E16" s="334">
        <v>100</v>
      </c>
      <c r="G16" s="349">
        <f t="shared" si="0"/>
        <v>100</v>
      </c>
    </row>
    <row r="17" spans="1:13">
      <c r="A17" s="236">
        <v>45127</v>
      </c>
      <c r="B17" s="343" t="s">
        <v>3653</v>
      </c>
      <c r="C17" s="677" t="s">
        <v>425</v>
      </c>
      <c r="D17" t="s">
        <v>21</v>
      </c>
      <c r="E17" s="334"/>
      <c r="F17" s="334">
        <v>100</v>
      </c>
      <c r="G17" s="349">
        <f t="shared" si="0"/>
        <v>0</v>
      </c>
    </row>
    <row r="18" spans="1:13">
      <c r="A18" s="243">
        <v>44408</v>
      </c>
      <c r="B18" s="347" t="s">
        <v>397</v>
      </c>
      <c r="C18" s="676" t="s">
        <v>427</v>
      </c>
      <c r="D18" t="s">
        <v>21</v>
      </c>
      <c r="E18" s="334">
        <v>100</v>
      </c>
      <c r="G18" s="349">
        <f t="shared" si="0"/>
        <v>100</v>
      </c>
    </row>
    <row r="19" spans="1:13">
      <c r="A19" s="236">
        <v>45127</v>
      </c>
      <c r="B19" s="343" t="s">
        <v>3653</v>
      </c>
      <c r="C19" s="677" t="s">
        <v>427</v>
      </c>
      <c r="D19" t="s">
        <v>21</v>
      </c>
      <c r="E19" s="334"/>
      <c r="F19" s="334">
        <v>100</v>
      </c>
      <c r="G19" s="349">
        <f t="shared" si="0"/>
        <v>0</v>
      </c>
    </row>
    <row r="20" spans="1:13">
      <c r="A20" s="243">
        <v>44439</v>
      </c>
      <c r="B20" s="347" t="s">
        <v>397</v>
      </c>
      <c r="C20" s="676" t="s">
        <v>429</v>
      </c>
      <c r="D20" t="s">
        <v>21</v>
      </c>
      <c r="E20" s="334">
        <v>100</v>
      </c>
      <c r="G20" s="349">
        <f t="shared" si="0"/>
        <v>100</v>
      </c>
    </row>
    <row r="21" spans="1:13">
      <c r="A21" s="236">
        <v>45028</v>
      </c>
      <c r="B21" s="343" t="s">
        <v>3654</v>
      </c>
      <c r="C21" s="677" t="s">
        <v>429</v>
      </c>
      <c r="D21" t="s">
        <v>21</v>
      </c>
      <c r="E21" s="334"/>
      <c r="F21" s="334">
        <v>100</v>
      </c>
      <c r="G21" s="349">
        <f t="shared" si="0"/>
        <v>0</v>
      </c>
    </row>
    <row r="22" spans="1:13">
      <c r="A22" s="243">
        <v>44469</v>
      </c>
      <c r="B22" s="347" t="s">
        <v>397</v>
      </c>
      <c r="C22" s="676" t="s">
        <v>431</v>
      </c>
      <c r="D22" t="s">
        <v>21</v>
      </c>
      <c r="E22" s="334">
        <v>100</v>
      </c>
      <c r="G22" s="349">
        <f t="shared" si="0"/>
        <v>100</v>
      </c>
    </row>
    <row r="23" spans="1:13">
      <c r="A23" s="236">
        <v>45028</v>
      </c>
      <c r="B23" s="343" t="s">
        <v>3654</v>
      </c>
      <c r="C23" s="677" t="s">
        <v>431</v>
      </c>
      <c r="D23" t="s">
        <v>21</v>
      </c>
      <c r="E23" s="334"/>
      <c r="F23" s="334">
        <v>100</v>
      </c>
      <c r="G23" s="349">
        <f t="shared" si="0"/>
        <v>0</v>
      </c>
    </row>
    <row r="24" spans="1:13">
      <c r="A24" s="243">
        <v>44500</v>
      </c>
      <c r="B24" s="347" t="s">
        <v>397</v>
      </c>
      <c r="C24" s="676" t="s">
        <v>398</v>
      </c>
      <c r="D24" t="s">
        <v>21</v>
      </c>
      <c r="E24" s="334">
        <v>100</v>
      </c>
      <c r="G24" s="349">
        <f t="shared" si="0"/>
        <v>100</v>
      </c>
    </row>
    <row r="25" spans="1:13">
      <c r="A25" s="236">
        <v>45028</v>
      </c>
      <c r="B25" s="343" t="s">
        <v>3654</v>
      </c>
      <c r="C25" s="543" t="s">
        <v>398</v>
      </c>
      <c r="D25" t="s">
        <v>21</v>
      </c>
      <c r="E25" s="334"/>
      <c r="F25" s="334">
        <v>100</v>
      </c>
      <c r="G25" s="349">
        <f t="shared" si="0"/>
        <v>0</v>
      </c>
      <c r="I25" s="676"/>
      <c r="J25" s="676"/>
      <c r="K25" s="676"/>
      <c r="L25" s="676"/>
      <c r="M25" s="676"/>
    </row>
    <row r="26" spans="1:13">
      <c r="A26" s="243">
        <v>44530</v>
      </c>
      <c r="B26" s="347" t="s">
        <v>397</v>
      </c>
      <c r="C26" s="676" t="s">
        <v>405</v>
      </c>
      <c r="D26" t="s">
        <v>21</v>
      </c>
      <c r="E26" s="334">
        <v>100</v>
      </c>
      <c r="G26" s="349">
        <f t="shared" si="0"/>
        <v>100</v>
      </c>
    </row>
    <row r="27" spans="1:13">
      <c r="A27" s="236">
        <v>45028</v>
      </c>
      <c r="B27" s="343" t="s">
        <v>3654</v>
      </c>
      <c r="C27" s="677" t="s">
        <v>405</v>
      </c>
      <c r="D27" t="s">
        <v>21</v>
      </c>
      <c r="E27" s="334"/>
      <c r="F27" s="334">
        <v>100</v>
      </c>
      <c r="G27" s="349">
        <f t="shared" si="0"/>
        <v>0</v>
      </c>
    </row>
    <row r="28" spans="1:13">
      <c r="A28" s="243">
        <v>44561</v>
      </c>
      <c r="B28" s="347" t="s">
        <v>397</v>
      </c>
      <c r="C28" s="676" t="s">
        <v>409</v>
      </c>
      <c r="D28" t="s">
        <v>21</v>
      </c>
      <c r="E28" s="334">
        <v>100</v>
      </c>
      <c r="G28" s="349">
        <f t="shared" si="0"/>
        <v>100</v>
      </c>
    </row>
    <row r="29" spans="1:13">
      <c r="A29" s="236">
        <v>45028</v>
      </c>
      <c r="B29" s="343" t="s">
        <v>3654</v>
      </c>
      <c r="C29" s="677" t="s">
        <v>409</v>
      </c>
      <c r="D29" t="s">
        <v>21</v>
      </c>
      <c r="E29" s="334"/>
      <c r="F29" s="334">
        <v>100</v>
      </c>
      <c r="G29" s="349">
        <f t="shared" si="0"/>
        <v>0</v>
      </c>
    </row>
    <row r="30" spans="1:13">
      <c r="A30" s="243">
        <v>44592</v>
      </c>
      <c r="B30" s="347" t="s">
        <v>397</v>
      </c>
      <c r="C30" s="676" t="s">
        <v>444</v>
      </c>
      <c r="D30" t="s">
        <v>21</v>
      </c>
      <c r="E30" s="334">
        <v>100</v>
      </c>
      <c r="G30" s="349">
        <f t="shared" si="0"/>
        <v>100</v>
      </c>
    </row>
    <row r="31" spans="1:13">
      <c r="A31" s="236">
        <v>44572</v>
      </c>
      <c r="B31" s="343" t="s">
        <v>3655</v>
      </c>
      <c r="C31" s="677" t="s">
        <v>444</v>
      </c>
      <c r="D31" t="s">
        <v>21</v>
      </c>
      <c r="E31" s="334"/>
      <c r="F31" s="334">
        <v>100</v>
      </c>
      <c r="G31" s="349">
        <f t="shared" si="0"/>
        <v>0</v>
      </c>
    </row>
    <row r="32" spans="1:13">
      <c r="A32" s="243">
        <v>44620</v>
      </c>
      <c r="B32" s="347" t="s">
        <v>397</v>
      </c>
      <c r="C32" s="676" t="s">
        <v>415</v>
      </c>
      <c r="D32" t="s">
        <v>21</v>
      </c>
      <c r="E32" s="334">
        <v>100</v>
      </c>
      <c r="G32" s="349">
        <f t="shared" si="0"/>
        <v>100</v>
      </c>
      <c r="M32" s="232"/>
    </row>
    <row r="33" spans="1:14">
      <c r="A33" s="236">
        <v>44572</v>
      </c>
      <c r="B33" s="343" t="s">
        <v>3655</v>
      </c>
      <c r="C33" s="677" t="s">
        <v>444</v>
      </c>
      <c r="D33" t="s">
        <v>21</v>
      </c>
      <c r="E33" s="334"/>
      <c r="F33" s="334">
        <v>100</v>
      </c>
      <c r="G33" s="349">
        <f t="shared" si="0"/>
        <v>0</v>
      </c>
    </row>
    <row r="34" spans="1:14">
      <c r="A34" s="243">
        <v>44651</v>
      </c>
      <c r="B34" s="347" t="s">
        <v>397</v>
      </c>
      <c r="C34" s="676" t="s">
        <v>418</v>
      </c>
      <c r="D34" t="s">
        <v>21</v>
      </c>
      <c r="E34" s="334">
        <v>100</v>
      </c>
      <c r="G34" s="349">
        <f t="shared" si="0"/>
        <v>100</v>
      </c>
    </row>
    <row r="35" spans="1:14">
      <c r="A35" s="236">
        <v>44572</v>
      </c>
      <c r="B35" s="343" t="s">
        <v>3655</v>
      </c>
      <c r="C35" s="677" t="s">
        <v>444</v>
      </c>
      <c r="D35" t="s">
        <v>21</v>
      </c>
      <c r="E35" s="334"/>
      <c r="F35" s="334">
        <v>100</v>
      </c>
      <c r="G35" s="349">
        <f t="shared" si="0"/>
        <v>0</v>
      </c>
    </row>
    <row r="36" spans="1:14">
      <c r="A36" s="243">
        <v>44681</v>
      </c>
      <c r="B36" s="347" t="s">
        <v>397</v>
      </c>
      <c r="C36" s="676" t="s">
        <v>420</v>
      </c>
      <c r="D36" t="s">
        <v>21</v>
      </c>
      <c r="E36" s="334">
        <v>100</v>
      </c>
      <c r="G36" s="349">
        <f t="shared" si="0"/>
        <v>100</v>
      </c>
    </row>
    <row r="37" spans="1:14">
      <c r="A37" s="236">
        <v>44572</v>
      </c>
      <c r="B37" s="343" t="s">
        <v>3655</v>
      </c>
      <c r="C37" s="677" t="s">
        <v>444</v>
      </c>
      <c r="D37" t="s">
        <v>21</v>
      </c>
      <c r="E37" s="334"/>
      <c r="F37" s="334">
        <v>100</v>
      </c>
      <c r="G37" s="349">
        <f t="shared" ref="G37:G66" si="1">G36+E37-F37</f>
        <v>0</v>
      </c>
    </row>
    <row r="38" spans="1:14">
      <c r="A38" s="243">
        <v>44712</v>
      </c>
      <c r="B38" s="347" t="s">
        <v>397</v>
      </c>
      <c r="C38" s="676" t="s">
        <v>422</v>
      </c>
      <c r="D38" t="s">
        <v>21</v>
      </c>
      <c r="E38" s="334">
        <v>100</v>
      </c>
      <c r="G38" s="349">
        <f t="shared" si="1"/>
        <v>100</v>
      </c>
      <c r="M38" s="237"/>
      <c r="N38" s="319"/>
    </row>
    <row r="39" spans="1:14">
      <c r="A39" s="236">
        <v>44572</v>
      </c>
      <c r="B39" s="343" t="s">
        <v>3655</v>
      </c>
      <c r="C39" s="677" t="s">
        <v>444</v>
      </c>
      <c r="D39" t="s">
        <v>3656</v>
      </c>
      <c r="E39" s="334"/>
      <c r="F39" s="334">
        <v>100</v>
      </c>
      <c r="G39" s="349">
        <f t="shared" si="1"/>
        <v>0</v>
      </c>
    </row>
    <row r="40" spans="1:14">
      <c r="A40" s="243">
        <v>44742</v>
      </c>
      <c r="B40" s="347" t="s">
        <v>397</v>
      </c>
      <c r="C40" s="676" t="s">
        <v>425</v>
      </c>
      <c r="D40" t="s">
        <v>3656</v>
      </c>
      <c r="E40" s="334">
        <v>100</v>
      </c>
      <c r="G40" s="349">
        <f t="shared" si="1"/>
        <v>100</v>
      </c>
    </row>
    <row r="41" spans="1:14">
      <c r="A41" s="236">
        <v>44972</v>
      </c>
      <c r="B41" s="343" t="s">
        <v>3657</v>
      </c>
      <c r="C41" s="677" t="s">
        <v>425</v>
      </c>
      <c r="D41" t="s">
        <v>3656</v>
      </c>
      <c r="E41" s="334"/>
      <c r="F41" s="334">
        <v>100</v>
      </c>
      <c r="G41" s="349">
        <f t="shared" si="1"/>
        <v>0</v>
      </c>
    </row>
    <row r="42" spans="1:14">
      <c r="A42" s="243">
        <v>44773</v>
      </c>
      <c r="B42" s="347" t="s">
        <v>397</v>
      </c>
      <c r="C42" s="676" t="s">
        <v>427</v>
      </c>
      <c r="D42" t="s">
        <v>3656</v>
      </c>
      <c r="E42" s="334">
        <v>100</v>
      </c>
      <c r="G42" s="349">
        <f t="shared" si="1"/>
        <v>100</v>
      </c>
    </row>
    <row r="43" spans="1:14">
      <c r="A43" s="236">
        <v>44972</v>
      </c>
      <c r="B43" s="343" t="s">
        <v>3657</v>
      </c>
      <c r="C43" s="677" t="s">
        <v>427</v>
      </c>
      <c r="D43" t="s">
        <v>3656</v>
      </c>
      <c r="E43" s="334"/>
      <c r="F43" s="334">
        <v>100</v>
      </c>
      <c r="G43" s="349">
        <f t="shared" si="1"/>
        <v>0</v>
      </c>
    </row>
    <row r="44" spans="1:14">
      <c r="A44" s="243">
        <v>44804</v>
      </c>
      <c r="B44" s="347" t="s">
        <v>397</v>
      </c>
      <c r="C44" s="676" t="s">
        <v>429</v>
      </c>
      <c r="D44" t="s">
        <v>3656</v>
      </c>
      <c r="E44" s="334">
        <v>100</v>
      </c>
      <c r="G44" s="349">
        <f t="shared" si="1"/>
        <v>100</v>
      </c>
    </row>
    <row r="45" spans="1:14">
      <c r="A45" s="236">
        <v>44972</v>
      </c>
      <c r="B45" s="343" t="s">
        <v>3657</v>
      </c>
      <c r="C45" s="677" t="s">
        <v>429</v>
      </c>
      <c r="D45" t="s">
        <v>3656</v>
      </c>
      <c r="E45" s="334"/>
      <c r="F45" s="334">
        <v>100</v>
      </c>
      <c r="G45" s="349">
        <f t="shared" si="1"/>
        <v>0</v>
      </c>
    </row>
    <row r="46" spans="1:14">
      <c r="A46" s="243">
        <v>44834</v>
      </c>
      <c r="B46" s="347" t="s">
        <v>397</v>
      </c>
      <c r="C46" s="676" t="s">
        <v>431</v>
      </c>
      <c r="D46" t="s">
        <v>3656</v>
      </c>
      <c r="E46" s="334">
        <v>100</v>
      </c>
      <c r="G46" s="349">
        <f t="shared" si="1"/>
        <v>100</v>
      </c>
    </row>
    <row r="47" spans="1:14">
      <c r="A47" s="236">
        <v>44972</v>
      </c>
      <c r="B47" s="343" t="s">
        <v>3657</v>
      </c>
      <c r="C47" s="677" t="s">
        <v>431</v>
      </c>
      <c r="D47" t="s">
        <v>3656</v>
      </c>
      <c r="E47" s="334"/>
      <c r="F47" s="334">
        <v>100</v>
      </c>
      <c r="G47" s="349">
        <f t="shared" si="1"/>
        <v>0</v>
      </c>
      <c r="I47" s="232"/>
      <c r="J47" s="232"/>
      <c r="K47" s="232"/>
      <c r="L47" s="232"/>
    </row>
    <row r="48" spans="1:14">
      <c r="A48" s="243">
        <v>44865</v>
      </c>
      <c r="B48" s="347" t="s">
        <v>397</v>
      </c>
      <c r="C48" s="676" t="s">
        <v>398</v>
      </c>
      <c r="D48" t="s">
        <v>3656</v>
      </c>
      <c r="E48" s="334">
        <v>100</v>
      </c>
      <c r="G48" s="349">
        <f t="shared" si="1"/>
        <v>100</v>
      </c>
      <c r="J48" s="690" t="s">
        <v>3658</v>
      </c>
      <c r="K48" s="690"/>
      <c r="L48" s="690"/>
    </row>
    <row r="49" spans="1:20">
      <c r="A49" s="236">
        <v>44972</v>
      </c>
      <c r="B49" s="343" t="s">
        <v>3657</v>
      </c>
      <c r="C49" s="677" t="s">
        <v>398</v>
      </c>
      <c r="D49" t="s">
        <v>3656</v>
      </c>
      <c r="E49" s="334"/>
      <c r="F49" s="334">
        <v>100</v>
      </c>
      <c r="G49" s="349">
        <f t="shared" si="1"/>
        <v>0</v>
      </c>
      <c r="I49" s="350">
        <v>2023</v>
      </c>
      <c r="J49" s="676" t="s">
        <v>431</v>
      </c>
      <c r="K49" t="s">
        <v>3656</v>
      </c>
      <c r="L49" s="319">
        <v>100</v>
      </c>
    </row>
    <row r="50" spans="1:20">
      <c r="A50" s="243">
        <v>44895</v>
      </c>
      <c r="B50" s="347" t="s">
        <v>397</v>
      </c>
      <c r="C50" s="676" t="s">
        <v>405</v>
      </c>
      <c r="D50" t="s">
        <v>3656</v>
      </c>
      <c r="E50" s="334">
        <v>100</v>
      </c>
      <c r="G50" s="349">
        <f t="shared" si="1"/>
        <v>100</v>
      </c>
      <c r="I50" s="243"/>
      <c r="J50" s="676" t="s">
        <v>398</v>
      </c>
      <c r="K50" t="s">
        <v>3656</v>
      </c>
      <c r="L50" s="319">
        <v>100</v>
      </c>
    </row>
    <row r="51" spans="1:20">
      <c r="A51" s="236">
        <v>44972</v>
      </c>
      <c r="B51" s="343" t="s">
        <v>3657</v>
      </c>
      <c r="C51" s="677" t="s">
        <v>405</v>
      </c>
      <c r="D51" t="s">
        <v>3656</v>
      </c>
      <c r="E51" s="334"/>
      <c r="F51" s="334">
        <v>100</v>
      </c>
      <c r="G51" s="349">
        <f t="shared" si="1"/>
        <v>0</v>
      </c>
      <c r="I51" s="350"/>
      <c r="J51" s="676" t="s">
        <v>405</v>
      </c>
      <c r="K51" t="s">
        <v>3656</v>
      </c>
      <c r="L51" s="319">
        <v>100</v>
      </c>
    </row>
    <row r="52" spans="1:20">
      <c r="A52" s="243">
        <v>44926</v>
      </c>
      <c r="B52" s="347" t="s">
        <v>397</v>
      </c>
      <c r="C52" s="676" t="s">
        <v>409</v>
      </c>
      <c r="D52" t="s">
        <v>3656</v>
      </c>
      <c r="E52" s="334">
        <v>100</v>
      </c>
      <c r="G52" s="349">
        <f t="shared" si="1"/>
        <v>100</v>
      </c>
      <c r="I52" s="350"/>
      <c r="J52" s="676"/>
      <c r="L52" s="319">
        <f>SUM(L49:L51)</f>
        <v>300</v>
      </c>
      <c r="T52" s="544"/>
    </row>
    <row r="53" spans="1:20">
      <c r="A53" s="236">
        <v>44972</v>
      </c>
      <c r="B53" s="343" t="s">
        <v>3657</v>
      </c>
      <c r="C53" s="677" t="s">
        <v>409</v>
      </c>
      <c r="D53" t="s">
        <v>3656</v>
      </c>
      <c r="E53" s="334"/>
      <c r="F53" s="334">
        <v>100</v>
      </c>
      <c r="G53" s="349">
        <f t="shared" si="1"/>
        <v>0</v>
      </c>
      <c r="I53" s="243"/>
      <c r="J53" s="676"/>
      <c r="L53" s="319"/>
      <c r="T53" s="544"/>
    </row>
    <row r="54" spans="1:20">
      <c r="A54" s="243">
        <v>44957</v>
      </c>
      <c r="B54" s="347" t="s">
        <v>397</v>
      </c>
      <c r="C54" s="676" t="s">
        <v>444</v>
      </c>
      <c r="D54" t="s">
        <v>3656</v>
      </c>
      <c r="E54" s="334">
        <v>100</v>
      </c>
      <c r="G54" s="349">
        <f t="shared" si="1"/>
        <v>100</v>
      </c>
      <c r="J54" s="676"/>
      <c r="L54" s="319"/>
      <c r="T54" s="544"/>
    </row>
    <row r="55" spans="1:20">
      <c r="A55" s="236">
        <v>44995</v>
      </c>
      <c r="B55" s="343" t="s">
        <v>3659</v>
      </c>
      <c r="C55" s="677" t="s">
        <v>444</v>
      </c>
      <c r="D55" t="s">
        <v>3656</v>
      </c>
      <c r="F55" s="256">
        <v>100</v>
      </c>
      <c r="G55" s="349">
        <f t="shared" si="1"/>
        <v>0</v>
      </c>
      <c r="L55" s="237"/>
    </row>
    <row r="56" spans="1:20">
      <c r="A56" s="243">
        <v>44985</v>
      </c>
      <c r="B56" s="347" t="s">
        <v>397</v>
      </c>
      <c r="C56" s="676" t="s">
        <v>415</v>
      </c>
      <c r="D56" t="s">
        <v>3656</v>
      </c>
      <c r="E56" s="334">
        <v>100</v>
      </c>
      <c r="G56" s="349">
        <f t="shared" si="1"/>
        <v>100</v>
      </c>
    </row>
    <row r="57" spans="1:20">
      <c r="A57" s="236">
        <v>45021</v>
      </c>
      <c r="B57" s="343" t="s">
        <v>3660</v>
      </c>
      <c r="C57" s="677" t="s">
        <v>415</v>
      </c>
      <c r="D57" t="s">
        <v>3656</v>
      </c>
      <c r="F57" s="334">
        <v>100</v>
      </c>
      <c r="G57" s="349">
        <f t="shared" si="1"/>
        <v>0</v>
      </c>
    </row>
    <row r="58" spans="1:20">
      <c r="A58" s="243">
        <v>45016</v>
      </c>
      <c r="B58" s="676" t="s">
        <v>397</v>
      </c>
      <c r="C58" s="676" t="s">
        <v>418</v>
      </c>
      <c r="D58" t="s">
        <v>3656</v>
      </c>
      <c r="E58" s="334">
        <v>100</v>
      </c>
      <c r="G58" s="349">
        <f t="shared" si="1"/>
        <v>100</v>
      </c>
    </row>
    <row r="59" spans="1:20">
      <c r="A59" s="236">
        <v>45028</v>
      </c>
      <c r="B59" s="677" t="s">
        <v>3661</v>
      </c>
      <c r="C59" s="677" t="s">
        <v>418</v>
      </c>
      <c r="D59" t="s">
        <v>3656</v>
      </c>
      <c r="E59" s="334"/>
      <c r="F59" s="334">
        <v>100</v>
      </c>
      <c r="G59" s="349">
        <f t="shared" si="1"/>
        <v>0</v>
      </c>
    </row>
    <row r="60" spans="1:20">
      <c r="A60" s="243">
        <v>45046</v>
      </c>
      <c r="B60" s="676" t="s">
        <v>397</v>
      </c>
      <c r="C60" s="676" t="s">
        <v>420</v>
      </c>
      <c r="D60" t="s">
        <v>3656</v>
      </c>
      <c r="E60" s="334">
        <v>100</v>
      </c>
      <c r="F60" s="334"/>
      <c r="G60" s="349">
        <f t="shared" si="1"/>
        <v>100</v>
      </c>
    </row>
    <row r="61" spans="1:20">
      <c r="A61" s="236">
        <v>45127</v>
      </c>
      <c r="B61" s="677" t="s">
        <v>3662</v>
      </c>
      <c r="C61" s="677" t="s">
        <v>420</v>
      </c>
      <c r="D61" t="s">
        <v>3656</v>
      </c>
      <c r="E61" s="334"/>
      <c r="F61" s="334">
        <v>100</v>
      </c>
      <c r="G61" s="349">
        <f t="shared" si="1"/>
        <v>0</v>
      </c>
    </row>
    <row r="62" spans="1:20">
      <c r="A62" s="243">
        <v>45077</v>
      </c>
      <c r="B62" s="676" t="s">
        <v>397</v>
      </c>
      <c r="C62" s="676" t="s">
        <v>422</v>
      </c>
      <c r="D62" t="s">
        <v>3656</v>
      </c>
      <c r="E62" s="334">
        <v>100</v>
      </c>
      <c r="F62" s="334"/>
      <c r="G62" s="349">
        <f t="shared" si="1"/>
        <v>100</v>
      </c>
    </row>
    <row r="63" spans="1:20">
      <c r="A63" s="236">
        <v>45127</v>
      </c>
      <c r="B63" s="677" t="s">
        <v>3662</v>
      </c>
      <c r="C63" s="677" t="s">
        <v>422</v>
      </c>
      <c r="D63" t="s">
        <v>3656</v>
      </c>
      <c r="E63" s="334"/>
      <c r="F63" s="334">
        <v>100</v>
      </c>
      <c r="G63" s="349">
        <f t="shared" si="1"/>
        <v>0</v>
      </c>
    </row>
    <row r="64" spans="1:20">
      <c r="A64" s="243">
        <v>45107</v>
      </c>
      <c r="B64" s="676" t="s">
        <v>397</v>
      </c>
      <c r="C64" s="676" t="s">
        <v>425</v>
      </c>
      <c r="D64" t="s">
        <v>3656</v>
      </c>
      <c r="E64" s="334">
        <v>100</v>
      </c>
      <c r="F64" s="334"/>
      <c r="G64" s="349">
        <f t="shared" si="1"/>
        <v>100</v>
      </c>
    </row>
    <row r="65" spans="1:11">
      <c r="A65" s="236">
        <v>45127</v>
      </c>
      <c r="B65" s="677" t="s">
        <v>3662</v>
      </c>
      <c r="C65" s="677" t="s">
        <v>425</v>
      </c>
      <c r="D65" t="s">
        <v>3656</v>
      </c>
      <c r="E65" s="334"/>
      <c r="F65" s="334">
        <v>100</v>
      </c>
      <c r="G65" s="349">
        <f t="shared" si="1"/>
        <v>0</v>
      </c>
    </row>
    <row r="66" spans="1:11">
      <c r="A66" s="243">
        <v>45138</v>
      </c>
      <c r="B66" s="676" t="s">
        <v>397</v>
      </c>
      <c r="C66" s="676" t="s">
        <v>427</v>
      </c>
      <c r="D66" t="s">
        <v>3656</v>
      </c>
      <c r="E66" s="334">
        <v>100</v>
      </c>
      <c r="F66" s="334"/>
      <c r="G66" s="349">
        <f t="shared" si="1"/>
        <v>100</v>
      </c>
    </row>
    <row r="67" spans="1:11">
      <c r="A67" s="236">
        <v>45196</v>
      </c>
      <c r="B67" s="677" t="s">
        <v>3663</v>
      </c>
      <c r="C67" s="677" t="s">
        <v>427</v>
      </c>
      <c r="D67" t="s">
        <v>3656</v>
      </c>
      <c r="E67" s="334"/>
      <c r="F67" s="334">
        <v>100</v>
      </c>
      <c r="G67" s="349">
        <f t="shared" ref="G67:G139" si="2">G66+E67-F67</f>
        <v>0</v>
      </c>
    </row>
    <row r="68" spans="1:11">
      <c r="A68" s="243">
        <v>45169</v>
      </c>
      <c r="B68" s="676" t="s">
        <v>397</v>
      </c>
      <c r="C68" s="676" t="s">
        <v>429</v>
      </c>
      <c r="D68" t="s">
        <v>3656</v>
      </c>
      <c r="E68" s="334">
        <v>100</v>
      </c>
      <c r="G68" s="349">
        <f t="shared" si="2"/>
        <v>100</v>
      </c>
    </row>
    <row r="69" spans="1:11">
      <c r="A69" s="236">
        <v>45196</v>
      </c>
      <c r="B69" s="677" t="s">
        <v>3663</v>
      </c>
      <c r="C69" s="677" t="s">
        <v>429</v>
      </c>
      <c r="D69" t="s">
        <v>3656</v>
      </c>
      <c r="E69" s="334"/>
      <c r="F69" s="334">
        <v>100</v>
      </c>
      <c r="G69" s="349">
        <f t="shared" si="2"/>
        <v>0</v>
      </c>
    </row>
    <row r="70" spans="1:11">
      <c r="A70" s="243">
        <v>45199</v>
      </c>
      <c r="B70" s="676" t="s">
        <v>397</v>
      </c>
      <c r="C70" s="676" t="s">
        <v>431</v>
      </c>
      <c r="D70" t="s">
        <v>3656</v>
      </c>
      <c r="E70" s="334">
        <v>100</v>
      </c>
      <c r="G70" s="349">
        <f t="shared" si="2"/>
        <v>100</v>
      </c>
    </row>
    <row r="71" spans="1:11">
      <c r="A71" s="236">
        <v>45266</v>
      </c>
      <c r="B71" s="677" t="s">
        <v>3664</v>
      </c>
      <c r="C71" s="677" t="s">
        <v>431</v>
      </c>
      <c r="D71" t="s">
        <v>3656</v>
      </c>
      <c r="E71" s="334"/>
      <c r="F71" s="334">
        <v>100</v>
      </c>
      <c r="G71" s="349">
        <f t="shared" si="2"/>
        <v>0</v>
      </c>
    </row>
    <row r="72" spans="1:11">
      <c r="A72" s="243">
        <v>45230</v>
      </c>
      <c r="B72" s="676" t="s">
        <v>397</v>
      </c>
      <c r="C72" s="676" t="s">
        <v>398</v>
      </c>
      <c r="D72" t="s">
        <v>3656</v>
      </c>
      <c r="E72" s="334">
        <v>100</v>
      </c>
      <c r="G72" s="349">
        <f t="shared" si="2"/>
        <v>100</v>
      </c>
    </row>
    <row r="73" spans="1:11">
      <c r="A73" s="236">
        <v>45266</v>
      </c>
      <c r="B73" s="677" t="s">
        <v>3664</v>
      </c>
      <c r="C73" s="677" t="s">
        <v>398</v>
      </c>
      <c r="D73" t="s">
        <v>3656</v>
      </c>
      <c r="E73" s="334"/>
      <c r="F73" s="334">
        <v>100</v>
      </c>
      <c r="G73" s="349">
        <f t="shared" si="2"/>
        <v>0</v>
      </c>
    </row>
    <row r="74" spans="1:11">
      <c r="A74" s="243">
        <v>45260</v>
      </c>
      <c r="B74" s="676" t="s">
        <v>397</v>
      </c>
      <c r="C74" s="676" t="s">
        <v>405</v>
      </c>
      <c r="D74" t="s">
        <v>3656</v>
      </c>
      <c r="E74" s="334">
        <v>100</v>
      </c>
      <c r="G74" s="349">
        <f t="shared" si="2"/>
        <v>100</v>
      </c>
    </row>
    <row r="75" spans="1:11">
      <c r="A75" s="236">
        <v>45266</v>
      </c>
      <c r="B75" s="677" t="s">
        <v>3664</v>
      </c>
      <c r="C75" s="677" t="s">
        <v>405</v>
      </c>
      <c r="D75" t="s">
        <v>3656</v>
      </c>
      <c r="E75" s="334"/>
      <c r="F75" s="334">
        <v>100</v>
      </c>
      <c r="G75" s="349">
        <f t="shared" si="2"/>
        <v>0</v>
      </c>
    </row>
    <row r="76" spans="1:11">
      <c r="A76" s="243">
        <v>45291</v>
      </c>
      <c r="B76" s="676" t="s">
        <v>397</v>
      </c>
      <c r="C76" s="676" t="s">
        <v>409</v>
      </c>
      <c r="D76" t="s">
        <v>3656</v>
      </c>
      <c r="E76" s="334">
        <v>100</v>
      </c>
      <c r="G76" s="349">
        <f t="shared" si="2"/>
        <v>100</v>
      </c>
    </row>
    <row r="77" spans="1:11">
      <c r="A77" s="236">
        <v>45266</v>
      </c>
      <c r="B77" s="677" t="s">
        <v>3665</v>
      </c>
      <c r="C77" s="677" t="s">
        <v>409</v>
      </c>
      <c r="D77" t="s">
        <v>3656</v>
      </c>
      <c r="E77" s="334"/>
      <c r="F77" s="334">
        <v>100</v>
      </c>
      <c r="G77" s="349">
        <f t="shared" si="2"/>
        <v>0</v>
      </c>
    </row>
    <row r="78" spans="1:11">
      <c r="A78" s="243">
        <v>45322</v>
      </c>
      <c r="B78" s="373" t="s">
        <v>397</v>
      </c>
      <c r="C78" s="676" t="s">
        <v>444</v>
      </c>
      <c r="D78" t="s">
        <v>3656</v>
      </c>
      <c r="E78" s="256">
        <v>100</v>
      </c>
      <c r="G78" s="349">
        <f t="shared" si="2"/>
        <v>100</v>
      </c>
    </row>
    <row r="79" spans="1:11">
      <c r="A79" s="236">
        <v>45378</v>
      </c>
      <c r="B79" s="372" t="s">
        <v>3666</v>
      </c>
      <c r="C79" s="677" t="s">
        <v>444</v>
      </c>
      <c r="D79" t="s">
        <v>3656</v>
      </c>
      <c r="F79" s="256">
        <v>100</v>
      </c>
      <c r="G79" s="349">
        <f t="shared" si="2"/>
        <v>0</v>
      </c>
    </row>
    <row r="80" spans="1:11">
      <c r="A80" s="243">
        <v>45351</v>
      </c>
      <c r="B80" s="347" t="s">
        <v>397</v>
      </c>
      <c r="C80" s="676" t="s">
        <v>415</v>
      </c>
      <c r="D80" t="s">
        <v>3656</v>
      </c>
      <c r="E80" s="256">
        <v>150</v>
      </c>
      <c r="G80" s="349">
        <f t="shared" si="2"/>
        <v>150</v>
      </c>
      <c r="I80" s="692"/>
      <c r="J80" s="692"/>
      <c r="K80" s="692"/>
    </row>
    <row r="81" spans="1:12">
      <c r="A81" s="236">
        <v>45420</v>
      </c>
      <c r="B81" s="343" t="s">
        <v>3667</v>
      </c>
      <c r="C81" s="677" t="s">
        <v>415</v>
      </c>
      <c r="D81" t="s">
        <v>3656</v>
      </c>
      <c r="F81" s="256">
        <v>150</v>
      </c>
      <c r="G81" s="349">
        <f t="shared" si="2"/>
        <v>0</v>
      </c>
      <c r="I81" s="677"/>
      <c r="J81" s="677"/>
      <c r="K81" s="677"/>
    </row>
    <row r="82" spans="1:12">
      <c r="A82" s="243">
        <v>45382</v>
      </c>
      <c r="B82" s="347" t="s">
        <v>397</v>
      </c>
      <c r="C82" s="676" t="s">
        <v>418</v>
      </c>
      <c r="D82" t="s">
        <v>3656</v>
      </c>
      <c r="E82" s="256">
        <v>150</v>
      </c>
      <c r="G82" s="349">
        <f t="shared" si="2"/>
        <v>150</v>
      </c>
      <c r="I82" s="676"/>
      <c r="K82" s="237"/>
    </row>
    <row r="83" spans="1:12">
      <c r="A83" s="236">
        <v>45420</v>
      </c>
      <c r="B83" s="343" t="s">
        <v>3667</v>
      </c>
      <c r="C83" s="677" t="s">
        <v>418</v>
      </c>
      <c r="D83" t="s">
        <v>3656</v>
      </c>
      <c r="F83" s="256">
        <v>150</v>
      </c>
      <c r="G83" s="349">
        <f t="shared" si="2"/>
        <v>0</v>
      </c>
      <c r="I83" s="676"/>
      <c r="K83" s="237"/>
    </row>
    <row r="84" spans="1:12">
      <c r="A84" s="243">
        <v>45412</v>
      </c>
      <c r="B84" s="347" t="s">
        <v>397</v>
      </c>
      <c r="C84" s="676" t="s">
        <v>420</v>
      </c>
      <c r="D84" t="s">
        <v>3656</v>
      </c>
      <c r="E84" s="256">
        <v>120</v>
      </c>
      <c r="G84" s="349">
        <f t="shared" si="2"/>
        <v>120</v>
      </c>
      <c r="I84" s="676"/>
    </row>
    <row r="85" spans="1:12">
      <c r="C85" s="677"/>
      <c r="D85" t="s">
        <v>3668</v>
      </c>
      <c r="E85" s="256">
        <v>100</v>
      </c>
      <c r="G85" s="349">
        <f t="shared" si="2"/>
        <v>220</v>
      </c>
      <c r="K85" s="237"/>
    </row>
    <row r="86" spans="1:12">
      <c r="A86" s="236">
        <v>45420</v>
      </c>
      <c r="B86" s="343" t="s">
        <v>3667</v>
      </c>
      <c r="C86" s="677" t="s">
        <v>420</v>
      </c>
      <c r="D86" t="s">
        <v>3656</v>
      </c>
      <c r="F86" s="256">
        <v>120</v>
      </c>
      <c r="G86" s="349">
        <f t="shared" si="2"/>
        <v>100</v>
      </c>
      <c r="K86" s="237"/>
    </row>
    <row r="87" spans="1:12">
      <c r="A87" s="236">
        <v>45381</v>
      </c>
      <c r="B87" s="343" t="s">
        <v>3669</v>
      </c>
      <c r="C87" s="677" t="s">
        <v>420</v>
      </c>
      <c r="D87" t="s">
        <v>3668</v>
      </c>
      <c r="F87" s="256">
        <v>100</v>
      </c>
      <c r="G87" s="349">
        <f t="shared" si="2"/>
        <v>0</v>
      </c>
      <c r="I87" s="692"/>
      <c r="J87" s="692"/>
      <c r="K87" s="692"/>
    </row>
    <row r="88" spans="1:12">
      <c r="A88" s="243">
        <v>45443</v>
      </c>
      <c r="B88" s="347" t="s">
        <v>397</v>
      </c>
      <c r="C88" s="676" t="s">
        <v>422</v>
      </c>
      <c r="D88" t="s">
        <v>3656</v>
      </c>
      <c r="E88" s="256">
        <v>120</v>
      </c>
      <c r="G88" s="349">
        <f t="shared" si="2"/>
        <v>120</v>
      </c>
      <c r="I88" s="676"/>
      <c r="K88" s="256"/>
    </row>
    <row r="89" spans="1:12">
      <c r="C89" s="677"/>
      <c r="D89" t="s">
        <v>3668</v>
      </c>
      <c r="E89" s="256">
        <v>100</v>
      </c>
      <c r="G89" s="349">
        <f t="shared" si="2"/>
        <v>220</v>
      </c>
      <c r="I89" s="676"/>
      <c r="K89" s="256"/>
    </row>
    <row r="90" spans="1:12">
      <c r="A90" s="236">
        <v>45477</v>
      </c>
      <c r="B90" s="343" t="s">
        <v>3670</v>
      </c>
      <c r="C90" s="677" t="s">
        <v>422</v>
      </c>
      <c r="D90" t="s">
        <v>3656</v>
      </c>
      <c r="F90" s="256">
        <v>120</v>
      </c>
      <c r="G90" s="349">
        <f t="shared" si="2"/>
        <v>100</v>
      </c>
      <c r="I90" s="677"/>
      <c r="K90" s="256"/>
    </row>
    <row r="91" spans="1:12">
      <c r="C91" s="677" t="s">
        <v>422</v>
      </c>
      <c r="D91" t="s">
        <v>3668</v>
      </c>
      <c r="F91" s="256">
        <v>100</v>
      </c>
      <c r="G91" s="349">
        <f t="shared" si="2"/>
        <v>0</v>
      </c>
      <c r="I91" s="677"/>
      <c r="K91" s="256"/>
    </row>
    <row r="92" spans="1:12">
      <c r="A92" s="243">
        <v>45473</v>
      </c>
      <c r="B92" s="347" t="s">
        <v>397</v>
      </c>
      <c r="C92" s="676" t="s">
        <v>3671</v>
      </c>
      <c r="D92" t="s">
        <v>3656</v>
      </c>
      <c r="E92" s="256">
        <v>120</v>
      </c>
      <c r="G92" s="349">
        <f t="shared" si="2"/>
        <v>120</v>
      </c>
      <c r="I92" s="676"/>
      <c r="K92" s="256"/>
    </row>
    <row r="93" spans="1:12">
      <c r="C93" s="677"/>
      <c r="D93" t="s">
        <v>3668</v>
      </c>
      <c r="E93" s="256">
        <v>100</v>
      </c>
      <c r="G93" s="349">
        <f t="shared" si="2"/>
        <v>220</v>
      </c>
      <c r="I93" s="677"/>
      <c r="K93" s="256"/>
    </row>
    <row r="94" spans="1:12">
      <c r="A94" s="236">
        <v>45531</v>
      </c>
      <c r="B94" s="343" t="s">
        <v>3672</v>
      </c>
      <c r="C94" s="677" t="s">
        <v>3671</v>
      </c>
      <c r="D94" t="s">
        <v>3656</v>
      </c>
      <c r="F94" s="256">
        <v>120</v>
      </c>
      <c r="G94" s="349">
        <f t="shared" si="2"/>
        <v>100</v>
      </c>
      <c r="I94" s="677"/>
      <c r="K94" s="256"/>
    </row>
    <row r="95" spans="1:12">
      <c r="A95" s="236">
        <v>45531</v>
      </c>
      <c r="B95" s="343" t="s">
        <v>3672</v>
      </c>
      <c r="C95" s="677" t="s">
        <v>3671</v>
      </c>
      <c r="D95" t="s">
        <v>3668</v>
      </c>
      <c r="F95" s="256">
        <v>100</v>
      </c>
      <c r="G95" s="349">
        <f t="shared" si="2"/>
        <v>0</v>
      </c>
      <c r="I95" s="677"/>
    </row>
    <row r="96" spans="1:12">
      <c r="A96" s="243">
        <v>45504</v>
      </c>
      <c r="B96" s="347" t="s">
        <v>397</v>
      </c>
      <c r="C96" s="676" t="s">
        <v>427</v>
      </c>
      <c r="D96" t="s">
        <v>3656</v>
      </c>
      <c r="E96" s="256">
        <v>120</v>
      </c>
      <c r="G96" s="349">
        <f t="shared" si="2"/>
        <v>120</v>
      </c>
      <c r="J96" s="676"/>
      <c r="L96" s="256"/>
    </row>
    <row r="97" spans="1:12">
      <c r="C97" s="677"/>
      <c r="D97" t="s">
        <v>3668</v>
      </c>
      <c r="E97" s="256">
        <v>100</v>
      </c>
      <c r="G97" s="349">
        <f t="shared" si="2"/>
        <v>220</v>
      </c>
      <c r="J97" s="677"/>
      <c r="L97" s="256"/>
    </row>
    <row r="98" spans="1:12">
      <c r="A98" s="236">
        <v>45531</v>
      </c>
      <c r="B98" s="343" t="s">
        <v>3672</v>
      </c>
      <c r="C98" s="677" t="s">
        <v>427</v>
      </c>
      <c r="D98" t="s">
        <v>3656</v>
      </c>
      <c r="F98" s="256">
        <v>120</v>
      </c>
      <c r="G98" s="349">
        <f t="shared" si="2"/>
        <v>100</v>
      </c>
      <c r="J98" s="676"/>
      <c r="L98" s="256"/>
    </row>
    <row r="99" spans="1:12">
      <c r="A99" s="236">
        <v>45531</v>
      </c>
      <c r="B99" s="343" t="s">
        <v>3672</v>
      </c>
      <c r="C99" s="677" t="s">
        <v>427</v>
      </c>
      <c r="D99" t="s">
        <v>3668</v>
      </c>
      <c r="F99" s="256">
        <v>100</v>
      </c>
      <c r="G99" s="349">
        <f t="shared" si="2"/>
        <v>0</v>
      </c>
      <c r="J99" s="677"/>
      <c r="L99" s="256"/>
    </row>
    <row r="100" spans="1:12">
      <c r="A100" s="243">
        <v>45535</v>
      </c>
      <c r="B100" s="347" t="s">
        <v>397</v>
      </c>
      <c r="C100" s="676" t="s">
        <v>732</v>
      </c>
      <c r="D100" t="s">
        <v>3656</v>
      </c>
      <c r="E100" s="256">
        <v>120</v>
      </c>
      <c r="G100" s="349">
        <f t="shared" si="2"/>
        <v>120</v>
      </c>
      <c r="L100" s="256"/>
    </row>
    <row r="101" spans="1:12">
      <c r="C101" s="677"/>
      <c r="D101" t="s">
        <v>3668</v>
      </c>
      <c r="E101" s="256">
        <v>100</v>
      </c>
      <c r="G101" s="349">
        <f t="shared" si="2"/>
        <v>220</v>
      </c>
    </row>
    <row r="102" spans="1:12">
      <c r="A102" s="236">
        <v>45594</v>
      </c>
      <c r="B102" s="343" t="s">
        <v>3673</v>
      </c>
      <c r="C102" s="677" t="s">
        <v>732</v>
      </c>
      <c r="D102" t="s">
        <v>3656</v>
      </c>
      <c r="F102" s="256">
        <v>120</v>
      </c>
      <c r="G102" s="349">
        <f t="shared" si="2"/>
        <v>100</v>
      </c>
    </row>
    <row r="103" spans="1:12">
      <c r="A103" s="236">
        <v>45594</v>
      </c>
      <c r="B103" s="343" t="s">
        <v>3673</v>
      </c>
      <c r="C103" s="677" t="s">
        <v>732</v>
      </c>
      <c r="D103" t="s">
        <v>3668</v>
      </c>
      <c r="F103" s="256">
        <v>100</v>
      </c>
      <c r="G103" s="349">
        <f t="shared" si="2"/>
        <v>0</v>
      </c>
    </row>
    <row r="104" spans="1:12">
      <c r="A104" s="243">
        <v>45565</v>
      </c>
      <c r="B104" s="347" t="s">
        <v>397</v>
      </c>
      <c r="C104" s="676" t="s">
        <v>431</v>
      </c>
      <c r="D104" t="s">
        <v>3656</v>
      </c>
      <c r="E104" s="256">
        <v>120</v>
      </c>
      <c r="G104" s="349">
        <f t="shared" si="2"/>
        <v>120</v>
      </c>
    </row>
    <row r="105" spans="1:12">
      <c r="C105" s="677"/>
      <c r="D105" t="s">
        <v>3668</v>
      </c>
      <c r="E105" s="256">
        <v>100</v>
      </c>
      <c r="G105" s="349">
        <f t="shared" si="2"/>
        <v>220</v>
      </c>
    </row>
    <row r="106" spans="1:12">
      <c r="A106" s="236">
        <v>45594</v>
      </c>
      <c r="B106" s="343" t="s">
        <v>3673</v>
      </c>
      <c r="C106" s="677" t="s">
        <v>431</v>
      </c>
      <c r="D106" t="s">
        <v>3656</v>
      </c>
      <c r="F106" s="256">
        <v>120</v>
      </c>
      <c r="G106" s="349">
        <f t="shared" si="2"/>
        <v>100</v>
      </c>
    </row>
    <row r="107" spans="1:12">
      <c r="A107" s="236">
        <v>45594</v>
      </c>
      <c r="B107" s="343" t="s">
        <v>3673</v>
      </c>
      <c r="C107" s="677" t="s">
        <v>431</v>
      </c>
      <c r="D107" t="s">
        <v>3668</v>
      </c>
      <c r="F107" s="256">
        <v>100</v>
      </c>
      <c r="G107" s="349">
        <f t="shared" si="2"/>
        <v>0</v>
      </c>
      <c r="K107" t="s">
        <v>3658</v>
      </c>
    </row>
    <row r="108" spans="1:12">
      <c r="A108" s="243">
        <v>45596</v>
      </c>
      <c r="B108" s="676" t="s">
        <v>397</v>
      </c>
      <c r="C108" s="676" t="s">
        <v>398</v>
      </c>
      <c r="D108" t="s">
        <v>3656</v>
      </c>
      <c r="E108" s="256">
        <v>120</v>
      </c>
      <c r="G108" s="349">
        <f t="shared" si="2"/>
        <v>120</v>
      </c>
      <c r="I108">
        <v>2024</v>
      </c>
      <c r="J108" s="676" t="s">
        <v>409</v>
      </c>
      <c r="K108" t="s">
        <v>3656</v>
      </c>
      <c r="L108" s="256">
        <v>120</v>
      </c>
    </row>
    <row r="109" spans="1:12">
      <c r="C109" s="677"/>
      <c r="D109" t="s">
        <v>3668</v>
      </c>
      <c r="E109" s="256">
        <v>100</v>
      </c>
      <c r="G109" s="349">
        <f t="shared" si="2"/>
        <v>220</v>
      </c>
      <c r="J109" s="677"/>
      <c r="K109" t="s">
        <v>3668</v>
      </c>
      <c r="L109" s="256">
        <v>100</v>
      </c>
    </row>
    <row r="110" spans="1:12">
      <c r="A110" s="236">
        <v>45644</v>
      </c>
      <c r="B110" s="343" t="s">
        <v>3674</v>
      </c>
      <c r="C110" s="677" t="s">
        <v>398</v>
      </c>
      <c r="D110" t="s">
        <v>3656</v>
      </c>
      <c r="F110" s="256">
        <v>120</v>
      </c>
      <c r="G110" s="349">
        <f t="shared" si="2"/>
        <v>100</v>
      </c>
      <c r="J110" s="680" t="s">
        <v>444</v>
      </c>
      <c r="K110" t="s">
        <v>3656</v>
      </c>
      <c r="L110" s="256">
        <v>120</v>
      </c>
    </row>
    <row r="111" spans="1:12">
      <c r="A111" s="236">
        <v>45644</v>
      </c>
      <c r="B111" s="343" t="s">
        <v>3674</v>
      </c>
      <c r="C111" s="677" t="s">
        <v>398</v>
      </c>
      <c r="D111" t="s">
        <v>3668</v>
      </c>
      <c r="F111" s="256">
        <v>100</v>
      </c>
      <c r="G111" s="349">
        <f t="shared" si="2"/>
        <v>0</v>
      </c>
      <c r="J111" s="677"/>
      <c r="K111" t="s">
        <v>3668</v>
      </c>
      <c r="L111" s="256">
        <v>100</v>
      </c>
    </row>
    <row r="112" spans="1:12">
      <c r="A112" s="243">
        <v>45626</v>
      </c>
      <c r="B112" s="676" t="s">
        <v>397</v>
      </c>
      <c r="C112" s="676" t="s">
        <v>405</v>
      </c>
      <c r="D112" t="s">
        <v>3656</v>
      </c>
      <c r="E112" s="256">
        <v>120</v>
      </c>
      <c r="G112" s="349">
        <f t="shared" si="2"/>
        <v>120</v>
      </c>
      <c r="J112" s="676"/>
      <c r="L112" s="256">
        <f>SUM(L108:L111)</f>
        <v>440</v>
      </c>
    </row>
    <row r="113" spans="1:12">
      <c r="B113" s="677"/>
      <c r="C113" s="677"/>
      <c r="D113" t="s">
        <v>3668</v>
      </c>
      <c r="E113" s="256">
        <v>100</v>
      </c>
      <c r="G113" s="349">
        <f t="shared" si="2"/>
        <v>220</v>
      </c>
      <c r="J113" s="677"/>
      <c r="L113" s="256"/>
    </row>
    <row r="114" spans="1:12">
      <c r="A114" s="236">
        <v>45644</v>
      </c>
      <c r="B114" s="343" t="s">
        <v>3674</v>
      </c>
      <c r="C114" s="677" t="s">
        <v>405</v>
      </c>
      <c r="D114" t="s">
        <v>3656</v>
      </c>
      <c r="E114" s="237"/>
      <c r="F114" s="256">
        <v>120</v>
      </c>
      <c r="G114" s="349">
        <f t="shared" si="2"/>
        <v>100</v>
      </c>
      <c r="L114" s="256"/>
    </row>
    <row r="115" spans="1:12">
      <c r="A115" s="236">
        <v>45644</v>
      </c>
      <c r="B115" s="343" t="s">
        <v>3674</v>
      </c>
      <c r="C115" s="677" t="s">
        <v>405</v>
      </c>
      <c r="D115" t="s">
        <v>3668</v>
      </c>
      <c r="F115" s="256">
        <v>100</v>
      </c>
      <c r="G115" s="349">
        <f t="shared" si="2"/>
        <v>0</v>
      </c>
    </row>
    <row r="116" spans="1:12">
      <c r="A116" s="243">
        <v>45657</v>
      </c>
      <c r="B116" s="347" t="s">
        <v>397</v>
      </c>
      <c r="C116" s="676" t="s">
        <v>409</v>
      </c>
      <c r="D116" t="s">
        <v>3656</v>
      </c>
      <c r="E116" s="256">
        <v>120</v>
      </c>
      <c r="G116" s="349">
        <f t="shared" si="2"/>
        <v>120</v>
      </c>
    </row>
    <row r="117" spans="1:12">
      <c r="C117" s="677"/>
      <c r="D117" t="s">
        <v>3668</v>
      </c>
      <c r="E117" s="256">
        <v>100</v>
      </c>
      <c r="G117" s="349">
        <f t="shared" si="2"/>
        <v>220</v>
      </c>
    </row>
    <row r="118" spans="1:12">
      <c r="A118" s="236">
        <v>45694</v>
      </c>
      <c r="B118" s="343" t="s">
        <v>3675</v>
      </c>
      <c r="C118" s="677" t="s">
        <v>409</v>
      </c>
      <c r="D118" t="s">
        <v>3656</v>
      </c>
      <c r="F118" s="256">
        <v>120</v>
      </c>
      <c r="G118" s="349">
        <f t="shared" si="2"/>
        <v>100</v>
      </c>
    </row>
    <row r="119" spans="1:12">
      <c r="A119" s="236">
        <v>45694</v>
      </c>
      <c r="B119" s="343" t="s">
        <v>3675</v>
      </c>
      <c r="C119" s="677" t="s">
        <v>409</v>
      </c>
      <c r="D119" t="s">
        <v>3668</v>
      </c>
      <c r="F119" s="256">
        <v>100</v>
      </c>
      <c r="G119" s="349">
        <f t="shared" si="2"/>
        <v>0</v>
      </c>
    </row>
    <row r="120" spans="1:12">
      <c r="A120" s="277">
        <v>45688</v>
      </c>
      <c r="B120" s="371" t="s">
        <v>397</v>
      </c>
      <c r="C120" s="680" t="s">
        <v>444</v>
      </c>
      <c r="D120" t="s">
        <v>3656</v>
      </c>
      <c r="E120" s="256">
        <v>120</v>
      </c>
      <c r="G120" s="349">
        <f t="shared" si="2"/>
        <v>120</v>
      </c>
    </row>
    <row r="121" spans="1:12">
      <c r="C121" s="677"/>
      <c r="D121" t="s">
        <v>3668</v>
      </c>
      <c r="E121" s="256">
        <v>100</v>
      </c>
      <c r="G121" s="349">
        <f t="shared" si="2"/>
        <v>220</v>
      </c>
    </row>
    <row r="122" spans="1:12" s="396" customFormat="1">
      <c r="A122" s="395">
        <v>45728</v>
      </c>
      <c r="B122" s="440" t="s">
        <v>3676</v>
      </c>
      <c r="C122" s="681" t="s">
        <v>444</v>
      </c>
      <c r="D122" s="396" t="s">
        <v>3656</v>
      </c>
      <c r="E122" s="397"/>
      <c r="F122" s="397">
        <v>120</v>
      </c>
      <c r="G122" s="441">
        <f t="shared" si="2"/>
        <v>100</v>
      </c>
    </row>
    <row r="123" spans="1:12" s="396" customFormat="1">
      <c r="A123" s="395">
        <v>45728</v>
      </c>
      <c r="B123" s="440" t="s">
        <v>3677</v>
      </c>
      <c r="C123" s="681" t="s">
        <v>444</v>
      </c>
      <c r="D123" s="396" t="s">
        <v>3668</v>
      </c>
      <c r="E123" s="397"/>
      <c r="F123" s="397">
        <v>100</v>
      </c>
      <c r="G123" s="441">
        <f t="shared" si="2"/>
        <v>0</v>
      </c>
    </row>
    <row r="124" spans="1:12" ht="15.75" customHeight="1">
      <c r="A124" s="340">
        <v>45716</v>
      </c>
      <c r="B124" s="680" t="s">
        <v>397</v>
      </c>
      <c r="C124" s="678" t="s">
        <v>415</v>
      </c>
      <c r="D124" t="s">
        <v>3656</v>
      </c>
      <c r="E124" s="256">
        <v>120</v>
      </c>
      <c r="G124" s="349">
        <f t="shared" si="2"/>
        <v>120</v>
      </c>
      <c r="K124" t="s">
        <v>3658</v>
      </c>
    </row>
    <row r="125" spans="1:12">
      <c r="C125" s="677"/>
      <c r="D125" t="s">
        <v>3668</v>
      </c>
      <c r="E125" s="256">
        <v>100</v>
      </c>
      <c r="G125" s="349">
        <f t="shared" si="2"/>
        <v>220</v>
      </c>
      <c r="I125">
        <v>2025</v>
      </c>
      <c r="J125" s="678" t="s">
        <v>415</v>
      </c>
      <c r="K125" t="s">
        <v>3656</v>
      </c>
      <c r="L125" s="256">
        <v>120</v>
      </c>
    </row>
    <row r="126" spans="1:12">
      <c r="A126" s="236">
        <v>45756</v>
      </c>
      <c r="B126" s="343" t="s">
        <v>3678</v>
      </c>
      <c r="C126" s="677" t="s">
        <v>415</v>
      </c>
      <c r="D126" t="s">
        <v>3656</v>
      </c>
      <c r="F126" s="256">
        <v>120</v>
      </c>
      <c r="G126" s="349">
        <f t="shared" si="2"/>
        <v>100</v>
      </c>
      <c r="J126" s="678"/>
      <c r="L126" s="256"/>
    </row>
    <row r="127" spans="1:12">
      <c r="A127" s="236">
        <v>45756</v>
      </c>
      <c r="B127" s="343" t="s">
        <v>3678</v>
      </c>
      <c r="C127" s="677" t="s">
        <v>415</v>
      </c>
      <c r="D127" t="s">
        <v>3668</v>
      </c>
      <c r="F127" s="256">
        <v>100</v>
      </c>
      <c r="G127" s="349">
        <f t="shared" si="2"/>
        <v>0</v>
      </c>
      <c r="J127" s="678"/>
      <c r="L127" s="256"/>
    </row>
    <row r="128" spans="1:12">
      <c r="A128" s="243">
        <v>45747</v>
      </c>
      <c r="B128" s="347" t="s">
        <v>397</v>
      </c>
      <c r="C128" s="676" t="s">
        <v>418</v>
      </c>
      <c r="D128" t="s">
        <v>3656</v>
      </c>
      <c r="E128" s="256">
        <v>150</v>
      </c>
      <c r="G128" s="349">
        <f t="shared" si="2"/>
        <v>150</v>
      </c>
      <c r="J128" s="677"/>
      <c r="K128" t="s">
        <v>3668</v>
      </c>
      <c r="L128" s="256">
        <v>100</v>
      </c>
    </row>
    <row r="129" spans="1:12">
      <c r="C129" s="677"/>
      <c r="D129" t="s">
        <v>3668</v>
      </c>
      <c r="E129" s="256">
        <v>100</v>
      </c>
      <c r="G129" s="349">
        <f t="shared" si="2"/>
        <v>250</v>
      </c>
      <c r="J129" s="676" t="s">
        <v>418</v>
      </c>
      <c r="K129" t="s">
        <v>3656</v>
      </c>
      <c r="L129" s="256">
        <v>150</v>
      </c>
    </row>
    <row r="130" spans="1:12">
      <c r="A130" s="236">
        <v>45812</v>
      </c>
      <c r="B130" s="343" t="s">
        <v>3679</v>
      </c>
      <c r="C130" s="677" t="s">
        <v>418</v>
      </c>
      <c r="D130" t="s">
        <v>3656</v>
      </c>
      <c r="F130" s="256">
        <v>150</v>
      </c>
      <c r="G130" s="349">
        <f t="shared" si="2"/>
        <v>100</v>
      </c>
      <c r="J130" s="676"/>
      <c r="L130" s="256"/>
    </row>
    <row r="131" spans="1:12">
      <c r="A131" s="236">
        <v>45812</v>
      </c>
      <c r="B131" s="343" t="s">
        <v>3679</v>
      </c>
      <c r="C131" s="677" t="s">
        <v>418</v>
      </c>
      <c r="D131" t="s">
        <v>3668</v>
      </c>
      <c r="F131" s="256">
        <v>100</v>
      </c>
      <c r="G131" s="349">
        <f t="shared" si="2"/>
        <v>0</v>
      </c>
      <c r="J131" s="676"/>
      <c r="L131" s="256"/>
    </row>
    <row r="132" spans="1:12">
      <c r="A132" s="243">
        <v>45777</v>
      </c>
      <c r="B132" s="676" t="s">
        <v>397</v>
      </c>
      <c r="C132" s="676" t="s">
        <v>420</v>
      </c>
      <c r="D132" t="s">
        <v>3656</v>
      </c>
      <c r="E132" s="256">
        <v>150</v>
      </c>
      <c r="G132" s="349">
        <f t="shared" si="2"/>
        <v>150</v>
      </c>
      <c r="J132" s="677"/>
      <c r="K132" t="s">
        <v>3668</v>
      </c>
      <c r="L132" s="256">
        <v>100</v>
      </c>
    </row>
    <row r="133" spans="1:12">
      <c r="C133" s="677"/>
      <c r="D133" t="s">
        <v>3668</v>
      </c>
      <c r="E133" s="256">
        <v>150</v>
      </c>
      <c r="G133" s="349">
        <f t="shared" si="2"/>
        <v>300</v>
      </c>
      <c r="H133" t="s">
        <v>3680</v>
      </c>
      <c r="L133" s="256">
        <f>SUM(L125:L132)</f>
        <v>470</v>
      </c>
    </row>
    <row r="134" spans="1:12">
      <c r="A134" s="236">
        <v>45812</v>
      </c>
      <c r="B134" s="343" t="s">
        <v>3679</v>
      </c>
      <c r="C134" s="677" t="s">
        <v>420</v>
      </c>
      <c r="D134" t="s">
        <v>3656</v>
      </c>
      <c r="F134" s="256">
        <v>150</v>
      </c>
      <c r="G134" s="349">
        <f t="shared" si="2"/>
        <v>150</v>
      </c>
      <c r="L134" s="256"/>
    </row>
    <row r="135" spans="1:12">
      <c r="A135" s="236">
        <v>45819</v>
      </c>
      <c r="B135" s="343" t="s">
        <v>3681</v>
      </c>
      <c r="C135" s="677" t="s">
        <v>420</v>
      </c>
      <c r="D135" t="s">
        <v>3668</v>
      </c>
      <c r="F135" s="256">
        <v>150</v>
      </c>
      <c r="G135" s="349">
        <f t="shared" si="2"/>
        <v>0</v>
      </c>
      <c r="L135" s="256"/>
    </row>
    <row r="136" spans="1:12">
      <c r="A136" s="243">
        <v>45808</v>
      </c>
      <c r="B136" s="347" t="s">
        <v>397</v>
      </c>
      <c r="C136" s="676" t="s">
        <v>422</v>
      </c>
      <c r="D136" t="s">
        <v>3656</v>
      </c>
      <c r="E136" s="256">
        <v>150</v>
      </c>
      <c r="G136" s="349">
        <f t="shared" si="2"/>
        <v>150</v>
      </c>
    </row>
    <row r="137" spans="1:12">
      <c r="C137" s="677"/>
      <c r="D137" t="s">
        <v>3668</v>
      </c>
      <c r="E137" s="256">
        <v>150</v>
      </c>
      <c r="G137" s="349">
        <f t="shared" si="2"/>
        <v>300</v>
      </c>
    </row>
    <row r="138" spans="1:12">
      <c r="A138" s="236">
        <v>45819</v>
      </c>
      <c r="B138" s="343" t="s">
        <v>3681</v>
      </c>
      <c r="C138" s="677" t="s">
        <v>422</v>
      </c>
      <c r="D138" t="s">
        <v>3656</v>
      </c>
      <c r="F138" s="256">
        <v>150</v>
      </c>
      <c r="G138" s="349">
        <f t="shared" si="2"/>
        <v>150</v>
      </c>
    </row>
    <row r="139" spans="1:12">
      <c r="A139" s="236">
        <v>45819</v>
      </c>
      <c r="B139" s="343" t="s">
        <v>3681</v>
      </c>
      <c r="C139" s="677" t="s">
        <v>422</v>
      </c>
      <c r="D139" t="s">
        <v>3668</v>
      </c>
      <c r="F139" s="256">
        <v>150</v>
      </c>
      <c r="G139" s="349">
        <f t="shared" si="2"/>
        <v>0</v>
      </c>
    </row>
    <row r="140" spans="1:12">
      <c r="A140" s="243">
        <v>45838</v>
      </c>
      <c r="B140" s="676" t="s">
        <v>397</v>
      </c>
      <c r="C140" s="676" t="s">
        <v>425</v>
      </c>
      <c r="D140" t="s">
        <v>3656</v>
      </c>
      <c r="E140" s="256">
        <v>150</v>
      </c>
      <c r="G140" s="349">
        <f t="shared" ref="G140:G170" si="3">G139+E140-F140</f>
        <v>150</v>
      </c>
    </row>
    <row r="141" spans="1:12">
      <c r="C141" s="677"/>
      <c r="D141" t="s">
        <v>3668</v>
      </c>
      <c r="E141" s="256">
        <v>150</v>
      </c>
      <c r="G141" s="349">
        <f t="shared" si="3"/>
        <v>300</v>
      </c>
    </row>
    <row r="142" spans="1:12">
      <c r="A142" s="236">
        <v>45876</v>
      </c>
      <c r="B142" s="343" t="s">
        <v>3682</v>
      </c>
      <c r="C142" s="677" t="s">
        <v>425</v>
      </c>
      <c r="D142" t="s">
        <v>3656</v>
      </c>
      <c r="F142" s="256">
        <v>150</v>
      </c>
      <c r="G142" s="349">
        <f t="shared" si="3"/>
        <v>150</v>
      </c>
    </row>
    <row r="143" spans="1:12">
      <c r="A143" s="236">
        <v>45876</v>
      </c>
      <c r="B143" s="343" t="s">
        <v>3682</v>
      </c>
      <c r="C143" s="677" t="s">
        <v>425</v>
      </c>
      <c r="D143" t="s">
        <v>3668</v>
      </c>
      <c r="F143" s="256">
        <v>150</v>
      </c>
      <c r="G143" s="349">
        <f t="shared" si="3"/>
        <v>0</v>
      </c>
    </row>
    <row r="144" spans="1:12">
      <c r="A144" s="243">
        <v>45869</v>
      </c>
      <c r="B144" s="347" t="s">
        <v>397</v>
      </c>
      <c r="C144" s="676" t="s">
        <v>427</v>
      </c>
      <c r="D144" t="s">
        <v>3656</v>
      </c>
      <c r="E144" s="256">
        <v>150</v>
      </c>
      <c r="G144" s="349">
        <f t="shared" si="3"/>
        <v>150</v>
      </c>
    </row>
    <row r="145" spans="1:11">
      <c r="C145" s="677"/>
      <c r="D145" t="s">
        <v>3668</v>
      </c>
      <c r="E145" s="256">
        <v>150</v>
      </c>
      <c r="G145" s="349">
        <f t="shared" si="3"/>
        <v>300</v>
      </c>
      <c r="I145" s="676"/>
      <c r="K145" s="256"/>
    </row>
    <row r="146" spans="1:11">
      <c r="A146" s="236">
        <v>45876</v>
      </c>
      <c r="B146" s="343" t="s">
        <v>3682</v>
      </c>
      <c r="C146" s="677" t="s">
        <v>427</v>
      </c>
      <c r="D146" t="s">
        <v>3656</v>
      </c>
      <c r="F146" s="256">
        <v>150</v>
      </c>
      <c r="G146" s="349">
        <f t="shared" si="3"/>
        <v>150</v>
      </c>
      <c r="I146" s="677"/>
      <c r="K146" s="256"/>
    </row>
    <row r="147" spans="1:11">
      <c r="A147" s="236">
        <v>45876</v>
      </c>
      <c r="B147" s="343" t="s">
        <v>3682</v>
      </c>
      <c r="C147" s="677" t="s">
        <v>427</v>
      </c>
      <c r="D147" t="s">
        <v>3668</v>
      </c>
      <c r="F147" s="256">
        <v>150</v>
      </c>
      <c r="G147" s="349">
        <f t="shared" si="3"/>
        <v>0</v>
      </c>
      <c r="I147" s="676"/>
      <c r="K147" s="256"/>
    </row>
    <row r="148" spans="1:11">
      <c r="A148" s="243">
        <v>45900</v>
      </c>
      <c r="B148" s="347" t="s">
        <v>397</v>
      </c>
      <c r="C148" s="676" t="s">
        <v>429</v>
      </c>
      <c r="D148" t="s">
        <v>3656</v>
      </c>
      <c r="E148" s="256">
        <v>150</v>
      </c>
      <c r="G148" s="349">
        <f t="shared" si="3"/>
        <v>150</v>
      </c>
      <c r="I148" s="677"/>
      <c r="K148" s="256"/>
    </row>
    <row r="149" spans="1:11">
      <c r="A149" s="236">
        <v>45945</v>
      </c>
      <c r="B149" s="343" t="s">
        <v>3683</v>
      </c>
      <c r="C149" s="677" t="s">
        <v>429</v>
      </c>
      <c r="D149" t="s">
        <v>3656</v>
      </c>
      <c r="F149" s="256">
        <v>150</v>
      </c>
      <c r="G149" s="349">
        <f t="shared" si="3"/>
        <v>0</v>
      </c>
      <c r="I149" s="677"/>
      <c r="K149" s="256"/>
    </row>
    <row r="150" spans="1:11">
      <c r="C150" s="677"/>
      <c r="D150" t="s">
        <v>3668</v>
      </c>
      <c r="E150" s="256">
        <v>150</v>
      </c>
      <c r="G150" s="349">
        <f t="shared" si="3"/>
        <v>150</v>
      </c>
      <c r="K150" s="256"/>
    </row>
    <row r="151" spans="1:11">
      <c r="A151" s="236">
        <v>45966</v>
      </c>
      <c r="B151" s="343" t="s">
        <v>3684</v>
      </c>
      <c r="C151" s="677" t="s">
        <v>429</v>
      </c>
      <c r="D151" t="s">
        <v>3668</v>
      </c>
      <c r="F151" s="256">
        <v>150</v>
      </c>
      <c r="G151" s="349">
        <f t="shared" si="3"/>
        <v>0</v>
      </c>
      <c r="K151" s="256"/>
    </row>
    <row r="152" spans="1:11">
      <c r="A152" s="243">
        <v>45930</v>
      </c>
      <c r="B152" s="347" t="s">
        <v>397</v>
      </c>
      <c r="C152" s="676" t="s">
        <v>431</v>
      </c>
      <c r="D152" t="s">
        <v>3656</v>
      </c>
      <c r="E152" s="256">
        <v>150</v>
      </c>
      <c r="G152" s="349">
        <f t="shared" si="3"/>
        <v>150</v>
      </c>
      <c r="J152">
        <v>150</v>
      </c>
    </row>
    <row r="153" spans="1:11">
      <c r="C153" s="677"/>
      <c r="D153" t="s">
        <v>3668</v>
      </c>
      <c r="E153" s="256">
        <v>150</v>
      </c>
      <c r="G153" s="349">
        <f t="shared" si="3"/>
        <v>300</v>
      </c>
      <c r="J153" s="256">
        <v>150</v>
      </c>
    </row>
    <row r="154" spans="1:11">
      <c r="A154" s="236">
        <v>45966</v>
      </c>
      <c r="B154" s="343" t="s">
        <v>3684</v>
      </c>
      <c r="C154" s="677" t="s">
        <v>431</v>
      </c>
      <c r="D154" t="s">
        <v>3656</v>
      </c>
      <c r="F154" s="256">
        <v>150</v>
      </c>
      <c r="G154" s="349">
        <f t="shared" si="3"/>
        <v>150</v>
      </c>
      <c r="J154" s="256"/>
    </row>
    <row r="155" spans="1:11">
      <c r="A155" s="236">
        <v>45966</v>
      </c>
      <c r="B155" s="343" t="s">
        <v>3684</v>
      </c>
      <c r="C155" s="677" t="s">
        <v>431</v>
      </c>
      <c r="D155" t="s">
        <v>3668</v>
      </c>
      <c r="F155" s="256">
        <v>150</v>
      </c>
      <c r="G155" s="349">
        <f t="shared" si="3"/>
        <v>0</v>
      </c>
      <c r="J155" s="256"/>
    </row>
    <row r="156" spans="1:11">
      <c r="A156" s="243">
        <v>45961</v>
      </c>
      <c r="B156" s="676" t="s">
        <v>397</v>
      </c>
      <c r="C156" s="676" t="s">
        <v>398</v>
      </c>
      <c r="D156" t="s">
        <v>3656</v>
      </c>
      <c r="E156" s="256">
        <v>150</v>
      </c>
      <c r="G156" s="349">
        <f t="shared" si="3"/>
        <v>150</v>
      </c>
      <c r="J156" s="256">
        <v>150</v>
      </c>
    </row>
    <row r="157" spans="1:11">
      <c r="C157" s="677"/>
      <c r="D157" t="s">
        <v>3668</v>
      </c>
      <c r="E157" s="256">
        <v>150</v>
      </c>
      <c r="G157" s="349">
        <f t="shared" si="3"/>
        <v>300</v>
      </c>
      <c r="J157" s="256">
        <v>150</v>
      </c>
    </row>
    <row r="158" spans="1:11">
      <c r="A158" s="236">
        <v>45966</v>
      </c>
      <c r="B158" s="343" t="s">
        <v>3684</v>
      </c>
      <c r="C158" s="677" t="s">
        <v>398</v>
      </c>
      <c r="D158" t="s">
        <v>3656</v>
      </c>
      <c r="F158" s="256">
        <v>150</v>
      </c>
      <c r="G158" s="349">
        <f t="shared" si="3"/>
        <v>150</v>
      </c>
      <c r="J158">
        <f>SUM(J152:J157)</f>
        <v>600</v>
      </c>
    </row>
    <row r="159" spans="1:11">
      <c r="A159" s="236">
        <v>46021</v>
      </c>
      <c r="B159" s="343" t="s">
        <v>3685</v>
      </c>
      <c r="C159" s="677" t="s">
        <v>398</v>
      </c>
      <c r="D159" t="s">
        <v>3656</v>
      </c>
      <c r="F159" s="256">
        <v>150</v>
      </c>
      <c r="G159" s="349">
        <f t="shared" si="3"/>
        <v>0</v>
      </c>
    </row>
    <row r="160" spans="1:11">
      <c r="A160" s="243">
        <v>45991</v>
      </c>
      <c r="B160" s="676" t="s">
        <v>397</v>
      </c>
      <c r="C160" s="676" t="s">
        <v>405</v>
      </c>
      <c r="D160" t="s">
        <v>3656</v>
      </c>
      <c r="E160" s="256">
        <v>150</v>
      </c>
      <c r="G160" s="349">
        <f t="shared" si="3"/>
        <v>150</v>
      </c>
    </row>
    <row r="161" spans="1:12">
      <c r="B161" s="677"/>
      <c r="C161" s="677"/>
      <c r="D161" t="s">
        <v>3668</v>
      </c>
      <c r="E161" s="256">
        <v>150</v>
      </c>
      <c r="G161" s="349">
        <f t="shared" si="3"/>
        <v>300</v>
      </c>
    </row>
    <row r="162" spans="1:12">
      <c r="A162" s="236">
        <v>46021</v>
      </c>
      <c r="B162" s="343" t="s">
        <v>3685</v>
      </c>
      <c r="C162" s="677" t="s">
        <v>405</v>
      </c>
      <c r="D162" t="s">
        <v>3656</v>
      </c>
      <c r="F162" s="256">
        <v>150</v>
      </c>
      <c r="G162" s="349">
        <f t="shared" si="3"/>
        <v>150</v>
      </c>
      <c r="H162" s="266"/>
    </row>
    <row r="163" spans="1:12">
      <c r="A163" s="236">
        <v>46021</v>
      </c>
      <c r="B163" s="343" t="s">
        <v>3685</v>
      </c>
      <c r="C163" s="677" t="s">
        <v>405</v>
      </c>
      <c r="D163" t="s">
        <v>3668</v>
      </c>
      <c r="F163" s="256">
        <v>150</v>
      </c>
      <c r="G163" s="349">
        <f t="shared" si="3"/>
        <v>0</v>
      </c>
      <c r="H163" s="266"/>
      <c r="J163" s="690" t="s">
        <v>3658</v>
      </c>
      <c r="K163" s="690"/>
      <c r="L163" s="690"/>
    </row>
    <row r="164" spans="1:12">
      <c r="A164" s="243">
        <v>46022</v>
      </c>
      <c r="B164" s="676" t="s">
        <v>397</v>
      </c>
      <c r="C164" s="676" t="s">
        <v>409</v>
      </c>
      <c r="D164" t="s">
        <v>3656</v>
      </c>
      <c r="E164" s="256">
        <v>150</v>
      </c>
      <c r="G164" s="349">
        <f t="shared" si="3"/>
        <v>150</v>
      </c>
      <c r="I164" s="676">
        <v>2026</v>
      </c>
      <c r="J164" s="676" t="s">
        <v>415</v>
      </c>
      <c r="K164" t="s">
        <v>3656</v>
      </c>
      <c r="L164" s="256">
        <v>150</v>
      </c>
    </row>
    <row r="165" spans="1:12">
      <c r="C165" s="677"/>
      <c r="D165" t="s">
        <v>3668</v>
      </c>
      <c r="E165" s="256">
        <v>150</v>
      </c>
      <c r="G165" s="349">
        <f t="shared" si="3"/>
        <v>300</v>
      </c>
      <c r="J165" s="677"/>
      <c r="K165" t="s">
        <v>3668</v>
      </c>
      <c r="L165" s="256">
        <v>150</v>
      </c>
    </row>
    <row r="166" spans="1:12">
      <c r="A166" s="236">
        <v>46064</v>
      </c>
      <c r="B166" s="343" t="s">
        <v>3686</v>
      </c>
      <c r="C166" s="677" t="s">
        <v>409</v>
      </c>
      <c r="D166" t="s">
        <v>3656</v>
      </c>
      <c r="F166" s="256">
        <v>150</v>
      </c>
      <c r="G166" s="349">
        <f t="shared" si="3"/>
        <v>150</v>
      </c>
      <c r="J166" s="676" t="s">
        <v>418</v>
      </c>
      <c r="K166" t="s">
        <v>3656</v>
      </c>
      <c r="L166" s="256">
        <v>150</v>
      </c>
    </row>
    <row r="167" spans="1:12">
      <c r="A167" s="236">
        <v>46064</v>
      </c>
      <c r="B167" s="343" t="s">
        <v>3686</v>
      </c>
      <c r="C167" s="677" t="s">
        <v>409</v>
      </c>
      <c r="D167" t="s">
        <v>3668</v>
      </c>
      <c r="F167" s="256">
        <v>150</v>
      </c>
      <c r="G167" s="349">
        <f t="shared" si="3"/>
        <v>0</v>
      </c>
      <c r="J167" s="677"/>
      <c r="K167" t="s">
        <v>3668</v>
      </c>
      <c r="L167" s="256">
        <v>150</v>
      </c>
    </row>
    <row r="168" spans="1:12">
      <c r="A168" s="243">
        <v>46053</v>
      </c>
      <c r="B168" s="676" t="s">
        <v>397</v>
      </c>
      <c r="C168" s="676" t="s">
        <v>444</v>
      </c>
      <c r="D168" t="s">
        <v>3656</v>
      </c>
      <c r="E168" s="256">
        <v>150</v>
      </c>
      <c r="G168" s="349">
        <f t="shared" si="3"/>
        <v>150</v>
      </c>
      <c r="L168" s="299">
        <f>SUM(L164:L167)</f>
        <v>600</v>
      </c>
    </row>
    <row r="169" spans="1:12">
      <c r="B169" s="677"/>
      <c r="C169" s="677"/>
      <c r="D169" t="s">
        <v>3668</v>
      </c>
      <c r="E169" s="256">
        <v>150</v>
      </c>
      <c r="G169" s="349">
        <f t="shared" si="3"/>
        <v>300</v>
      </c>
    </row>
    <row r="170" spans="1:12">
      <c r="A170" s="236">
        <v>46064</v>
      </c>
      <c r="B170" s="343" t="s">
        <v>3686</v>
      </c>
      <c r="C170" s="677" t="s">
        <v>444</v>
      </c>
      <c r="D170" t="s">
        <v>3656</v>
      </c>
      <c r="F170" s="256">
        <v>150</v>
      </c>
      <c r="G170" s="349">
        <f t="shared" si="3"/>
        <v>150</v>
      </c>
    </row>
    <row r="171" spans="1:12">
      <c r="A171" s="236">
        <v>46064</v>
      </c>
      <c r="B171" s="343" t="s">
        <v>3686</v>
      </c>
      <c r="C171" s="677" t="s">
        <v>444</v>
      </c>
      <c r="D171" t="s">
        <v>3668</v>
      </c>
      <c r="F171" s="256">
        <v>150</v>
      </c>
      <c r="G171" s="349">
        <f t="shared" ref="G171:G235" si="4">G170+E171-F171</f>
        <v>0</v>
      </c>
    </row>
    <row r="172" spans="1:12">
      <c r="A172" s="243">
        <v>46081</v>
      </c>
      <c r="B172" s="676" t="s">
        <v>1454</v>
      </c>
      <c r="C172" s="676" t="s">
        <v>415</v>
      </c>
      <c r="D172" t="s">
        <v>3656</v>
      </c>
      <c r="E172" s="256">
        <v>150</v>
      </c>
      <c r="G172" s="349">
        <f t="shared" si="4"/>
        <v>150</v>
      </c>
    </row>
    <row r="173" spans="1:12">
      <c r="C173" s="677"/>
      <c r="D173" t="s">
        <v>3668</v>
      </c>
      <c r="E173" s="256">
        <v>150</v>
      </c>
      <c r="G173" s="349">
        <f t="shared" si="4"/>
        <v>300</v>
      </c>
    </row>
    <row r="174" spans="1:12">
      <c r="A174" s="236">
        <v>46126</v>
      </c>
      <c r="B174" s="343" t="s">
        <v>3687</v>
      </c>
      <c r="C174" s="677" t="s">
        <v>415</v>
      </c>
      <c r="D174" t="s">
        <v>3656</v>
      </c>
      <c r="F174" s="256">
        <v>150</v>
      </c>
      <c r="G174" s="349">
        <f t="shared" si="4"/>
        <v>150</v>
      </c>
    </row>
    <row r="175" spans="1:12">
      <c r="A175" s="236">
        <v>46126</v>
      </c>
      <c r="B175" s="343" t="s">
        <v>3687</v>
      </c>
      <c r="C175" s="677" t="s">
        <v>415</v>
      </c>
      <c r="D175" t="s">
        <v>3668</v>
      </c>
      <c r="F175" s="256">
        <v>150</v>
      </c>
      <c r="G175" s="349">
        <f t="shared" si="4"/>
        <v>0</v>
      </c>
    </row>
    <row r="176" spans="1:12">
      <c r="A176" s="243">
        <v>46112</v>
      </c>
      <c r="B176" s="676" t="s">
        <v>1454</v>
      </c>
      <c r="C176" s="676" t="s">
        <v>418</v>
      </c>
      <c r="D176" t="s">
        <v>3656</v>
      </c>
      <c r="E176" s="256">
        <v>150</v>
      </c>
      <c r="G176" s="349">
        <f t="shared" si="4"/>
        <v>150</v>
      </c>
    </row>
    <row r="177" spans="1:7">
      <c r="C177" s="677"/>
      <c r="D177" t="s">
        <v>3668</v>
      </c>
      <c r="E177" s="256">
        <v>150</v>
      </c>
      <c r="G177" s="349">
        <f t="shared" si="4"/>
        <v>300</v>
      </c>
    </row>
    <row r="178" spans="1:7">
      <c r="A178" s="236">
        <v>46126</v>
      </c>
      <c r="B178" s="343" t="s">
        <v>3687</v>
      </c>
      <c r="C178" s="677" t="s">
        <v>418</v>
      </c>
      <c r="D178" t="s">
        <v>3656</v>
      </c>
      <c r="F178" s="256">
        <v>150</v>
      </c>
      <c r="G178" s="349">
        <f t="shared" si="4"/>
        <v>150</v>
      </c>
    </row>
    <row r="179" spans="1:7">
      <c r="A179" s="236">
        <v>46126</v>
      </c>
      <c r="B179" s="343" t="s">
        <v>3687</v>
      </c>
      <c r="C179" s="677" t="s">
        <v>418</v>
      </c>
      <c r="D179" t="s">
        <v>3668</v>
      </c>
      <c r="F179" s="256">
        <v>150</v>
      </c>
      <c r="G179" s="349">
        <f t="shared" si="4"/>
        <v>0</v>
      </c>
    </row>
    <row r="180" spans="1:7">
      <c r="A180" s="243">
        <v>46142</v>
      </c>
      <c r="B180" s="676" t="s">
        <v>1454</v>
      </c>
      <c r="C180" s="676" t="s">
        <v>420</v>
      </c>
      <c r="D180" t="s">
        <v>3656</v>
      </c>
      <c r="E180" s="256">
        <v>150</v>
      </c>
      <c r="G180" s="349">
        <f t="shared" si="4"/>
        <v>150</v>
      </c>
    </row>
    <row r="181" spans="1:7">
      <c r="C181" s="677"/>
      <c r="D181" t="s">
        <v>3668</v>
      </c>
      <c r="E181" s="256">
        <v>150</v>
      </c>
      <c r="G181" s="349">
        <f t="shared" si="4"/>
        <v>300</v>
      </c>
    </row>
    <row r="182" spans="1:7">
      <c r="C182" s="677"/>
      <c r="G182" s="349">
        <f t="shared" si="4"/>
        <v>300</v>
      </c>
    </row>
    <row r="183" spans="1:7">
      <c r="C183" s="677"/>
      <c r="G183" s="349">
        <f t="shared" si="4"/>
        <v>300</v>
      </c>
    </row>
    <row r="184" spans="1:7">
      <c r="C184" s="677"/>
      <c r="G184" s="349">
        <f t="shared" si="4"/>
        <v>300</v>
      </c>
    </row>
    <row r="185" spans="1:7">
      <c r="C185" s="677"/>
      <c r="G185" s="349">
        <f t="shared" si="4"/>
        <v>300</v>
      </c>
    </row>
    <row r="186" spans="1:7">
      <c r="C186" s="677"/>
      <c r="G186" s="349">
        <f t="shared" si="4"/>
        <v>300</v>
      </c>
    </row>
    <row r="187" spans="1:7">
      <c r="C187" s="677"/>
      <c r="G187" s="349">
        <f t="shared" si="4"/>
        <v>300</v>
      </c>
    </row>
    <row r="188" spans="1:7">
      <c r="C188" s="677"/>
      <c r="G188" s="349">
        <f t="shared" si="4"/>
        <v>300</v>
      </c>
    </row>
    <row r="189" spans="1:7">
      <c r="C189" s="677"/>
      <c r="G189" s="349">
        <f t="shared" si="4"/>
        <v>300</v>
      </c>
    </row>
    <row r="190" spans="1:7">
      <c r="C190" s="677"/>
      <c r="G190" s="349">
        <f t="shared" si="4"/>
        <v>300</v>
      </c>
    </row>
    <row r="191" spans="1:7">
      <c r="C191" s="677"/>
      <c r="G191" s="349">
        <f t="shared" si="4"/>
        <v>300</v>
      </c>
    </row>
    <row r="192" spans="1:7">
      <c r="C192" s="677"/>
      <c r="G192" s="349">
        <f t="shared" si="4"/>
        <v>300</v>
      </c>
    </row>
    <row r="193" spans="3:7">
      <c r="C193" s="677"/>
      <c r="G193" s="349">
        <f t="shared" si="4"/>
        <v>300</v>
      </c>
    </row>
    <row r="194" spans="3:7">
      <c r="C194" s="677"/>
      <c r="G194" s="349">
        <f t="shared" si="4"/>
        <v>300</v>
      </c>
    </row>
    <row r="195" spans="3:7">
      <c r="C195" s="677"/>
      <c r="G195" s="349">
        <f t="shared" si="4"/>
        <v>300</v>
      </c>
    </row>
    <row r="196" spans="3:7">
      <c r="C196" s="677"/>
      <c r="G196" s="349">
        <f t="shared" si="4"/>
        <v>300</v>
      </c>
    </row>
    <row r="197" spans="3:7">
      <c r="C197" s="677"/>
      <c r="G197" s="349">
        <f t="shared" si="4"/>
        <v>300</v>
      </c>
    </row>
    <row r="198" spans="3:7">
      <c r="C198" s="677"/>
      <c r="G198" s="349">
        <f t="shared" si="4"/>
        <v>300</v>
      </c>
    </row>
    <row r="199" spans="3:7">
      <c r="C199" s="677"/>
      <c r="G199" s="349">
        <f t="shared" si="4"/>
        <v>300</v>
      </c>
    </row>
    <row r="200" spans="3:7">
      <c r="C200" s="677"/>
      <c r="G200" s="349">
        <f t="shared" si="4"/>
        <v>300</v>
      </c>
    </row>
    <row r="201" spans="3:7">
      <c r="C201" s="677"/>
      <c r="G201" s="349">
        <f t="shared" si="4"/>
        <v>300</v>
      </c>
    </row>
    <row r="202" spans="3:7">
      <c r="C202" s="677"/>
      <c r="G202" s="349">
        <f t="shared" si="4"/>
        <v>300</v>
      </c>
    </row>
    <row r="203" spans="3:7">
      <c r="C203" s="677"/>
      <c r="G203" s="349">
        <f t="shared" si="4"/>
        <v>300</v>
      </c>
    </row>
    <row r="204" spans="3:7">
      <c r="C204" s="677"/>
      <c r="G204" s="349">
        <f t="shared" si="4"/>
        <v>300</v>
      </c>
    </row>
    <row r="205" spans="3:7">
      <c r="C205" s="677"/>
      <c r="G205" s="349">
        <f t="shared" si="4"/>
        <v>300</v>
      </c>
    </row>
    <row r="206" spans="3:7">
      <c r="C206" s="677"/>
      <c r="G206" s="349">
        <f t="shared" si="4"/>
        <v>300</v>
      </c>
    </row>
    <row r="207" spans="3:7">
      <c r="C207" s="677"/>
      <c r="G207" s="349">
        <f t="shared" si="4"/>
        <v>300</v>
      </c>
    </row>
    <row r="208" spans="3:7">
      <c r="C208" s="677"/>
      <c r="G208" s="349">
        <f t="shared" si="4"/>
        <v>300</v>
      </c>
    </row>
    <row r="209" spans="3:7">
      <c r="C209" s="677"/>
      <c r="G209" s="349">
        <f t="shared" si="4"/>
        <v>300</v>
      </c>
    </row>
    <row r="210" spans="3:7">
      <c r="C210" s="677"/>
      <c r="G210" s="349">
        <f t="shared" si="4"/>
        <v>300</v>
      </c>
    </row>
    <row r="211" spans="3:7">
      <c r="C211" s="677"/>
      <c r="G211" s="349">
        <f t="shared" si="4"/>
        <v>300</v>
      </c>
    </row>
    <row r="212" spans="3:7">
      <c r="C212" s="677"/>
      <c r="G212" s="349">
        <f t="shared" si="4"/>
        <v>300</v>
      </c>
    </row>
    <row r="213" spans="3:7">
      <c r="C213" s="677"/>
      <c r="G213" s="349">
        <f t="shared" si="4"/>
        <v>300</v>
      </c>
    </row>
    <row r="214" spans="3:7">
      <c r="C214" s="677"/>
      <c r="G214" s="349">
        <f t="shared" si="4"/>
        <v>300</v>
      </c>
    </row>
    <row r="215" spans="3:7">
      <c r="C215" s="677"/>
      <c r="G215" s="349">
        <f t="shared" si="4"/>
        <v>300</v>
      </c>
    </row>
    <row r="216" spans="3:7">
      <c r="C216" s="677"/>
      <c r="G216" s="349">
        <f t="shared" si="4"/>
        <v>300</v>
      </c>
    </row>
    <row r="217" spans="3:7">
      <c r="C217" s="677"/>
      <c r="G217" s="349">
        <f t="shared" si="4"/>
        <v>300</v>
      </c>
    </row>
    <row r="218" spans="3:7">
      <c r="C218" s="677"/>
      <c r="G218" s="349">
        <f t="shared" si="4"/>
        <v>300</v>
      </c>
    </row>
    <row r="219" spans="3:7">
      <c r="C219" s="677"/>
      <c r="G219" s="349">
        <f t="shared" si="4"/>
        <v>300</v>
      </c>
    </row>
    <row r="220" spans="3:7">
      <c r="C220" s="677"/>
      <c r="G220" s="349">
        <f t="shared" si="4"/>
        <v>300</v>
      </c>
    </row>
    <row r="221" spans="3:7">
      <c r="C221" s="677"/>
      <c r="G221" s="349">
        <f t="shared" si="4"/>
        <v>300</v>
      </c>
    </row>
    <row r="222" spans="3:7">
      <c r="C222" s="677"/>
      <c r="G222" s="349">
        <f t="shared" si="4"/>
        <v>300</v>
      </c>
    </row>
    <row r="223" spans="3:7">
      <c r="C223" s="677"/>
      <c r="G223" s="349">
        <f t="shared" si="4"/>
        <v>300</v>
      </c>
    </row>
    <row r="224" spans="3:7">
      <c r="C224" s="677"/>
      <c r="G224" s="349">
        <f t="shared" si="4"/>
        <v>300</v>
      </c>
    </row>
    <row r="225" spans="3:7">
      <c r="C225" s="677"/>
      <c r="G225" s="349">
        <f t="shared" si="4"/>
        <v>300</v>
      </c>
    </row>
    <row r="226" spans="3:7">
      <c r="C226" s="677"/>
      <c r="G226" s="349">
        <f t="shared" si="4"/>
        <v>300</v>
      </c>
    </row>
    <row r="227" spans="3:7">
      <c r="C227" s="677"/>
      <c r="G227" s="349">
        <f t="shared" si="4"/>
        <v>300</v>
      </c>
    </row>
    <row r="228" spans="3:7">
      <c r="C228" s="677"/>
      <c r="G228" s="349">
        <f t="shared" si="4"/>
        <v>300</v>
      </c>
    </row>
    <row r="229" spans="3:7">
      <c r="C229" s="677"/>
      <c r="G229" s="349">
        <f t="shared" si="4"/>
        <v>300</v>
      </c>
    </row>
    <row r="230" spans="3:7">
      <c r="C230" s="677"/>
      <c r="G230" s="349">
        <f t="shared" si="4"/>
        <v>300</v>
      </c>
    </row>
    <row r="231" spans="3:7">
      <c r="C231" s="677"/>
      <c r="G231" s="349">
        <f t="shared" si="4"/>
        <v>300</v>
      </c>
    </row>
    <row r="232" spans="3:7">
      <c r="C232" s="677"/>
      <c r="G232" s="349">
        <f t="shared" si="4"/>
        <v>300</v>
      </c>
    </row>
    <row r="233" spans="3:7">
      <c r="C233" s="677"/>
      <c r="G233" s="349">
        <f t="shared" si="4"/>
        <v>300</v>
      </c>
    </row>
    <row r="234" spans="3:7">
      <c r="C234" s="677"/>
      <c r="G234" s="349">
        <f t="shared" si="4"/>
        <v>300</v>
      </c>
    </row>
    <row r="235" spans="3:7">
      <c r="C235" s="677"/>
      <c r="G235" s="349">
        <f t="shared" si="4"/>
        <v>300</v>
      </c>
    </row>
    <row r="236" spans="3:7">
      <c r="C236" s="677"/>
      <c r="G236" s="349">
        <f t="shared" ref="G236:G299" si="5">G235+E236-F236</f>
        <v>300</v>
      </c>
    </row>
    <row r="237" spans="3:7">
      <c r="C237" s="677"/>
      <c r="G237" s="349">
        <f t="shared" si="5"/>
        <v>300</v>
      </c>
    </row>
    <row r="238" spans="3:7">
      <c r="C238" s="677"/>
      <c r="G238" s="349">
        <f t="shared" si="5"/>
        <v>300</v>
      </c>
    </row>
    <row r="239" spans="3:7">
      <c r="C239" s="677"/>
      <c r="G239" s="349">
        <f t="shared" si="5"/>
        <v>300</v>
      </c>
    </row>
    <row r="240" spans="3:7">
      <c r="C240" s="677"/>
      <c r="G240" s="349">
        <f t="shared" si="5"/>
        <v>300</v>
      </c>
    </row>
    <row r="241" spans="3:7">
      <c r="C241" s="677"/>
      <c r="G241" s="349">
        <f t="shared" si="5"/>
        <v>300</v>
      </c>
    </row>
    <row r="242" spans="3:7">
      <c r="C242" s="677"/>
      <c r="G242" s="349">
        <f t="shared" si="5"/>
        <v>300</v>
      </c>
    </row>
    <row r="243" spans="3:7">
      <c r="C243" s="677"/>
      <c r="G243" s="349">
        <f t="shared" si="5"/>
        <v>300</v>
      </c>
    </row>
    <row r="244" spans="3:7">
      <c r="C244" s="677"/>
      <c r="G244" s="349">
        <f t="shared" si="5"/>
        <v>300</v>
      </c>
    </row>
    <row r="245" spans="3:7">
      <c r="C245" s="677"/>
      <c r="G245" s="349">
        <f t="shared" si="5"/>
        <v>300</v>
      </c>
    </row>
    <row r="246" spans="3:7">
      <c r="C246" s="677"/>
      <c r="G246" s="349">
        <f t="shared" si="5"/>
        <v>300</v>
      </c>
    </row>
    <row r="247" spans="3:7">
      <c r="C247" s="677"/>
      <c r="G247" s="349">
        <f t="shared" si="5"/>
        <v>300</v>
      </c>
    </row>
    <row r="248" spans="3:7">
      <c r="C248" s="677"/>
      <c r="G248" s="349">
        <f t="shared" si="5"/>
        <v>300</v>
      </c>
    </row>
    <row r="249" spans="3:7">
      <c r="C249" s="677"/>
      <c r="G249" s="349">
        <f t="shared" si="5"/>
        <v>300</v>
      </c>
    </row>
    <row r="250" spans="3:7">
      <c r="C250" s="677"/>
      <c r="G250" s="349">
        <f t="shared" si="5"/>
        <v>300</v>
      </c>
    </row>
    <row r="251" spans="3:7">
      <c r="C251" s="677"/>
      <c r="G251" s="349">
        <f t="shared" si="5"/>
        <v>300</v>
      </c>
    </row>
    <row r="252" spans="3:7">
      <c r="C252" s="677"/>
      <c r="G252" s="349">
        <f t="shared" si="5"/>
        <v>300</v>
      </c>
    </row>
    <row r="253" spans="3:7">
      <c r="C253" s="677"/>
      <c r="G253" s="349">
        <f t="shared" si="5"/>
        <v>300</v>
      </c>
    </row>
    <row r="254" spans="3:7">
      <c r="C254" s="677"/>
      <c r="G254" s="349">
        <f t="shared" si="5"/>
        <v>300</v>
      </c>
    </row>
    <row r="255" spans="3:7">
      <c r="C255" s="677"/>
      <c r="G255" s="349">
        <f t="shared" si="5"/>
        <v>300</v>
      </c>
    </row>
    <row r="256" spans="3:7">
      <c r="C256" s="677"/>
      <c r="G256" s="349">
        <f t="shared" si="5"/>
        <v>300</v>
      </c>
    </row>
    <row r="257" spans="3:7">
      <c r="C257" s="677"/>
      <c r="G257" s="349">
        <f t="shared" si="5"/>
        <v>300</v>
      </c>
    </row>
    <row r="258" spans="3:7">
      <c r="C258" s="677"/>
      <c r="G258" s="349">
        <f t="shared" si="5"/>
        <v>300</v>
      </c>
    </row>
    <row r="259" spans="3:7">
      <c r="C259" s="677"/>
      <c r="G259" s="349">
        <f t="shared" si="5"/>
        <v>300</v>
      </c>
    </row>
    <row r="260" spans="3:7">
      <c r="C260" s="677"/>
      <c r="G260" s="349">
        <f t="shared" si="5"/>
        <v>300</v>
      </c>
    </row>
    <row r="261" spans="3:7">
      <c r="C261" s="677"/>
      <c r="G261" s="349">
        <f t="shared" si="5"/>
        <v>300</v>
      </c>
    </row>
    <row r="262" spans="3:7">
      <c r="C262" s="677"/>
      <c r="G262" s="349">
        <f t="shared" si="5"/>
        <v>300</v>
      </c>
    </row>
    <row r="263" spans="3:7">
      <c r="C263" s="677"/>
      <c r="G263" s="349">
        <f t="shared" si="5"/>
        <v>300</v>
      </c>
    </row>
    <row r="264" spans="3:7">
      <c r="C264" s="677"/>
      <c r="G264" s="349">
        <f t="shared" si="5"/>
        <v>300</v>
      </c>
    </row>
    <row r="265" spans="3:7">
      <c r="C265" s="677"/>
      <c r="G265" s="349">
        <f t="shared" si="5"/>
        <v>300</v>
      </c>
    </row>
    <row r="266" spans="3:7">
      <c r="C266" s="677"/>
      <c r="G266" s="349">
        <f t="shared" si="5"/>
        <v>300</v>
      </c>
    </row>
    <row r="267" spans="3:7">
      <c r="C267" s="677"/>
      <c r="G267" s="349">
        <f t="shared" si="5"/>
        <v>300</v>
      </c>
    </row>
    <row r="268" spans="3:7">
      <c r="C268" s="677"/>
      <c r="G268" s="349">
        <f t="shared" si="5"/>
        <v>300</v>
      </c>
    </row>
    <row r="269" spans="3:7">
      <c r="C269" s="677"/>
      <c r="G269" s="349">
        <f t="shared" si="5"/>
        <v>300</v>
      </c>
    </row>
    <row r="270" spans="3:7">
      <c r="C270" s="677"/>
      <c r="G270" s="349">
        <f t="shared" si="5"/>
        <v>300</v>
      </c>
    </row>
    <row r="271" spans="3:7">
      <c r="C271" s="677"/>
      <c r="G271" s="349">
        <f t="shared" si="5"/>
        <v>300</v>
      </c>
    </row>
    <row r="272" spans="3:7">
      <c r="C272" s="677"/>
      <c r="G272" s="349">
        <f t="shared" si="5"/>
        <v>300</v>
      </c>
    </row>
    <row r="273" spans="3:7">
      <c r="C273" s="677"/>
      <c r="G273" s="349">
        <f t="shared" si="5"/>
        <v>300</v>
      </c>
    </row>
    <row r="274" spans="3:7">
      <c r="C274" s="677"/>
      <c r="G274" s="349">
        <f t="shared" si="5"/>
        <v>300</v>
      </c>
    </row>
    <row r="275" spans="3:7">
      <c r="C275" s="677"/>
      <c r="G275" s="349">
        <f t="shared" si="5"/>
        <v>300</v>
      </c>
    </row>
    <row r="276" spans="3:7">
      <c r="C276" s="677"/>
      <c r="G276" s="349">
        <f t="shared" si="5"/>
        <v>300</v>
      </c>
    </row>
    <row r="277" spans="3:7">
      <c r="C277" s="677"/>
      <c r="G277" s="349">
        <f t="shared" si="5"/>
        <v>300</v>
      </c>
    </row>
    <row r="278" spans="3:7">
      <c r="C278" s="677"/>
      <c r="G278" s="349">
        <f t="shared" si="5"/>
        <v>300</v>
      </c>
    </row>
    <row r="279" spans="3:7">
      <c r="C279" s="677"/>
      <c r="G279" s="349">
        <f t="shared" si="5"/>
        <v>300</v>
      </c>
    </row>
    <row r="280" spans="3:7">
      <c r="C280" s="677"/>
      <c r="G280" s="349">
        <f t="shared" si="5"/>
        <v>300</v>
      </c>
    </row>
    <row r="281" spans="3:7">
      <c r="C281" s="677"/>
      <c r="G281" s="349">
        <f t="shared" si="5"/>
        <v>300</v>
      </c>
    </row>
    <row r="282" spans="3:7">
      <c r="C282" s="677"/>
      <c r="G282" s="349">
        <f t="shared" si="5"/>
        <v>300</v>
      </c>
    </row>
    <row r="283" spans="3:7">
      <c r="C283" s="677"/>
      <c r="G283" s="349">
        <f t="shared" si="5"/>
        <v>300</v>
      </c>
    </row>
    <row r="284" spans="3:7">
      <c r="C284" s="677"/>
      <c r="G284" s="349">
        <f t="shared" si="5"/>
        <v>300</v>
      </c>
    </row>
    <row r="285" spans="3:7">
      <c r="C285" s="677"/>
      <c r="G285" s="349">
        <f t="shared" si="5"/>
        <v>300</v>
      </c>
    </row>
    <row r="286" spans="3:7">
      <c r="C286" s="677"/>
      <c r="G286" s="349">
        <f t="shared" si="5"/>
        <v>300</v>
      </c>
    </row>
    <row r="287" spans="3:7">
      <c r="C287" s="677"/>
      <c r="G287" s="349">
        <f t="shared" si="5"/>
        <v>300</v>
      </c>
    </row>
    <row r="288" spans="3:7">
      <c r="C288" s="677"/>
      <c r="G288" s="349">
        <f t="shared" si="5"/>
        <v>300</v>
      </c>
    </row>
    <row r="289" spans="3:7">
      <c r="C289" s="677"/>
      <c r="G289" s="349">
        <f t="shared" si="5"/>
        <v>300</v>
      </c>
    </row>
    <row r="290" spans="3:7">
      <c r="C290" s="677"/>
      <c r="G290" s="349">
        <f t="shared" si="5"/>
        <v>300</v>
      </c>
    </row>
    <row r="291" spans="3:7">
      <c r="C291" s="677"/>
      <c r="G291" s="349">
        <f t="shared" si="5"/>
        <v>300</v>
      </c>
    </row>
    <row r="292" spans="3:7">
      <c r="C292" s="677"/>
      <c r="G292" s="349">
        <f t="shared" si="5"/>
        <v>300</v>
      </c>
    </row>
    <row r="293" spans="3:7">
      <c r="C293" s="677"/>
      <c r="G293" s="349">
        <f t="shared" si="5"/>
        <v>300</v>
      </c>
    </row>
    <row r="294" spans="3:7">
      <c r="C294" s="677"/>
      <c r="G294" s="349">
        <f t="shared" si="5"/>
        <v>300</v>
      </c>
    </row>
    <row r="295" spans="3:7">
      <c r="C295" s="677"/>
      <c r="G295" s="349">
        <f t="shared" si="5"/>
        <v>300</v>
      </c>
    </row>
    <row r="296" spans="3:7">
      <c r="C296" s="677"/>
      <c r="G296" s="349">
        <f t="shared" si="5"/>
        <v>300</v>
      </c>
    </row>
    <row r="297" spans="3:7">
      <c r="C297" s="677"/>
      <c r="G297" s="349">
        <f t="shared" si="5"/>
        <v>300</v>
      </c>
    </row>
    <row r="298" spans="3:7">
      <c r="C298" s="677"/>
      <c r="G298" s="349">
        <f t="shared" si="5"/>
        <v>300</v>
      </c>
    </row>
    <row r="299" spans="3:7">
      <c r="C299" s="677"/>
      <c r="G299" s="349">
        <f t="shared" si="5"/>
        <v>300</v>
      </c>
    </row>
    <row r="300" spans="3:7">
      <c r="C300" s="677"/>
      <c r="G300" s="349">
        <f t="shared" ref="G300:G315" si="6">G299+E300-F300</f>
        <v>300</v>
      </c>
    </row>
    <row r="301" spans="3:7">
      <c r="C301" s="677"/>
      <c r="G301" s="349">
        <f t="shared" si="6"/>
        <v>300</v>
      </c>
    </row>
    <row r="302" spans="3:7">
      <c r="C302" s="677"/>
      <c r="G302" s="349">
        <f t="shared" si="6"/>
        <v>300</v>
      </c>
    </row>
    <row r="303" spans="3:7">
      <c r="C303" s="677"/>
      <c r="G303" s="349">
        <f t="shared" si="6"/>
        <v>300</v>
      </c>
    </row>
    <row r="304" spans="3:7">
      <c r="C304" s="677"/>
      <c r="G304" s="349">
        <f t="shared" si="6"/>
        <v>300</v>
      </c>
    </row>
    <row r="305" spans="3:7">
      <c r="C305" s="677"/>
      <c r="G305" s="349">
        <f t="shared" si="6"/>
        <v>300</v>
      </c>
    </row>
    <row r="306" spans="3:7">
      <c r="C306" s="677"/>
      <c r="G306" s="349">
        <f t="shared" si="6"/>
        <v>300</v>
      </c>
    </row>
    <row r="307" spans="3:7">
      <c r="C307" s="677"/>
      <c r="G307" s="349">
        <f t="shared" si="6"/>
        <v>300</v>
      </c>
    </row>
    <row r="308" spans="3:7">
      <c r="C308" s="677"/>
      <c r="G308" s="349">
        <f t="shared" si="6"/>
        <v>300</v>
      </c>
    </row>
    <row r="309" spans="3:7">
      <c r="C309" s="677"/>
      <c r="G309" s="349">
        <f t="shared" si="6"/>
        <v>300</v>
      </c>
    </row>
    <row r="310" spans="3:7">
      <c r="C310" s="677"/>
      <c r="G310" s="349">
        <f t="shared" si="6"/>
        <v>300</v>
      </c>
    </row>
    <row r="311" spans="3:7">
      <c r="C311" s="677"/>
      <c r="G311" s="349">
        <f t="shared" si="6"/>
        <v>300</v>
      </c>
    </row>
    <row r="312" spans="3:7">
      <c r="C312" s="677"/>
      <c r="G312" s="349">
        <f t="shared" si="6"/>
        <v>300</v>
      </c>
    </row>
    <row r="313" spans="3:7">
      <c r="C313" s="677"/>
      <c r="G313" s="349">
        <f t="shared" si="6"/>
        <v>300</v>
      </c>
    </row>
    <row r="314" spans="3:7">
      <c r="C314" s="677"/>
      <c r="G314" s="349">
        <f t="shared" si="6"/>
        <v>300</v>
      </c>
    </row>
    <row r="315" spans="3:7">
      <c r="C315" s="677"/>
      <c r="G315" s="349">
        <f t="shared" si="6"/>
        <v>300</v>
      </c>
    </row>
  </sheetData>
  <autoFilter ref="A4:T156" xr:uid="{48306A57-9441-4E93-A087-E3BA5E2D7E7B}"/>
  <mergeCells count="5">
    <mergeCell ref="J163:L163"/>
    <mergeCell ref="D1:E1"/>
    <mergeCell ref="J48:L48"/>
    <mergeCell ref="I80:K80"/>
    <mergeCell ref="I87:K8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A76B-FB72-4275-B4FD-687B0BA3EAB8}">
  <sheetPr>
    <tabColor rgb="FFFFFF00"/>
  </sheetPr>
  <dimension ref="A2:N111"/>
  <sheetViews>
    <sheetView topLeftCell="A86" workbookViewId="0">
      <selection activeCell="F110" sqref="F110"/>
    </sheetView>
  </sheetViews>
  <sheetFormatPr defaultColWidth="9.140625" defaultRowHeight="15"/>
  <cols>
    <col min="1" max="1" width="11.7109375" style="257" bestFit="1" customWidth="1"/>
    <col min="2" max="2" width="14.28515625" style="217" bestFit="1" customWidth="1"/>
    <col min="3" max="3" width="11.85546875" style="217" bestFit="1" customWidth="1"/>
    <col min="4" max="4" width="14.85546875" bestFit="1" customWidth="1"/>
    <col min="5" max="5" width="12.28515625" style="256" customWidth="1"/>
    <col min="6" max="6" width="12.42578125" style="256" customWidth="1"/>
    <col min="7" max="7" width="11.42578125" customWidth="1"/>
    <col min="8" max="10" width="9.140625" bestFit="1" customWidth="1"/>
    <col min="11" max="11" width="12.85546875" bestFit="1" customWidth="1"/>
    <col min="12" max="13" width="9.140625" bestFit="1" customWidth="1"/>
  </cols>
  <sheetData>
    <row r="2" spans="1:7">
      <c r="B2" s="676" t="s">
        <v>3688</v>
      </c>
      <c r="C2" s="676"/>
      <c r="D2" s="232"/>
      <c r="E2" s="283"/>
      <c r="F2" s="232"/>
      <c r="G2" s="232"/>
    </row>
    <row r="3" spans="1:7">
      <c r="B3" s="677"/>
      <c r="C3" s="677"/>
      <c r="G3" s="319"/>
    </row>
    <row r="4" spans="1:7" ht="30">
      <c r="A4" s="242" t="s">
        <v>390</v>
      </c>
      <c r="B4" s="233" t="s">
        <v>391</v>
      </c>
      <c r="C4" s="233" t="s">
        <v>392</v>
      </c>
      <c r="D4" s="233" t="s">
        <v>393</v>
      </c>
      <c r="E4" s="345" t="s">
        <v>394</v>
      </c>
      <c r="F4" s="345" t="s">
        <v>395</v>
      </c>
      <c r="G4" s="346" t="s">
        <v>396</v>
      </c>
    </row>
    <row r="5" spans="1:7">
      <c r="A5" s="277"/>
      <c r="B5" s="676"/>
      <c r="C5" s="676"/>
      <c r="D5" s="676"/>
      <c r="E5" s="685"/>
      <c r="F5" s="685"/>
      <c r="G5" s="348">
        <v>0</v>
      </c>
    </row>
    <row r="6" spans="1:7">
      <c r="A6" s="277">
        <v>44227</v>
      </c>
      <c r="B6" s="676" t="s">
        <v>397</v>
      </c>
      <c r="C6" s="676" t="s">
        <v>444</v>
      </c>
      <c r="D6" t="s">
        <v>21</v>
      </c>
      <c r="E6" s="334">
        <v>200</v>
      </c>
      <c r="F6" s="334"/>
      <c r="G6" s="348">
        <f t="shared" ref="G6:G37" si="0">G5+E6-F6</f>
        <v>200</v>
      </c>
    </row>
    <row r="7" spans="1:7">
      <c r="A7" s="257">
        <v>44944</v>
      </c>
      <c r="B7" s="677" t="s">
        <v>3689</v>
      </c>
      <c r="C7" s="677" t="s">
        <v>444</v>
      </c>
      <c r="D7" t="s">
        <v>21</v>
      </c>
      <c r="E7" s="334"/>
      <c r="F7" s="334">
        <v>200</v>
      </c>
      <c r="G7" s="348">
        <f t="shared" si="0"/>
        <v>0</v>
      </c>
    </row>
    <row r="8" spans="1:7">
      <c r="A8" s="277">
        <v>44255</v>
      </c>
      <c r="B8" s="676" t="s">
        <v>397</v>
      </c>
      <c r="C8" s="676" t="s">
        <v>415</v>
      </c>
      <c r="D8" t="s">
        <v>21</v>
      </c>
      <c r="E8" s="334">
        <v>200</v>
      </c>
      <c r="F8" s="334"/>
      <c r="G8" s="348">
        <f t="shared" si="0"/>
        <v>200</v>
      </c>
    </row>
    <row r="9" spans="1:7">
      <c r="A9" s="257">
        <v>44944</v>
      </c>
      <c r="B9" s="677" t="s">
        <v>3689</v>
      </c>
      <c r="C9" s="677" t="s">
        <v>415</v>
      </c>
      <c r="D9" t="s">
        <v>21</v>
      </c>
      <c r="E9" s="334"/>
      <c r="F9" s="334">
        <v>200</v>
      </c>
      <c r="G9" s="348">
        <f t="shared" si="0"/>
        <v>0</v>
      </c>
    </row>
    <row r="10" spans="1:7">
      <c r="A10" s="277">
        <v>44286</v>
      </c>
      <c r="B10" s="676" t="s">
        <v>397</v>
      </c>
      <c r="C10" s="676" t="s">
        <v>418</v>
      </c>
      <c r="D10" t="s">
        <v>21</v>
      </c>
      <c r="E10" s="334">
        <v>200</v>
      </c>
      <c r="G10" s="348">
        <f t="shared" si="0"/>
        <v>200</v>
      </c>
    </row>
    <row r="11" spans="1:7">
      <c r="A11" s="257">
        <v>44944</v>
      </c>
      <c r="B11" s="677" t="s">
        <v>3689</v>
      </c>
      <c r="C11" s="677" t="s">
        <v>418</v>
      </c>
      <c r="D11" t="s">
        <v>21</v>
      </c>
      <c r="E11" s="334"/>
      <c r="F11" s="334">
        <v>100</v>
      </c>
      <c r="G11" s="348">
        <f t="shared" si="0"/>
        <v>100</v>
      </c>
    </row>
    <row r="12" spans="1:7">
      <c r="A12" s="257">
        <v>44947</v>
      </c>
      <c r="B12" s="677" t="s">
        <v>3690</v>
      </c>
      <c r="C12" s="677" t="s">
        <v>418</v>
      </c>
      <c r="D12" t="s">
        <v>21</v>
      </c>
      <c r="E12" s="334"/>
      <c r="F12" s="351">
        <v>100</v>
      </c>
      <c r="G12" s="348">
        <f t="shared" si="0"/>
        <v>0</v>
      </c>
    </row>
    <row r="13" spans="1:7">
      <c r="A13" s="277">
        <v>44316</v>
      </c>
      <c r="B13" s="676" t="s">
        <v>397</v>
      </c>
      <c r="C13" s="676" t="s">
        <v>420</v>
      </c>
      <c r="D13" t="s">
        <v>21</v>
      </c>
      <c r="E13" s="334">
        <v>200</v>
      </c>
      <c r="F13" s="299"/>
      <c r="G13" s="348">
        <f t="shared" si="0"/>
        <v>200</v>
      </c>
    </row>
    <row r="14" spans="1:7">
      <c r="A14" s="257">
        <v>44947</v>
      </c>
      <c r="B14" s="677" t="s">
        <v>3690</v>
      </c>
      <c r="C14" s="677" t="s">
        <v>420</v>
      </c>
      <c r="D14" t="s">
        <v>21</v>
      </c>
      <c r="E14" s="334"/>
      <c r="F14" s="351">
        <v>200</v>
      </c>
      <c r="G14" s="348">
        <f t="shared" si="0"/>
        <v>0</v>
      </c>
    </row>
    <row r="15" spans="1:7">
      <c r="A15" s="277">
        <v>44347</v>
      </c>
      <c r="B15" s="676" t="s">
        <v>397</v>
      </c>
      <c r="C15" s="676" t="s">
        <v>422</v>
      </c>
      <c r="D15" t="s">
        <v>21</v>
      </c>
      <c r="E15" s="334">
        <v>100</v>
      </c>
      <c r="F15" s="299"/>
      <c r="G15" s="348">
        <f t="shared" si="0"/>
        <v>100</v>
      </c>
    </row>
    <row r="16" spans="1:7" ht="15" customHeight="1">
      <c r="A16" s="257">
        <v>44947</v>
      </c>
      <c r="B16" s="677" t="s">
        <v>3690</v>
      </c>
      <c r="C16" s="677" t="s">
        <v>422</v>
      </c>
      <c r="D16" t="s">
        <v>21</v>
      </c>
      <c r="E16" s="334"/>
      <c r="F16" s="351">
        <v>100</v>
      </c>
      <c r="G16" s="348">
        <f t="shared" si="0"/>
        <v>0</v>
      </c>
    </row>
    <row r="17" spans="1:13" ht="15" customHeight="1">
      <c r="A17" s="277">
        <v>44377</v>
      </c>
      <c r="B17" s="676" t="s">
        <v>397</v>
      </c>
      <c r="C17" s="676" t="s">
        <v>425</v>
      </c>
      <c r="D17" t="s">
        <v>21</v>
      </c>
      <c r="E17" s="334">
        <v>100</v>
      </c>
      <c r="G17" s="348">
        <f t="shared" si="0"/>
        <v>100</v>
      </c>
    </row>
    <row r="18" spans="1:13" ht="15" customHeight="1">
      <c r="A18" s="257">
        <v>44947</v>
      </c>
      <c r="B18" s="677" t="s">
        <v>3691</v>
      </c>
      <c r="C18" s="677"/>
      <c r="D18" t="s">
        <v>21</v>
      </c>
      <c r="E18" s="334"/>
      <c r="F18" s="351">
        <v>100</v>
      </c>
      <c r="G18" s="348">
        <f t="shared" si="0"/>
        <v>0</v>
      </c>
    </row>
    <row r="19" spans="1:13" ht="17.25" customHeight="1">
      <c r="A19" s="277">
        <v>44408</v>
      </c>
      <c r="B19" s="676" t="s">
        <v>397</v>
      </c>
      <c r="C19" s="676" t="s">
        <v>427</v>
      </c>
      <c r="D19" t="s">
        <v>21</v>
      </c>
      <c r="E19" s="334">
        <v>100</v>
      </c>
      <c r="G19" s="348">
        <f t="shared" si="0"/>
        <v>100</v>
      </c>
      <c r="J19" s="352"/>
      <c r="K19" s="352"/>
      <c r="L19" s="352"/>
      <c r="M19" s="352"/>
    </row>
    <row r="20" spans="1:13" ht="17.25" customHeight="1">
      <c r="A20" s="257">
        <v>44947</v>
      </c>
      <c r="B20" s="677" t="s">
        <v>3691</v>
      </c>
      <c r="C20" s="677"/>
      <c r="D20" t="s">
        <v>21</v>
      </c>
      <c r="E20" s="334"/>
      <c r="F20" s="351">
        <v>100</v>
      </c>
      <c r="G20" s="348">
        <f t="shared" si="0"/>
        <v>0</v>
      </c>
      <c r="J20" s="352"/>
      <c r="K20" s="352"/>
      <c r="L20" s="352"/>
      <c r="M20" s="352"/>
    </row>
    <row r="21" spans="1:13" ht="17.25" customHeight="1">
      <c r="A21" s="277">
        <v>44439</v>
      </c>
      <c r="B21" s="676" t="s">
        <v>397</v>
      </c>
      <c r="C21" s="676" t="s">
        <v>429</v>
      </c>
      <c r="D21" t="s">
        <v>21</v>
      </c>
      <c r="E21" s="334">
        <v>100</v>
      </c>
      <c r="G21" s="348">
        <f t="shared" si="0"/>
        <v>100</v>
      </c>
      <c r="J21" s="352"/>
      <c r="K21" s="352"/>
      <c r="L21" s="352"/>
      <c r="M21" s="352"/>
    </row>
    <row r="22" spans="1:13" ht="17.25" customHeight="1">
      <c r="A22" s="257">
        <v>44947</v>
      </c>
      <c r="B22" s="677" t="s">
        <v>3691</v>
      </c>
      <c r="C22" s="677"/>
      <c r="D22" t="s">
        <v>21</v>
      </c>
      <c r="E22" s="334"/>
      <c r="F22" s="351">
        <v>100</v>
      </c>
      <c r="G22" s="348">
        <f t="shared" si="0"/>
        <v>0</v>
      </c>
      <c r="J22" s="352"/>
      <c r="K22" s="352"/>
      <c r="L22" s="352"/>
      <c r="M22" s="352"/>
    </row>
    <row r="23" spans="1:13" ht="17.25" customHeight="1">
      <c r="A23" s="277">
        <v>44469</v>
      </c>
      <c r="B23" s="676" t="s">
        <v>397</v>
      </c>
      <c r="C23" s="676" t="s">
        <v>431</v>
      </c>
      <c r="D23" t="s">
        <v>21</v>
      </c>
      <c r="E23" s="334">
        <v>100</v>
      </c>
      <c r="G23" s="348">
        <f t="shared" si="0"/>
        <v>100</v>
      </c>
      <c r="J23" s="352"/>
      <c r="K23" s="352"/>
      <c r="L23" s="352"/>
      <c r="M23" s="352"/>
    </row>
    <row r="24" spans="1:13" ht="17.25" customHeight="1">
      <c r="A24" s="257">
        <v>44947</v>
      </c>
      <c r="B24" s="677" t="s">
        <v>3691</v>
      </c>
      <c r="C24" s="677"/>
      <c r="D24" t="s">
        <v>21</v>
      </c>
      <c r="E24" s="334"/>
      <c r="F24" s="351">
        <v>100</v>
      </c>
      <c r="G24" s="348">
        <f t="shared" si="0"/>
        <v>0</v>
      </c>
      <c r="J24" s="352"/>
      <c r="K24" s="352"/>
      <c r="L24" s="352"/>
      <c r="M24" s="352"/>
    </row>
    <row r="25" spans="1:13" ht="17.25" customHeight="1">
      <c r="A25" s="277">
        <v>44500</v>
      </c>
      <c r="B25" s="676" t="s">
        <v>397</v>
      </c>
      <c r="C25" s="676" t="s">
        <v>398</v>
      </c>
      <c r="D25" t="s">
        <v>21</v>
      </c>
      <c r="E25" s="334">
        <v>100</v>
      </c>
      <c r="G25" s="348">
        <f t="shared" si="0"/>
        <v>100</v>
      </c>
      <c r="J25" s="352"/>
      <c r="K25" s="352"/>
      <c r="L25" s="352"/>
      <c r="M25" s="352"/>
    </row>
    <row r="26" spans="1:13" ht="17.25" customHeight="1">
      <c r="A26" s="257">
        <v>44947</v>
      </c>
      <c r="B26" s="677" t="s">
        <v>3691</v>
      </c>
      <c r="C26" s="677"/>
      <c r="D26" t="s">
        <v>21</v>
      </c>
      <c r="E26" s="334"/>
      <c r="F26" s="351">
        <v>100</v>
      </c>
      <c r="G26" s="348">
        <f t="shared" si="0"/>
        <v>0</v>
      </c>
      <c r="J26" s="352"/>
      <c r="K26" s="352"/>
      <c r="L26" s="352"/>
      <c r="M26" s="352"/>
    </row>
    <row r="27" spans="1:13" ht="17.25" customHeight="1">
      <c r="A27" s="277">
        <v>44530</v>
      </c>
      <c r="B27" s="676" t="s">
        <v>397</v>
      </c>
      <c r="C27" s="676" t="s">
        <v>405</v>
      </c>
      <c r="D27" t="s">
        <v>21</v>
      </c>
      <c r="E27" s="334">
        <v>100</v>
      </c>
      <c r="G27" s="348">
        <f t="shared" si="0"/>
        <v>100</v>
      </c>
      <c r="J27" s="352"/>
      <c r="K27" s="352"/>
      <c r="L27" s="352"/>
      <c r="M27" s="352"/>
    </row>
    <row r="28" spans="1:13" ht="17.25" customHeight="1">
      <c r="A28" s="257">
        <v>44947</v>
      </c>
      <c r="B28" s="677" t="s">
        <v>3691</v>
      </c>
      <c r="C28" s="677"/>
      <c r="D28" t="s">
        <v>21</v>
      </c>
      <c r="E28" s="334"/>
      <c r="F28" s="351">
        <v>100</v>
      </c>
      <c r="G28" s="348">
        <f t="shared" si="0"/>
        <v>0</v>
      </c>
      <c r="J28" s="352"/>
      <c r="K28" s="352"/>
      <c r="L28" s="352"/>
      <c r="M28" s="352"/>
    </row>
    <row r="29" spans="1:13" ht="17.25" customHeight="1">
      <c r="A29" s="277">
        <v>44561</v>
      </c>
      <c r="B29" s="676" t="s">
        <v>397</v>
      </c>
      <c r="C29" s="676" t="s">
        <v>409</v>
      </c>
      <c r="D29" t="s">
        <v>21</v>
      </c>
      <c r="E29" s="334">
        <v>100</v>
      </c>
      <c r="G29" s="348">
        <f t="shared" si="0"/>
        <v>100</v>
      </c>
      <c r="J29" s="352"/>
      <c r="K29" s="352"/>
      <c r="L29" s="352"/>
      <c r="M29" s="352"/>
    </row>
    <row r="30" spans="1:13" ht="17.25" customHeight="1">
      <c r="A30" s="257">
        <v>44947</v>
      </c>
      <c r="B30" s="677" t="s">
        <v>3691</v>
      </c>
      <c r="C30" s="677"/>
      <c r="D30" t="s">
        <v>21</v>
      </c>
      <c r="E30" s="334"/>
      <c r="F30" s="351">
        <v>100</v>
      </c>
      <c r="G30" s="348">
        <f t="shared" si="0"/>
        <v>0</v>
      </c>
      <c r="J30" s="352"/>
      <c r="K30" s="352"/>
      <c r="L30" s="352"/>
      <c r="M30" s="352"/>
    </row>
    <row r="31" spans="1:13" ht="17.25" customHeight="1">
      <c r="A31" s="277">
        <v>44592</v>
      </c>
      <c r="B31" s="676" t="s">
        <v>397</v>
      </c>
      <c r="C31" s="676" t="s">
        <v>444</v>
      </c>
      <c r="D31" t="s">
        <v>21</v>
      </c>
      <c r="E31" s="334">
        <v>100</v>
      </c>
      <c r="G31" s="348">
        <f t="shared" si="0"/>
        <v>100</v>
      </c>
      <c r="J31" s="352"/>
      <c r="K31" s="352"/>
      <c r="L31" s="352"/>
      <c r="M31" s="352"/>
    </row>
    <row r="32" spans="1:13" ht="17.25" customHeight="1">
      <c r="A32" s="257">
        <v>44947</v>
      </c>
      <c r="B32" s="677" t="s">
        <v>3691</v>
      </c>
      <c r="C32" s="677"/>
      <c r="D32" t="s">
        <v>21</v>
      </c>
      <c r="E32" s="334"/>
      <c r="F32" s="351">
        <v>100</v>
      </c>
      <c r="G32" s="348">
        <f t="shared" si="0"/>
        <v>0</v>
      </c>
      <c r="J32" s="352"/>
      <c r="K32" s="352"/>
      <c r="L32" s="352"/>
      <c r="M32" s="352"/>
    </row>
    <row r="33" spans="1:13" ht="17.25" customHeight="1">
      <c r="A33" s="277">
        <v>44620</v>
      </c>
      <c r="B33" s="676" t="s">
        <v>397</v>
      </c>
      <c r="C33" s="676" t="s">
        <v>415</v>
      </c>
      <c r="D33" t="s">
        <v>21</v>
      </c>
      <c r="E33" s="334">
        <v>100</v>
      </c>
      <c r="G33" s="348">
        <f t="shared" si="0"/>
        <v>100</v>
      </c>
      <c r="J33" s="352"/>
      <c r="K33" s="352"/>
      <c r="L33" s="352"/>
      <c r="M33" s="352"/>
    </row>
    <row r="34" spans="1:13" ht="17.25" customHeight="1">
      <c r="A34" s="257">
        <v>44947</v>
      </c>
      <c r="B34" s="677" t="s">
        <v>3691</v>
      </c>
      <c r="C34" s="677"/>
      <c r="D34" t="s">
        <v>21</v>
      </c>
      <c r="E34" s="334"/>
      <c r="F34" s="351">
        <v>100</v>
      </c>
      <c r="G34" s="348">
        <f t="shared" si="0"/>
        <v>0</v>
      </c>
      <c r="J34" s="352"/>
      <c r="K34" s="352"/>
      <c r="L34" s="352"/>
      <c r="M34" s="352"/>
    </row>
    <row r="35" spans="1:13" ht="17.25" customHeight="1">
      <c r="A35" s="277">
        <v>44651</v>
      </c>
      <c r="B35" s="676" t="s">
        <v>397</v>
      </c>
      <c r="C35" s="676" t="s">
        <v>418</v>
      </c>
      <c r="D35" t="s">
        <v>21</v>
      </c>
      <c r="E35" s="334">
        <v>100</v>
      </c>
      <c r="G35" s="348">
        <f t="shared" si="0"/>
        <v>100</v>
      </c>
      <c r="J35" s="352"/>
      <c r="K35" s="352"/>
      <c r="L35" s="352"/>
      <c r="M35" s="352"/>
    </row>
    <row r="36" spans="1:13" ht="17.25" customHeight="1">
      <c r="A36" s="257">
        <v>44947</v>
      </c>
      <c r="B36" s="677" t="s">
        <v>3691</v>
      </c>
      <c r="C36" s="677"/>
      <c r="D36" t="s">
        <v>21</v>
      </c>
      <c r="E36" s="334"/>
      <c r="F36" s="351">
        <v>100</v>
      </c>
      <c r="G36" s="348">
        <f t="shared" si="0"/>
        <v>0</v>
      </c>
      <c r="J36" s="352"/>
      <c r="K36" s="352"/>
      <c r="L36" s="352"/>
      <c r="M36" s="352"/>
    </row>
    <row r="37" spans="1:13" ht="17.25" customHeight="1">
      <c r="A37" s="277">
        <v>44681</v>
      </c>
      <c r="B37" s="676" t="s">
        <v>397</v>
      </c>
      <c r="C37" s="676" t="s">
        <v>420</v>
      </c>
      <c r="D37" t="s">
        <v>21</v>
      </c>
      <c r="E37" s="334">
        <v>100</v>
      </c>
      <c r="G37" s="348">
        <f t="shared" si="0"/>
        <v>100</v>
      </c>
      <c r="J37" s="352"/>
      <c r="K37" s="352"/>
      <c r="L37" s="352"/>
      <c r="M37" s="352"/>
    </row>
    <row r="38" spans="1:13" ht="17.25" customHeight="1">
      <c r="A38" s="257">
        <v>44947</v>
      </c>
      <c r="B38" s="677" t="s">
        <v>3691</v>
      </c>
      <c r="C38" s="677"/>
      <c r="D38" t="s">
        <v>21</v>
      </c>
      <c r="E38" s="334"/>
      <c r="F38" s="351">
        <v>100</v>
      </c>
      <c r="G38" s="348">
        <f t="shared" ref="G38:G62" si="1">G37+E38-F38</f>
        <v>0</v>
      </c>
      <c r="J38" s="352"/>
      <c r="K38" s="352"/>
      <c r="L38" s="352"/>
      <c r="M38" s="352"/>
    </row>
    <row r="39" spans="1:13" ht="17.25" customHeight="1">
      <c r="A39" s="277">
        <v>44712</v>
      </c>
      <c r="B39" s="676" t="s">
        <v>397</v>
      </c>
      <c r="C39" s="676" t="s">
        <v>422</v>
      </c>
      <c r="D39" t="s">
        <v>21</v>
      </c>
      <c r="E39" s="334">
        <v>100</v>
      </c>
      <c r="G39" s="348">
        <f t="shared" si="1"/>
        <v>100</v>
      </c>
      <c r="J39" s="352"/>
      <c r="K39" s="352"/>
      <c r="L39" s="352"/>
      <c r="M39" s="352"/>
    </row>
    <row r="40" spans="1:13" ht="17.25" customHeight="1">
      <c r="A40" s="257">
        <v>44947</v>
      </c>
      <c r="B40" s="677" t="s">
        <v>3691</v>
      </c>
      <c r="C40" s="677"/>
      <c r="D40" t="s">
        <v>3692</v>
      </c>
      <c r="E40" s="334"/>
      <c r="F40" s="351">
        <v>100</v>
      </c>
      <c r="G40" s="348">
        <f t="shared" si="1"/>
        <v>0</v>
      </c>
      <c r="J40" s="352"/>
      <c r="K40" s="352"/>
      <c r="L40" s="352"/>
      <c r="M40" s="352"/>
    </row>
    <row r="41" spans="1:13" ht="17.25" customHeight="1">
      <c r="A41" s="277">
        <v>44742</v>
      </c>
      <c r="B41" s="676" t="s">
        <v>397</v>
      </c>
      <c r="C41" s="676" t="s">
        <v>425</v>
      </c>
      <c r="D41" t="s">
        <v>3692</v>
      </c>
      <c r="E41" s="334">
        <v>100</v>
      </c>
      <c r="G41" s="348">
        <f t="shared" si="1"/>
        <v>100</v>
      </c>
      <c r="J41" s="352"/>
      <c r="K41" s="352"/>
      <c r="L41" s="352"/>
      <c r="M41" s="352"/>
    </row>
    <row r="42" spans="1:13" ht="17.25" customHeight="1">
      <c r="A42" s="257">
        <v>44947</v>
      </c>
      <c r="B42" s="677" t="s">
        <v>3691</v>
      </c>
      <c r="C42" s="677"/>
      <c r="D42" t="s">
        <v>3692</v>
      </c>
      <c r="E42" s="334"/>
      <c r="F42" s="351">
        <v>100</v>
      </c>
      <c r="G42" s="348">
        <f t="shared" si="1"/>
        <v>0</v>
      </c>
      <c r="J42" s="352"/>
      <c r="K42" s="352"/>
      <c r="L42" s="352"/>
      <c r="M42" s="352"/>
    </row>
    <row r="43" spans="1:13">
      <c r="A43" s="277">
        <v>44773</v>
      </c>
      <c r="B43" s="676" t="s">
        <v>397</v>
      </c>
      <c r="C43" s="676" t="s">
        <v>427</v>
      </c>
      <c r="D43" t="s">
        <v>3692</v>
      </c>
      <c r="E43" s="334">
        <v>100</v>
      </c>
      <c r="G43" s="348">
        <f t="shared" si="1"/>
        <v>100</v>
      </c>
    </row>
    <row r="44" spans="1:13">
      <c r="A44" s="257">
        <v>44947</v>
      </c>
      <c r="B44" s="677" t="s">
        <v>3691</v>
      </c>
      <c r="C44" s="677"/>
      <c r="D44" t="s">
        <v>3692</v>
      </c>
      <c r="E44" s="334"/>
      <c r="F44" s="351">
        <v>100</v>
      </c>
      <c r="G44" s="348">
        <f t="shared" si="1"/>
        <v>0</v>
      </c>
    </row>
    <row r="45" spans="1:13">
      <c r="A45" s="277">
        <v>44804</v>
      </c>
      <c r="B45" s="676" t="s">
        <v>397</v>
      </c>
      <c r="C45" s="676" t="s">
        <v>429</v>
      </c>
      <c r="D45" t="s">
        <v>3692</v>
      </c>
      <c r="E45" s="334">
        <v>100</v>
      </c>
      <c r="G45" s="348">
        <f t="shared" si="1"/>
        <v>100</v>
      </c>
    </row>
    <row r="46" spans="1:13">
      <c r="A46" s="257">
        <v>44947</v>
      </c>
      <c r="B46" s="677" t="s">
        <v>3691</v>
      </c>
      <c r="C46" s="677"/>
      <c r="D46" t="s">
        <v>3692</v>
      </c>
      <c r="E46" s="334"/>
      <c r="F46" s="351">
        <v>100</v>
      </c>
      <c r="G46" s="348">
        <f t="shared" si="1"/>
        <v>0</v>
      </c>
    </row>
    <row r="47" spans="1:13">
      <c r="A47" s="277">
        <v>44834</v>
      </c>
      <c r="B47" s="676" t="s">
        <v>397</v>
      </c>
      <c r="C47" s="676" t="s">
        <v>431</v>
      </c>
      <c r="D47" t="s">
        <v>3692</v>
      </c>
      <c r="E47" s="334">
        <v>100</v>
      </c>
      <c r="G47" s="348">
        <f t="shared" si="1"/>
        <v>100</v>
      </c>
    </row>
    <row r="48" spans="1:13">
      <c r="A48" s="257">
        <v>45069</v>
      </c>
      <c r="B48" s="677" t="s">
        <v>3693</v>
      </c>
      <c r="C48" s="677" t="s">
        <v>431</v>
      </c>
      <c r="D48" t="s">
        <v>3692</v>
      </c>
      <c r="E48" s="334"/>
      <c r="F48" s="319">
        <v>100</v>
      </c>
      <c r="G48" s="348">
        <f t="shared" si="1"/>
        <v>0</v>
      </c>
    </row>
    <row r="49" spans="1:14">
      <c r="A49" s="277">
        <v>44865</v>
      </c>
      <c r="B49" s="676" t="s">
        <v>397</v>
      </c>
      <c r="C49" s="676" t="s">
        <v>398</v>
      </c>
      <c r="D49" t="s">
        <v>3692</v>
      </c>
      <c r="E49" s="334">
        <v>100</v>
      </c>
      <c r="G49" s="348">
        <f t="shared" si="1"/>
        <v>100</v>
      </c>
      <c r="K49" s="676"/>
      <c r="M49" s="676"/>
      <c r="N49" s="676"/>
    </row>
    <row r="50" spans="1:14">
      <c r="A50" s="257">
        <v>45069</v>
      </c>
      <c r="B50" s="677" t="s">
        <v>3694</v>
      </c>
      <c r="C50" s="676" t="s">
        <v>398</v>
      </c>
      <c r="D50" t="s">
        <v>3692</v>
      </c>
      <c r="E50" s="334"/>
      <c r="F50" s="319">
        <v>100</v>
      </c>
      <c r="G50" s="348">
        <f t="shared" si="1"/>
        <v>0</v>
      </c>
      <c r="K50" s="676"/>
      <c r="L50" s="676"/>
      <c r="M50" s="676"/>
      <c r="N50" s="676"/>
    </row>
    <row r="51" spans="1:14">
      <c r="A51" s="277">
        <v>44895</v>
      </c>
      <c r="B51" s="676" t="s">
        <v>397</v>
      </c>
      <c r="C51" s="676" t="s">
        <v>405</v>
      </c>
      <c r="D51" t="s">
        <v>3692</v>
      </c>
      <c r="E51" s="334">
        <v>100</v>
      </c>
      <c r="G51" s="348">
        <f t="shared" si="1"/>
        <v>100</v>
      </c>
      <c r="N51" s="319"/>
    </row>
    <row r="52" spans="1:14">
      <c r="A52" s="257">
        <v>45118</v>
      </c>
      <c r="B52" s="677" t="s">
        <v>3695</v>
      </c>
      <c r="C52" s="677" t="s">
        <v>405</v>
      </c>
      <c r="D52" t="s">
        <v>3692</v>
      </c>
      <c r="E52" s="334"/>
      <c r="F52" s="256">
        <v>100</v>
      </c>
      <c r="G52" s="348">
        <f t="shared" si="1"/>
        <v>0</v>
      </c>
      <c r="N52" s="319"/>
    </row>
    <row r="53" spans="1:14">
      <c r="A53" s="277">
        <v>44926</v>
      </c>
      <c r="B53" s="676" t="s">
        <v>397</v>
      </c>
      <c r="C53" s="676" t="s">
        <v>409</v>
      </c>
      <c r="D53" t="s">
        <v>3692</v>
      </c>
      <c r="E53" s="334">
        <v>100</v>
      </c>
      <c r="G53" s="348">
        <f t="shared" si="1"/>
        <v>100</v>
      </c>
      <c r="J53" s="353"/>
      <c r="K53" s="676"/>
      <c r="L53" s="690"/>
      <c r="M53" s="690"/>
      <c r="N53" s="690"/>
    </row>
    <row r="54" spans="1:14">
      <c r="A54" s="257">
        <v>45118</v>
      </c>
      <c r="B54" s="677" t="s">
        <v>3695</v>
      </c>
      <c r="C54" s="677" t="s">
        <v>409</v>
      </c>
      <c r="D54" t="s">
        <v>3692</v>
      </c>
      <c r="E54" s="334"/>
      <c r="F54" s="256">
        <v>100</v>
      </c>
      <c r="G54" s="348">
        <f t="shared" si="1"/>
        <v>0</v>
      </c>
      <c r="J54" s="353"/>
      <c r="K54" s="676"/>
      <c r="L54" s="676"/>
      <c r="M54" s="676"/>
      <c r="N54" s="676"/>
    </row>
    <row r="55" spans="1:14">
      <c r="A55" s="277">
        <v>44957</v>
      </c>
      <c r="B55" s="676" t="s">
        <v>397</v>
      </c>
      <c r="C55" s="676" t="s">
        <v>444</v>
      </c>
      <c r="D55" t="s">
        <v>3692</v>
      </c>
      <c r="E55" s="334">
        <v>100</v>
      </c>
      <c r="G55" s="348">
        <f t="shared" si="1"/>
        <v>100</v>
      </c>
      <c r="J55" s="353"/>
      <c r="K55" s="676"/>
      <c r="L55" s="676"/>
      <c r="N55" s="319"/>
    </row>
    <row r="56" spans="1:14">
      <c r="A56" s="257">
        <v>45118</v>
      </c>
      <c r="B56" s="677" t="s">
        <v>3695</v>
      </c>
      <c r="C56" s="677" t="s">
        <v>444</v>
      </c>
      <c r="D56" t="s">
        <v>3692</v>
      </c>
      <c r="E56" s="334"/>
      <c r="F56" s="256">
        <v>100</v>
      </c>
      <c r="G56" s="348">
        <f t="shared" si="1"/>
        <v>0</v>
      </c>
      <c r="J56" s="353"/>
      <c r="K56" s="676"/>
      <c r="L56" s="676"/>
      <c r="N56" s="319"/>
    </row>
    <row r="57" spans="1:14">
      <c r="A57" s="277">
        <v>44985</v>
      </c>
      <c r="B57" s="347" t="s">
        <v>397</v>
      </c>
      <c r="C57" s="676" t="s">
        <v>415</v>
      </c>
      <c r="D57" t="s">
        <v>3692</v>
      </c>
      <c r="E57" s="334">
        <v>100</v>
      </c>
      <c r="G57" s="348">
        <f t="shared" si="1"/>
        <v>100</v>
      </c>
      <c r="J57" s="353"/>
      <c r="K57" s="676"/>
      <c r="L57" s="676"/>
      <c r="N57" s="319"/>
    </row>
    <row r="58" spans="1:14">
      <c r="A58" s="257">
        <v>45118</v>
      </c>
      <c r="B58" s="677" t="s">
        <v>3695</v>
      </c>
      <c r="C58" s="677" t="s">
        <v>415</v>
      </c>
      <c r="D58" t="s">
        <v>3692</v>
      </c>
      <c r="E58" s="334"/>
      <c r="F58" s="256">
        <v>100</v>
      </c>
      <c r="G58" s="348">
        <f t="shared" si="1"/>
        <v>0</v>
      </c>
      <c r="J58" s="353"/>
      <c r="K58" s="676"/>
      <c r="L58" s="676"/>
      <c r="N58" s="319"/>
    </row>
    <row r="59" spans="1:14">
      <c r="A59" s="277">
        <v>45016</v>
      </c>
      <c r="B59" s="676" t="s">
        <v>397</v>
      </c>
      <c r="C59" s="676" t="s">
        <v>418</v>
      </c>
      <c r="D59" t="s">
        <v>3692</v>
      </c>
      <c r="E59" s="334">
        <v>100</v>
      </c>
      <c r="G59" s="348">
        <f t="shared" si="1"/>
        <v>100</v>
      </c>
      <c r="J59" s="353"/>
      <c r="K59" s="676"/>
      <c r="L59" s="676"/>
      <c r="N59" s="319"/>
    </row>
    <row r="60" spans="1:14">
      <c r="A60" s="257">
        <v>45118</v>
      </c>
      <c r="B60" s="677" t="s">
        <v>3695</v>
      </c>
      <c r="C60" s="677" t="s">
        <v>418</v>
      </c>
      <c r="D60" t="s">
        <v>3692</v>
      </c>
      <c r="E60" s="334"/>
      <c r="F60" s="256">
        <v>100</v>
      </c>
      <c r="G60" s="348">
        <f t="shared" si="1"/>
        <v>0</v>
      </c>
      <c r="J60" s="353"/>
      <c r="K60" s="676"/>
      <c r="L60" s="676"/>
      <c r="N60" s="319"/>
    </row>
    <row r="61" spans="1:14">
      <c r="A61" s="277">
        <v>45046</v>
      </c>
      <c r="B61" s="676" t="s">
        <v>397</v>
      </c>
      <c r="C61" s="676" t="s">
        <v>420</v>
      </c>
      <c r="D61" t="s">
        <v>3692</v>
      </c>
      <c r="E61" s="334">
        <v>100</v>
      </c>
      <c r="G61" s="348">
        <f t="shared" si="1"/>
        <v>100</v>
      </c>
      <c r="J61" s="353"/>
      <c r="K61" s="347"/>
      <c r="L61" s="676"/>
      <c r="N61" s="319"/>
    </row>
    <row r="62" spans="1:14">
      <c r="A62" s="257">
        <v>45118</v>
      </c>
      <c r="B62" s="677" t="s">
        <v>3696</v>
      </c>
      <c r="C62" s="677" t="s">
        <v>420</v>
      </c>
      <c r="D62" t="s">
        <v>3692</v>
      </c>
      <c r="E62" s="334"/>
      <c r="F62" s="256">
        <v>100</v>
      </c>
      <c r="G62" s="348">
        <f t="shared" si="1"/>
        <v>0</v>
      </c>
      <c r="J62" s="353"/>
      <c r="K62" s="347"/>
      <c r="L62" s="676"/>
      <c r="N62" s="319"/>
    </row>
    <row r="63" spans="1:14">
      <c r="A63" s="277">
        <v>45077</v>
      </c>
      <c r="B63" s="676" t="s">
        <v>397</v>
      </c>
      <c r="C63" s="676" t="s">
        <v>422</v>
      </c>
      <c r="D63" t="s">
        <v>3692</v>
      </c>
      <c r="E63" s="334">
        <v>100</v>
      </c>
      <c r="G63" s="348">
        <f t="shared" ref="G63:G73" si="2">G62+E63-F63</f>
        <v>100</v>
      </c>
      <c r="J63" s="353"/>
      <c r="K63" s="676"/>
      <c r="L63" s="676"/>
      <c r="N63" s="319"/>
    </row>
    <row r="64" spans="1:14">
      <c r="A64" s="257">
        <v>45118</v>
      </c>
      <c r="B64" s="677" t="s">
        <v>3696</v>
      </c>
      <c r="C64" s="677" t="s">
        <v>422</v>
      </c>
      <c r="D64" t="s">
        <v>3692</v>
      </c>
      <c r="E64" s="334"/>
      <c r="F64" s="256">
        <v>100</v>
      </c>
      <c r="G64" s="348">
        <f t="shared" si="2"/>
        <v>0</v>
      </c>
      <c r="J64" s="353"/>
      <c r="K64" s="676"/>
      <c r="L64" s="676"/>
      <c r="N64" s="319"/>
    </row>
    <row r="65" spans="1:14">
      <c r="A65" s="277">
        <v>45107</v>
      </c>
      <c r="B65" s="676" t="s">
        <v>397</v>
      </c>
      <c r="C65" s="676" t="s">
        <v>425</v>
      </c>
      <c r="D65" t="s">
        <v>3692</v>
      </c>
      <c r="E65" s="334">
        <v>100</v>
      </c>
      <c r="G65" s="348">
        <f t="shared" si="2"/>
        <v>100</v>
      </c>
      <c r="J65" s="353"/>
      <c r="L65" s="676"/>
      <c r="N65" s="319"/>
    </row>
    <row r="66" spans="1:14">
      <c r="A66" s="257">
        <v>45118</v>
      </c>
      <c r="B66" s="677" t="s">
        <v>3696</v>
      </c>
      <c r="C66" s="677" t="s">
        <v>425</v>
      </c>
      <c r="D66" t="s">
        <v>3692</v>
      </c>
      <c r="E66" s="334"/>
      <c r="F66" s="256">
        <v>100</v>
      </c>
      <c r="G66" s="348">
        <f t="shared" si="2"/>
        <v>0</v>
      </c>
      <c r="J66" s="353"/>
      <c r="L66" s="676"/>
      <c r="N66" s="319"/>
    </row>
    <row r="67" spans="1:14">
      <c r="A67" s="277">
        <v>45138</v>
      </c>
      <c r="B67" s="676" t="s">
        <v>397</v>
      </c>
      <c r="C67" s="676" t="s">
        <v>427</v>
      </c>
      <c r="D67" t="s">
        <v>3692</v>
      </c>
      <c r="E67" s="334">
        <v>100</v>
      </c>
      <c r="G67" s="348">
        <f t="shared" si="2"/>
        <v>100</v>
      </c>
      <c r="J67" s="353"/>
      <c r="K67" s="347"/>
      <c r="L67" s="676"/>
      <c r="N67" s="319"/>
    </row>
    <row r="68" spans="1:14">
      <c r="A68" s="257">
        <v>45217</v>
      </c>
      <c r="B68" s="677" t="s">
        <v>3697</v>
      </c>
      <c r="C68" s="677" t="s">
        <v>427</v>
      </c>
      <c r="D68" t="s">
        <v>3692</v>
      </c>
      <c r="E68" s="334"/>
      <c r="F68" s="256">
        <v>100</v>
      </c>
      <c r="G68" s="348">
        <f t="shared" si="2"/>
        <v>0</v>
      </c>
      <c r="J68" s="353"/>
      <c r="K68" s="347"/>
      <c r="L68" s="676"/>
      <c r="N68" s="319"/>
    </row>
    <row r="69" spans="1:14">
      <c r="A69" s="277">
        <v>45168</v>
      </c>
      <c r="B69" s="676" t="s">
        <v>397</v>
      </c>
      <c r="C69" s="676" t="s">
        <v>429</v>
      </c>
      <c r="D69" t="s">
        <v>3692</v>
      </c>
      <c r="E69" s="334">
        <v>100</v>
      </c>
      <c r="G69" s="348">
        <f t="shared" si="2"/>
        <v>100</v>
      </c>
      <c r="J69" s="353"/>
      <c r="K69" s="347"/>
      <c r="L69" s="676"/>
      <c r="N69" s="319"/>
    </row>
    <row r="70" spans="1:14">
      <c r="A70" s="257">
        <v>45259</v>
      </c>
      <c r="B70" s="677" t="s">
        <v>3698</v>
      </c>
      <c r="C70" s="676" t="s">
        <v>429</v>
      </c>
      <c r="D70" t="s">
        <v>3692</v>
      </c>
      <c r="E70" s="334"/>
      <c r="F70" s="256">
        <v>100</v>
      </c>
      <c r="G70" s="348">
        <f t="shared" si="2"/>
        <v>0</v>
      </c>
      <c r="J70" s="353"/>
      <c r="K70" s="347"/>
      <c r="L70" s="676"/>
      <c r="N70" s="319"/>
    </row>
    <row r="71" spans="1:14">
      <c r="A71" s="277">
        <v>45199</v>
      </c>
      <c r="B71" s="676" t="s">
        <v>397</v>
      </c>
      <c r="C71" s="676" t="s">
        <v>431</v>
      </c>
      <c r="D71" t="s">
        <v>3692</v>
      </c>
      <c r="E71" s="334">
        <v>100</v>
      </c>
      <c r="G71" s="348">
        <f t="shared" si="2"/>
        <v>100</v>
      </c>
      <c r="J71" s="353"/>
    </row>
    <row r="72" spans="1:14">
      <c r="A72" s="257">
        <v>45259</v>
      </c>
      <c r="B72" s="677" t="s">
        <v>3698</v>
      </c>
      <c r="C72" s="677" t="s">
        <v>431</v>
      </c>
      <c r="D72" t="s">
        <v>3692</v>
      </c>
      <c r="E72" s="334"/>
      <c r="F72" s="256">
        <v>100</v>
      </c>
      <c r="G72" s="348">
        <f t="shared" si="2"/>
        <v>0</v>
      </c>
      <c r="J72" s="353"/>
    </row>
    <row r="73" spans="1:14">
      <c r="A73" s="277">
        <v>45230</v>
      </c>
      <c r="B73" s="676" t="s">
        <v>397</v>
      </c>
      <c r="C73" s="676" t="s">
        <v>398</v>
      </c>
      <c r="D73" t="s">
        <v>3692</v>
      </c>
      <c r="E73" s="334">
        <v>100</v>
      </c>
      <c r="G73" s="348">
        <f t="shared" si="2"/>
        <v>100</v>
      </c>
      <c r="I73" t="s">
        <v>1020</v>
      </c>
      <c r="J73" s="692" t="s">
        <v>3688</v>
      </c>
      <c r="K73" s="692"/>
      <c r="L73" s="692"/>
    </row>
    <row r="74" spans="1:14">
      <c r="A74" s="257">
        <v>45259</v>
      </c>
      <c r="B74" s="677" t="s">
        <v>3698</v>
      </c>
      <c r="C74" s="677" t="s">
        <v>398</v>
      </c>
      <c r="D74" t="s">
        <v>3692</v>
      </c>
      <c r="F74" s="256">
        <v>100</v>
      </c>
      <c r="G74" s="348">
        <f>G73+E74-F74</f>
        <v>0</v>
      </c>
      <c r="I74">
        <v>2024</v>
      </c>
      <c r="J74" s="676" t="s">
        <v>425</v>
      </c>
      <c r="K74" t="s">
        <v>3692</v>
      </c>
      <c r="L74" s="256">
        <v>150</v>
      </c>
    </row>
    <row r="75" spans="1:14">
      <c r="A75" s="277">
        <v>45260</v>
      </c>
      <c r="B75" s="676" t="s">
        <v>397</v>
      </c>
      <c r="C75" s="676" t="s">
        <v>405</v>
      </c>
      <c r="D75" t="s">
        <v>3692</v>
      </c>
      <c r="E75" s="334">
        <v>100</v>
      </c>
      <c r="G75" s="348">
        <f t="shared" ref="G75:G111" si="3">G74+E75-F75</f>
        <v>100</v>
      </c>
      <c r="J75" s="676" t="s">
        <v>1133</v>
      </c>
      <c r="K75" t="s">
        <v>3692</v>
      </c>
      <c r="L75" s="256">
        <v>150</v>
      </c>
    </row>
    <row r="76" spans="1:14">
      <c r="A76" s="257">
        <v>45306</v>
      </c>
      <c r="B76" s="677" t="s">
        <v>3699</v>
      </c>
      <c r="C76" s="677" t="s">
        <v>405</v>
      </c>
      <c r="D76" t="s">
        <v>3692</v>
      </c>
      <c r="F76" s="256">
        <v>100</v>
      </c>
      <c r="G76" s="348">
        <f t="shared" si="3"/>
        <v>0</v>
      </c>
      <c r="L76">
        <f>SUM(L74:L75)</f>
        <v>300</v>
      </c>
    </row>
    <row r="77" spans="1:14">
      <c r="A77" s="277">
        <v>45291</v>
      </c>
      <c r="B77" s="676" t="s">
        <v>397</v>
      </c>
      <c r="C77" s="676" t="s">
        <v>409</v>
      </c>
      <c r="D77" t="s">
        <v>3692</v>
      </c>
      <c r="E77" s="334">
        <v>100</v>
      </c>
      <c r="G77" s="348">
        <f t="shared" si="3"/>
        <v>100</v>
      </c>
    </row>
    <row r="78" spans="1:14">
      <c r="A78" s="257">
        <v>45363</v>
      </c>
      <c r="B78" s="677" t="s">
        <v>3700</v>
      </c>
      <c r="C78" s="677" t="s">
        <v>409</v>
      </c>
      <c r="D78" t="s">
        <v>3692</v>
      </c>
      <c r="E78" s="334"/>
      <c r="F78" s="256">
        <v>100</v>
      </c>
      <c r="G78" s="348">
        <f t="shared" si="3"/>
        <v>0</v>
      </c>
    </row>
    <row r="79" spans="1:14">
      <c r="A79" s="277">
        <v>45322</v>
      </c>
      <c r="B79" s="384" t="s">
        <v>397</v>
      </c>
      <c r="C79" s="676" t="s">
        <v>444</v>
      </c>
      <c r="D79" t="s">
        <v>3692</v>
      </c>
      <c r="E79" s="256">
        <v>100</v>
      </c>
      <c r="G79" s="348">
        <f t="shared" si="3"/>
        <v>100</v>
      </c>
    </row>
    <row r="80" spans="1:14">
      <c r="A80" s="277">
        <v>45406</v>
      </c>
      <c r="B80" s="384" t="s">
        <v>3701</v>
      </c>
      <c r="C80" s="676" t="s">
        <v>444</v>
      </c>
      <c r="D80" t="s">
        <v>3692</v>
      </c>
      <c r="F80" s="256">
        <v>100</v>
      </c>
      <c r="G80" s="348">
        <f t="shared" si="3"/>
        <v>0</v>
      </c>
    </row>
    <row r="81" spans="1:12">
      <c r="A81" s="277">
        <v>45351</v>
      </c>
      <c r="B81" s="384" t="s">
        <v>397</v>
      </c>
      <c r="C81" s="676" t="s">
        <v>415</v>
      </c>
      <c r="D81" t="s">
        <v>3692</v>
      </c>
      <c r="E81" s="256">
        <v>150</v>
      </c>
      <c r="G81" s="348">
        <f t="shared" si="3"/>
        <v>150</v>
      </c>
    </row>
    <row r="82" spans="1:12">
      <c r="A82" s="277">
        <v>45420</v>
      </c>
      <c r="B82" s="384" t="s">
        <v>3702</v>
      </c>
      <c r="C82" s="676" t="s">
        <v>415</v>
      </c>
      <c r="D82" t="s">
        <v>3692</v>
      </c>
      <c r="F82" s="256">
        <v>150</v>
      </c>
      <c r="G82" s="348">
        <f t="shared" si="3"/>
        <v>0</v>
      </c>
    </row>
    <row r="83" spans="1:12">
      <c r="A83" s="277">
        <v>45382</v>
      </c>
      <c r="B83" s="384" t="s">
        <v>397</v>
      </c>
      <c r="C83" s="676" t="s">
        <v>418</v>
      </c>
      <c r="D83" t="s">
        <v>3692</v>
      </c>
      <c r="E83" s="256">
        <v>150</v>
      </c>
      <c r="G83" s="348">
        <f t="shared" si="3"/>
        <v>150</v>
      </c>
    </row>
    <row r="84" spans="1:12">
      <c r="A84" s="257">
        <v>45427</v>
      </c>
      <c r="B84" s="385" t="s">
        <v>3703</v>
      </c>
      <c r="C84" s="677" t="s">
        <v>418</v>
      </c>
      <c r="D84" t="s">
        <v>3692</v>
      </c>
      <c r="F84" s="256">
        <v>150</v>
      </c>
      <c r="G84" s="348">
        <f t="shared" si="3"/>
        <v>0</v>
      </c>
    </row>
    <row r="85" spans="1:12">
      <c r="A85" s="277">
        <v>45412</v>
      </c>
      <c r="B85" s="384" t="s">
        <v>397</v>
      </c>
      <c r="C85" s="676" t="s">
        <v>420</v>
      </c>
      <c r="D85" t="s">
        <v>3692</v>
      </c>
      <c r="E85" s="256">
        <v>150</v>
      </c>
      <c r="G85" s="348">
        <f t="shared" si="3"/>
        <v>150</v>
      </c>
      <c r="K85" t="s">
        <v>1020</v>
      </c>
    </row>
    <row r="86" spans="1:12">
      <c r="A86" s="257">
        <v>45476</v>
      </c>
      <c r="B86" s="385" t="s">
        <v>3704</v>
      </c>
      <c r="C86" s="677" t="s">
        <v>420</v>
      </c>
      <c r="D86" t="s">
        <v>3692</v>
      </c>
      <c r="F86" s="256">
        <v>150</v>
      </c>
      <c r="G86" s="348">
        <f t="shared" si="3"/>
        <v>0</v>
      </c>
      <c r="J86" s="692" t="s">
        <v>3688</v>
      </c>
      <c r="K86" s="692"/>
      <c r="L86" s="692"/>
    </row>
    <row r="87" spans="1:12">
      <c r="A87" s="277">
        <v>45443</v>
      </c>
      <c r="B87" s="676" t="s">
        <v>397</v>
      </c>
      <c r="C87" s="676" t="s">
        <v>422</v>
      </c>
      <c r="D87" t="s">
        <v>3692</v>
      </c>
      <c r="E87" s="256">
        <v>150</v>
      </c>
      <c r="G87" s="348">
        <f t="shared" si="3"/>
        <v>150</v>
      </c>
      <c r="I87">
        <v>2024</v>
      </c>
      <c r="J87" s="676" t="s">
        <v>405</v>
      </c>
      <c r="K87" t="s">
        <v>3692</v>
      </c>
      <c r="L87" s="256">
        <v>150</v>
      </c>
    </row>
    <row r="88" spans="1:12">
      <c r="A88" s="257">
        <v>45483</v>
      </c>
      <c r="B88" s="677" t="s">
        <v>3705</v>
      </c>
      <c r="C88" s="677" t="s">
        <v>422</v>
      </c>
      <c r="D88" t="s">
        <v>3692</v>
      </c>
      <c r="F88" s="256">
        <v>150</v>
      </c>
      <c r="G88" s="348">
        <f t="shared" si="3"/>
        <v>0</v>
      </c>
      <c r="J88" s="676" t="s">
        <v>409</v>
      </c>
      <c r="K88" t="s">
        <v>3692</v>
      </c>
      <c r="L88" s="256">
        <v>150</v>
      </c>
    </row>
    <row r="89" spans="1:12">
      <c r="A89" s="277">
        <v>45473</v>
      </c>
      <c r="B89" s="676" t="s">
        <v>397</v>
      </c>
      <c r="C89" s="676" t="s">
        <v>425</v>
      </c>
      <c r="D89" t="s">
        <v>3692</v>
      </c>
      <c r="E89" s="256">
        <v>150</v>
      </c>
      <c r="G89" s="348">
        <f t="shared" si="3"/>
        <v>150</v>
      </c>
      <c r="L89" s="256">
        <f>SUM(L87:L88)</f>
        <v>300</v>
      </c>
    </row>
    <row r="90" spans="1:12">
      <c r="A90" s="257">
        <v>45532</v>
      </c>
      <c r="B90" s="677" t="s">
        <v>3706</v>
      </c>
      <c r="C90" s="677" t="s">
        <v>425</v>
      </c>
      <c r="D90" t="s">
        <v>3692</v>
      </c>
      <c r="F90" s="256">
        <v>150</v>
      </c>
      <c r="G90" s="348">
        <f t="shared" si="3"/>
        <v>0</v>
      </c>
    </row>
    <row r="91" spans="1:12">
      <c r="A91" s="277">
        <v>45504</v>
      </c>
      <c r="B91" s="676" t="s">
        <v>397</v>
      </c>
      <c r="C91" s="676" t="s">
        <v>1133</v>
      </c>
      <c r="D91" t="s">
        <v>3692</v>
      </c>
      <c r="E91" s="256">
        <v>150</v>
      </c>
      <c r="G91" s="348">
        <f t="shared" si="3"/>
        <v>150</v>
      </c>
    </row>
    <row r="92" spans="1:12">
      <c r="A92" s="277">
        <v>45581</v>
      </c>
      <c r="B92" s="676" t="s">
        <v>3707</v>
      </c>
      <c r="C92" s="676" t="s">
        <v>1133</v>
      </c>
      <c r="D92" t="s">
        <v>3692</v>
      </c>
      <c r="F92" s="256">
        <v>150</v>
      </c>
      <c r="G92" s="348">
        <f t="shared" si="3"/>
        <v>0</v>
      </c>
    </row>
    <row r="93" spans="1:12">
      <c r="A93" s="277">
        <v>45535</v>
      </c>
      <c r="B93" s="676" t="s">
        <v>397</v>
      </c>
      <c r="C93" s="676" t="s">
        <v>429</v>
      </c>
      <c r="D93" t="s">
        <v>3692</v>
      </c>
      <c r="E93" s="256">
        <v>150</v>
      </c>
      <c r="G93" s="348">
        <f t="shared" si="3"/>
        <v>150</v>
      </c>
    </row>
    <row r="94" spans="1:12">
      <c r="A94" s="257">
        <v>45594</v>
      </c>
      <c r="B94" s="677" t="s">
        <v>3708</v>
      </c>
      <c r="C94" s="677" t="s">
        <v>429</v>
      </c>
      <c r="D94" t="s">
        <v>3692</v>
      </c>
      <c r="F94" s="256">
        <v>150</v>
      </c>
      <c r="G94" s="348">
        <f>G93+E94-F94</f>
        <v>0</v>
      </c>
    </row>
    <row r="95" spans="1:12">
      <c r="A95" s="243">
        <v>45565</v>
      </c>
      <c r="B95" s="347" t="s">
        <v>397</v>
      </c>
      <c r="C95" s="676" t="s">
        <v>431</v>
      </c>
      <c r="D95" t="s">
        <v>3692</v>
      </c>
      <c r="E95" s="256">
        <v>150</v>
      </c>
      <c r="G95" s="348">
        <f>G94+E95-F95</f>
        <v>150</v>
      </c>
    </row>
    <row r="96" spans="1:12">
      <c r="A96" s="243">
        <v>45623</v>
      </c>
      <c r="B96" s="347" t="s">
        <v>3709</v>
      </c>
      <c r="C96" s="676" t="s">
        <v>431</v>
      </c>
      <c r="D96" t="s">
        <v>3692</v>
      </c>
      <c r="F96" s="256">
        <v>150</v>
      </c>
      <c r="G96" s="348">
        <f t="shared" ref="G96:G105" si="4">G95+E96-F96</f>
        <v>0</v>
      </c>
    </row>
    <row r="97" spans="1:7">
      <c r="A97" s="243">
        <v>45596</v>
      </c>
      <c r="B97" s="676" t="s">
        <v>397</v>
      </c>
      <c r="C97" s="676" t="s">
        <v>398</v>
      </c>
      <c r="D97" t="s">
        <v>3692</v>
      </c>
      <c r="E97" s="256">
        <v>150</v>
      </c>
      <c r="G97" s="348">
        <f t="shared" si="4"/>
        <v>150</v>
      </c>
    </row>
    <row r="98" spans="1:7">
      <c r="A98" s="243">
        <v>45644</v>
      </c>
      <c r="B98" s="676" t="s">
        <v>3710</v>
      </c>
      <c r="C98" s="676" t="s">
        <v>398</v>
      </c>
      <c r="D98" t="s">
        <v>3692</v>
      </c>
      <c r="F98" s="256">
        <v>150</v>
      </c>
      <c r="G98" s="348">
        <f t="shared" si="4"/>
        <v>0</v>
      </c>
    </row>
    <row r="99" spans="1:7">
      <c r="A99" s="243">
        <v>45626</v>
      </c>
      <c r="B99" s="676" t="s">
        <v>397</v>
      </c>
      <c r="C99" s="676" t="s">
        <v>405</v>
      </c>
      <c r="D99" t="s">
        <v>3692</v>
      </c>
      <c r="E99" s="256">
        <v>150</v>
      </c>
      <c r="G99" s="348">
        <f t="shared" si="4"/>
        <v>150</v>
      </c>
    </row>
    <row r="100" spans="1:7">
      <c r="A100" s="243">
        <v>45664</v>
      </c>
      <c r="B100" s="676" t="s">
        <v>3711</v>
      </c>
      <c r="C100" s="676" t="s">
        <v>405</v>
      </c>
      <c r="D100" t="s">
        <v>3692</v>
      </c>
      <c r="F100" s="256">
        <v>150</v>
      </c>
      <c r="G100" s="348">
        <f t="shared" si="4"/>
        <v>0</v>
      </c>
    </row>
    <row r="101" spans="1:7">
      <c r="A101" s="277">
        <v>45657</v>
      </c>
      <c r="B101" s="676" t="s">
        <v>397</v>
      </c>
      <c r="C101" s="676" t="s">
        <v>409</v>
      </c>
      <c r="D101" t="s">
        <v>3692</v>
      </c>
      <c r="E101" s="256">
        <v>150</v>
      </c>
      <c r="G101" s="348">
        <f t="shared" si="4"/>
        <v>150</v>
      </c>
    </row>
    <row r="102" spans="1:7">
      <c r="A102" s="257">
        <v>45695</v>
      </c>
      <c r="B102" s="677" t="s">
        <v>3712</v>
      </c>
      <c r="C102" s="677" t="s">
        <v>409</v>
      </c>
      <c r="D102" t="s">
        <v>3692</v>
      </c>
      <c r="F102" s="256">
        <v>150</v>
      </c>
      <c r="G102" s="348">
        <f t="shared" si="4"/>
        <v>0</v>
      </c>
    </row>
    <row r="103" spans="1:7">
      <c r="A103" s="277">
        <v>45688</v>
      </c>
      <c r="B103" s="371" t="s">
        <v>397</v>
      </c>
      <c r="C103" s="680" t="s">
        <v>444</v>
      </c>
      <c r="D103" t="s">
        <v>3692</v>
      </c>
      <c r="E103" s="256">
        <v>150</v>
      </c>
      <c r="G103" s="348">
        <f t="shared" si="4"/>
        <v>150</v>
      </c>
    </row>
    <row r="104" spans="1:7">
      <c r="A104" s="257">
        <v>45721</v>
      </c>
      <c r="B104" s="677" t="s">
        <v>3713</v>
      </c>
      <c r="C104" s="677" t="s">
        <v>444</v>
      </c>
      <c r="D104" t="s">
        <v>3692</v>
      </c>
      <c r="F104" s="256">
        <v>150</v>
      </c>
      <c r="G104" s="348">
        <f t="shared" si="4"/>
        <v>0</v>
      </c>
    </row>
    <row r="105" spans="1:7">
      <c r="A105" s="340">
        <v>45716</v>
      </c>
      <c r="B105" s="680" t="s">
        <v>397</v>
      </c>
      <c r="C105" s="678" t="s">
        <v>415</v>
      </c>
      <c r="D105" t="s">
        <v>3692</v>
      </c>
      <c r="E105" s="256">
        <v>150</v>
      </c>
      <c r="G105" s="348">
        <f t="shared" si="4"/>
        <v>150</v>
      </c>
    </row>
    <row r="106" spans="1:7">
      <c r="B106" s="677"/>
      <c r="C106" s="677"/>
      <c r="G106" s="348">
        <f t="shared" si="3"/>
        <v>150</v>
      </c>
    </row>
    <row r="107" spans="1:7">
      <c r="B107" s="677"/>
      <c r="C107" s="677"/>
      <c r="G107" s="348">
        <f t="shared" si="3"/>
        <v>150</v>
      </c>
    </row>
    <row r="108" spans="1:7">
      <c r="B108" s="677"/>
      <c r="C108" s="677"/>
      <c r="G108" s="348">
        <f t="shared" si="3"/>
        <v>150</v>
      </c>
    </row>
    <row r="109" spans="1:7">
      <c r="B109" s="677"/>
      <c r="C109" s="677"/>
      <c r="G109" s="348">
        <f t="shared" si="3"/>
        <v>150</v>
      </c>
    </row>
    <row r="110" spans="1:7">
      <c r="B110" s="677"/>
      <c r="C110" s="677"/>
      <c r="G110" s="348">
        <f t="shared" si="3"/>
        <v>150</v>
      </c>
    </row>
    <row r="111" spans="1:7">
      <c r="B111" s="677"/>
      <c r="C111" s="677"/>
      <c r="G111" s="354">
        <f t="shared" si="3"/>
        <v>150</v>
      </c>
    </row>
  </sheetData>
  <mergeCells count="3">
    <mergeCell ref="L53:N53"/>
    <mergeCell ref="J73:L73"/>
    <mergeCell ref="J86:L8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65B5-37C6-4A23-89A8-69747EA2F04C}">
  <sheetPr>
    <tabColor rgb="FF00B0F0"/>
  </sheetPr>
  <dimension ref="A1:M305"/>
  <sheetViews>
    <sheetView topLeftCell="A29" workbookViewId="0">
      <selection activeCell="D49" sqref="D49:E49"/>
    </sheetView>
  </sheetViews>
  <sheetFormatPr defaultColWidth="9.140625" defaultRowHeight="15"/>
  <cols>
    <col min="1" max="1" width="11.7109375" style="236" bestFit="1" customWidth="1"/>
    <col min="2" max="2" width="12.85546875" style="217" bestFit="1" customWidth="1"/>
    <col min="3" max="3" width="12" style="217" customWidth="1"/>
    <col min="4" max="4" width="14.5703125" customWidth="1"/>
    <col min="5" max="5" width="12" customWidth="1"/>
    <col min="6" max="6" width="12.28515625" style="256" customWidth="1"/>
    <col min="7" max="7" width="10.85546875" customWidth="1"/>
    <col min="10" max="10" width="11.85546875" bestFit="1" customWidth="1"/>
    <col min="11" max="11" width="9.7109375" bestFit="1" customWidth="1"/>
  </cols>
  <sheetData>
    <row r="1" spans="1:10">
      <c r="A1" s="690" t="s">
        <v>3714</v>
      </c>
      <c r="B1" s="690"/>
      <c r="C1" s="690"/>
      <c r="D1" s="690"/>
      <c r="E1" s="690"/>
      <c r="F1" s="690"/>
      <c r="G1" s="690"/>
      <c r="I1" t="s">
        <v>597</v>
      </c>
      <c r="J1">
        <v>10080686</v>
      </c>
    </row>
    <row r="2" spans="1:10">
      <c r="B2" s="343"/>
      <c r="C2" s="677"/>
      <c r="G2" s="319"/>
    </row>
    <row r="3" spans="1:10">
      <c r="A3" s="340" t="s">
        <v>390</v>
      </c>
      <c r="B3" s="347" t="s">
        <v>391</v>
      </c>
      <c r="C3" s="680" t="s">
        <v>392</v>
      </c>
      <c r="D3" s="680" t="s">
        <v>393</v>
      </c>
      <c r="E3" s="378" t="s">
        <v>394</v>
      </c>
      <c r="F3" s="379" t="s">
        <v>395</v>
      </c>
      <c r="G3" s="380" t="s">
        <v>396</v>
      </c>
    </row>
    <row r="4" spans="1:10">
      <c r="A4" s="277"/>
      <c r="B4" s="347"/>
      <c r="C4" s="676"/>
      <c r="D4" s="676"/>
      <c r="E4" s="676"/>
      <c r="F4" s="685"/>
      <c r="G4" s="348">
        <f>+E4-F4</f>
        <v>0</v>
      </c>
    </row>
    <row r="5" spans="1:10">
      <c r="A5" s="243">
        <v>45412</v>
      </c>
      <c r="B5" s="347" t="s">
        <v>397</v>
      </c>
      <c r="C5" s="676" t="s">
        <v>420</v>
      </c>
      <c r="D5" t="s">
        <v>21</v>
      </c>
      <c r="E5" s="319">
        <v>120</v>
      </c>
      <c r="F5" s="334"/>
      <c r="G5" s="349">
        <f>G4+E5-F5</f>
        <v>120</v>
      </c>
    </row>
    <row r="6" spans="1:10" s="396" customFormat="1">
      <c r="A6" s="395">
        <v>45378</v>
      </c>
      <c r="B6" s="440" t="s">
        <v>3715</v>
      </c>
      <c r="C6" s="681" t="s">
        <v>420</v>
      </c>
      <c r="D6" s="396" t="s">
        <v>21</v>
      </c>
      <c r="E6" s="398"/>
      <c r="F6" s="455">
        <v>120</v>
      </c>
      <c r="G6" s="441">
        <f t="shared" ref="G6:G73" si="0">G5+E6-F6</f>
        <v>0</v>
      </c>
    </row>
    <row r="7" spans="1:10">
      <c r="A7" s="243">
        <v>45443</v>
      </c>
      <c r="B7" s="347" t="s">
        <v>397</v>
      </c>
      <c r="C7" s="676" t="s">
        <v>422</v>
      </c>
      <c r="D7" t="s">
        <v>21</v>
      </c>
      <c r="E7" s="319">
        <v>120</v>
      </c>
      <c r="F7" s="334"/>
      <c r="G7" s="349">
        <f t="shared" si="0"/>
        <v>120</v>
      </c>
    </row>
    <row r="8" spans="1:10" s="396" customFormat="1">
      <c r="A8" s="395">
        <v>45490</v>
      </c>
      <c r="B8" s="440" t="s">
        <v>3716</v>
      </c>
      <c r="C8" s="681" t="s">
        <v>422</v>
      </c>
      <c r="D8" s="396" t="s">
        <v>21</v>
      </c>
      <c r="E8" s="398"/>
      <c r="F8" s="455">
        <v>120</v>
      </c>
      <c r="G8" s="441">
        <f t="shared" si="0"/>
        <v>0</v>
      </c>
    </row>
    <row r="9" spans="1:10">
      <c r="A9" s="243">
        <v>45412</v>
      </c>
      <c r="B9" s="347" t="s">
        <v>397</v>
      </c>
      <c r="C9" s="676" t="s">
        <v>425</v>
      </c>
      <c r="D9" t="s">
        <v>21</v>
      </c>
      <c r="E9" s="319">
        <v>120</v>
      </c>
      <c r="F9" s="334"/>
      <c r="G9" s="349">
        <f t="shared" si="0"/>
        <v>120</v>
      </c>
    </row>
    <row r="10" spans="1:10">
      <c r="A10" s="243"/>
      <c r="B10" s="347"/>
      <c r="C10" s="676" t="s">
        <v>425</v>
      </c>
      <c r="D10" t="s">
        <v>21</v>
      </c>
      <c r="E10" s="319"/>
      <c r="F10" s="334">
        <v>120</v>
      </c>
      <c r="G10" s="349">
        <f t="shared" si="0"/>
        <v>0</v>
      </c>
    </row>
    <row r="11" spans="1:10">
      <c r="A11" s="243">
        <v>45504</v>
      </c>
      <c r="B11" s="347" t="s">
        <v>397</v>
      </c>
      <c r="C11" s="676" t="s">
        <v>1133</v>
      </c>
      <c r="D11" t="s">
        <v>21</v>
      </c>
      <c r="E11" s="319">
        <v>120</v>
      </c>
      <c r="G11" s="349">
        <f t="shared" si="0"/>
        <v>120</v>
      </c>
    </row>
    <row r="12" spans="1:10" s="396" customFormat="1">
      <c r="A12" s="395">
        <v>45574</v>
      </c>
      <c r="B12" s="440" t="s">
        <v>3717</v>
      </c>
      <c r="C12" s="681" t="s">
        <v>1133</v>
      </c>
      <c r="D12" s="396" t="s">
        <v>21</v>
      </c>
      <c r="E12" s="398"/>
      <c r="F12" s="397">
        <v>120</v>
      </c>
      <c r="G12" s="441">
        <f t="shared" si="0"/>
        <v>0</v>
      </c>
    </row>
    <row r="13" spans="1:10">
      <c r="A13" s="243">
        <v>45535</v>
      </c>
      <c r="B13" s="676" t="s">
        <v>397</v>
      </c>
      <c r="C13" s="676" t="s">
        <v>732</v>
      </c>
      <c r="D13" t="s">
        <v>21</v>
      </c>
      <c r="E13" s="319">
        <v>120</v>
      </c>
      <c r="G13" s="349">
        <f t="shared" si="0"/>
        <v>120</v>
      </c>
    </row>
    <row r="14" spans="1:10" s="396" customFormat="1">
      <c r="A14" s="501">
        <v>45623</v>
      </c>
      <c r="B14" s="682" t="s">
        <v>3718</v>
      </c>
      <c r="C14" s="682" t="s">
        <v>732</v>
      </c>
      <c r="D14" s="396" t="s">
        <v>21</v>
      </c>
      <c r="E14" s="398"/>
      <c r="F14" s="397">
        <v>120</v>
      </c>
      <c r="G14" s="441">
        <f t="shared" si="0"/>
        <v>0</v>
      </c>
    </row>
    <row r="15" spans="1:10">
      <c r="A15" s="243">
        <v>45565</v>
      </c>
      <c r="B15" s="676" t="s">
        <v>397</v>
      </c>
      <c r="C15" s="676" t="s">
        <v>431</v>
      </c>
      <c r="D15" t="s">
        <v>21</v>
      </c>
      <c r="E15" s="319">
        <v>120</v>
      </c>
      <c r="G15" s="349">
        <f t="shared" si="0"/>
        <v>120</v>
      </c>
    </row>
    <row r="16" spans="1:10" s="396" customFormat="1">
      <c r="A16" s="395">
        <v>45761</v>
      </c>
      <c r="B16" s="681" t="s">
        <v>3719</v>
      </c>
      <c r="C16" s="681" t="s">
        <v>431</v>
      </c>
      <c r="D16" s="396" t="s">
        <v>21</v>
      </c>
      <c r="E16" s="398"/>
      <c r="F16" s="397">
        <v>120</v>
      </c>
      <c r="G16" s="441">
        <f t="shared" si="0"/>
        <v>0</v>
      </c>
    </row>
    <row r="17" spans="1:13">
      <c r="A17" s="243">
        <v>45596</v>
      </c>
      <c r="B17" s="676" t="s">
        <v>397</v>
      </c>
      <c r="C17" s="676" t="s">
        <v>398</v>
      </c>
      <c r="D17" t="s">
        <v>21</v>
      </c>
      <c r="E17" s="256">
        <v>120</v>
      </c>
      <c r="G17" s="349">
        <f t="shared" si="0"/>
        <v>120</v>
      </c>
      <c r="K17" s="676"/>
      <c r="M17" s="319"/>
    </row>
    <row r="18" spans="1:13" s="396" customFormat="1">
      <c r="A18" s="395">
        <v>45761</v>
      </c>
      <c r="B18" s="681" t="s">
        <v>3719</v>
      </c>
      <c r="C18" s="681" t="s">
        <v>398</v>
      </c>
      <c r="D18" s="396" t="s">
        <v>21</v>
      </c>
      <c r="E18" s="397"/>
      <c r="F18" s="397">
        <v>120</v>
      </c>
      <c r="G18" s="441">
        <f t="shared" si="0"/>
        <v>0</v>
      </c>
      <c r="K18" s="682"/>
      <c r="M18" s="398"/>
    </row>
    <row r="19" spans="1:13">
      <c r="A19" s="243">
        <v>45626</v>
      </c>
      <c r="B19" s="676" t="s">
        <v>397</v>
      </c>
      <c r="C19" s="676" t="s">
        <v>405</v>
      </c>
      <c r="D19" t="s">
        <v>21</v>
      </c>
      <c r="E19" s="256">
        <v>120</v>
      </c>
      <c r="G19" s="349">
        <f t="shared" si="0"/>
        <v>120</v>
      </c>
      <c r="K19" s="676"/>
      <c r="M19" s="256"/>
    </row>
    <row r="20" spans="1:13" s="396" customFormat="1">
      <c r="A20" s="395">
        <v>45761</v>
      </c>
      <c r="B20" s="681" t="s">
        <v>3719</v>
      </c>
      <c r="C20" s="681" t="s">
        <v>405</v>
      </c>
      <c r="D20" s="396" t="s">
        <v>21</v>
      </c>
      <c r="E20" s="397"/>
      <c r="F20" s="397">
        <v>120</v>
      </c>
      <c r="G20" s="441">
        <f t="shared" si="0"/>
        <v>0</v>
      </c>
      <c r="K20" s="682"/>
      <c r="M20" s="397"/>
    </row>
    <row r="21" spans="1:13">
      <c r="A21" s="277">
        <v>45657</v>
      </c>
      <c r="B21" s="676" t="s">
        <v>397</v>
      </c>
      <c r="C21" s="676" t="s">
        <v>409</v>
      </c>
      <c r="D21" t="s">
        <v>21</v>
      </c>
      <c r="E21" s="256">
        <v>120</v>
      </c>
      <c r="G21" s="349">
        <f t="shared" si="0"/>
        <v>120</v>
      </c>
      <c r="K21" s="676"/>
      <c r="M21" s="256"/>
    </row>
    <row r="22" spans="1:13" s="396" customFormat="1">
      <c r="A22" s="395">
        <v>45761</v>
      </c>
      <c r="B22" s="681" t="s">
        <v>3719</v>
      </c>
      <c r="C22" s="681" t="s">
        <v>409</v>
      </c>
      <c r="D22" s="396" t="s">
        <v>21</v>
      </c>
      <c r="E22" s="397"/>
      <c r="F22" s="397">
        <v>120</v>
      </c>
      <c r="G22" s="441">
        <f t="shared" si="0"/>
        <v>0</v>
      </c>
      <c r="K22" s="681"/>
      <c r="M22" s="397"/>
    </row>
    <row r="23" spans="1:13">
      <c r="A23" s="243">
        <v>45688</v>
      </c>
      <c r="B23" s="676" t="s">
        <v>397</v>
      </c>
      <c r="C23" s="676" t="s">
        <v>444</v>
      </c>
      <c r="D23" t="s">
        <v>21</v>
      </c>
      <c r="E23" s="256">
        <v>120</v>
      </c>
      <c r="G23" s="349">
        <f t="shared" si="0"/>
        <v>120</v>
      </c>
    </row>
    <row r="24" spans="1:13" s="396" customFormat="1">
      <c r="A24" s="395">
        <v>45761</v>
      </c>
      <c r="B24" s="681" t="s">
        <v>3719</v>
      </c>
      <c r="C24" s="681" t="s">
        <v>444</v>
      </c>
      <c r="D24" s="396" t="s">
        <v>21</v>
      </c>
      <c r="E24" s="397"/>
      <c r="F24" s="397">
        <v>120</v>
      </c>
      <c r="G24" s="441">
        <f t="shared" si="0"/>
        <v>0</v>
      </c>
    </row>
    <row r="25" spans="1:13">
      <c r="A25" s="243">
        <v>45716</v>
      </c>
      <c r="B25" s="676" t="s">
        <v>397</v>
      </c>
      <c r="C25" s="676" t="s">
        <v>415</v>
      </c>
      <c r="D25" t="s">
        <v>21</v>
      </c>
      <c r="E25" s="256">
        <v>150</v>
      </c>
      <c r="G25" s="349">
        <f t="shared" si="0"/>
        <v>150</v>
      </c>
    </row>
    <row r="26" spans="1:13" s="396" customFormat="1">
      <c r="A26" s="395">
        <v>45761</v>
      </c>
      <c r="B26" s="681" t="s">
        <v>3719</v>
      </c>
      <c r="C26" s="681" t="s">
        <v>415</v>
      </c>
      <c r="D26" s="396" t="s">
        <v>21</v>
      </c>
      <c r="E26" s="397"/>
      <c r="F26" s="397">
        <v>150</v>
      </c>
      <c r="G26" s="441">
        <f t="shared" si="0"/>
        <v>0</v>
      </c>
      <c r="M26" s="421"/>
    </row>
    <row r="27" spans="1:13">
      <c r="A27" s="243">
        <v>45747</v>
      </c>
      <c r="B27" s="676" t="s">
        <v>397</v>
      </c>
      <c r="C27" s="676" t="s">
        <v>418</v>
      </c>
      <c r="D27" t="s">
        <v>21</v>
      </c>
      <c r="E27" s="256">
        <v>150</v>
      </c>
      <c r="G27" s="349">
        <f t="shared" si="0"/>
        <v>150</v>
      </c>
    </row>
    <row r="28" spans="1:13" s="396" customFormat="1">
      <c r="A28" s="395">
        <v>45761</v>
      </c>
      <c r="B28" s="681" t="s">
        <v>3719</v>
      </c>
      <c r="C28" s="681" t="s">
        <v>418</v>
      </c>
      <c r="D28" s="396" t="s">
        <v>21</v>
      </c>
      <c r="E28" s="397"/>
      <c r="F28" s="397">
        <v>150</v>
      </c>
      <c r="G28" s="441">
        <f t="shared" si="0"/>
        <v>0</v>
      </c>
    </row>
    <row r="29" spans="1:13">
      <c r="A29" s="243">
        <v>45777</v>
      </c>
      <c r="B29" s="676" t="s">
        <v>397</v>
      </c>
      <c r="C29" s="676" t="s">
        <v>420</v>
      </c>
      <c r="D29" t="s">
        <v>21</v>
      </c>
      <c r="E29" s="256">
        <v>150</v>
      </c>
      <c r="G29" s="349">
        <f t="shared" si="0"/>
        <v>150</v>
      </c>
    </row>
    <row r="30" spans="1:13">
      <c r="A30" s="236">
        <v>45952</v>
      </c>
      <c r="B30" s="677" t="s">
        <v>3720</v>
      </c>
      <c r="C30" s="677" t="s">
        <v>420</v>
      </c>
      <c r="D30" t="s">
        <v>21</v>
      </c>
      <c r="E30" s="256"/>
      <c r="F30" s="256">
        <v>150</v>
      </c>
      <c r="G30" s="349">
        <f t="shared" si="0"/>
        <v>0</v>
      </c>
    </row>
    <row r="31" spans="1:13">
      <c r="A31" s="243">
        <v>45808</v>
      </c>
      <c r="B31" s="347" t="s">
        <v>397</v>
      </c>
      <c r="C31" s="676" t="s">
        <v>422</v>
      </c>
      <c r="D31" t="s">
        <v>21</v>
      </c>
      <c r="E31" s="256">
        <v>150</v>
      </c>
      <c r="G31" s="349">
        <f t="shared" si="0"/>
        <v>150</v>
      </c>
    </row>
    <row r="32" spans="1:13">
      <c r="A32" s="236">
        <v>45952</v>
      </c>
      <c r="B32" s="677" t="s">
        <v>3720</v>
      </c>
      <c r="C32" s="677" t="s">
        <v>422</v>
      </c>
      <c r="D32" t="s">
        <v>21</v>
      </c>
      <c r="E32" s="256"/>
      <c r="F32" s="256">
        <v>150</v>
      </c>
      <c r="G32" s="349">
        <f t="shared" si="0"/>
        <v>0</v>
      </c>
    </row>
    <row r="33" spans="1:12">
      <c r="A33" s="243">
        <v>45838</v>
      </c>
      <c r="B33" s="676" t="s">
        <v>397</v>
      </c>
      <c r="C33" s="676" t="s">
        <v>425</v>
      </c>
      <c r="D33" t="s">
        <v>21</v>
      </c>
      <c r="E33" s="256">
        <v>150</v>
      </c>
      <c r="G33" s="349">
        <f t="shared" si="0"/>
        <v>150</v>
      </c>
    </row>
    <row r="34" spans="1:12" s="583" customFormat="1">
      <c r="A34" s="560">
        <v>45988</v>
      </c>
      <c r="B34" s="561" t="s">
        <v>3721</v>
      </c>
      <c r="C34" s="561" t="s">
        <v>425</v>
      </c>
      <c r="D34" s="583" t="s">
        <v>21</v>
      </c>
      <c r="E34" s="584"/>
      <c r="F34" s="584">
        <v>150</v>
      </c>
      <c r="G34" s="349">
        <f t="shared" si="0"/>
        <v>0</v>
      </c>
    </row>
    <row r="35" spans="1:12">
      <c r="A35" s="243">
        <v>45869</v>
      </c>
      <c r="B35" s="676" t="s">
        <v>397</v>
      </c>
      <c r="C35" s="676" t="s">
        <v>1133</v>
      </c>
      <c r="D35" t="s">
        <v>21</v>
      </c>
      <c r="E35" s="256">
        <v>150</v>
      </c>
      <c r="G35" s="349">
        <f t="shared" si="0"/>
        <v>150</v>
      </c>
      <c r="J35" s="690" t="s">
        <v>3722</v>
      </c>
      <c r="K35" s="690"/>
      <c r="L35" s="690"/>
    </row>
    <row r="36" spans="1:12">
      <c r="A36" s="560">
        <v>45988</v>
      </c>
      <c r="B36" s="561" t="s">
        <v>3721</v>
      </c>
      <c r="C36" s="561" t="s">
        <v>1133</v>
      </c>
      <c r="D36" s="583" t="s">
        <v>21</v>
      </c>
      <c r="E36" s="584"/>
      <c r="F36" s="584">
        <v>150</v>
      </c>
      <c r="G36" s="349">
        <f t="shared" si="0"/>
        <v>0</v>
      </c>
      <c r="I36" s="676">
        <v>2025</v>
      </c>
      <c r="J36" s="676" t="s">
        <v>398</v>
      </c>
      <c r="K36" t="s">
        <v>21</v>
      </c>
      <c r="L36" s="256">
        <v>150</v>
      </c>
    </row>
    <row r="37" spans="1:12">
      <c r="A37" s="243">
        <v>45900</v>
      </c>
      <c r="B37" s="347" t="s">
        <v>397</v>
      </c>
      <c r="C37" s="676" t="s">
        <v>429</v>
      </c>
      <c r="D37" t="s">
        <v>21</v>
      </c>
      <c r="E37" s="256">
        <v>150</v>
      </c>
      <c r="G37" s="349">
        <f t="shared" si="0"/>
        <v>150</v>
      </c>
      <c r="J37" s="676" t="s">
        <v>405</v>
      </c>
      <c r="K37" t="s">
        <v>21</v>
      </c>
      <c r="L37" s="256">
        <v>150</v>
      </c>
    </row>
    <row r="38" spans="1:12" s="583" customFormat="1">
      <c r="A38" s="560">
        <v>46127</v>
      </c>
      <c r="B38" s="667" t="s">
        <v>3723</v>
      </c>
      <c r="C38" s="561" t="s">
        <v>429</v>
      </c>
      <c r="D38" s="583" t="s">
        <v>21</v>
      </c>
      <c r="E38" s="584"/>
      <c r="F38" s="584">
        <v>150</v>
      </c>
      <c r="G38" s="349">
        <f t="shared" si="0"/>
        <v>0</v>
      </c>
      <c r="J38" s="676" t="s">
        <v>409</v>
      </c>
      <c r="K38" t="s">
        <v>21</v>
      </c>
      <c r="L38" s="256">
        <v>150</v>
      </c>
    </row>
    <row r="39" spans="1:12">
      <c r="A39" s="243">
        <v>45930</v>
      </c>
      <c r="B39" s="347" t="s">
        <v>397</v>
      </c>
      <c r="C39" s="676" t="s">
        <v>431</v>
      </c>
      <c r="D39" t="s">
        <v>21</v>
      </c>
      <c r="E39" s="256">
        <v>150</v>
      </c>
      <c r="G39" s="349">
        <f t="shared" si="0"/>
        <v>150</v>
      </c>
      <c r="I39" s="676">
        <v>2026</v>
      </c>
      <c r="J39" s="676" t="s">
        <v>444</v>
      </c>
      <c r="K39" t="s">
        <v>21</v>
      </c>
      <c r="L39" s="256">
        <v>150</v>
      </c>
    </row>
    <row r="40" spans="1:12" s="583" customFormat="1">
      <c r="A40" s="560">
        <v>46127</v>
      </c>
      <c r="B40" s="667" t="s">
        <v>3723</v>
      </c>
      <c r="C40" s="561" t="s">
        <v>431</v>
      </c>
      <c r="D40" s="583" t="s">
        <v>21</v>
      </c>
      <c r="E40" s="584"/>
      <c r="F40" s="584">
        <v>150</v>
      </c>
      <c r="G40" s="349">
        <f t="shared" si="0"/>
        <v>0</v>
      </c>
      <c r="J40" s="676" t="s">
        <v>415</v>
      </c>
      <c r="K40" t="s">
        <v>21</v>
      </c>
      <c r="L40" s="256">
        <v>150</v>
      </c>
    </row>
    <row r="41" spans="1:12">
      <c r="A41" s="243">
        <v>45961</v>
      </c>
      <c r="B41" s="676" t="s">
        <v>397</v>
      </c>
      <c r="C41" s="676" t="s">
        <v>398</v>
      </c>
      <c r="D41" t="s">
        <v>21</v>
      </c>
      <c r="E41" s="256">
        <v>150</v>
      </c>
      <c r="G41" s="349">
        <f t="shared" si="0"/>
        <v>150</v>
      </c>
      <c r="J41" s="676" t="s">
        <v>418</v>
      </c>
      <c r="K41" t="s">
        <v>21</v>
      </c>
      <c r="L41" s="256">
        <v>150</v>
      </c>
    </row>
    <row r="42" spans="1:12">
      <c r="A42" s="243">
        <v>45991</v>
      </c>
      <c r="B42" s="676" t="s">
        <v>397</v>
      </c>
      <c r="C42" s="676" t="s">
        <v>405</v>
      </c>
      <c r="D42" t="s">
        <v>21</v>
      </c>
      <c r="E42" s="256">
        <v>150</v>
      </c>
      <c r="G42" s="349">
        <f t="shared" si="0"/>
        <v>300</v>
      </c>
      <c r="H42" s="554"/>
      <c r="L42" s="299">
        <f>SUM(L36:L41)</f>
        <v>900</v>
      </c>
    </row>
    <row r="43" spans="1:12">
      <c r="A43" s="243"/>
      <c r="B43" s="676"/>
      <c r="C43" s="676"/>
      <c r="D43" t="s">
        <v>19</v>
      </c>
      <c r="E43" s="256">
        <v>30</v>
      </c>
      <c r="G43" s="349">
        <f t="shared" si="0"/>
        <v>330</v>
      </c>
      <c r="H43" s="554"/>
    </row>
    <row r="44" spans="1:12">
      <c r="A44" s="560">
        <v>45988</v>
      </c>
      <c r="B44" s="561" t="s">
        <v>3724</v>
      </c>
      <c r="C44" s="561" t="s">
        <v>405</v>
      </c>
      <c r="D44" t="s">
        <v>19</v>
      </c>
      <c r="E44" s="256"/>
      <c r="F44" s="256">
        <v>30</v>
      </c>
      <c r="G44" s="349">
        <f t="shared" si="0"/>
        <v>300</v>
      </c>
      <c r="H44" s="554"/>
    </row>
    <row r="45" spans="1:12">
      <c r="A45" s="243">
        <v>46022</v>
      </c>
      <c r="B45" s="676" t="s">
        <v>397</v>
      </c>
      <c r="C45" s="676" t="s">
        <v>409</v>
      </c>
      <c r="D45" t="s">
        <v>21</v>
      </c>
      <c r="E45" s="256">
        <v>150</v>
      </c>
      <c r="G45" s="349">
        <f t="shared" si="0"/>
        <v>450</v>
      </c>
      <c r="H45" s="554"/>
    </row>
    <row r="46" spans="1:12">
      <c r="A46" s="243">
        <v>46053</v>
      </c>
      <c r="B46" s="676" t="s">
        <v>397</v>
      </c>
      <c r="C46" s="676" t="s">
        <v>444</v>
      </c>
      <c r="D46" t="s">
        <v>21</v>
      </c>
      <c r="E46" s="256">
        <v>150</v>
      </c>
      <c r="G46" s="349">
        <f t="shared" si="0"/>
        <v>600</v>
      </c>
      <c r="H46" s="554"/>
    </row>
    <row r="47" spans="1:12">
      <c r="A47" s="243">
        <v>46081</v>
      </c>
      <c r="B47" s="676" t="s">
        <v>1454</v>
      </c>
      <c r="C47" s="676" t="s">
        <v>415</v>
      </c>
      <c r="D47" t="s">
        <v>21</v>
      </c>
      <c r="E47" s="256">
        <v>150</v>
      </c>
      <c r="G47" s="349">
        <f t="shared" si="0"/>
        <v>750</v>
      </c>
      <c r="H47" s="554"/>
    </row>
    <row r="48" spans="1:12">
      <c r="A48" s="243">
        <v>46112</v>
      </c>
      <c r="B48" s="676" t="s">
        <v>1454</v>
      </c>
      <c r="C48" s="676" t="s">
        <v>418</v>
      </c>
      <c r="D48" t="s">
        <v>21</v>
      </c>
      <c r="E48" s="256">
        <v>150</v>
      </c>
      <c r="G48" s="349">
        <f t="shared" si="0"/>
        <v>900</v>
      </c>
      <c r="H48" s="554"/>
    </row>
    <row r="49" spans="1:8">
      <c r="A49" s="243">
        <v>46142</v>
      </c>
      <c r="B49" s="676" t="s">
        <v>1454</v>
      </c>
      <c r="C49" s="676" t="s">
        <v>420</v>
      </c>
      <c r="D49" t="s">
        <v>21</v>
      </c>
      <c r="E49" s="256">
        <v>150</v>
      </c>
      <c r="G49" s="349">
        <f t="shared" si="0"/>
        <v>1050</v>
      </c>
      <c r="H49" s="554"/>
    </row>
    <row r="50" spans="1:8">
      <c r="B50" s="677"/>
      <c r="C50" s="677"/>
      <c r="G50" s="579">
        <f t="shared" si="0"/>
        <v>1050</v>
      </c>
      <c r="H50" s="554"/>
    </row>
    <row r="51" spans="1:8">
      <c r="B51" s="677"/>
      <c r="C51" s="677"/>
      <c r="G51" s="579">
        <f t="shared" si="0"/>
        <v>1050</v>
      </c>
      <c r="H51" s="554"/>
    </row>
    <row r="52" spans="1:8">
      <c r="B52" s="677"/>
      <c r="C52" s="677"/>
      <c r="G52" s="579">
        <f t="shared" si="0"/>
        <v>1050</v>
      </c>
      <c r="H52" s="554"/>
    </row>
    <row r="53" spans="1:8">
      <c r="B53" s="677"/>
      <c r="C53" s="677"/>
      <c r="G53" s="579">
        <f t="shared" si="0"/>
        <v>1050</v>
      </c>
      <c r="H53" s="554"/>
    </row>
    <row r="54" spans="1:8">
      <c r="B54" s="677"/>
      <c r="C54" s="677"/>
      <c r="G54" s="579">
        <f t="shared" si="0"/>
        <v>1050</v>
      </c>
      <c r="H54" s="554"/>
    </row>
    <row r="55" spans="1:8">
      <c r="B55" s="677"/>
      <c r="C55" s="677"/>
      <c r="G55" s="579">
        <f t="shared" si="0"/>
        <v>1050</v>
      </c>
      <c r="H55" s="554"/>
    </row>
    <row r="56" spans="1:8">
      <c r="B56" s="677"/>
      <c r="C56" s="677"/>
      <c r="G56" s="579">
        <f t="shared" si="0"/>
        <v>1050</v>
      </c>
      <c r="H56" s="554"/>
    </row>
    <row r="57" spans="1:8">
      <c r="B57" s="677"/>
      <c r="C57" s="677"/>
      <c r="G57" s="579">
        <f t="shared" si="0"/>
        <v>1050</v>
      </c>
      <c r="H57" s="554"/>
    </row>
    <row r="58" spans="1:8">
      <c r="B58" s="677"/>
      <c r="C58" s="677"/>
      <c r="G58" s="579">
        <f t="shared" si="0"/>
        <v>1050</v>
      </c>
      <c r="H58" s="554"/>
    </row>
    <row r="59" spans="1:8">
      <c r="B59" s="677"/>
      <c r="C59" s="677"/>
      <c r="G59" s="579">
        <f t="shared" si="0"/>
        <v>1050</v>
      </c>
      <c r="H59" s="554"/>
    </row>
    <row r="60" spans="1:8">
      <c r="B60" s="677"/>
      <c r="C60" s="677"/>
      <c r="G60" s="579">
        <f t="shared" si="0"/>
        <v>1050</v>
      </c>
      <c r="H60" s="554"/>
    </row>
    <row r="61" spans="1:8">
      <c r="B61" s="677"/>
      <c r="C61" s="677"/>
      <c r="G61" s="579">
        <f t="shared" si="0"/>
        <v>1050</v>
      </c>
      <c r="H61" s="554"/>
    </row>
    <row r="62" spans="1:8">
      <c r="B62" s="677"/>
      <c r="C62" s="677"/>
      <c r="G62" s="579">
        <f t="shared" si="0"/>
        <v>1050</v>
      </c>
      <c r="H62" s="554"/>
    </row>
    <row r="63" spans="1:8">
      <c r="B63" s="677"/>
      <c r="C63" s="677"/>
      <c r="G63" s="579">
        <f t="shared" si="0"/>
        <v>1050</v>
      </c>
      <c r="H63" s="554"/>
    </row>
    <row r="64" spans="1:8">
      <c r="B64" s="677"/>
      <c r="C64" s="677"/>
      <c r="G64" s="579">
        <f t="shared" si="0"/>
        <v>1050</v>
      </c>
      <c r="H64" s="554"/>
    </row>
    <row r="65" spans="2:8">
      <c r="B65" s="677"/>
      <c r="C65" s="677"/>
      <c r="G65" s="579">
        <f t="shared" si="0"/>
        <v>1050</v>
      </c>
      <c r="H65" s="554"/>
    </row>
    <row r="66" spans="2:8">
      <c r="B66" s="677"/>
      <c r="C66" s="677"/>
      <c r="G66" s="579">
        <f t="shared" si="0"/>
        <v>1050</v>
      </c>
      <c r="H66" s="554"/>
    </row>
    <row r="67" spans="2:8">
      <c r="B67" s="677"/>
      <c r="C67" s="677"/>
      <c r="G67" s="579">
        <f t="shared" si="0"/>
        <v>1050</v>
      </c>
      <c r="H67" s="554"/>
    </row>
    <row r="68" spans="2:8">
      <c r="B68" s="677"/>
      <c r="C68" s="677"/>
      <c r="G68" s="579">
        <f t="shared" si="0"/>
        <v>1050</v>
      </c>
      <c r="H68" s="554"/>
    </row>
    <row r="69" spans="2:8">
      <c r="B69" s="677"/>
      <c r="C69" s="677"/>
      <c r="G69" s="579">
        <f t="shared" si="0"/>
        <v>1050</v>
      </c>
      <c r="H69" s="554"/>
    </row>
    <row r="70" spans="2:8">
      <c r="B70" s="677"/>
      <c r="C70" s="677"/>
      <c r="G70" s="579">
        <f t="shared" si="0"/>
        <v>1050</v>
      </c>
      <c r="H70" s="554"/>
    </row>
    <row r="71" spans="2:8">
      <c r="B71" s="677"/>
      <c r="C71" s="677"/>
      <c r="G71" s="579">
        <f t="shared" si="0"/>
        <v>1050</v>
      </c>
      <c r="H71" s="554"/>
    </row>
    <row r="72" spans="2:8">
      <c r="B72" s="677"/>
      <c r="C72" s="677"/>
      <c r="G72" s="579">
        <f t="shared" si="0"/>
        <v>1050</v>
      </c>
      <c r="H72" s="554"/>
    </row>
    <row r="73" spans="2:8">
      <c r="B73" s="677"/>
      <c r="C73" s="677"/>
      <c r="G73" s="579">
        <f t="shared" si="0"/>
        <v>1050</v>
      </c>
      <c r="H73" s="554"/>
    </row>
    <row r="74" spans="2:8">
      <c r="B74" s="677"/>
      <c r="C74" s="677"/>
      <c r="G74" s="579">
        <f t="shared" ref="G74:G137" si="1">G73+E74-F74</f>
        <v>1050</v>
      </c>
    </row>
    <row r="75" spans="2:8">
      <c r="B75" s="677"/>
      <c r="C75" s="677"/>
      <c r="G75" s="579">
        <f t="shared" si="1"/>
        <v>1050</v>
      </c>
    </row>
    <row r="76" spans="2:8">
      <c r="B76" s="677"/>
      <c r="C76" s="677"/>
      <c r="G76" s="579">
        <f t="shared" si="1"/>
        <v>1050</v>
      </c>
    </row>
    <row r="77" spans="2:8">
      <c r="B77" s="677"/>
      <c r="C77" s="677"/>
      <c r="G77" s="579">
        <f t="shared" si="1"/>
        <v>1050</v>
      </c>
    </row>
    <row r="78" spans="2:8">
      <c r="B78" s="677"/>
      <c r="C78" s="677"/>
      <c r="G78" s="579">
        <f t="shared" si="1"/>
        <v>1050</v>
      </c>
    </row>
    <row r="79" spans="2:8">
      <c r="B79" s="677"/>
      <c r="C79" s="677"/>
      <c r="G79" s="579">
        <f t="shared" si="1"/>
        <v>1050</v>
      </c>
    </row>
    <row r="80" spans="2:8">
      <c r="B80" s="677"/>
      <c r="C80" s="677"/>
      <c r="G80" s="579">
        <f t="shared" si="1"/>
        <v>1050</v>
      </c>
    </row>
    <row r="81" spans="2:7">
      <c r="B81" s="677"/>
      <c r="C81" s="677"/>
      <c r="G81" s="579">
        <f t="shared" si="1"/>
        <v>1050</v>
      </c>
    </row>
    <row r="82" spans="2:7">
      <c r="B82" s="677"/>
      <c r="C82" s="677"/>
      <c r="G82" s="579">
        <f t="shared" si="1"/>
        <v>1050</v>
      </c>
    </row>
    <row r="83" spans="2:7">
      <c r="B83" s="677"/>
      <c r="C83" s="677"/>
      <c r="G83" s="579">
        <f t="shared" si="1"/>
        <v>1050</v>
      </c>
    </row>
    <row r="84" spans="2:7">
      <c r="B84" s="677"/>
      <c r="C84" s="677"/>
      <c r="G84" s="579">
        <f t="shared" si="1"/>
        <v>1050</v>
      </c>
    </row>
    <row r="85" spans="2:7">
      <c r="B85" s="677"/>
      <c r="C85" s="677"/>
      <c r="G85" s="579">
        <f t="shared" si="1"/>
        <v>1050</v>
      </c>
    </row>
    <row r="86" spans="2:7">
      <c r="B86" s="677"/>
      <c r="C86" s="677"/>
      <c r="G86" s="579">
        <f t="shared" si="1"/>
        <v>1050</v>
      </c>
    </row>
    <row r="87" spans="2:7">
      <c r="B87" s="677"/>
      <c r="C87" s="677"/>
      <c r="G87" s="579">
        <f t="shared" si="1"/>
        <v>1050</v>
      </c>
    </row>
    <row r="88" spans="2:7">
      <c r="B88" s="677"/>
      <c r="C88" s="677"/>
      <c r="G88" s="579">
        <f t="shared" si="1"/>
        <v>1050</v>
      </c>
    </row>
    <row r="89" spans="2:7">
      <c r="B89" s="677"/>
      <c r="C89" s="677"/>
      <c r="G89" s="579">
        <f t="shared" si="1"/>
        <v>1050</v>
      </c>
    </row>
    <row r="90" spans="2:7">
      <c r="B90" s="677"/>
      <c r="C90" s="677"/>
      <c r="G90" s="579">
        <f t="shared" si="1"/>
        <v>1050</v>
      </c>
    </row>
    <row r="91" spans="2:7">
      <c r="B91" s="677"/>
      <c r="C91" s="677"/>
      <c r="G91" s="579">
        <f t="shared" si="1"/>
        <v>1050</v>
      </c>
    </row>
    <row r="92" spans="2:7">
      <c r="B92" s="677"/>
      <c r="C92" s="677"/>
      <c r="G92" s="579">
        <f t="shared" si="1"/>
        <v>1050</v>
      </c>
    </row>
    <row r="93" spans="2:7">
      <c r="B93" s="677"/>
      <c r="C93" s="677"/>
      <c r="G93" s="579">
        <f t="shared" si="1"/>
        <v>1050</v>
      </c>
    </row>
    <row r="94" spans="2:7">
      <c r="B94" s="677"/>
      <c r="C94" s="677"/>
      <c r="G94" s="579">
        <f t="shared" si="1"/>
        <v>1050</v>
      </c>
    </row>
    <row r="95" spans="2:7">
      <c r="B95" s="677"/>
      <c r="C95" s="677"/>
      <c r="G95" s="579">
        <f t="shared" si="1"/>
        <v>1050</v>
      </c>
    </row>
    <row r="96" spans="2:7">
      <c r="B96" s="677"/>
      <c r="C96" s="677"/>
      <c r="G96" s="579">
        <f t="shared" si="1"/>
        <v>1050</v>
      </c>
    </row>
    <row r="97" spans="2:7">
      <c r="B97" s="677"/>
      <c r="C97" s="677"/>
      <c r="G97" s="579">
        <f t="shared" si="1"/>
        <v>1050</v>
      </c>
    </row>
    <row r="98" spans="2:7">
      <c r="B98" s="677"/>
      <c r="C98" s="677"/>
      <c r="G98" s="579">
        <f t="shared" si="1"/>
        <v>1050</v>
      </c>
    </row>
    <row r="99" spans="2:7">
      <c r="B99" s="677"/>
      <c r="C99" s="677"/>
      <c r="G99" s="579">
        <f t="shared" si="1"/>
        <v>1050</v>
      </c>
    </row>
    <row r="100" spans="2:7">
      <c r="B100" s="677"/>
      <c r="C100" s="677"/>
      <c r="G100" s="579">
        <f t="shared" si="1"/>
        <v>1050</v>
      </c>
    </row>
    <row r="101" spans="2:7">
      <c r="B101" s="677"/>
      <c r="C101" s="677"/>
      <c r="G101" s="579">
        <f t="shared" si="1"/>
        <v>1050</v>
      </c>
    </row>
    <row r="102" spans="2:7">
      <c r="B102" s="677"/>
      <c r="C102" s="677"/>
      <c r="G102" s="579">
        <f t="shared" si="1"/>
        <v>1050</v>
      </c>
    </row>
    <row r="103" spans="2:7">
      <c r="B103" s="677"/>
      <c r="C103" s="677"/>
      <c r="G103" s="579">
        <f t="shared" si="1"/>
        <v>1050</v>
      </c>
    </row>
    <row r="104" spans="2:7">
      <c r="B104" s="677"/>
      <c r="C104" s="677"/>
      <c r="G104" s="579">
        <f t="shared" si="1"/>
        <v>1050</v>
      </c>
    </row>
    <row r="105" spans="2:7">
      <c r="B105" s="677"/>
      <c r="C105" s="677"/>
      <c r="G105" s="579">
        <f t="shared" si="1"/>
        <v>1050</v>
      </c>
    </row>
    <row r="106" spans="2:7">
      <c r="B106" s="677"/>
      <c r="C106" s="677"/>
      <c r="G106" s="579">
        <f t="shared" si="1"/>
        <v>1050</v>
      </c>
    </row>
    <row r="107" spans="2:7">
      <c r="B107" s="677"/>
      <c r="C107" s="677"/>
      <c r="G107" s="579">
        <f t="shared" si="1"/>
        <v>1050</v>
      </c>
    </row>
    <row r="108" spans="2:7">
      <c r="B108" s="677"/>
      <c r="C108" s="677"/>
      <c r="G108" s="579">
        <f t="shared" si="1"/>
        <v>1050</v>
      </c>
    </row>
    <row r="109" spans="2:7">
      <c r="B109" s="677"/>
      <c r="C109" s="677"/>
      <c r="G109" s="579">
        <f t="shared" si="1"/>
        <v>1050</v>
      </c>
    </row>
    <row r="110" spans="2:7">
      <c r="B110" s="677"/>
      <c r="C110" s="677"/>
      <c r="G110" s="579">
        <f t="shared" si="1"/>
        <v>1050</v>
      </c>
    </row>
    <row r="111" spans="2:7">
      <c r="B111" s="677"/>
      <c r="C111" s="677"/>
      <c r="G111" s="579">
        <f t="shared" si="1"/>
        <v>1050</v>
      </c>
    </row>
    <row r="112" spans="2:7">
      <c r="B112" s="677"/>
      <c r="C112" s="677"/>
      <c r="G112" s="579">
        <f t="shared" si="1"/>
        <v>1050</v>
      </c>
    </row>
    <row r="113" spans="2:7">
      <c r="B113" s="677"/>
      <c r="C113" s="677"/>
      <c r="G113" s="579">
        <f t="shared" si="1"/>
        <v>1050</v>
      </c>
    </row>
    <row r="114" spans="2:7">
      <c r="B114" s="677"/>
      <c r="C114" s="677"/>
      <c r="G114" s="579">
        <f t="shared" si="1"/>
        <v>1050</v>
      </c>
    </row>
    <row r="115" spans="2:7">
      <c r="B115" s="677"/>
      <c r="C115" s="677"/>
      <c r="G115" s="579">
        <f t="shared" si="1"/>
        <v>1050</v>
      </c>
    </row>
    <row r="116" spans="2:7">
      <c r="B116" s="677"/>
      <c r="C116" s="677"/>
      <c r="G116" s="579">
        <f t="shared" si="1"/>
        <v>1050</v>
      </c>
    </row>
    <row r="117" spans="2:7">
      <c r="B117" s="677"/>
      <c r="C117" s="677"/>
      <c r="G117" s="579">
        <f t="shared" si="1"/>
        <v>1050</v>
      </c>
    </row>
    <row r="118" spans="2:7">
      <c r="B118" s="677"/>
      <c r="C118" s="677"/>
      <c r="G118" s="579">
        <f t="shared" si="1"/>
        <v>1050</v>
      </c>
    </row>
    <row r="119" spans="2:7">
      <c r="B119" s="677"/>
      <c r="C119" s="677"/>
      <c r="G119" s="579">
        <f t="shared" si="1"/>
        <v>1050</v>
      </c>
    </row>
    <row r="120" spans="2:7">
      <c r="B120" s="677"/>
      <c r="C120" s="677"/>
      <c r="G120" s="579">
        <f t="shared" si="1"/>
        <v>1050</v>
      </c>
    </row>
    <row r="121" spans="2:7">
      <c r="B121" s="677"/>
      <c r="C121" s="677"/>
      <c r="G121" s="579">
        <f t="shared" si="1"/>
        <v>1050</v>
      </c>
    </row>
    <row r="122" spans="2:7">
      <c r="B122" s="677"/>
      <c r="C122" s="677"/>
      <c r="G122" s="579">
        <f t="shared" si="1"/>
        <v>1050</v>
      </c>
    </row>
    <row r="123" spans="2:7">
      <c r="B123" s="677"/>
      <c r="C123" s="677"/>
      <c r="G123" s="579">
        <f t="shared" si="1"/>
        <v>1050</v>
      </c>
    </row>
    <row r="124" spans="2:7">
      <c r="B124" s="677"/>
      <c r="C124" s="677"/>
      <c r="G124" s="579">
        <f t="shared" si="1"/>
        <v>1050</v>
      </c>
    </row>
    <row r="125" spans="2:7">
      <c r="B125" s="677"/>
      <c r="C125" s="677"/>
      <c r="G125" s="579">
        <f t="shared" si="1"/>
        <v>1050</v>
      </c>
    </row>
    <row r="126" spans="2:7">
      <c r="B126" s="677"/>
      <c r="C126" s="677"/>
      <c r="G126" s="579">
        <f t="shared" si="1"/>
        <v>1050</v>
      </c>
    </row>
    <row r="127" spans="2:7">
      <c r="B127" s="677"/>
      <c r="C127" s="677"/>
      <c r="G127" s="579">
        <f t="shared" si="1"/>
        <v>1050</v>
      </c>
    </row>
    <row r="128" spans="2:7">
      <c r="B128" s="677"/>
      <c r="C128" s="677"/>
      <c r="G128" s="579">
        <f t="shared" si="1"/>
        <v>1050</v>
      </c>
    </row>
    <row r="129" spans="2:7">
      <c r="B129" s="677"/>
      <c r="C129" s="677"/>
      <c r="G129" s="579">
        <f t="shared" si="1"/>
        <v>1050</v>
      </c>
    </row>
    <row r="130" spans="2:7">
      <c r="B130" s="677"/>
      <c r="C130" s="677"/>
      <c r="G130" s="579">
        <f t="shared" si="1"/>
        <v>1050</v>
      </c>
    </row>
    <row r="131" spans="2:7">
      <c r="B131" s="677"/>
      <c r="C131" s="677"/>
      <c r="G131" s="579">
        <f t="shared" si="1"/>
        <v>1050</v>
      </c>
    </row>
    <row r="132" spans="2:7">
      <c r="B132" s="677"/>
      <c r="C132" s="677"/>
      <c r="G132" s="579">
        <f t="shared" si="1"/>
        <v>1050</v>
      </c>
    </row>
    <row r="133" spans="2:7">
      <c r="B133" s="677"/>
      <c r="C133" s="677"/>
      <c r="G133" s="579">
        <f t="shared" si="1"/>
        <v>1050</v>
      </c>
    </row>
    <row r="134" spans="2:7">
      <c r="B134" s="677"/>
      <c r="C134" s="677"/>
      <c r="G134" s="579">
        <f t="shared" si="1"/>
        <v>1050</v>
      </c>
    </row>
    <row r="135" spans="2:7">
      <c r="B135" s="677"/>
      <c r="C135" s="677"/>
      <c r="G135" s="579">
        <f t="shared" si="1"/>
        <v>1050</v>
      </c>
    </row>
    <row r="136" spans="2:7">
      <c r="B136" s="677"/>
      <c r="C136" s="677"/>
      <c r="G136" s="579">
        <f t="shared" si="1"/>
        <v>1050</v>
      </c>
    </row>
    <row r="137" spans="2:7">
      <c r="B137" s="677"/>
      <c r="C137" s="677"/>
      <c r="G137" s="579">
        <f t="shared" si="1"/>
        <v>1050</v>
      </c>
    </row>
    <row r="138" spans="2:7">
      <c r="B138" s="677"/>
      <c r="C138" s="677"/>
      <c r="G138" s="579">
        <f t="shared" ref="G138:G201" si="2">G137+E138-F138</f>
        <v>1050</v>
      </c>
    </row>
    <row r="139" spans="2:7">
      <c r="B139" s="677"/>
      <c r="C139" s="677"/>
      <c r="G139" s="579">
        <f t="shared" si="2"/>
        <v>1050</v>
      </c>
    </row>
    <row r="140" spans="2:7">
      <c r="B140" s="677"/>
      <c r="C140" s="677"/>
      <c r="G140" s="579">
        <f t="shared" si="2"/>
        <v>1050</v>
      </c>
    </row>
    <row r="141" spans="2:7">
      <c r="B141" s="677"/>
      <c r="C141" s="677"/>
      <c r="G141" s="579">
        <f t="shared" si="2"/>
        <v>1050</v>
      </c>
    </row>
    <row r="142" spans="2:7">
      <c r="B142" s="677"/>
      <c r="C142" s="677"/>
      <c r="G142" s="579">
        <f t="shared" si="2"/>
        <v>1050</v>
      </c>
    </row>
    <row r="143" spans="2:7">
      <c r="B143" s="677"/>
      <c r="C143" s="677"/>
      <c r="G143" s="579">
        <f t="shared" si="2"/>
        <v>1050</v>
      </c>
    </row>
    <row r="144" spans="2:7">
      <c r="B144" s="677"/>
      <c r="C144" s="677"/>
      <c r="G144" s="579">
        <f t="shared" si="2"/>
        <v>1050</v>
      </c>
    </row>
    <row r="145" spans="2:7">
      <c r="B145" s="677"/>
      <c r="C145" s="677"/>
      <c r="G145" s="579">
        <f t="shared" si="2"/>
        <v>1050</v>
      </c>
    </row>
    <row r="146" spans="2:7">
      <c r="B146" s="677"/>
      <c r="C146" s="677"/>
      <c r="G146" s="579">
        <f t="shared" si="2"/>
        <v>1050</v>
      </c>
    </row>
    <row r="147" spans="2:7">
      <c r="B147" s="677"/>
      <c r="C147" s="677"/>
      <c r="G147" s="579">
        <f t="shared" si="2"/>
        <v>1050</v>
      </c>
    </row>
    <row r="148" spans="2:7">
      <c r="B148" s="677"/>
      <c r="C148" s="677"/>
      <c r="G148" s="579">
        <f t="shared" si="2"/>
        <v>1050</v>
      </c>
    </row>
    <row r="149" spans="2:7">
      <c r="B149" s="677"/>
      <c r="C149" s="677"/>
      <c r="G149" s="579">
        <f t="shared" si="2"/>
        <v>1050</v>
      </c>
    </row>
    <row r="150" spans="2:7">
      <c r="B150" s="677"/>
      <c r="C150" s="677"/>
      <c r="G150" s="579">
        <f t="shared" si="2"/>
        <v>1050</v>
      </c>
    </row>
    <row r="151" spans="2:7">
      <c r="B151" s="677"/>
      <c r="C151" s="677"/>
      <c r="G151" s="579">
        <f t="shared" si="2"/>
        <v>1050</v>
      </c>
    </row>
    <row r="152" spans="2:7">
      <c r="B152" s="677"/>
      <c r="C152" s="677"/>
      <c r="G152" s="579">
        <f t="shared" si="2"/>
        <v>1050</v>
      </c>
    </row>
    <row r="153" spans="2:7">
      <c r="B153" s="677"/>
      <c r="C153" s="677"/>
      <c r="G153" s="579">
        <f t="shared" si="2"/>
        <v>1050</v>
      </c>
    </row>
    <row r="154" spans="2:7">
      <c r="B154" s="677"/>
      <c r="C154" s="677"/>
      <c r="G154" s="579">
        <f t="shared" si="2"/>
        <v>1050</v>
      </c>
    </row>
    <row r="155" spans="2:7">
      <c r="B155" s="677"/>
      <c r="C155" s="677"/>
      <c r="G155" s="579">
        <f t="shared" si="2"/>
        <v>1050</v>
      </c>
    </row>
    <row r="156" spans="2:7">
      <c r="B156" s="677"/>
      <c r="C156" s="677"/>
      <c r="G156" s="579">
        <f t="shared" si="2"/>
        <v>1050</v>
      </c>
    </row>
    <row r="157" spans="2:7">
      <c r="B157" s="677"/>
      <c r="C157" s="677"/>
      <c r="G157" s="579">
        <f t="shared" si="2"/>
        <v>1050</v>
      </c>
    </row>
    <row r="158" spans="2:7">
      <c r="B158" s="677"/>
      <c r="C158" s="677"/>
      <c r="G158" s="579">
        <f t="shared" si="2"/>
        <v>1050</v>
      </c>
    </row>
    <row r="159" spans="2:7">
      <c r="B159" s="677"/>
      <c r="C159" s="677"/>
      <c r="G159" s="579">
        <f t="shared" si="2"/>
        <v>1050</v>
      </c>
    </row>
    <row r="160" spans="2:7">
      <c r="B160" s="677"/>
      <c r="C160" s="677"/>
      <c r="G160" s="579">
        <f t="shared" si="2"/>
        <v>1050</v>
      </c>
    </row>
    <row r="161" spans="2:7">
      <c r="B161" s="677"/>
      <c r="C161" s="677"/>
      <c r="G161" s="579">
        <f t="shared" si="2"/>
        <v>1050</v>
      </c>
    </row>
    <row r="162" spans="2:7">
      <c r="B162" s="677"/>
      <c r="C162" s="677"/>
      <c r="G162" s="579">
        <f t="shared" si="2"/>
        <v>1050</v>
      </c>
    </row>
    <row r="163" spans="2:7">
      <c r="B163" s="677"/>
      <c r="C163" s="677"/>
      <c r="G163" s="579">
        <f t="shared" si="2"/>
        <v>1050</v>
      </c>
    </row>
    <row r="164" spans="2:7">
      <c r="B164" s="677"/>
      <c r="C164" s="677"/>
      <c r="G164" s="579">
        <f t="shared" si="2"/>
        <v>1050</v>
      </c>
    </row>
    <row r="165" spans="2:7">
      <c r="B165" s="677"/>
      <c r="C165" s="677"/>
      <c r="G165" s="579">
        <f t="shared" si="2"/>
        <v>1050</v>
      </c>
    </row>
    <row r="166" spans="2:7">
      <c r="B166" s="677"/>
      <c r="C166" s="677"/>
      <c r="G166" s="579">
        <f t="shared" si="2"/>
        <v>1050</v>
      </c>
    </row>
    <row r="167" spans="2:7">
      <c r="B167" s="677"/>
      <c r="C167" s="677"/>
      <c r="G167" s="579">
        <f t="shared" si="2"/>
        <v>1050</v>
      </c>
    </row>
    <row r="168" spans="2:7">
      <c r="B168" s="677"/>
      <c r="C168" s="677"/>
      <c r="G168" s="579">
        <f t="shared" si="2"/>
        <v>1050</v>
      </c>
    </row>
    <row r="169" spans="2:7">
      <c r="B169" s="677"/>
      <c r="C169" s="677"/>
      <c r="G169" s="579">
        <f t="shared" si="2"/>
        <v>1050</v>
      </c>
    </row>
    <row r="170" spans="2:7">
      <c r="B170" s="677"/>
      <c r="C170" s="677"/>
      <c r="G170" s="579">
        <f t="shared" si="2"/>
        <v>1050</v>
      </c>
    </row>
    <row r="171" spans="2:7">
      <c r="B171" s="677"/>
      <c r="C171" s="677"/>
      <c r="G171" s="579">
        <f t="shared" si="2"/>
        <v>1050</v>
      </c>
    </row>
    <row r="172" spans="2:7">
      <c r="B172" s="677"/>
      <c r="C172" s="677"/>
      <c r="G172" s="579">
        <f t="shared" si="2"/>
        <v>1050</v>
      </c>
    </row>
    <row r="173" spans="2:7">
      <c r="B173" s="677"/>
      <c r="C173" s="677"/>
      <c r="G173" s="579">
        <f t="shared" si="2"/>
        <v>1050</v>
      </c>
    </row>
    <row r="174" spans="2:7">
      <c r="B174" s="677"/>
      <c r="C174" s="677"/>
      <c r="G174" s="579">
        <f t="shared" si="2"/>
        <v>1050</v>
      </c>
    </row>
    <row r="175" spans="2:7">
      <c r="B175" s="677"/>
      <c r="C175" s="677"/>
      <c r="G175" s="579">
        <f t="shared" si="2"/>
        <v>1050</v>
      </c>
    </row>
    <row r="176" spans="2:7">
      <c r="B176" s="677"/>
      <c r="C176" s="677"/>
      <c r="G176" s="579">
        <f t="shared" si="2"/>
        <v>1050</v>
      </c>
    </row>
    <row r="177" spans="2:7">
      <c r="B177" s="677"/>
      <c r="C177" s="677"/>
      <c r="G177" s="579">
        <f t="shared" si="2"/>
        <v>1050</v>
      </c>
    </row>
    <row r="178" spans="2:7">
      <c r="B178" s="677"/>
      <c r="C178" s="677"/>
      <c r="G178" s="579">
        <f t="shared" si="2"/>
        <v>1050</v>
      </c>
    </row>
    <row r="179" spans="2:7">
      <c r="B179" s="677"/>
      <c r="C179" s="677"/>
      <c r="G179" s="579">
        <f t="shared" si="2"/>
        <v>1050</v>
      </c>
    </row>
    <row r="180" spans="2:7">
      <c r="B180" s="677"/>
      <c r="C180" s="677"/>
      <c r="G180" s="579">
        <f t="shared" si="2"/>
        <v>1050</v>
      </c>
    </row>
    <row r="181" spans="2:7">
      <c r="B181" s="677"/>
      <c r="C181" s="677"/>
      <c r="G181" s="579">
        <f t="shared" si="2"/>
        <v>1050</v>
      </c>
    </row>
    <row r="182" spans="2:7">
      <c r="B182" s="677"/>
      <c r="C182" s="677"/>
      <c r="G182" s="579">
        <f t="shared" si="2"/>
        <v>1050</v>
      </c>
    </row>
    <row r="183" spans="2:7">
      <c r="B183" s="677"/>
      <c r="C183" s="677"/>
      <c r="G183" s="579">
        <f t="shared" si="2"/>
        <v>1050</v>
      </c>
    </row>
    <row r="184" spans="2:7">
      <c r="B184" s="677"/>
      <c r="C184" s="677"/>
      <c r="G184" s="579">
        <f t="shared" si="2"/>
        <v>1050</v>
      </c>
    </row>
    <row r="185" spans="2:7">
      <c r="B185" s="677"/>
      <c r="C185" s="677"/>
      <c r="G185" s="579">
        <f t="shared" si="2"/>
        <v>1050</v>
      </c>
    </row>
    <row r="186" spans="2:7">
      <c r="B186" s="677"/>
      <c r="C186" s="677"/>
      <c r="G186" s="579">
        <f t="shared" si="2"/>
        <v>1050</v>
      </c>
    </row>
    <row r="187" spans="2:7">
      <c r="B187" s="677"/>
      <c r="C187" s="677"/>
      <c r="G187" s="579">
        <f t="shared" si="2"/>
        <v>1050</v>
      </c>
    </row>
    <row r="188" spans="2:7">
      <c r="B188" s="677"/>
      <c r="C188" s="677"/>
      <c r="G188" s="579">
        <f t="shared" si="2"/>
        <v>1050</v>
      </c>
    </row>
    <row r="189" spans="2:7">
      <c r="B189" s="677"/>
      <c r="C189" s="677"/>
      <c r="G189" s="579">
        <f t="shared" si="2"/>
        <v>1050</v>
      </c>
    </row>
    <row r="190" spans="2:7">
      <c r="B190" s="677"/>
      <c r="C190" s="677"/>
      <c r="G190" s="579">
        <f t="shared" si="2"/>
        <v>1050</v>
      </c>
    </row>
    <row r="191" spans="2:7">
      <c r="B191" s="677"/>
      <c r="C191" s="677"/>
      <c r="G191" s="579">
        <f t="shared" si="2"/>
        <v>1050</v>
      </c>
    </row>
    <row r="192" spans="2:7">
      <c r="B192" s="677"/>
      <c r="C192" s="677"/>
      <c r="G192" s="579">
        <f t="shared" si="2"/>
        <v>1050</v>
      </c>
    </row>
    <row r="193" spans="2:7">
      <c r="B193" s="677"/>
      <c r="C193" s="677"/>
      <c r="G193" s="579">
        <f t="shared" si="2"/>
        <v>1050</v>
      </c>
    </row>
    <row r="194" spans="2:7">
      <c r="B194" s="677"/>
      <c r="C194" s="677"/>
      <c r="G194" s="579">
        <f t="shared" si="2"/>
        <v>1050</v>
      </c>
    </row>
    <row r="195" spans="2:7">
      <c r="B195" s="677"/>
      <c r="C195" s="677"/>
      <c r="G195" s="579">
        <f t="shared" si="2"/>
        <v>1050</v>
      </c>
    </row>
    <row r="196" spans="2:7">
      <c r="B196" s="677"/>
      <c r="C196" s="677"/>
      <c r="G196" s="579">
        <f t="shared" si="2"/>
        <v>1050</v>
      </c>
    </row>
    <row r="197" spans="2:7">
      <c r="B197" s="677"/>
      <c r="C197" s="677"/>
      <c r="G197" s="579">
        <f t="shared" si="2"/>
        <v>1050</v>
      </c>
    </row>
    <row r="198" spans="2:7">
      <c r="B198" s="677"/>
      <c r="C198" s="677"/>
      <c r="G198" s="579">
        <f t="shared" si="2"/>
        <v>1050</v>
      </c>
    </row>
    <row r="199" spans="2:7">
      <c r="B199" s="677"/>
      <c r="C199" s="677"/>
      <c r="G199" s="579">
        <f t="shared" si="2"/>
        <v>1050</v>
      </c>
    </row>
    <row r="200" spans="2:7">
      <c r="B200" s="677"/>
      <c r="C200" s="677"/>
      <c r="G200" s="579">
        <f t="shared" si="2"/>
        <v>1050</v>
      </c>
    </row>
    <row r="201" spans="2:7">
      <c r="B201" s="677"/>
      <c r="C201" s="677"/>
      <c r="G201" s="579">
        <f t="shared" si="2"/>
        <v>1050</v>
      </c>
    </row>
    <row r="202" spans="2:7">
      <c r="B202" s="677"/>
      <c r="C202" s="677"/>
      <c r="G202" s="579">
        <f t="shared" ref="G202:G265" si="3">G201+E202-F202</f>
        <v>1050</v>
      </c>
    </row>
    <row r="203" spans="2:7">
      <c r="B203" s="677"/>
      <c r="C203" s="677"/>
      <c r="G203" s="579">
        <f t="shared" si="3"/>
        <v>1050</v>
      </c>
    </row>
    <row r="204" spans="2:7">
      <c r="B204" s="677"/>
      <c r="C204" s="677"/>
      <c r="G204" s="579">
        <f t="shared" si="3"/>
        <v>1050</v>
      </c>
    </row>
    <row r="205" spans="2:7">
      <c r="B205" s="677"/>
      <c r="C205" s="677"/>
      <c r="G205" s="579">
        <f t="shared" si="3"/>
        <v>1050</v>
      </c>
    </row>
    <row r="206" spans="2:7">
      <c r="B206" s="677"/>
      <c r="C206" s="677"/>
      <c r="G206" s="579">
        <f t="shared" si="3"/>
        <v>1050</v>
      </c>
    </row>
    <row r="207" spans="2:7">
      <c r="B207" s="677"/>
      <c r="C207" s="677"/>
      <c r="G207" s="579">
        <f t="shared" si="3"/>
        <v>1050</v>
      </c>
    </row>
    <row r="208" spans="2:7">
      <c r="B208" s="677"/>
      <c r="C208" s="677"/>
      <c r="G208" s="579">
        <f t="shared" si="3"/>
        <v>1050</v>
      </c>
    </row>
    <row r="209" spans="2:7">
      <c r="B209" s="677"/>
      <c r="C209" s="677"/>
      <c r="G209" s="579">
        <f t="shared" si="3"/>
        <v>1050</v>
      </c>
    </row>
    <row r="210" spans="2:7">
      <c r="B210" s="677"/>
      <c r="C210" s="677"/>
      <c r="G210" s="579">
        <f t="shared" si="3"/>
        <v>1050</v>
      </c>
    </row>
    <row r="211" spans="2:7">
      <c r="B211" s="677"/>
      <c r="C211" s="677"/>
      <c r="G211" s="579">
        <f t="shared" si="3"/>
        <v>1050</v>
      </c>
    </row>
    <row r="212" spans="2:7">
      <c r="B212" s="677"/>
      <c r="C212" s="677"/>
      <c r="G212" s="579">
        <f t="shared" si="3"/>
        <v>1050</v>
      </c>
    </row>
    <row r="213" spans="2:7">
      <c r="B213" s="677"/>
      <c r="C213" s="677"/>
      <c r="G213" s="579">
        <f t="shared" si="3"/>
        <v>1050</v>
      </c>
    </row>
    <row r="214" spans="2:7">
      <c r="B214" s="677"/>
      <c r="C214" s="677"/>
      <c r="G214" s="579">
        <f t="shared" si="3"/>
        <v>1050</v>
      </c>
    </row>
    <row r="215" spans="2:7">
      <c r="B215" s="677"/>
      <c r="C215" s="677"/>
      <c r="G215" s="579">
        <f t="shared" si="3"/>
        <v>1050</v>
      </c>
    </row>
    <row r="216" spans="2:7">
      <c r="B216" s="677"/>
      <c r="C216" s="677"/>
      <c r="G216" s="579">
        <f t="shared" si="3"/>
        <v>1050</v>
      </c>
    </row>
    <row r="217" spans="2:7">
      <c r="B217" s="677"/>
      <c r="C217" s="677"/>
      <c r="G217" s="579">
        <f t="shared" si="3"/>
        <v>1050</v>
      </c>
    </row>
    <row r="218" spans="2:7">
      <c r="B218" s="677"/>
      <c r="C218" s="677"/>
      <c r="G218" s="579">
        <f t="shared" si="3"/>
        <v>1050</v>
      </c>
    </row>
    <row r="219" spans="2:7">
      <c r="B219" s="677"/>
      <c r="C219" s="677"/>
      <c r="G219" s="579">
        <f t="shared" si="3"/>
        <v>1050</v>
      </c>
    </row>
    <row r="220" spans="2:7">
      <c r="B220" s="677"/>
      <c r="C220" s="677"/>
      <c r="G220" s="579">
        <f t="shared" si="3"/>
        <v>1050</v>
      </c>
    </row>
    <row r="221" spans="2:7">
      <c r="B221" s="677"/>
      <c r="C221" s="677"/>
      <c r="G221" s="579">
        <f t="shared" si="3"/>
        <v>1050</v>
      </c>
    </row>
    <row r="222" spans="2:7">
      <c r="B222" s="677"/>
      <c r="C222" s="677"/>
      <c r="G222" s="579">
        <f t="shared" si="3"/>
        <v>1050</v>
      </c>
    </row>
    <row r="223" spans="2:7">
      <c r="B223" s="677"/>
      <c r="C223" s="677"/>
      <c r="G223" s="579">
        <f t="shared" si="3"/>
        <v>1050</v>
      </c>
    </row>
    <row r="224" spans="2:7">
      <c r="B224" s="677"/>
      <c r="C224" s="677"/>
      <c r="G224" s="579">
        <f t="shared" si="3"/>
        <v>1050</v>
      </c>
    </row>
    <row r="225" spans="2:7">
      <c r="B225" s="677"/>
      <c r="C225" s="677"/>
      <c r="G225" s="579">
        <f t="shared" si="3"/>
        <v>1050</v>
      </c>
    </row>
    <row r="226" spans="2:7">
      <c r="B226" s="677"/>
      <c r="C226" s="677"/>
      <c r="G226" s="579">
        <f t="shared" si="3"/>
        <v>1050</v>
      </c>
    </row>
    <row r="227" spans="2:7">
      <c r="B227" s="677"/>
      <c r="C227" s="677"/>
      <c r="G227" s="579">
        <f t="shared" si="3"/>
        <v>1050</v>
      </c>
    </row>
    <row r="228" spans="2:7">
      <c r="B228" s="677"/>
      <c r="C228" s="677"/>
      <c r="G228" s="579">
        <f t="shared" si="3"/>
        <v>1050</v>
      </c>
    </row>
    <row r="229" spans="2:7">
      <c r="B229" s="677"/>
      <c r="C229" s="677"/>
      <c r="G229" s="579">
        <f t="shared" si="3"/>
        <v>1050</v>
      </c>
    </row>
    <row r="230" spans="2:7">
      <c r="B230" s="677"/>
      <c r="C230" s="677"/>
      <c r="G230" s="579">
        <f t="shared" si="3"/>
        <v>1050</v>
      </c>
    </row>
    <row r="231" spans="2:7">
      <c r="B231" s="677"/>
      <c r="C231" s="677"/>
      <c r="G231" s="579">
        <f t="shared" si="3"/>
        <v>1050</v>
      </c>
    </row>
    <row r="232" spans="2:7">
      <c r="B232" s="677"/>
      <c r="C232" s="677"/>
      <c r="G232" s="579">
        <f t="shared" si="3"/>
        <v>1050</v>
      </c>
    </row>
    <row r="233" spans="2:7">
      <c r="B233" s="677"/>
      <c r="C233" s="677"/>
      <c r="G233" s="579">
        <f t="shared" si="3"/>
        <v>1050</v>
      </c>
    </row>
    <row r="234" spans="2:7">
      <c r="B234" s="677"/>
      <c r="C234" s="677"/>
      <c r="G234" s="579">
        <f t="shared" si="3"/>
        <v>1050</v>
      </c>
    </row>
    <row r="235" spans="2:7">
      <c r="B235" s="677"/>
      <c r="C235" s="677"/>
      <c r="G235" s="579">
        <f t="shared" si="3"/>
        <v>1050</v>
      </c>
    </row>
    <row r="236" spans="2:7">
      <c r="B236" s="677"/>
      <c r="C236" s="677"/>
      <c r="G236" s="579">
        <f t="shared" si="3"/>
        <v>1050</v>
      </c>
    </row>
    <row r="237" spans="2:7">
      <c r="B237" s="677"/>
      <c r="C237" s="677"/>
      <c r="G237" s="579">
        <f t="shared" si="3"/>
        <v>1050</v>
      </c>
    </row>
    <row r="238" spans="2:7">
      <c r="B238" s="677"/>
      <c r="C238" s="677"/>
      <c r="G238" s="579">
        <f t="shared" si="3"/>
        <v>1050</v>
      </c>
    </row>
    <row r="239" spans="2:7">
      <c r="B239" s="677"/>
      <c r="C239" s="677"/>
      <c r="G239" s="579">
        <f t="shared" si="3"/>
        <v>1050</v>
      </c>
    </row>
    <row r="240" spans="2:7">
      <c r="B240" s="677"/>
      <c r="C240" s="677"/>
      <c r="G240" s="579">
        <f t="shared" si="3"/>
        <v>1050</v>
      </c>
    </row>
    <row r="241" spans="2:7">
      <c r="B241" s="677"/>
      <c r="C241" s="677"/>
      <c r="G241" s="579">
        <f t="shared" si="3"/>
        <v>1050</v>
      </c>
    </row>
    <row r="242" spans="2:7">
      <c r="B242" s="677"/>
      <c r="C242" s="677"/>
      <c r="G242" s="579">
        <f t="shared" si="3"/>
        <v>1050</v>
      </c>
    </row>
    <row r="243" spans="2:7">
      <c r="B243" s="677"/>
      <c r="C243" s="677"/>
      <c r="G243" s="579">
        <f t="shared" si="3"/>
        <v>1050</v>
      </c>
    </row>
    <row r="244" spans="2:7">
      <c r="B244" s="677"/>
      <c r="C244" s="677"/>
      <c r="G244" s="579">
        <f t="shared" si="3"/>
        <v>1050</v>
      </c>
    </row>
    <row r="245" spans="2:7">
      <c r="B245" s="677"/>
      <c r="C245" s="677"/>
      <c r="G245" s="579">
        <f t="shared" si="3"/>
        <v>1050</v>
      </c>
    </row>
    <row r="246" spans="2:7">
      <c r="B246" s="677"/>
      <c r="C246" s="677"/>
      <c r="G246" s="579">
        <f t="shared" si="3"/>
        <v>1050</v>
      </c>
    </row>
    <row r="247" spans="2:7">
      <c r="B247" s="677"/>
      <c r="C247" s="677"/>
      <c r="G247" s="579">
        <f t="shared" si="3"/>
        <v>1050</v>
      </c>
    </row>
    <row r="248" spans="2:7">
      <c r="B248" s="677"/>
      <c r="C248" s="677"/>
      <c r="G248" s="579">
        <f t="shared" si="3"/>
        <v>1050</v>
      </c>
    </row>
    <row r="249" spans="2:7">
      <c r="B249" s="677"/>
      <c r="C249" s="677"/>
      <c r="G249" s="579">
        <f t="shared" si="3"/>
        <v>1050</v>
      </c>
    </row>
    <row r="250" spans="2:7">
      <c r="B250" s="677"/>
      <c r="C250" s="677"/>
      <c r="G250" s="579">
        <f t="shared" si="3"/>
        <v>1050</v>
      </c>
    </row>
    <row r="251" spans="2:7">
      <c r="B251" s="677"/>
      <c r="C251" s="677"/>
      <c r="G251" s="579">
        <f t="shared" si="3"/>
        <v>1050</v>
      </c>
    </row>
    <row r="252" spans="2:7">
      <c r="B252" s="677"/>
      <c r="C252" s="677"/>
      <c r="G252" s="579">
        <f t="shared" si="3"/>
        <v>1050</v>
      </c>
    </row>
    <row r="253" spans="2:7">
      <c r="B253" s="677"/>
      <c r="C253" s="677"/>
      <c r="G253" s="579">
        <f t="shared" si="3"/>
        <v>1050</v>
      </c>
    </row>
    <row r="254" spans="2:7">
      <c r="B254" s="677"/>
      <c r="C254" s="677"/>
      <c r="G254" s="579">
        <f t="shared" si="3"/>
        <v>1050</v>
      </c>
    </row>
    <row r="255" spans="2:7">
      <c r="B255" s="677"/>
      <c r="C255" s="677"/>
      <c r="G255" s="579">
        <f t="shared" si="3"/>
        <v>1050</v>
      </c>
    </row>
    <row r="256" spans="2:7">
      <c r="B256" s="677"/>
      <c r="C256" s="677"/>
      <c r="G256" s="579">
        <f t="shared" si="3"/>
        <v>1050</v>
      </c>
    </row>
    <row r="257" spans="2:7">
      <c r="B257" s="677"/>
      <c r="C257" s="677"/>
      <c r="G257" s="579">
        <f t="shared" si="3"/>
        <v>1050</v>
      </c>
    </row>
    <row r="258" spans="2:7">
      <c r="B258" s="677"/>
      <c r="C258" s="677"/>
      <c r="G258" s="579">
        <f t="shared" si="3"/>
        <v>1050</v>
      </c>
    </row>
    <row r="259" spans="2:7">
      <c r="B259" s="677"/>
      <c r="C259" s="677"/>
      <c r="G259" s="579">
        <f t="shared" si="3"/>
        <v>1050</v>
      </c>
    </row>
    <row r="260" spans="2:7">
      <c r="B260" s="677"/>
      <c r="C260" s="677"/>
      <c r="G260" s="579">
        <f t="shared" si="3"/>
        <v>1050</v>
      </c>
    </row>
    <row r="261" spans="2:7">
      <c r="B261" s="677"/>
      <c r="C261" s="677"/>
      <c r="G261" s="579">
        <f t="shared" si="3"/>
        <v>1050</v>
      </c>
    </row>
    <row r="262" spans="2:7">
      <c r="B262" s="677"/>
      <c r="C262" s="677"/>
      <c r="G262" s="579">
        <f t="shared" si="3"/>
        <v>1050</v>
      </c>
    </row>
    <row r="263" spans="2:7">
      <c r="B263" s="677"/>
      <c r="C263" s="677"/>
      <c r="G263" s="579">
        <f t="shared" si="3"/>
        <v>1050</v>
      </c>
    </row>
    <row r="264" spans="2:7">
      <c r="B264" s="677"/>
      <c r="C264" s="677"/>
      <c r="G264" s="579">
        <f t="shared" si="3"/>
        <v>1050</v>
      </c>
    </row>
    <row r="265" spans="2:7">
      <c r="B265" s="677"/>
      <c r="C265" s="677"/>
      <c r="G265" s="579">
        <f t="shared" si="3"/>
        <v>1050</v>
      </c>
    </row>
    <row r="266" spans="2:7">
      <c r="B266" s="677"/>
      <c r="C266" s="677"/>
      <c r="G266" s="579">
        <f t="shared" ref="G266:G305" si="4">G265+E266-F266</f>
        <v>1050</v>
      </c>
    </row>
    <row r="267" spans="2:7">
      <c r="B267" s="677"/>
      <c r="C267" s="677"/>
      <c r="G267" s="579">
        <f t="shared" si="4"/>
        <v>1050</v>
      </c>
    </row>
    <row r="268" spans="2:7">
      <c r="B268" s="677"/>
      <c r="C268" s="677"/>
      <c r="G268" s="579">
        <f t="shared" si="4"/>
        <v>1050</v>
      </c>
    </row>
    <row r="269" spans="2:7">
      <c r="B269" s="677"/>
      <c r="C269" s="677"/>
      <c r="G269" s="579">
        <f t="shared" si="4"/>
        <v>1050</v>
      </c>
    </row>
    <row r="270" spans="2:7">
      <c r="B270" s="677"/>
      <c r="C270" s="677"/>
      <c r="G270" s="579">
        <f t="shared" si="4"/>
        <v>1050</v>
      </c>
    </row>
    <row r="271" spans="2:7">
      <c r="B271" s="677"/>
      <c r="C271" s="677"/>
      <c r="G271" s="579">
        <f t="shared" si="4"/>
        <v>1050</v>
      </c>
    </row>
    <row r="272" spans="2:7">
      <c r="B272" s="677"/>
      <c r="C272" s="677"/>
      <c r="G272" s="579">
        <f t="shared" si="4"/>
        <v>1050</v>
      </c>
    </row>
    <row r="273" spans="2:7">
      <c r="B273" s="677"/>
      <c r="C273" s="677"/>
      <c r="G273" s="579">
        <f t="shared" si="4"/>
        <v>1050</v>
      </c>
    </row>
    <row r="274" spans="2:7">
      <c r="B274" s="677"/>
      <c r="C274" s="677"/>
      <c r="G274" s="579">
        <f t="shared" si="4"/>
        <v>1050</v>
      </c>
    </row>
    <row r="275" spans="2:7">
      <c r="B275" s="677"/>
      <c r="C275" s="677"/>
      <c r="G275" s="579">
        <f t="shared" si="4"/>
        <v>1050</v>
      </c>
    </row>
    <row r="276" spans="2:7">
      <c r="B276" s="677"/>
      <c r="C276" s="677"/>
      <c r="G276" s="579">
        <f t="shared" si="4"/>
        <v>1050</v>
      </c>
    </row>
    <row r="277" spans="2:7">
      <c r="B277" s="677"/>
      <c r="C277" s="677"/>
      <c r="G277" s="579">
        <f t="shared" si="4"/>
        <v>1050</v>
      </c>
    </row>
    <row r="278" spans="2:7">
      <c r="B278" s="677"/>
      <c r="C278" s="677"/>
      <c r="G278" s="579">
        <f t="shared" si="4"/>
        <v>1050</v>
      </c>
    </row>
    <row r="279" spans="2:7">
      <c r="B279" s="677"/>
      <c r="C279" s="677"/>
      <c r="G279" s="579">
        <f t="shared" si="4"/>
        <v>1050</v>
      </c>
    </row>
    <row r="280" spans="2:7">
      <c r="B280" s="677"/>
      <c r="C280" s="677"/>
      <c r="G280" s="579">
        <f t="shared" si="4"/>
        <v>1050</v>
      </c>
    </row>
    <row r="281" spans="2:7">
      <c r="B281" s="677"/>
      <c r="C281" s="677"/>
      <c r="G281" s="579">
        <f t="shared" si="4"/>
        <v>1050</v>
      </c>
    </row>
    <row r="282" spans="2:7">
      <c r="B282" s="677"/>
      <c r="C282" s="677"/>
      <c r="G282" s="579">
        <f t="shared" si="4"/>
        <v>1050</v>
      </c>
    </row>
    <row r="283" spans="2:7">
      <c r="B283" s="677"/>
      <c r="C283" s="677"/>
      <c r="G283" s="579">
        <f t="shared" si="4"/>
        <v>1050</v>
      </c>
    </row>
    <row r="284" spans="2:7">
      <c r="B284" s="677"/>
      <c r="C284" s="677"/>
      <c r="G284" s="579">
        <f t="shared" si="4"/>
        <v>1050</v>
      </c>
    </row>
    <row r="285" spans="2:7">
      <c r="B285" s="677"/>
      <c r="C285" s="677"/>
      <c r="G285" s="579">
        <f t="shared" si="4"/>
        <v>1050</v>
      </c>
    </row>
    <row r="286" spans="2:7">
      <c r="B286" s="677"/>
      <c r="C286" s="677"/>
      <c r="G286" s="579">
        <f t="shared" si="4"/>
        <v>1050</v>
      </c>
    </row>
    <row r="287" spans="2:7">
      <c r="B287" s="677"/>
      <c r="C287" s="677"/>
      <c r="G287" s="579">
        <f t="shared" si="4"/>
        <v>1050</v>
      </c>
    </row>
    <row r="288" spans="2:7">
      <c r="B288" s="677"/>
      <c r="C288" s="677"/>
      <c r="G288" s="579">
        <f t="shared" si="4"/>
        <v>1050</v>
      </c>
    </row>
    <row r="289" spans="2:7">
      <c r="B289" s="677"/>
      <c r="C289" s="677"/>
      <c r="G289" s="579">
        <f t="shared" si="4"/>
        <v>1050</v>
      </c>
    </row>
    <row r="290" spans="2:7">
      <c r="B290" s="677"/>
      <c r="C290" s="677"/>
      <c r="G290" s="579">
        <f t="shared" si="4"/>
        <v>1050</v>
      </c>
    </row>
    <row r="291" spans="2:7">
      <c r="B291" s="677"/>
      <c r="C291" s="677"/>
      <c r="G291" s="579">
        <f t="shared" si="4"/>
        <v>1050</v>
      </c>
    </row>
    <row r="292" spans="2:7">
      <c r="B292" s="677"/>
      <c r="C292" s="677"/>
      <c r="G292" s="579">
        <f t="shared" si="4"/>
        <v>1050</v>
      </c>
    </row>
    <row r="293" spans="2:7">
      <c r="B293" s="677"/>
      <c r="C293" s="677"/>
      <c r="G293" s="579">
        <f t="shared" si="4"/>
        <v>1050</v>
      </c>
    </row>
    <row r="294" spans="2:7">
      <c r="B294" s="677"/>
      <c r="C294" s="677"/>
      <c r="G294" s="579">
        <f t="shared" si="4"/>
        <v>1050</v>
      </c>
    </row>
    <row r="295" spans="2:7">
      <c r="B295" s="677"/>
      <c r="C295" s="677"/>
      <c r="G295" s="579">
        <f t="shared" si="4"/>
        <v>1050</v>
      </c>
    </row>
    <row r="296" spans="2:7">
      <c r="B296" s="677"/>
      <c r="C296" s="677"/>
      <c r="G296" s="579">
        <f t="shared" si="4"/>
        <v>1050</v>
      </c>
    </row>
    <row r="297" spans="2:7">
      <c r="B297" s="677"/>
      <c r="C297" s="677"/>
      <c r="G297" s="579">
        <f t="shared" si="4"/>
        <v>1050</v>
      </c>
    </row>
    <row r="298" spans="2:7">
      <c r="B298" s="677"/>
      <c r="C298" s="677"/>
      <c r="G298" s="579">
        <f t="shared" si="4"/>
        <v>1050</v>
      </c>
    </row>
    <row r="299" spans="2:7">
      <c r="B299" s="677"/>
      <c r="C299" s="677"/>
      <c r="G299" s="579">
        <f t="shared" si="4"/>
        <v>1050</v>
      </c>
    </row>
    <row r="300" spans="2:7">
      <c r="B300" s="677"/>
      <c r="C300" s="677"/>
      <c r="G300" s="579">
        <f t="shared" si="4"/>
        <v>1050</v>
      </c>
    </row>
    <row r="301" spans="2:7">
      <c r="B301" s="677"/>
      <c r="C301" s="677"/>
      <c r="G301" s="579">
        <f t="shared" si="4"/>
        <v>1050</v>
      </c>
    </row>
    <row r="302" spans="2:7">
      <c r="B302" s="677"/>
      <c r="C302" s="677"/>
      <c r="G302" s="579">
        <f t="shared" si="4"/>
        <v>1050</v>
      </c>
    </row>
    <row r="303" spans="2:7">
      <c r="B303" s="677"/>
      <c r="C303" s="677"/>
      <c r="G303" s="579">
        <f t="shared" si="4"/>
        <v>1050</v>
      </c>
    </row>
    <row r="304" spans="2:7">
      <c r="B304" s="677"/>
      <c r="C304" s="677"/>
      <c r="G304" s="579">
        <f t="shared" si="4"/>
        <v>1050</v>
      </c>
    </row>
    <row r="305" spans="2:7">
      <c r="B305" s="677"/>
      <c r="C305" s="677"/>
      <c r="G305" s="579">
        <f t="shared" si="4"/>
        <v>1050</v>
      </c>
    </row>
  </sheetData>
  <autoFilter ref="A4:M48" xr:uid="{2EC465B5-37C6-4A23-89A8-69747EA2F04C}"/>
  <mergeCells count="2">
    <mergeCell ref="A1:G1"/>
    <mergeCell ref="J35:L3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0ABB-0AC8-445B-95BC-A6AEF096B88C}">
  <sheetPr>
    <tabColor rgb="FFFFFF00"/>
  </sheetPr>
  <dimension ref="A1:P310"/>
  <sheetViews>
    <sheetView topLeftCell="A84" workbookViewId="0">
      <selection activeCell="B105" sqref="B105"/>
    </sheetView>
  </sheetViews>
  <sheetFormatPr defaultColWidth="9.140625" defaultRowHeight="15"/>
  <cols>
    <col min="1" max="1" width="12.5703125" style="257" customWidth="1"/>
    <col min="2" max="2" width="14.7109375" style="370" bestFit="1" customWidth="1"/>
    <col min="3" max="3" width="12.5703125" style="317" customWidth="1"/>
    <col min="4" max="4" width="22.85546875" bestFit="1" customWidth="1"/>
    <col min="5" max="6" width="12.5703125" style="256" customWidth="1"/>
    <col min="7" max="9" width="12.5703125" customWidth="1"/>
    <col min="10" max="10" width="12.7109375" customWidth="1"/>
    <col min="11" max="11" width="10.28515625" bestFit="1" customWidth="1"/>
    <col min="12" max="12" width="22.85546875" bestFit="1" customWidth="1"/>
  </cols>
  <sheetData>
    <row r="1" spans="1:8">
      <c r="A1" s="740" t="s">
        <v>3725</v>
      </c>
      <c r="B1" s="740"/>
      <c r="C1" s="740"/>
      <c r="D1" s="740"/>
      <c r="E1" s="740"/>
      <c r="F1" s="740"/>
      <c r="G1" s="232"/>
      <c r="H1" s="232"/>
    </row>
    <row r="2" spans="1:8">
      <c r="A2" s="740"/>
      <c r="B2" s="740"/>
      <c r="C2" s="740"/>
      <c r="D2" s="740"/>
      <c r="E2" s="740"/>
      <c r="F2" s="740"/>
      <c r="G2" s="236">
        <v>45054</v>
      </c>
      <c r="H2" s="236"/>
    </row>
    <row r="3" spans="1:8" ht="30.75">
      <c r="A3" s="242" t="s">
        <v>390</v>
      </c>
      <c r="B3" s="371" t="s">
        <v>391</v>
      </c>
      <c r="C3" s="233" t="s">
        <v>392</v>
      </c>
      <c r="D3" s="233" t="s">
        <v>393</v>
      </c>
      <c r="E3" s="286" t="s">
        <v>394</v>
      </c>
      <c r="F3" s="286" t="s">
        <v>395</v>
      </c>
      <c r="G3" s="235" t="s">
        <v>396</v>
      </c>
      <c r="H3" s="235"/>
    </row>
    <row r="4" spans="1:8">
      <c r="A4" s="277">
        <v>45046</v>
      </c>
      <c r="B4" s="371" t="s">
        <v>397</v>
      </c>
      <c r="C4" s="680" t="s">
        <v>422</v>
      </c>
      <c r="E4" s="285"/>
      <c r="F4" s="285"/>
      <c r="G4" s="218">
        <f>+E4</f>
        <v>0</v>
      </c>
      <c r="H4" s="218"/>
    </row>
    <row r="5" spans="1:8">
      <c r="B5" s="371"/>
      <c r="D5" t="s">
        <v>400</v>
      </c>
      <c r="E5" s="285">
        <v>300</v>
      </c>
      <c r="F5" s="285"/>
      <c r="G5" s="218">
        <f>G4+E5-F5</f>
        <v>300</v>
      </c>
      <c r="H5" s="218"/>
    </row>
    <row r="6" spans="1:8">
      <c r="A6" s="257">
        <v>45033</v>
      </c>
      <c r="B6" s="370" t="s">
        <v>3726</v>
      </c>
      <c r="C6" s="317" t="s">
        <v>422</v>
      </c>
      <c r="D6" t="s">
        <v>400</v>
      </c>
      <c r="E6" s="285"/>
      <c r="F6" s="285">
        <v>70</v>
      </c>
      <c r="G6" s="218">
        <f>G5+E6-F6</f>
        <v>230</v>
      </c>
      <c r="H6" s="218"/>
    </row>
    <row r="7" spans="1:8">
      <c r="A7" s="257">
        <v>45036</v>
      </c>
      <c r="B7" s="370" t="s">
        <v>3727</v>
      </c>
      <c r="C7" s="317" t="s">
        <v>422</v>
      </c>
      <c r="D7" t="s">
        <v>400</v>
      </c>
      <c r="E7" s="285"/>
      <c r="F7" s="285">
        <v>70</v>
      </c>
      <c r="G7" s="218">
        <f t="shared" ref="G7:G70" si="0">G6+E7-F7</f>
        <v>160</v>
      </c>
      <c r="H7" s="218"/>
    </row>
    <row r="8" spans="1:8">
      <c r="A8" s="257">
        <v>45079</v>
      </c>
      <c r="B8" s="370" t="s">
        <v>3728</v>
      </c>
      <c r="C8" s="317" t="s">
        <v>422</v>
      </c>
      <c r="D8" t="s">
        <v>400</v>
      </c>
      <c r="E8" s="285"/>
      <c r="F8" s="285">
        <v>130</v>
      </c>
      <c r="G8" s="218">
        <f t="shared" si="0"/>
        <v>30</v>
      </c>
      <c r="H8" s="218"/>
    </row>
    <row r="9" spans="1:8">
      <c r="A9" s="257">
        <v>45099</v>
      </c>
      <c r="B9" s="370" t="s">
        <v>3729</v>
      </c>
      <c r="C9" s="317" t="s">
        <v>422</v>
      </c>
      <c r="D9" t="s">
        <v>400</v>
      </c>
      <c r="E9" s="285"/>
      <c r="F9" s="285">
        <v>30</v>
      </c>
      <c r="G9" s="218">
        <f t="shared" si="0"/>
        <v>0</v>
      </c>
      <c r="H9" s="218"/>
    </row>
    <row r="10" spans="1:8">
      <c r="A10" s="277">
        <v>45107</v>
      </c>
      <c r="B10" s="371" t="s">
        <v>397</v>
      </c>
      <c r="C10" s="680" t="s">
        <v>425</v>
      </c>
      <c r="D10" t="s">
        <v>400</v>
      </c>
      <c r="E10" s="285">
        <v>300</v>
      </c>
      <c r="F10" s="285"/>
      <c r="G10" s="218">
        <f t="shared" si="0"/>
        <v>300</v>
      </c>
      <c r="H10" s="218"/>
    </row>
    <row r="11" spans="1:8">
      <c r="A11" s="257">
        <v>45110</v>
      </c>
      <c r="B11" s="370" t="s">
        <v>3730</v>
      </c>
      <c r="C11" s="317" t="s">
        <v>425</v>
      </c>
      <c r="D11" t="s">
        <v>400</v>
      </c>
      <c r="F11" s="256">
        <v>280</v>
      </c>
      <c r="G11" s="218">
        <f t="shared" si="0"/>
        <v>20</v>
      </c>
      <c r="H11" s="218"/>
    </row>
    <row r="12" spans="1:8">
      <c r="A12" s="257">
        <v>45115</v>
      </c>
      <c r="B12" s="370" t="s">
        <v>3731</v>
      </c>
      <c r="C12" s="317" t="s">
        <v>425</v>
      </c>
      <c r="D12" t="s">
        <v>400</v>
      </c>
      <c r="F12" s="256">
        <v>20</v>
      </c>
      <c r="G12" s="218">
        <f t="shared" si="0"/>
        <v>0</v>
      </c>
      <c r="H12" s="218"/>
    </row>
    <row r="13" spans="1:8">
      <c r="A13" s="277">
        <v>45138</v>
      </c>
      <c r="B13" s="371" t="s">
        <v>397</v>
      </c>
      <c r="C13" s="680" t="s">
        <v>427</v>
      </c>
      <c r="D13" t="s">
        <v>400</v>
      </c>
      <c r="E13" s="285">
        <v>300</v>
      </c>
      <c r="G13" s="218">
        <f t="shared" si="0"/>
        <v>300</v>
      </c>
      <c r="H13" s="218"/>
    </row>
    <row r="14" spans="1:8">
      <c r="A14" s="257">
        <v>45138</v>
      </c>
      <c r="B14" s="370" t="s">
        <v>3732</v>
      </c>
      <c r="C14" s="317" t="s">
        <v>427</v>
      </c>
      <c r="D14" t="s">
        <v>3309</v>
      </c>
      <c r="F14" s="256">
        <v>300</v>
      </c>
      <c r="G14" s="218">
        <f t="shared" si="0"/>
        <v>0</v>
      </c>
      <c r="H14" s="218"/>
    </row>
    <row r="15" spans="1:8">
      <c r="A15" s="277">
        <v>45169</v>
      </c>
      <c r="B15" s="371" t="s">
        <v>397</v>
      </c>
      <c r="C15" s="680" t="s">
        <v>429</v>
      </c>
      <c r="D15" t="s">
        <v>400</v>
      </c>
      <c r="E15" s="285">
        <v>300</v>
      </c>
      <c r="G15" s="218">
        <f t="shared" si="0"/>
        <v>300</v>
      </c>
      <c r="H15" s="218"/>
    </row>
    <row r="16" spans="1:8">
      <c r="A16" s="277"/>
      <c r="B16" s="371"/>
      <c r="C16" s="680"/>
      <c r="D16" t="s">
        <v>535</v>
      </c>
      <c r="E16" s="285">
        <v>10</v>
      </c>
      <c r="G16" s="218">
        <f t="shared" si="0"/>
        <v>310</v>
      </c>
      <c r="H16" s="218"/>
    </row>
    <row r="17" spans="1:13">
      <c r="A17" s="257">
        <v>45171</v>
      </c>
      <c r="B17" s="370" t="s">
        <v>3733</v>
      </c>
      <c r="C17" s="317" t="s">
        <v>429</v>
      </c>
      <c r="D17" t="s">
        <v>3309</v>
      </c>
      <c r="F17" s="256">
        <v>120</v>
      </c>
      <c r="G17" s="218">
        <f t="shared" si="0"/>
        <v>190</v>
      </c>
      <c r="H17" s="218"/>
    </row>
    <row r="18" spans="1:13">
      <c r="A18" s="257">
        <v>45169</v>
      </c>
      <c r="B18" s="370" t="s">
        <v>3734</v>
      </c>
      <c r="C18" s="317" t="s">
        <v>429</v>
      </c>
      <c r="D18" t="s">
        <v>400</v>
      </c>
      <c r="F18" s="256">
        <v>180</v>
      </c>
      <c r="G18" s="218">
        <f t="shared" si="0"/>
        <v>10</v>
      </c>
      <c r="H18" s="218"/>
    </row>
    <row r="19" spans="1:13">
      <c r="A19" s="277">
        <v>45199</v>
      </c>
      <c r="B19" s="371" t="s">
        <v>397</v>
      </c>
      <c r="C19" s="680" t="s">
        <v>431</v>
      </c>
      <c r="D19" t="s">
        <v>400</v>
      </c>
      <c r="E19" s="285">
        <v>300</v>
      </c>
      <c r="G19" s="218">
        <f t="shared" si="0"/>
        <v>310</v>
      </c>
      <c r="H19" s="218"/>
      <c r="J19" s="692" t="s">
        <v>3735</v>
      </c>
      <c r="K19" s="692"/>
      <c r="L19" s="692"/>
      <c r="M19" s="677"/>
    </row>
    <row r="20" spans="1:13">
      <c r="A20" s="257">
        <v>45199</v>
      </c>
      <c r="B20" s="370" t="s">
        <v>3736</v>
      </c>
      <c r="C20" s="317" t="s">
        <v>431</v>
      </c>
      <c r="D20" t="s">
        <v>400</v>
      </c>
      <c r="F20" s="256">
        <v>180</v>
      </c>
      <c r="G20" s="218">
        <f t="shared" si="0"/>
        <v>130</v>
      </c>
      <c r="H20" s="218"/>
      <c r="I20">
        <v>2023</v>
      </c>
      <c r="J20" s="680" t="s">
        <v>422</v>
      </c>
      <c r="K20" t="s">
        <v>399</v>
      </c>
      <c r="L20">
        <v>300</v>
      </c>
    </row>
    <row r="21" spans="1:13">
      <c r="A21" s="236">
        <v>45215</v>
      </c>
      <c r="B21" s="372" t="s">
        <v>3737</v>
      </c>
      <c r="C21" s="317" t="s">
        <v>431</v>
      </c>
      <c r="D21" t="s">
        <v>400</v>
      </c>
      <c r="F21" s="256">
        <v>120</v>
      </c>
      <c r="G21" s="218">
        <f t="shared" si="0"/>
        <v>10</v>
      </c>
      <c r="H21" s="218"/>
      <c r="J21" s="680"/>
    </row>
    <row r="22" spans="1:13">
      <c r="A22" s="243">
        <v>45230</v>
      </c>
      <c r="B22" s="373" t="s">
        <v>397</v>
      </c>
      <c r="C22" s="676" t="s">
        <v>398</v>
      </c>
      <c r="D22" t="s">
        <v>400</v>
      </c>
      <c r="E22" s="285">
        <v>300</v>
      </c>
      <c r="G22" s="218">
        <f t="shared" si="0"/>
        <v>310</v>
      </c>
      <c r="H22" s="218"/>
    </row>
    <row r="23" spans="1:13">
      <c r="A23" s="257">
        <v>45230</v>
      </c>
      <c r="B23" s="370" t="s">
        <v>3738</v>
      </c>
      <c r="C23" s="317" t="s">
        <v>398</v>
      </c>
      <c r="D23" t="s">
        <v>400</v>
      </c>
      <c r="F23" s="256">
        <v>220</v>
      </c>
      <c r="G23" s="218">
        <f t="shared" si="0"/>
        <v>90</v>
      </c>
      <c r="H23" s="218"/>
      <c r="J23" s="676" t="s">
        <v>409</v>
      </c>
      <c r="K23" t="s">
        <v>400</v>
      </c>
      <c r="L23" s="355">
        <v>70</v>
      </c>
      <c r="M23" s="355"/>
    </row>
    <row r="24" spans="1:13">
      <c r="A24" s="257">
        <v>45246</v>
      </c>
      <c r="B24" s="371" t="s">
        <v>3739</v>
      </c>
      <c r="C24" s="317" t="s">
        <v>398</v>
      </c>
      <c r="D24" t="s">
        <v>400</v>
      </c>
      <c r="F24" s="256">
        <v>80</v>
      </c>
      <c r="G24" s="218">
        <f t="shared" si="0"/>
        <v>10</v>
      </c>
      <c r="H24" s="218"/>
    </row>
    <row r="25" spans="1:13">
      <c r="A25" s="364">
        <v>45260</v>
      </c>
      <c r="B25" s="374" t="s">
        <v>397</v>
      </c>
      <c r="C25" s="391" t="s">
        <v>405</v>
      </c>
      <c r="D25" t="s">
        <v>400</v>
      </c>
      <c r="E25" s="256">
        <v>300</v>
      </c>
      <c r="F25" s="355"/>
      <c r="G25" s="218">
        <f t="shared" si="0"/>
        <v>310</v>
      </c>
      <c r="H25" s="218"/>
      <c r="L25" s="240"/>
      <c r="M25" s="240"/>
    </row>
    <row r="26" spans="1:13">
      <c r="A26" s="365">
        <v>45260</v>
      </c>
      <c r="B26" s="375" t="s">
        <v>3740</v>
      </c>
      <c r="C26" s="366" t="s">
        <v>405</v>
      </c>
      <c r="D26" t="s">
        <v>400</v>
      </c>
      <c r="F26" s="355">
        <v>70</v>
      </c>
      <c r="G26" s="218">
        <f t="shared" si="0"/>
        <v>240</v>
      </c>
      <c r="H26" s="218"/>
    </row>
    <row r="27" spans="1:13">
      <c r="A27" s="257">
        <v>45276</v>
      </c>
      <c r="B27" s="370" t="s">
        <v>3741</v>
      </c>
      <c r="C27" s="366" t="s">
        <v>405</v>
      </c>
      <c r="D27" t="s">
        <v>400</v>
      </c>
      <c r="F27" s="256">
        <v>230</v>
      </c>
      <c r="G27" s="218">
        <f t="shared" si="0"/>
        <v>10</v>
      </c>
      <c r="H27" s="218"/>
    </row>
    <row r="28" spans="1:13">
      <c r="A28" s="243">
        <v>45291</v>
      </c>
      <c r="B28" s="373" t="s">
        <v>397</v>
      </c>
      <c r="C28" s="676" t="s">
        <v>409</v>
      </c>
      <c r="D28" t="s">
        <v>400</v>
      </c>
      <c r="E28" s="256">
        <v>300</v>
      </c>
      <c r="F28" s="355"/>
      <c r="G28" s="218">
        <f t="shared" si="0"/>
        <v>310</v>
      </c>
      <c r="H28" s="218"/>
    </row>
    <row r="29" spans="1:13">
      <c r="A29" s="236">
        <v>45291</v>
      </c>
      <c r="B29" s="372" t="s">
        <v>3742</v>
      </c>
      <c r="C29" s="677" t="s">
        <v>409</v>
      </c>
      <c r="D29" t="s">
        <v>400</v>
      </c>
      <c r="F29" s="355">
        <v>230</v>
      </c>
      <c r="G29" s="218">
        <f t="shared" si="0"/>
        <v>80</v>
      </c>
      <c r="H29" s="218"/>
    </row>
    <row r="30" spans="1:13" s="396" customFormat="1">
      <c r="A30" s="426">
        <v>45322</v>
      </c>
      <c r="B30" s="409" t="s">
        <v>3743</v>
      </c>
      <c r="C30" s="681" t="s">
        <v>409</v>
      </c>
      <c r="D30" s="396" t="s">
        <v>400</v>
      </c>
      <c r="E30" s="397"/>
      <c r="F30" s="417">
        <v>20</v>
      </c>
      <c r="G30" s="218">
        <f t="shared" si="0"/>
        <v>60</v>
      </c>
      <c r="H30" s="399"/>
    </row>
    <row r="31" spans="1:13">
      <c r="A31" s="243">
        <v>45322</v>
      </c>
      <c r="B31" s="373" t="s">
        <v>397</v>
      </c>
      <c r="C31" s="676" t="s">
        <v>444</v>
      </c>
      <c r="D31" t="s">
        <v>400</v>
      </c>
      <c r="E31" s="256">
        <v>300</v>
      </c>
      <c r="F31" s="355"/>
      <c r="G31" s="218">
        <f t="shared" si="0"/>
        <v>360</v>
      </c>
      <c r="H31" s="218"/>
    </row>
    <row r="32" spans="1:13" s="396" customFormat="1">
      <c r="A32" s="426">
        <v>45322</v>
      </c>
      <c r="B32" s="409" t="s">
        <v>3743</v>
      </c>
      <c r="C32" s="410" t="s">
        <v>444</v>
      </c>
      <c r="D32" s="396" t="s">
        <v>400</v>
      </c>
      <c r="E32" s="397"/>
      <c r="F32" s="417">
        <v>300</v>
      </c>
      <c r="G32" s="218">
        <f t="shared" si="0"/>
        <v>60</v>
      </c>
      <c r="H32" s="399"/>
    </row>
    <row r="33" spans="1:8">
      <c r="A33" s="277">
        <v>45351</v>
      </c>
      <c r="B33" s="371" t="s">
        <v>397</v>
      </c>
      <c r="C33" s="680" t="s">
        <v>415</v>
      </c>
      <c r="D33" t="s">
        <v>400</v>
      </c>
      <c r="E33" s="256">
        <v>300</v>
      </c>
      <c r="F33" s="355"/>
      <c r="G33" s="218">
        <f t="shared" si="0"/>
        <v>360</v>
      </c>
      <c r="H33" s="218"/>
    </row>
    <row r="34" spans="1:8" s="396" customFormat="1">
      <c r="A34" s="426">
        <v>45351</v>
      </c>
      <c r="B34" s="409" t="s">
        <v>3744</v>
      </c>
      <c r="C34" s="410" t="s">
        <v>415</v>
      </c>
      <c r="D34" s="396" t="s">
        <v>400</v>
      </c>
      <c r="E34" s="397"/>
      <c r="F34" s="417">
        <v>280</v>
      </c>
      <c r="G34" s="218">
        <f t="shared" si="0"/>
        <v>80</v>
      </c>
      <c r="H34" s="399"/>
    </row>
    <row r="35" spans="1:8" s="396" customFormat="1">
      <c r="A35" s="426">
        <v>45355</v>
      </c>
      <c r="B35" s="409" t="s">
        <v>3745</v>
      </c>
      <c r="C35" s="410" t="s">
        <v>415</v>
      </c>
      <c r="D35" s="396" t="s">
        <v>400</v>
      </c>
      <c r="E35" s="397"/>
      <c r="F35" s="417">
        <v>20</v>
      </c>
      <c r="G35" s="218">
        <f t="shared" si="0"/>
        <v>60</v>
      </c>
      <c r="H35" s="399"/>
    </row>
    <row r="36" spans="1:8">
      <c r="A36" s="243">
        <v>45382</v>
      </c>
      <c r="B36" s="676" t="s">
        <v>397</v>
      </c>
      <c r="C36" s="676" t="s">
        <v>418</v>
      </c>
      <c r="D36" t="s">
        <v>400</v>
      </c>
      <c r="E36" s="256">
        <v>300</v>
      </c>
      <c r="F36" s="237"/>
      <c r="G36" s="218">
        <f t="shared" si="0"/>
        <v>360</v>
      </c>
      <c r="H36" s="218"/>
    </row>
    <row r="37" spans="1:8" s="396" customFormat="1">
      <c r="A37" s="395">
        <v>45382</v>
      </c>
      <c r="B37" s="681" t="s">
        <v>3746</v>
      </c>
      <c r="C37" s="681" t="s">
        <v>418</v>
      </c>
      <c r="D37" s="396" t="s">
        <v>400</v>
      </c>
      <c r="E37" s="397"/>
      <c r="F37" s="416">
        <v>280</v>
      </c>
      <c r="G37" s="218">
        <f t="shared" si="0"/>
        <v>80</v>
      </c>
      <c r="H37" s="399"/>
    </row>
    <row r="38" spans="1:8" s="396" customFormat="1">
      <c r="A38" s="395">
        <v>45390</v>
      </c>
      <c r="B38" s="681" t="s">
        <v>3747</v>
      </c>
      <c r="C38" s="681" t="s">
        <v>418</v>
      </c>
      <c r="D38" s="396" t="s">
        <v>400</v>
      </c>
      <c r="E38" s="397"/>
      <c r="F38" s="416">
        <v>20</v>
      </c>
      <c r="G38" s="218">
        <f t="shared" si="0"/>
        <v>60</v>
      </c>
      <c r="H38" s="399"/>
    </row>
    <row r="39" spans="1:8">
      <c r="A39" s="243">
        <v>45412</v>
      </c>
      <c r="B39" s="371" t="s">
        <v>397</v>
      </c>
      <c r="C39" s="680" t="s">
        <v>420</v>
      </c>
      <c r="D39" t="s">
        <v>400</v>
      </c>
      <c r="E39" s="256">
        <v>300</v>
      </c>
      <c r="F39" s="237"/>
      <c r="G39" s="218">
        <f t="shared" si="0"/>
        <v>360</v>
      </c>
      <c r="H39" s="218"/>
    </row>
    <row r="40" spans="1:8" s="396" customFormat="1">
      <c r="A40" s="426">
        <v>45412</v>
      </c>
      <c r="B40" s="409" t="s">
        <v>3748</v>
      </c>
      <c r="C40" s="410" t="s">
        <v>420</v>
      </c>
      <c r="D40" s="396" t="s">
        <v>400</v>
      </c>
      <c r="E40" s="397"/>
      <c r="F40" s="416">
        <v>280</v>
      </c>
      <c r="G40" s="218">
        <f t="shared" si="0"/>
        <v>80</v>
      </c>
      <c r="H40" s="399"/>
    </row>
    <row r="41" spans="1:8" s="396" customFormat="1">
      <c r="A41" s="426">
        <v>45422</v>
      </c>
      <c r="B41" s="409" t="s">
        <v>3749</v>
      </c>
      <c r="C41" s="410" t="s">
        <v>420</v>
      </c>
      <c r="D41" s="396" t="s">
        <v>400</v>
      </c>
      <c r="E41" s="397"/>
      <c r="F41" s="397">
        <v>20</v>
      </c>
      <c r="G41" s="218">
        <f t="shared" si="0"/>
        <v>60</v>
      </c>
      <c r="H41" s="399"/>
    </row>
    <row r="42" spans="1:8">
      <c r="A42" s="277">
        <v>45443</v>
      </c>
      <c r="B42" s="371" t="s">
        <v>397</v>
      </c>
      <c r="C42" s="680" t="s">
        <v>422</v>
      </c>
      <c r="D42" t="s">
        <v>400</v>
      </c>
      <c r="E42" s="256">
        <v>300</v>
      </c>
      <c r="F42" s="355"/>
      <c r="G42" s="218">
        <f t="shared" si="0"/>
        <v>360</v>
      </c>
      <c r="H42" s="218"/>
    </row>
    <row r="43" spans="1:8" s="396" customFormat="1">
      <c r="A43" s="426">
        <v>45443</v>
      </c>
      <c r="B43" s="409" t="s">
        <v>3750</v>
      </c>
      <c r="C43" s="410" t="s">
        <v>422</v>
      </c>
      <c r="D43" s="396" t="s">
        <v>400</v>
      </c>
      <c r="E43" s="397"/>
      <c r="F43" s="417">
        <v>300</v>
      </c>
      <c r="G43" s="218">
        <f t="shared" si="0"/>
        <v>60</v>
      </c>
      <c r="H43" s="399"/>
    </row>
    <row r="44" spans="1:8">
      <c r="D44" t="s">
        <v>580</v>
      </c>
      <c r="E44" s="256">
        <v>10</v>
      </c>
      <c r="G44" s="218">
        <f t="shared" si="0"/>
        <v>70</v>
      </c>
      <c r="H44" s="218"/>
    </row>
    <row r="45" spans="1:8">
      <c r="A45" s="277">
        <v>45473</v>
      </c>
      <c r="B45" s="371" t="s">
        <v>397</v>
      </c>
      <c r="C45" s="680" t="s">
        <v>3671</v>
      </c>
      <c r="D45" t="s">
        <v>400</v>
      </c>
      <c r="E45" s="256">
        <v>300</v>
      </c>
      <c r="G45" s="218">
        <f t="shared" si="0"/>
        <v>370</v>
      </c>
      <c r="H45" s="218"/>
    </row>
    <row r="46" spans="1:8" s="396" customFormat="1">
      <c r="A46" s="426">
        <v>45473</v>
      </c>
      <c r="B46" s="409" t="s">
        <v>3751</v>
      </c>
      <c r="C46" s="410" t="s">
        <v>3671</v>
      </c>
      <c r="D46" s="396" t="s">
        <v>400</v>
      </c>
      <c r="E46" s="397"/>
      <c r="F46" s="397">
        <v>300</v>
      </c>
      <c r="G46" s="218">
        <f t="shared" si="0"/>
        <v>70</v>
      </c>
      <c r="H46" s="399"/>
    </row>
    <row r="47" spans="1:8">
      <c r="A47" s="243">
        <v>45504</v>
      </c>
      <c r="B47" s="676" t="s">
        <v>397</v>
      </c>
      <c r="C47" s="676" t="s">
        <v>427</v>
      </c>
      <c r="D47" t="s">
        <v>400</v>
      </c>
      <c r="E47" s="256">
        <v>300</v>
      </c>
      <c r="F47" s="319"/>
      <c r="G47" s="218">
        <f t="shared" si="0"/>
        <v>370</v>
      </c>
      <c r="H47" s="218"/>
    </row>
    <row r="48" spans="1:8" s="396" customFormat="1">
      <c r="A48" s="395">
        <v>45504</v>
      </c>
      <c r="B48" s="681" t="s">
        <v>3752</v>
      </c>
      <c r="C48" s="681" t="s">
        <v>427</v>
      </c>
      <c r="D48" s="396" t="s">
        <v>400</v>
      </c>
      <c r="E48" s="455"/>
      <c r="F48" s="398">
        <v>300</v>
      </c>
      <c r="G48" s="218">
        <f t="shared" si="0"/>
        <v>70</v>
      </c>
      <c r="H48" s="399"/>
    </row>
    <row r="49" spans="1:8">
      <c r="A49" s="243">
        <v>45535</v>
      </c>
      <c r="B49" s="676" t="s">
        <v>397</v>
      </c>
      <c r="C49" s="676" t="s">
        <v>429</v>
      </c>
      <c r="D49" t="s">
        <v>400</v>
      </c>
      <c r="E49" s="256">
        <v>300</v>
      </c>
      <c r="G49" s="218">
        <f t="shared" si="0"/>
        <v>370</v>
      </c>
      <c r="H49" s="218"/>
    </row>
    <row r="50" spans="1:8" s="396" customFormat="1">
      <c r="A50" s="426">
        <v>45535</v>
      </c>
      <c r="B50" s="409" t="s">
        <v>3753</v>
      </c>
      <c r="C50" s="410" t="s">
        <v>429</v>
      </c>
      <c r="D50" s="396" t="s">
        <v>400</v>
      </c>
      <c r="E50" s="397"/>
      <c r="F50" s="397">
        <v>300</v>
      </c>
      <c r="G50" s="218">
        <f t="shared" si="0"/>
        <v>70</v>
      </c>
      <c r="H50" s="399"/>
    </row>
    <row r="51" spans="1:8">
      <c r="A51" s="277">
        <v>45565</v>
      </c>
      <c r="B51" s="371" t="s">
        <v>397</v>
      </c>
      <c r="C51" s="680" t="s">
        <v>3634</v>
      </c>
      <c r="D51" t="s">
        <v>400</v>
      </c>
      <c r="E51" s="256">
        <v>500</v>
      </c>
      <c r="G51" s="218">
        <f t="shared" si="0"/>
        <v>570</v>
      </c>
      <c r="H51" s="218"/>
    </row>
    <row r="52" spans="1:8" s="466" customFormat="1">
      <c r="A52" s="498">
        <v>45565</v>
      </c>
      <c r="B52" s="491" t="s">
        <v>3754</v>
      </c>
      <c r="C52" s="492" t="s">
        <v>3634</v>
      </c>
      <c r="D52" s="466" t="s">
        <v>400</v>
      </c>
      <c r="E52" s="467"/>
      <c r="F52" s="467">
        <v>280</v>
      </c>
      <c r="G52" s="218">
        <f t="shared" si="0"/>
        <v>290</v>
      </c>
      <c r="H52" s="469"/>
    </row>
    <row r="53" spans="1:8" s="396" customFormat="1">
      <c r="A53" s="426">
        <v>45582</v>
      </c>
      <c r="B53" s="409" t="s">
        <v>3755</v>
      </c>
      <c r="C53" s="410" t="s">
        <v>3634</v>
      </c>
      <c r="D53" s="396" t="s">
        <v>400</v>
      </c>
      <c r="E53" s="397"/>
      <c r="F53" s="397">
        <v>100</v>
      </c>
      <c r="G53" s="218">
        <f t="shared" si="0"/>
        <v>190</v>
      </c>
      <c r="H53" s="399"/>
    </row>
    <row r="54" spans="1:8" s="396" customFormat="1">
      <c r="A54" s="426">
        <v>45582</v>
      </c>
      <c r="B54" s="409" t="s">
        <v>3756</v>
      </c>
      <c r="C54" s="410" t="s">
        <v>3634</v>
      </c>
      <c r="D54" s="396" t="s">
        <v>400</v>
      </c>
      <c r="E54" s="397"/>
      <c r="F54" s="397">
        <v>120</v>
      </c>
      <c r="G54" s="218">
        <f t="shared" si="0"/>
        <v>70</v>
      </c>
      <c r="H54" s="399"/>
    </row>
    <row r="55" spans="1:8">
      <c r="A55" s="243">
        <v>45596</v>
      </c>
      <c r="B55" s="676" t="s">
        <v>397</v>
      </c>
      <c r="C55" s="676" t="s">
        <v>398</v>
      </c>
      <c r="D55" t="s">
        <v>400</v>
      </c>
      <c r="E55" s="237">
        <v>500</v>
      </c>
      <c r="G55" s="218">
        <f t="shared" si="0"/>
        <v>570</v>
      </c>
      <c r="H55" s="218"/>
    </row>
    <row r="56" spans="1:8" s="396" customFormat="1">
      <c r="A56" s="426">
        <v>45596</v>
      </c>
      <c r="B56" s="409" t="s">
        <v>3757</v>
      </c>
      <c r="C56" s="410" t="s">
        <v>398</v>
      </c>
      <c r="D56" s="396" t="s">
        <v>400</v>
      </c>
      <c r="E56" s="397"/>
      <c r="F56" s="397">
        <v>460</v>
      </c>
      <c r="G56" s="218">
        <f t="shared" si="0"/>
        <v>110</v>
      </c>
      <c r="H56" s="399"/>
    </row>
    <row r="57" spans="1:8" s="396" customFormat="1">
      <c r="A57" s="426">
        <v>45601</v>
      </c>
      <c r="B57" s="409" t="s">
        <v>3758</v>
      </c>
      <c r="C57" s="410" t="s">
        <v>398</v>
      </c>
      <c r="D57" s="396" t="s">
        <v>400</v>
      </c>
      <c r="E57" s="397"/>
      <c r="F57" s="397">
        <v>40</v>
      </c>
      <c r="G57" s="218">
        <f t="shared" si="0"/>
        <v>70</v>
      </c>
      <c r="H57" s="399"/>
    </row>
    <row r="58" spans="1:8">
      <c r="A58" s="277">
        <v>45626</v>
      </c>
      <c r="B58" s="371" t="s">
        <v>397</v>
      </c>
      <c r="C58" s="680" t="s">
        <v>3624</v>
      </c>
      <c r="D58" t="s">
        <v>400</v>
      </c>
      <c r="E58" s="237">
        <v>500</v>
      </c>
      <c r="G58" s="218">
        <f t="shared" si="0"/>
        <v>570</v>
      </c>
      <c r="H58" s="218"/>
    </row>
    <row r="59" spans="1:8" s="396" customFormat="1">
      <c r="A59" s="426">
        <v>45626</v>
      </c>
      <c r="B59" s="409" t="s">
        <v>3759</v>
      </c>
      <c r="C59" s="410" t="s">
        <v>3624</v>
      </c>
      <c r="D59" s="396" t="s">
        <v>400</v>
      </c>
      <c r="E59" s="397"/>
      <c r="F59" s="397">
        <v>500</v>
      </c>
      <c r="G59" s="218">
        <f t="shared" si="0"/>
        <v>70</v>
      </c>
      <c r="H59" s="399"/>
    </row>
    <row r="60" spans="1:8">
      <c r="A60" s="277">
        <v>45657</v>
      </c>
      <c r="B60" s="371" t="s">
        <v>397</v>
      </c>
      <c r="C60" s="680" t="s">
        <v>409</v>
      </c>
      <c r="D60" t="s">
        <v>400</v>
      </c>
      <c r="E60" s="237">
        <v>500</v>
      </c>
      <c r="G60" s="218">
        <f t="shared" si="0"/>
        <v>570</v>
      </c>
      <c r="H60" s="218"/>
    </row>
    <row r="61" spans="1:8" s="396" customFormat="1">
      <c r="A61" s="426">
        <v>45657</v>
      </c>
      <c r="B61" s="409" t="s">
        <v>3760</v>
      </c>
      <c r="C61" s="410" t="s">
        <v>409</v>
      </c>
      <c r="D61" s="396" t="s">
        <v>400</v>
      </c>
      <c r="E61" s="397"/>
      <c r="F61" s="397">
        <v>500</v>
      </c>
      <c r="G61" s="218">
        <f t="shared" si="0"/>
        <v>70</v>
      </c>
      <c r="H61" s="399"/>
    </row>
    <row r="62" spans="1:8">
      <c r="A62" s="277">
        <v>45688</v>
      </c>
      <c r="B62" s="371" t="s">
        <v>397</v>
      </c>
      <c r="C62" s="680" t="s">
        <v>444</v>
      </c>
      <c r="D62" t="s">
        <v>400</v>
      </c>
      <c r="E62" s="237">
        <v>500</v>
      </c>
      <c r="G62" s="218">
        <f t="shared" si="0"/>
        <v>570</v>
      </c>
      <c r="H62" s="218"/>
    </row>
    <row r="63" spans="1:8" s="396" customFormat="1">
      <c r="A63" s="426">
        <v>45688</v>
      </c>
      <c r="B63" s="409" t="s">
        <v>3761</v>
      </c>
      <c r="C63" s="410" t="s">
        <v>444</v>
      </c>
      <c r="D63" s="396" t="s">
        <v>400</v>
      </c>
      <c r="E63" s="397"/>
      <c r="F63" s="397">
        <v>500</v>
      </c>
      <c r="G63" s="218">
        <f t="shared" si="0"/>
        <v>70</v>
      </c>
      <c r="H63" s="399"/>
    </row>
    <row r="64" spans="1:8">
      <c r="A64" s="277">
        <v>45716</v>
      </c>
      <c r="B64" s="371" t="s">
        <v>397</v>
      </c>
      <c r="C64" s="680" t="s">
        <v>415</v>
      </c>
      <c r="D64" t="s">
        <v>400</v>
      </c>
      <c r="E64" s="237">
        <v>500</v>
      </c>
      <c r="G64" s="218">
        <f t="shared" si="0"/>
        <v>570</v>
      </c>
      <c r="H64" s="218"/>
    </row>
    <row r="65" spans="1:16" s="396" customFormat="1">
      <c r="A65" s="426">
        <v>45716</v>
      </c>
      <c r="B65" s="409" t="s">
        <v>3762</v>
      </c>
      <c r="C65" s="410" t="s">
        <v>415</v>
      </c>
      <c r="D65" s="396" t="s">
        <v>400</v>
      </c>
      <c r="E65" s="397"/>
      <c r="F65" s="397">
        <v>500</v>
      </c>
      <c r="G65" s="218">
        <f t="shared" si="0"/>
        <v>70</v>
      </c>
      <c r="H65" s="399"/>
    </row>
    <row r="66" spans="1:16">
      <c r="A66" s="277">
        <v>45747</v>
      </c>
      <c r="B66" s="371" t="s">
        <v>397</v>
      </c>
      <c r="C66" s="680" t="s">
        <v>418</v>
      </c>
      <c r="D66" t="s">
        <v>400</v>
      </c>
      <c r="E66" s="237">
        <v>300</v>
      </c>
      <c r="G66" s="218">
        <f t="shared" si="0"/>
        <v>370</v>
      </c>
      <c r="H66" s="218"/>
    </row>
    <row r="67" spans="1:16" s="396" customFormat="1">
      <c r="A67" s="426">
        <v>45747</v>
      </c>
      <c r="B67" s="409" t="s">
        <v>3763</v>
      </c>
      <c r="C67" s="410" t="s">
        <v>418</v>
      </c>
      <c r="D67" s="396" t="s">
        <v>400</v>
      </c>
      <c r="E67" s="397"/>
      <c r="F67" s="397">
        <v>300</v>
      </c>
      <c r="G67" s="218">
        <f t="shared" si="0"/>
        <v>70</v>
      </c>
      <c r="H67" s="399"/>
    </row>
    <row r="68" spans="1:16">
      <c r="A68" s="243">
        <v>45777</v>
      </c>
      <c r="B68" s="676" t="s">
        <v>397</v>
      </c>
      <c r="C68" s="676" t="s">
        <v>420</v>
      </c>
      <c r="D68" t="s">
        <v>400</v>
      </c>
      <c r="E68" s="237">
        <v>300</v>
      </c>
      <c r="G68" s="218">
        <f t="shared" si="0"/>
        <v>370</v>
      </c>
      <c r="H68" s="218"/>
    </row>
    <row r="69" spans="1:16" s="396" customFormat="1">
      <c r="A69" s="426">
        <v>45777</v>
      </c>
      <c r="B69" s="409" t="s">
        <v>3764</v>
      </c>
      <c r="C69" s="410" t="s">
        <v>420</v>
      </c>
      <c r="D69" s="396" t="s">
        <v>400</v>
      </c>
      <c r="E69" s="397"/>
      <c r="F69" s="397">
        <v>280</v>
      </c>
      <c r="G69" s="218">
        <f t="shared" si="0"/>
        <v>90</v>
      </c>
      <c r="H69" s="399"/>
    </row>
    <row r="70" spans="1:16" s="396" customFormat="1">
      <c r="A70" s="426">
        <v>45832</v>
      </c>
      <c r="B70" s="409" t="s">
        <v>3765</v>
      </c>
      <c r="C70" s="410" t="s">
        <v>420</v>
      </c>
      <c r="D70" s="396" t="s">
        <v>400</v>
      </c>
      <c r="E70" s="397"/>
      <c r="F70" s="397">
        <v>20</v>
      </c>
      <c r="G70" s="218">
        <f t="shared" si="0"/>
        <v>70</v>
      </c>
      <c r="H70" s="399"/>
    </row>
    <row r="71" spans="1:16">
      <c r="A71" s="243">
        <v>45807</v>
      </c>
      <c r="B71" s="676" t="s">
        <v>397</v>
      </c>
      <c r="C71" s="680" t="s">
        <v>422</v>
      </c>
      <c r="D71" t="s">
        <v>400</v>
      </c>
      <c r="E71" s="256">
        <v>300</v>
      </c>
      <c r="G71" s="218">
        <f t="shared" ref="G71:G103" si="1">G70+E71-F71</f>
        <v>370</v>
      </c>
      <c r="H71" s="218"/>
    </row>
    <row r="72" spans="1:16" s="396" customFormat="1">
      <c r="A72" s="426">
        <v>45808</v>
      </c>
      <c r="B72" s="409" t="s">
        <v>3766</v>
      </c>
      <c r="C72" s="410" t="s">
        <v>422</v>
      </c>
      <c r="D72" s="396" t="s">
        <v>400</v>
      </c>
      <c r="E72" s="397"/>
      <c r="F72" s="397">
        <v>290</v>
      </c>
      <c r="G72" s="218">
        <f t="shared" si="1"/>
        <v>80</v>
      </c>
      <c r="H72" s="399"/>
    </row>
    <row r="73" spans="1:16" s="396" customFormat="1">
      <c r="A73" s="426">
        <v>45832</v>
      </c>
      <c r="B73" s="409" t="s">
        <v>3765</v>
      </c>
      <c r="C73" s="410" t="s">
        <v>422</v>
      </c>
      <c r="D73" s="396" t="s">
        <v>400</v>
      </c>
      <c r="E73" s="397"/>
      <c r="F73" s="397">
        <v>10</v>
      </c>
      <c r="G73" s="218">
        <f t="shared" si="1"/>
        <v>70</v>
      </c>
      <c r="H73" s="399"/>
    </row>
    <row r="74" spans="1:16">
      <c r="A74" s="277">
        <v>45838</v>
      </c>
      <c r="B74" s="371" t="s">
        <v>397</v>
      </c>
      <c r="C74" s="680" t="s">
        <v>3671</v>
      </c>
      <c r="D74" t="s">
        <v>400</v>
      </c>
      <c r="E74" s="256">
        <v>300</v>
      </c>
      <c r="G74" s="218">
        <f t="shared" si="1"/>
        <v>370</v>
      </c>
      <c r="H74" s="218"/>
    </row>
    <row r="75" spans="1:16" s="396" customFormat="1">
      <c r="A75" s="426">
        <v>45838</v>
      </c>
      <c r="B75" s="409" t="s">
        <v>3767</v>
      </c>
      <c r="C75" s="410" t="s">
        <v>3671</v>
      </c>
      <c r="D75" s="396" t="s">
        <v>400</v>
      </c>
      <c r="E75" s="397"/>
      <c r="F75" s="397">
        <v>260</v>
      </c>
      <c r="G75" s="218">
        <f t="shared" si="1"/>
        <v>110</v>
      </c>
      <c r="H75" s="399"/>
    </row>
    <row r="76" spans="1:16" s="404" customFormat="1">
      <c r="A76" s="257">
        <v>45930</v>
      </c>
      <c r="B76" s="370" t="s">
        <v>3768</v>
      </c>
      <c r="C76" s="317" t="s">
        <v>3671</v>
      </c>
      <c r="D76" t="s">
        <v>400</v>
      </c>
      <c r="E76" s="256"/>
      <c r="F76" s="256">
        <v>40</v>
      </c>
      <c r="G76" s="218">
        <f t="shared" si="1"/>
        <v>70</v>
      </c>
      <c r="H76" s="405">
        <v>40</v>
      </c>
      <c r="I76" s="404" t="s">
        <v>621</v>
      </c>
      <c r="J76" s="411">
        <v>45895</v>
      </c>
      <c r="K76" s="412" t="s">
        <v>3769</v>
      </c>
      <c r="L76" s="413" t="s">
        <v>3671</v>
      </c>
      <c r="M76" s="413"/>
      <c r="N76" s="404" t="s">
        <v>400</v>
      </c>
      <c r="O76" s="407"/>
      <c r="P76" s="407">
        <v>40</v>
      </c>
    </row>
    <row r="77" spans="1:16">
      <c r="A77" s="277">
        <v>45869</v>
      </c>
      <c r="B77" s="371" t="s">
        <v>397</v>
      </c>
      <c r="C77" s="680" t="s">
        <v>427</v>
      </c>
      <c r="D77" t="s">
        <v>400</v>
      </c>
      <c r="E77" s="256">
        <v>300</v>
      </c>
      <c r="G77" s="218">
        <f t="shared" si="1"/>
        <v>370</v>
      </c>
      <c r="H77" s="218"/>
    </row>
    <row r="78" spans="1:16" s="396" customFormat="1">
      <c r="A78" s="426">
        <v>45869</v>
      </c>
      <c r="B78" s="409" t="s">
        <v>3770</v>
      </c>
      <c r="C78" s="410" t="s">
        <v>427</v>
      </c>
      <c r="D78" s="396" t="s">
        <v>400</v>
      </c>
      <c r="E78" s="397"/>
      <c r="F78" s="397">
        <v>300</v>
      </c>
      <c r="G78" s="218">
        <f t="shared" si="1"/>
        <v>70</v>
      </c>
      <c r="H78" s="399"/>
    </row>
    <row r="79" spans="1:16">
      <c r="A79" s="243">
        <v>45900</v>
      </c>
      <c r="B79" s="676" t="s">
        <v>397</v>
      </c>
      <c r="C79" s="676" t="s">
        <v>429</v>
      </c>
      <c r="D79" t="s">
        <v>400</v>
      </c>
      <c r="E79" s="256">
        <v>300</v>
      </c>
      <c r="G79" s="218">
        <f t="shared" si="1"/>
        <v>370</v>
      </c>
      <c r="H79" s="218"/>
    </row>
    <row r="80" spans="1:16">
      <c r="A80" s="236">
        <v>45900</v>
      </c>
      <c r="B80" s="677" t="s">
        <v>3771</v>
      </c>
      <c r="C80" s="677" t="s">
        <v>429</v>
      </c>
      <c r="D80" t="s">
        <v>400</v>
      </c>
      <c r="F80" s="256">
        <v>270</v>
      </c>
      <c r="G80" s="218">
        <f t="shared" si="1"/>
        <v>100</v>
      </c>
      <c r="H80" s="218"/>
    </row>
    <row r="81" spans="1:14">
      <c r="A81" s="236">
        <v>46022</v>
      </c>
      <c r="B81" s="370" t="s">
        <v>3772</v>
      </c>
      <c r="C81" s="561" t="s">
        <v>429</v>
      </c>
      <c r="D81" t="s">
        <v>400</v>
      </c>
      <c r="F81" s="256">
        <v>30</v>
      </c>
      <c r="G81" s="218">
        <f t="shared" si="1"/>
        <v>70</v>
      </c>
      <c r="H81" s="218"/>
    </row>
    <row r="82" spans="1:14">
      <c r="A82" s="243">
        <v>45930</v>
      </c>
      <c r="B82" s="676" t="s">
        <v>397</v>
      </c>
      <c r="C82" s="676" t="s">
        <v>431</v>
      </c>
      <c r="D82" t="s">
        <v>400</v>
      </c>
      <c r="E82" s="237">
        <v>300</v>
      </c>
      <c r="G82" s="218">
        <f t="shared" si="1"/>
        <v>370</v>
      </c>
      <c r="H82" s="218"/>
    </row>
    <row r="83" spans="1:14">
      <c r="A83" s="257">
        <v>45930</v>
      </c>
      <c r="B83" s="370" t="s">
        <v>3773</v>
      </c>
      <c r="C83" s="317" t="s">
        <v>431</v>
      </c>
      <c r="D83" t="s">
        <v>400</v>
      </c>
      <c r="F83" s="237">
        <v>300</v>
      </c>
      <c r="G83" s="218">
        <f t="shared" si="1"/>
        <v>70</v>
      </c>
      <c r="H83" s="218"/>
    </row>
    <row r="84" spans="1:14">
      <c r="A84" s="243">
        <v>45961</v>
      </c>
      <c r="B84" s="676" t="s">
        <v>397</v>
      </c>
      <c r="C84" s="676" t="s">
        <v>398</v>
      </c>
      <c r="D84" t="s">
        <v>400</v>
      </c>
      <c r="E84" s="237">
        <v>300</v>
      </c>
      <c r="G84" s="218">
        <f t="shared" si="1"/>
        <v>370</v>
      </c>
      <c r="H84" s="218"/>
      <c r="K84" s="690" t="s">
        <v>3735</v>
      </c>
      <c r="L84" s="690"/>
      <c r="M84" s="690"/>
      <c r="N84" s="540"/>
    </row>
    <row r="85" spans="1:14">
      <c r="A85" s="257">
        <v>45961</v>
      </c>
      <c r="B85" s="370" t="s">
        <v>3774</v>
      </c>
      <c r="C85" s="317" t="s">
        <v>398</v>
      </c>
      <c r="D85" t="s">
        <v>400</v>
      </c>
      <c r="F85" s="237">
        <v>160</v>
      </c>
      <c r="G85" s="218">
        <f t="shared" si="1"/>
        <v>210</v>
      </c>
      <c r="H85" s="218"/>
      <c r="J85" s="680">
        <v>2023</v>
      </c>
      <c r="K85" s="680" t="s">
        <v>429</v>
      </c>
      <c r="L85" t="s">
        <v>535</v>
      </c>
      <c r="M85" s="285">
        <v>10</v>
      </c>
    </row>
    <row r="86" spans="1:14">
      <c r="A86" s="257">
        <v>46022</v>
      </c>
      <c r="B86" s="370" t="s">
        <v>3775</v>
      </c>
      <c r="C86" s="317" t="s">
        <v>398</v>
      </c>
      <c r="D86" t="s">
        <v>400</v>
      </c>
      <c r="F86" s="237">
        <v>140</v>
      </c>
      <c r="G86" s="218">
        <f t="shared" si="1"/>
        <v>70</v>
      </c>
      <c r="H86" s="218"/>
      <c r="K86" s="676" t="s">
        <v>409</v>
      </c>
      <c r="L86" t="s">
        <v>400</v>
      </c>
      <c r="M86">
        <v>50</v>
      </c>
    </row>
    <row r="87" spans="1:14">
      <c r="A87" s="277">
        <v>45991</v>
      </c>
      <c r="B87" s="371" t="s">
        <v>397</v>
      </c>
      <c r="C87" s="680" t="s">
        <v>3624</v>
      </c>
      <c r="D87" t="s">
        <v>400</v>
      </c>
      <c r="E87" s="256">
        <v>300</v>
      </c>
      <c r="G87" s="218">
        <f t="shared" si="1"/>
        <v>370</v>
      </c>
      <c r="H87" s="218"/>
      <c r="J87" s="680">
        <v>2024</v>
      </c>
      <c r="K87" s="680" t="s">
        <v>422</v>
      </c>
      <c r="L87" t="s">
        <v>535</v>
      </c>
      <c r="M87" s="285">
        <v>10</v>
      </c>
    </row>
    <row r="88" spans="1:14">
      <c r="A88" s="257">
        <v>45991</v>
      </c>
      <c r="B88" s="370" t="s">
        <v>3776</v>
      </c>
      <c r="C88" s="317" t="s">
        <v>3624</v>
      </c>
      <c r="D88" t="s">
        <v>400</v>
      </c>
      <c r="F88" s="256">
        <v>220</v>
      </c>
      <c r="G88" s="218">
        <f t="shared" si="1"/>
        <v>150</v>
      </c>
      <c r="H88" s="218"/>
      <c r="J88" s="680">
        <v>2025</v>
      </c>
      <c r="K88" s="676" t="s">
        <v>409</v>
      </c>
      <c r="L88" t="s">
        <v>400</v>
      </c>
      <c r="M88">
        <v>40</v>
      </c>
    </row>
    <row r="89" spans="1:14">
      <c r="A89" s="257">
        <v>45992</v>
      </c>
      <c r="B89" s="370" t="s">
        <v>3777</v>
      </c>
      <c r="C89" s="317" t="s">
        <v>3624</v>
      </c>
      <c r="D89" t="s">
        <v>400</v>
      </c>
      <c r="F89" s="256">
        <v>80</v>
      </c>
      <c r="G89" s="218">
        <f t="shared" si="1"/>
        <v>70</v>
      </c>
      <c r="H89" s="218"/>
      <c r="M89" s="299">
        <f>SUM(M85:M88)</f>
        <v>110</v>
      </c>
    </row>
    <row r="90" spans="1:14">
      <c r="A90" s="243">
        <v>46022</v>
      </c>
      <c r="B90" s="676" t="s">
        <v>397</v>
      </c>
      <c r="C90" s="676" t="s">
        <v>409</v>
      </c>
      <c r="D90" t="s">
        <v>400</v>
      </c>
      <c r="E90" s="256">
        <v>300</v>
      </c>
      <c r="G90" s="218">
        <f t="shared" si="1"/>
        <v>370</v>
      </c>
      <c r="H90" s="218"/>
    </row>
    <row r="91" spans="1:14">
      <c r="A91" s="257">
        <v>46021</v>
      </c>
      <c r="B91" s="370" t="s">
        <v>3778</v>
      </c>
      <c r="C91" s="317" t="s">
        <v>409</v>
      </c>
      <c r="D91" t="s">
        <v>400</v>
      </c>
      <c r="F91" s="256">
        <v>200</v>
      </c>
      <c r="G91" s="218">
        <f t="shared" si="1"/>
        <v>170</v>
      </c>
      <c r="H91" s="218"/>
    </row>
    <row r="92" spans="1:14">
      <c r="A92" s="257">
        <v>46022</v>
      </c>
      <c r="B92" s="370" t="s">
        <v>3779</v>
      </c>
      <c r="C92" s="317" t="s">
        <v>409</v>
      </c>
      <c r="D92" t="s">
        <v>400</v>
      </c>
      <c r="F92" s="256">
        <v>60</v>
      </c>
      <c r="G92" s="218">
        <f t="shared" si="1"/>
        <v>110</v>
      </c>
      <c r="H92" s="218"/>
    </row>
    <row r="93" spans="1:14">
      <c r="A93" s="277">
        <v>46053</v>
      </c>
      <c r="B93" s="371" t="s">
        <v>397</v>
      </c>
      <c r="C93" s="680" t="s">
        <v>444</v>
      </c>
      <c r="D93" t="s">
        <v>400</v>
      </c>
      <c r="E93" s="256">
        <v>300</v>
      </c>
      <c r="G93" s="218">
        <f t="shared" si="1"/>
        <v>410</v>
      </c>
      <c r="H93" s="512">
        <f>SUBTOTAL(9,H30:H92)</f>
        <v>40</v>
      </c>
      <c r="I93" s="511" t="s">
        <v>643</v>
      </c>
    </row>
    <row r="94" spans="1:14">
      <c r="A94" s="257">
        <v>46053</v>
      </c>
      <c r="B94" s="370" t="s">
        <v>3780</v>
      </c>
      <c r="C94" s="317" t="s">
        <v>444</v>
      </c>
      <c r="D94" t="s">
        <v>400</v>
      </c>
      <c r="F94" s="256">
        <v>300</v>
      </c>
      <c r="G94" s="218">
        <f t="shared" si="1"/>
        <v>110</v>
      </c>
      <c r="H94" s="512"/>
      <c r="I94" s="511"/>
    </row>
    <row r="95" spans="1:14">
      <c r="A95" s="243">
        <v>46081</v>
      </c>
      <c r="B95" s="676" t="s">
        <v>1454</v>
      </c>
      <c r="C95" s="676" t="s">
        <v>415</v>
      </c>
      <c r="D95" t="s">
        <v>400</v>
      </c>
      <c r="E95" s="256">
        <v>300</v>
      </c>
      <c r="G95" s="218">
        <f t="shared" si="1"/>
        <v>410</v>
      </c>
    </row>
    <row r="96" spans="1:14">
      <c r="A96" s="257">
        <v>46081</v>
      </c>
      <c r="B96" s="645" t="s">
        <v>3781</v>
      </c>
      <c r="C96" s="317" t="s">
        <v>415</v>
      </c>
      <c r="D96" t="s">
        <v>400</v>
      </c>
      <c r="F96" s="256">
        <v>260</v>
      </c>
      <c r="G96" s="218">
        <f t="shared" si="1"/>
        <v>150</v>
      </c>
    </row>
    <row r="97" spans="1:10">
      <c r="A97" s="257">
        <v>46094</v>
      </c>
      <c r="B97" s="645" t="s">
        <v>3782</v>
      </c>
      <c r="C97" s="317" t="s">
        <v>415</v>
      </c>
      <c r="D97" t="s">
        <v>400</v>
      </c>
      <c r="F97" s="256">
        <v>40</v>
      </c>
      <c r="G97" s="218">
        <f t="shared" si="1"/>
        <v>110</v>
      </c>
      <c r="I97" t="s">
        <v>3783</v>
      </c>
      <c r="J97">
        <v>15605235546</v>
      </c>
    </row>
    <row r="98" spans="1:10">
      <c r="A98" s="243">
        <v>46112</v>
      </c>
      <c r="B98" s="676" t="s">
        <v>1454</v>
      </c>
      <c r="C98" s="676" t="s">
        <v>418</v>
      </c>
      <c r="D98" t="s">
        <v>400</v>
      </c>
      <c r="E98" s="256">
        <v>300</v>
      </c>
      <c r="G98" s="218">
        <f t="shared" si="1"/>
        <v>410</v>
      </c>
    </row>
    <row r="99" spans="1:10">
      <c r="A99" s="257">
        <v>46111</v>
      </c>
      <c r="B99" s="370" t="s">
        <v>3784</v>
      </c>
      <c r="C99" s="317" t="s">
        <v>418</v>
      </c>
      <c r="D99" t="s">
        <v>400</v>
      </c>
      <c r="F99" s="256">
        <v>170</v>
      </c>
      <c r="G99" s="218">
        <f t="shared" si="1"/>
        <v>240</v>
      </c>
    </row>
    <row r="100" spans="1:10">
      <c r="A100" s="257">
        <v>46113</v>
      </c>
      <c r="B100" s="370" t="s">
        <v>3785</v>
      </c>
      <c r="C100" s="317" t="s">
        <v>418</v>
      </c>
      <c r="D100" t="s">
        <v>400</v>
      </c>
      <c r="F100" s="256">
        <v>130</v>
      </c>
      <c r="G100" s="218">
        <f t="shared" si="1"/>
        <v>110</v>
      </c>
    </row>
    <row r="101" spans="1:10">
      <c r="A101" s="243">
        <v>46142</v>
      </c>
      <c r="B101" s="676" t="s">
        <v>1454</v>
      </c>
      <c r="C101" s="676" t="s">
        <v>420</v>
      </c>
      <c r="D101" t="s">
        <v>400</v>
      </c>
      <c r="E101" s="256">
        <v>300</v>
      </c>
      <c r="G101" s="218">
        <f t="shared" si="1"/>
        <v>410</v>
      </c>
    </row>
    <row r="102" spans="1:10">
      <c r="A102" s="257">
        <v>46142</v>
      </c>
      <c r="B102" s="370" t="s">
        <v>3786</v>
      </c>
      <c r="C102" s="317" t="s">
        <v>420</v>
      </c>
      <c r="D102" t="s">
        <v>400</v>
      </c>
      <c r="F102" s="256">
        <v>160</v>
      </c>
      <c r="G102" s="218">
        <f t="shared" si="1"/>
        <v>250</v>
      </c>
    </row>
    <row r="103" spans="1:10">
      <c r="A103" s="257">
        <v>46142</v>
      </c>
      <c r="B103" s="370" t="s">
        <v>3787</v>
      </c>
      <c r="C103" s="317" t="s">
        <v>420</v>
      </c>
      <c r="D103" t="s">
        <v>400</v>
      </c>
      <c r="F103" s="256">
        <v>140</v>
      </c>
      <c r="G103" s="218">
        <f t="shared" si="1"/>
        <v>110</v>
      </c>
    </row>
    <row r="104" spans="1:10">
      <c r="G104" s="218">
        <f>G103+E104-F104</f>
        <v>110</v>
      </c>
    </row>
    <row r="105" spans="1:10">
      <c r="G105" s="218">
        <f>G104+E105-F105</f>
        <v>110</v>
      </c>
    </row>
    <row r="106" spans="1:10">
      <c r="G106" s="218">
        <f>G105+E106-F106</f>
        <v>110</v>
      </c>
    </row>
    <row r="107" spans="1:10">
      <c r="G107" s="218">
        <f>G106+E107-F107</f>
        <v>110</v>
      </c>
    </row>
    <row r="108" spans="1:10">
      <c r="G108" s="218">
        <f>G107+E108-F108</f>
        <v>110</v>
      </c>
    </row>
    <row r="109" spans="1:10">
      <c r="G109" s="218">
        <f>G108+E109-F109</f>
        <v>110</v>
      </c>
    </row>
    <row r="110" spans="1:10">
      <c r="G110" s="218">
        <f>G109+E110-F110</f>
        <v>110</v>
      </c>
    </row>
    <row r="111" spans="1:10">
      <c r="G111" s="218">
        <f t="shared" ref="G100:G163" si="2">G110+E111-F111</f>
        <v>110</v>
      </c>
    </row>
    <row r="112" spans="1:10">
      <c r="G112" s="218">
        <f t="shared" si="2"/>
        <v>110</v>
      </c>
    </row>
    <row r="113" spans="7:7">
      <c r="G113" s="218">
        <f t="shared" si="2"/>
        <v>110</v>
      </c>
    </row>
    <row r="114" spans="7:7">
      <c r="G114" s="218">
        <f t="shared" si="2"/>
        <v>110</v>
      </c>
    </row>
    <row r="115" spans="7:7">
      <c r="G115" s="218">
        <f t="shared" si="2"/>
        <v>110</v>
      </c>
    </row>
    <row r="116" spans="7:7">
      <c r="G116" s="218">
        <f t="shared" si="2"/>
        <v>110</v>
      </c>
    </row>
    <row r="117" spans="7:7">
      <c r="G117" s="218">
        <f t="shared" si="2"/>
        <v>110</v>
      </c>
    </row>
    <row r="118" spans="7:7">
      <c r="G118" s="218">
        <f t="shared" si="2"/>
        <v>110</v>
      </c>
    </row>
    <row r="119" spans="7:7">
      <c r="G119" s="218">
        <f t="shared" si="2"/>
        <v>110</v>
      </c>
    </row>
    <row r="120" spans="7:7">
      <c r="G120" s="218">
        <f t="shared" si="2"/>
        <v>110</v>
      </c>
    </row>
    <row r="121" spans="7:7">
      <c r="G121" s="218">
        <f t="shared" si="2"/>
        <v>110</v>
      </c>
    </row>
    <row r="122" spans="7:7">
      <c r="G122" s="218">
        <f t="shared" si="2"/>
        <v>110</v>
      </c>
    </row>
    <row r="123" spans="7:7">
      <c r="G123" s="218">
        <f t="shared" si="2"/>
        <v>110</v>
      </c>
    </row>
    <row r="124" spans="7:7">
      <c r="G124" s="218">
        <f t="shared" si="2"/>
        <v>110</v>
      </c>
    </row>
    <row r="125" spans="7:7">
      <c r="G125" s="218">
        <f t="shared" si="2"/>
        <v>110</v>
      </c>
    </row>
    <row r="126" spans="7:7">
      <c r="G126" s="218">
        <f t="shared" si="2"/>
        <v>110</v>
      </c>
    </row>
    <row r="127" spans="7:7">
      <c r="G127" s="218">
        <f t="shared" si="2"/>
        <v>110</v>
      </c>
    </row>
    <row r="128" spans="7:7">
      <c r="G128" s="218">
        <f t="shared" si="2"/>
        <v>110</v>
      </c>
    </row>
    <row r="129" spans="7:7">
      <c r="G129" s="218">
        <f t="shared" si="2"/>
        <v>110</v>
      </c>
    </row>
    <row r="130" spans="7:7">
      <c r="G130" s="218">
        <f t="shared" si="2"/>
        <v>110</v>
      </c>
    </row>
    <row r="131" spans="7:7">
      <c r="G131" s="218">
        <f t="shared" si="2"/>
        <v>110</v>
      </c>
    </row>
    <row r="132" spans="7:7">
      <c r="G132" s="218">
        <f t="shared" si="2"/>
        <v>110</v>
      </c>
    </row>
    <row r="133" spans="7:7">
      <c r="G133" s="218">
        <f t="shared" si="2"/>
        <v>110</v>
      </c>
    </row>
    <row r="134" spans="7:7">
      <c r="G134" s="218">
        <f t="shared" si="2"/>
        <v>110</v>
      </c>
    </row>
    <row r="135" spans="7:7">
      <c r="G135" s="218">
        <f t="shared" si="2"/>
        <v>110</v>
      </c>
    </row>
    <row r="136" spans="7:7">
      <c r="G136" s="218">
        <f t="shared" si="2"/>
        <v>110</v>
      </c>
    </row>
    <row r="137" spans="7:7">
      <c r="G137" s="218">
        <f t="shared" si="2"/>
        <v>110</v>
      </c>
    </row>
    <row r="138" spans="7:7">
      <c r="G138" s="218">
        <f t="shared" si="2"/>
        <v>110</v>
      </c>
    </row>
    <row r="139" spans="7:7">
      <c r="G139" s="218">
        <f t="shared" si="2"/>
        <v>110</v>
      </c>
    </row>
    <row r="140" spans="7:7">
      <c r="G140" s="218">
        <f t="shared" si="2"/>
        <v>110</v>
      </c>
    </row>
    <row r="141" spans="7:7">
      <c r="G141" s="218">
        <f t="shared" si="2"/>
        <v>110</v>
      </c>
    </row>
    <row r="142" spans="7:7">
      <c r="G142" s="218">
        <f t="shared" si="2"/>
        <v>110</v>
      </c>
    </row>
    <row r="143" spans="7:7">
      <c r="G143" s="218">
        <f t="shared" si="2"/>
        <v>110</v>
      </c>
    </row>
    <row r="144" spans="7:7">
      <c r="G144" s="218">
        <f t="shared" si="2"/>
        <v>110</v>
      </c>
    </row>
    <row r="145" spans="7:7">
      <c r="G145" s="218">
        <f t="shared" si="2"/>
        <v>110</v>
      </c>
    </row>
    <row r="146" spans="7:7">
      <c r="G146" s="218">
        <f t="shared" si="2"/>
        <v>110</v>
      </c>
    </row>
    <row r="147" spans="7:7">
      <c r="G147" s="218">
        <f t="shared" si="2"/>
        <v>110</v>
      </c>
    </row>
    <row r="148" spans="7:7">
      <c r="G148" s="218">
        <f t="shared" si="2"/>
        <v>110</v>
      </c>
    </row>
    <row r="149" spans="7:7">
      <c r="G149" s="218">
        <f t="shared" si="2"/>
        <v>110</v>
      </c>
    </row>
    <row r="150" spans="7:7">
      <c r="G150" s="218">
        <f t="shared" si="2"/>
        <v>110</v>
      </c>
    </row>
    <row r="151" spans="7:7">
      <c r="G151" s="218">
        <f t="shared" si="2"/>
        <v>110</v>
      </c>
    </row>
    <row r="152" spans="7:7">
      <c r="G152" s="218">
        <f t="shared" si="2"/>
        <v>110</v>
      </c>
    </row>
    <row r="153" spans="7:7">
      <c r="G153" s="218">
        <f t="shared" si="2"/>
        <v>110</v>
      </c>
    </row>
    <row r="154" spans="7:7">
      <c r="G154" s="218">
        <f t="shared" si="2"/>
        <v>110</v>
      </c>
    </row>
    <row r="155" spans="7:7">
      <c r="G155" s="218">
        <f t="shared" si="2"/>
        <v>110</v>
      </c>
    </row>
    <row r="156" spans="7:7">
      <c r="G156" s="218">
        <f t="shared" si="2"/>
        <v>110</v>
      </c>
    </row>
    <row r="157" spans="7:7">
      <c r="G157" s="218">
        <f t="shared" si="2"/>
        <v>110</v>
      </c>
    </row>
    <row r="158" spans="7:7">
      <c r="G158" s="218">
        <f t="shared" si="2"/>
        <v>110</v>
      </c>
    </row>
    <row r="159" spans="7:7">
      <c r="G159" s="218">
        <f t="shared" si="2"/>
        <v>110</v>
      </c>
    </row>
    <row r="160" spans="7:7">
      <c r="G160" s="218">
        <f t="shared" si="2"/>
        <v>110</v>
      </c>
    </row>
    <row r="161" spans="7:7">
      <c r="G161" s="218">
        <f t="shared" si="2"/>
        <v>110</v>
      </c>
    </row>
    <row r="162" spans="7:7">
      <c r="G162" s="218">
        <f t="shared" si="2"/>
        <v>110</v>
      </c>
    </row>
    <row r="163" spans="7:7">
      <c r="G163" s="218">
        <f t="shared" si="2"/>
        <v>110</v>
      </c>
    </row>
    <row r="164" spans="7:7">
      <c r="G164" s="218">
        <f t="shared" ref="G164:G227" si="3">G163+E164-F164</f>
        <v>110</v>
      </c>
    </row>
    <row r="165" spans="7:7">
      <c r="G165" s="218">
        <f t="shared" si="3"/>
        <v>110</v>
      </c>
    </row>
    <row r="166" spans="7:7">
      <c r="G166" s="218">
        <f t="shared" si="3"/>
        <v>110</v>
      </c>
    </row>
    <row r="167" spans="7:7">
      <c r="G167" s="218">
        <f t="shared" si="3"/>
        <v>110</v>
      </c>
    </row>
    <row r="168" spans="7:7">
      <c r="G168" s="218">
        <f t="shared" si="3"/>
        <v>110</v>
      </c>
    </row>
    <row r="169" spans="7:7">
      <c r="G169" s="218">
        <f t="shared" si="3"/>
        <v>110</v>
      </c>
    </row>
    <row r="170" spans="7:7">
      <c r="G170" s="218">
        <f t="shared" si="3"/>
        <v>110</v>
      </c>
    </row>
    <row r="171" spans="7:7">
      <c r="G171" s="218">
        <f t="shared" si="3"/>
        <v>110</v>
      </c>
    </row>
    <row r="172" spans="7:7">
      <c r="G172" s="218">
        <f t="shared" si="3"/>
        <v>110</v>
      </c>
    </row>
    <row r="173" spans="7:7">
      <c r="G173" s="218">
        <f t="shared" si="3"/>
        <v>110</v>
      </c>
    </row>
    <row r="174" spans="7:7">
      <c r="G174" s="218">
        <f t="shared" si="3"/>
        <v>110</v>
      </c>
    </row>
    <row r="175" spans="7:7">
      <c r="G175" s="218">
        <f t="shared" si="3"/>
        <v>110</v>
      </c>
    </row>
    <row r="176" spans="7:7">
      <c r="G176" s="218">
        <f t="shared" si="3"/>
        <v>110</v>
      </c>
    </row>
    <row r="177" spans="7:7">
      <c r="G177" s="218">
        <f t="shared" si="3"/>
        <v>110</v>
      </c>
    </row>
    <row r="178" spans="7:7">
      <c r="G178" s="218">
        <f t="shared" si="3"/>
        <v>110</v>
      </c>
    </row>
    <row r="179" spans="7:7">
      <c r="G179" s="218">
        <f t="shared" si="3"/>
        <v>110</v>
      </c>
    </row>
    <row r="180" spans="7:7">
      <c r="G180" s="218">
        <f t="shared" si="3"/>
        <v>110</v>
      </c>
    </row>
    <row r="181" spans="7:7">
      <c r="G181" s="218">
        <f t="shared" si="3"/>
        <v>110</v>
      </c>
    </row>
    <row r="182" spans="7:7">
      <c r="G182" s="218">
        <f t="shared" si="3"/>
        <v>110</v>
      </c>
    </row>
    <row r="183" spans="7:7">
      <c r="G183" s="218">
        <f t="shared" si="3"/>
        <v>110</v>
      </c>
    </row>
    <row r="184" spans="7:7">
      <c r="G184" s="218">
        <f t="shared" si="3"/>
        <v>110</v>
      </c>
    </row>
    <row r="185" spans="7:7">
      <c r="G185" s="218">
        <f t="shared" si="3"/>
        <v>110</v>
      </c>
    </row>
    <row r="186" spans="7:7">
      <c r="G186" s="218">
        <f t="shared" si="3"/>
        <v>110</v>
      </c>
    </row>
    <row r="187" spans="7:7">
      <c r="G187" s="218">
        <f t="shared" si="3"/>
        <v>110</v>
      </c>
    </row>
    <row r="188" spans="7:7">
      <c r="G188" s="218">
        <f t="shared" si="3"/>
        <v>110</v>
      </c>
    </row>
    <row r="189" spans="7:7">
      <c r="G189" s="218">
        <f t="shared" si="3"/>
        <v>110</v>
      </c>
    </row>
    <row r="190" spans="7:7">
      <c r="G190" s="218">
        <f t="shared" si="3"/>
        <v>110</v>
      </c>
    </row>
    <row r="191" spans="7:7">
      <c r="G191" s="218">
        <f t="shared" si="3"/>
        <v>110</v>
      </c>
    </row>
    <row r="192" spans="7:7">
      <c r="G192" s="218">
        <f t="shared" si="3"/>
        <v>110</v>
      </c>
    </row>
    <row r="193" spans="7:7">
      <c r="G193" s="218">
        <f t="shared" si="3"/>
        <v>110</v>
      </c>
    </row>
    <row r="194" spans="7:7">
      <c r="G194" s="218">
        <f t="shared" si="3"/>
        <v>110</v>
      </c>
    </row>
    <row r="195" spans="7:7">
      <c r="G195" s="218">
        <f t="shared" si="3"/>
        <v>110</v>
      </c>
    </row>
    <row r="196" spans="7:7">
      <c r="G196" s="218">
        <f t="shared" si="3"/>
        <v>110</v>
      </c>
    </row>
    <row r="197" spans="7:7">
      <c r="G197" s="218">
        <f t="shared" si="3"/>
        <v>110</v>
      </c>
    </row>
    <row r="198" spans="7:7">
      <c r="G198" s="218">
        <f t="shared" si="3"/>
        <v>110</v>
      </c>
    </row>
    <row r="199" spans="7:7">
      <c r="G199" s="218">
        <f t="shared" si="3"/>
        <v>110</v>
      </c>
    </row>
    <row r="200" spans="7:7">
      <c r="G200" s="218">
        <f t="shared" si="3"/>
        <v>110</v>
      </c>
    </row>
    <row r="201" spans="7:7">
      <c r="G201" s="218">
        <f t="shared" si="3"/>
        <v>110</v>
      </c>
    </row>
    <row r="202" spans="7:7">
      <c r="G202" s="218">
        <f t="shared" si="3"/>
        <v>110</v>
      </c>
    </row>
    <row r="203" spans="7:7">
      <c r="G203" s="218">
        <f t="shared" si="3"/>
        <v>110</v>
      </c>
    </row>
    <row r="204" spans="7:7">
      <c r="G204" s="218">
        <f t="shared" si="3"/>
        <v>110</v>
      </c>
    </row>
    <row r="205" spans="7:7">
      <c r="G205" s="218">
        <f t="shared" si="3"/>
        <v>110</v>
      </c>
    </row>
    <row r="206" spans="7:7">
      <c r="G206" s="218">
        <f t="shared" si="3"/>
        <v>110</v>
      </c>
    </row>
    <row r="207" spans="7:7">
      <c r="G207" s="218">
        <f t="shared" si="3"/>
        <v>110</v>
      </c>
    </row>
    <row r="208" spans="7:7">
      <c r="G208" s="218">
        <f t="shared" si="3"/>
        <v>110</v>
      </c>
    </row>
    <row r="209" spans="7:7">
      <c r="G209" s="218">
        <f t="shared" si="3"/>
        <v>110</v>
      </c>
    </row>
    <row r="210" spans="7:7">
      <c r="G210" s="218">
        <f t="shared" si="3"/>
        <v>110</v>
      </c>
    </row>
    <row r="211" spans="7:7">
      <c r="G211" s="218">
        <f t="shared" si="3"/>
        <v>110</v>
      </c>
    </row>
    <row r="212" spans="7:7">
      <c r="G212" s="218">
        <f t="shared" si="3"/>
        <v>110</v>
      </c>
    </row>
    <row r="213" spans="7:7">
      <c r="G213" s="218">
        <f t="shared" si="3"/>
        <v>110</v>
      </c>
    </row>
    <row r="214" spans="7:7">
      <c r="G214" s="218">
        <f t="shared" si="3"/>
        <v>110</v>
      </c>
    </row>
    <row r="215" spans="7:7">
      <c r="G215" s="218">
        <f t="shared" si="3"/>
        <v>110</v>
      </c>
    </row>
    <row r="216" spans="7:7">
      <c r="G216" s="218">
        <f t="shared" si="3"/>
        <v>110</v>
      </c>
    </row>
    <row r="217" spans="7:7">
      <c r="G217" s="218">
        <f t="shared" si="3"/>
        <v>110</v>
      </c>
    </row>
    <row r="218" spans="7:7">
      <c r="G218" s="218">
        <f t="shared" si="3"/>
        <v>110</v>
      </c>
    </row>
    <row r="219" spans="7:7">
      <c r="G219" s="218">
        <f t="shared" si="3"/>
        <v>110</v>
      </c>
    </row>
    <row r="220" spans="7:7">
      <c r="G220" s="218">
        <f t="shared" si="3"/>
        <v>110</v>
      </c>
    </row>
    <row r="221" spans="7:7">
      <c r="G221" s="218">
        <f t="shared" si="3"/>
        <v>110</v>
      </c>
    </row>
    <row r="222" spans="7:7">
      <c r="G222" s="218">
        <f t="shared" si="3"/>
        <v>110</v>
      </c>
    </row>
    <row r="223" spans="7:7">
      <c r="G223" s="218">
        <f t="shared" si="3"/>
        <v>110</v>
      </c>
    </row>
    <row r="224" spans="7:7">
      <c r="G224" s="218">
        <f t="shared" si="3"/>
        <v>110</v>
      </c>
    </row>
    <row r="225" spans="7:7">
      <c r="G225" s="218">
        <f t="shared" si="3"/>
        <v>110</v>
      </c>
    </row>
    <row r="226" spans="7:7">
      <c r="G226" s="218">
        <f t="shared" si="3"/>
        <v>110</v>
      </c>
    </row>
    <row r="227" spans="7:7">
      <c r="G227" s="218">
        <f t="shared" si="3"/>
        <v>110</v>
      </c>
    </row>
    <row r="228" spans="7:7">
      <c r="G228" s="218">
        <f t="shared" ref="G228:G291" si="4">G227+E228-F228</f>
        <v>110</v>
      </c>
    </row>
    <row r="229" spans="7:7">
      <c r="G229" s="218">
        <f t="shared" si="4"/>
        <v>110</v>
      </c>
    </row>
    <row r="230" spans="7:7">
      <c r="G230" s="218">
        <f t="shared" si="4"/>
        <v>110</v>
      </c>
    </row>
    <row r="231" spans="7:7">
      <c r="G231" s="218">
        <f t="shared" si="4"/>
        <v>110</v>
      </c>
    </row>
    <row r="232" spans="7:7">
      <c r="G232" s="218">
        <f t="shared" si="4"/>
        <v>110</v>
      </c>
    </row>
    <row r="233" spans="7:7">
      <c r="G233" s="218">
        <f t="shared" si="4"/>
        <v>110</v>
      </c>
    </row>
    <row r="234" spans="7:7">
      <c r="G234" s="218">
        <f t="shared" si="4"/>
        <v>110</v>
      </c>
    </row>
    <row r="235" spans="7:7">
      <c r="G235" s="218">
        <f t="shared" si="4"/>
        <v>110</v>
      </c>
    </row>
    <row r="236" spans="7:7">
      <c r="G236" s="218">
        <f t="shared" si="4"/>
        <v>110</v>
      </c>
    </row>
    <row r="237" spans="7:7">
      <c r="G237" s="218">
        <f t="shared" si="4"/>
        <v>110</v>
      </c>
    </row>
    <row r="238" spans="7:7">
      <c r="G238" s="218">
        <f t="shared" si="4"/>
        <v>110</v>
      </c>
    </row>
    <row r="239" spans="7:7">
      <c r="G239" s="218">
        <f t="shared" si="4"/>
        <v>110</v>
      </c>
    </row>
    <row r="240" spans="7:7">
      <c r="G240" s="218">
        <f t="shared" si="4"/>
        <v>110</v>
      </c>
    </row>
    <row r="241" spans="7:7">
      <c r="G241" s="218">
        <f t="shared" si="4"/>
        <v>110</v>
      </c>
    </row>
    <row r="242" spans="7:7">
      <c r="G242" s="218">
        <f t="shared" si="4"/>
        <v>110</v>
      </c>
    </row>
    <row r="243" spans="7:7">
      <c r="G243" s="218">
        <f t="shared" si="4"/>
        <v>110</v>
      </c>
    </row>
    <row r="244" spans="7:7">
      <c r="G244" s="218">
        <f t="shared" si="4"/>
        <v>110</v>
      </c>
    </row>
    <row r="245" spans="7:7">
      <c r="G245" s="218">
        <f t="shared" si="4"/>
        <v>110</v>
      </c>
    </row>
    <row r="246" spans="7:7">
      <c r="G246" s="218">
        <f t="shared" si="4"/>
        <v>110</v>
      </c>
    </row>
    <row r="247" spans="7:7">
      <c r="G247" s="218">
        <f t="shared" si="4"/>
        <v>110</v>
      </c>
    </row>
    <row r="248" spans="7:7">
      <c r="G248" s="218">
        <f t="shared" si="4"/>
        <v>110</v>
      </c>
    </row>
    <row r="249" spans="7:7">
      <c r="G249" s="218">
        <f t="shared" si="4"/>
        <v>110</v>
      </c>
    </row>
    <row r="250" spans="7:7">
      <c r="G250" s="218">
        <f t="shared" si="4"/>
        <v>110</v>
      </c>
    </row>
    <row r="251" spans="7:7">
      <c r="G251" s="218">
        <f t="shared" si="4"/>
        <v>110</v>
      </c>
    </row>
    <row r="252" spans="7:7">
      <c r="G252" s="218">
        <f t="shared" si="4"/>
        <v>110</v>
      </c>
    </row>
    <row r="253" spans="7:7">
      <c r="G253" s="218">
        <f t="shared" si="4"/>
        <v>110</v>
      </c>
    </row>
    <row r="254" spans="7:7">
      <c r="G254" s="218">
        <f t="shared" si="4"/>
        <v>110</v>
      </c>
    </row>
    <row r="255" spans="7:7">
      <c r="G255" s="218">
        <f t="shared" si="4"/>
        <v>110</v>
      </c>
    </row>
    <row r="256" spans="7:7">
      <c r="G256" s="218">
        <f t="shared" si="4"/>
        <v>110</v>
      </c>
    </row>
    <row r="257" spans="7:7">
      <c r="G257" s="218">
        <f t="shared" si="4"/>
        <v>110</v>
      </c>
    </row>
    <row r="258" spans="7:7">
      <c r="G258" s="218">
        <f t="shared" si="4"/>
        <v>110</v>
      </c>
    </row>
    <row r="259" spans="7:7">
      <c r="G259" s="218">
        <f t="shared" si="4"/>
        <v>110</v>
      </c>
    </row>
    <row r="260" spans="7:7">
      <c r="G260" s="218">
        <f t="shared" si="4"/>
        <v>110</v>
      </c>
    </row>
    <row r="261" spans="7:7">
      <c r="G261" s="218">
        <f t="shared" si="4"/>
        <v>110</v>
      </c>
    </row>
    <row r="262" spans="7:7">
      <c r="G262" s="218">
        <f t="shared" si="4"/>
        <v>110</v>
      </c>
    </row>
    <row r="263" spans="7:7">
      <c r="G263" s="218">
        <f t="shared" si="4"/>
        <v>110</v>
      </c>
    </row>
    <row r="264" spans="7:7">
      <c r="G264" s="218">
        <f t="shared" si="4"/>
        <v>110</v>
      </c>
    </row>
    <row r="265" spans="7:7">
      <c r="G265" s="218">
        <f t="shared" si="4"/>
        <v>110</v>
      </c>
    </row>
    <row r="266" spans="7:7">
      <c r="G266" s="218">
        <f t="shared" si="4"/>
        <v>110</v>
      </c>
    </row>
    <row r="267" spans="7:7">
      <c r="G267" s="218">
        <f t="shared" si="4"/>
        <v>110</v>
      </c>
    </row>
    <row r="268" spans="7:7">
      <c r="G268" s="218">
        <f t="shared" si="4"/>
        <v>110</v>
      </c>
    </row>
    <row r="269" spans="7:7">
      <c r="G269" s="218">
        <f t="shared" si="4"/>
        <v>110</v>
      </c>
    </row>
    <row r="270" spans="7:7">
      <c r="G270" s="218">
        <f t="shared" si="4"/>
        <v>110</v>
      </c>
    </row>
    <row r="271" spans="7:7">
      <c r="G271" s="218">
        <f t="shared" si="4"/>
        <v>110</v>
      </c>
    </row>
    <row r="272" spans="7:7">
      <c r="G272" s="218">
        <f t="shared" si="4"/>
        <v>110</v>
      </c>
    </row>
    <row r="273" spans="7:7">
      <c r="G273" s="218">
        <f t="shared" si="4"/>
        <v>110</v>
      </c>
    </row>
    <row r="274" spans="7:7">
      <c r="G274" s="218">
        <f t="shared" si="4"/>
        <v>110</v>
      </c>
    </row>
    <row r="275" spans="7:7">
      <c r="G275" s="218">
        <f t="shared" si="4"/>
        <v>110</v>
      </c>
    </row>
    <row r="276" spans="7:7">
      <c r="G276" s="218">
        <f t="shared" si="4"/>
        <v>110</v>
      </c>
    </row>
    <row r="277" spans="7:7">
      <c r="G277" s="218">
        <f t="shared" si="4"/>
        <v>110</v>
      </c>
    </row>
    <row r="278" spans="7:7">
      <c r="G278" s="218">
        <f t="shared" si="4"/>
        <v>110</v>
      </c>
    </row>
    <row r="279" spans="7:7">
      <c r="G279" s="218">
        <f t="shared" si="4"/>
        <v>110</v>
      </c>
    </row>
    <row r="280" spans="7:7">
      <c r="G280" s="218">
        <f t="shared" si="4"/>
        <v>110</v>
      </c>
    </row>
    <row r="281" spans="7:7">
      <c r="G281" s="218">
        <f t="shared" si="4"/>
        <v>110</v>
      </c>
    </row>
    <row r="282" spans="7:7">
      <c r="G282" s="218">
        <f t="shared" si="4"/>
        <v>110</v>
      </c>
    </row>
    <row r="283" spans="7:7">
      <c r="G283" s="218">
        <f t="shared" si="4"/>
        <v>110</v>
      </c>
    </row>
    <row r="284" spans="7:7">
      <c r="G284" s="218">
        <f t="shared" si="4"/>
        <v>110</v>
      </c>
    </row>
    <row r="285" spans="7:7">
      <c r="G285" s="218">
        <f t="shared" si="4"/>
        <v>110</v>
      </c>
    </row>
    <row r="286" spans="7:7">
      <c r="G286" s="218">
        <f t="shared" si="4"/>
        <v>110</v>
      </c>
    </row>
    <row r="287" spans="7:7">
      <c r="G287" s="218">
        <f t="shared" si="4"/>
        <v>110</v>
      </c>
    </row>
    <row r="288" spans="7:7">
      <c r="G288" s="218">
        <f t="shared" si="4"/>
        <v>110</v>
      </c>
    </row>
    <row r="289" spans="7:7">
      <c r="G289" s="218">
        <f t="shared" si="4"/>
        <v>110</v>
      </c>
    </row>
    <row r="290" spans="7:7">
      <c r="G290" s="218">
        <f t="shared" si="4"/>
        <v>110</v>
      </c>
    </row>
    <row r="291" spans="7:7">
      <c r="G291" s="218">
        <f t="shared" si="4"/>
        <v>110</v>
      </c>
    </row>
    <row r="292" spans="7:7">
      <c r="G292" s="218">
        <f t="shared" ref="G292:G310" si="5">G291+E292-F292</f>
        <v>110</v>
      </c>
    </row>
    <row r="293" spans="7:7">
      <c r="G293" s="218">
        <f t="shared" si="5"/>
        <v>110</v>
      </c>
    </row>
    <row r="294" spans="7:7">
      <c r="G294" s="218">
        <f t="shared" si="5"/>
        <v>110</v>
      </c>
    </row>
    <row r="295" spans="7:7">
      <c r="G295" s="218">
        <f t="shared" si="5"/>
        <v>110</v>
      </c>
    </row>
    <row r="296" spans="7:7">
      <c r="G296" s="218">
        <f t="shared" si="5"/>
        <v>110</v>
      </c>
    </row>
    <row r="297" spans="7:7">
      <c r="G297" s="218">
        <f t="shared" si="5"/>
        <v>110</v>
      </c>
    </row>
    <row r="298" spans="7:7">
      <c r="G298" s="218">
        <f t="shared" si="5"/>
        <v>110</v>
      </c>
    </row>
    <row r="299" spans="7:7">
      <c r="G299" s="218">
        <f t="shared" si="5"/>
        <v>110</v>
      </c>
    </row>
    <row r="300" spans="7:7">
      <c r="G300" s="218">
        <f t="shared" si="5"/>
        <v>110</v>
      </c>
    </row>
    <row r="301" spans="7:7">
      <c r="G301" s="218">
        <f t="shared" si="5"/>
        <v>110</v>
      </c>
    </row>
    <row r="302" spans="7:7">
      <c r="G302" s="218">
        <f t="shared" si="5"/>
        <v>110</v>
      </c>
    </row>
    <row r="303" spans="7:7">
      <c r="G303" s="218">
        <f t="shared" si="5"/>
        <v>110</v>
      </c>
    </row>
    <row r="304" spans="7:7">
      <c r="G304" s="218">
        <f t="shared" si="5"/>
        <v>110</v>
      </c>
    </row>
    <row r="305" spans="7:7">
      <c r="G305" s="218">
        <f t="shared" si="5"/>
        <v>110</v>
      </c>
    </row>
    <row r="306" spans="7:7">
      <c r="G306" s="218">
        <f t="shared" si="5"/>
        <v>110</v>
      </c>
    </row>
    <row r="307" spans="7:7">
      <c r="G307" s="218">
        <f t="shared" si="5"/>
        <v>110</v>
      </c>
    </row>
    <row r="308" spans="7:7">
      <c r="G308" s="218">
        <f t="shared" si="5"/>
        <v>110</v>
      </c>
    </row>
    <row r="309" spans="7:7">
      <c r="G309" s="218">
        <f t="shared" si="5"/>
        <v>110</v>
      </c>
    </row>
    <row r="310" spans="7:7">
      <c r="G310" s="218">
        <f t="shared" si="5"/>
        <v>110</v>
      </c>
    </row>
  </sheetData>
  <autoFilter ref="A3:L92" xr:uid="{D26E0ABB-0AC8-445B-95BC-A6AEF096B88C}"/>
  <mergeCells count="3">
    <mergeCell ref="J19:L19"/>
    <mergeCell ref="A1:F2"/>
    <mergeCell ref="K84:M8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A06B-EA29-41EC-9DD9-F555E7C6EB85}">
  <sheetPr>
    <tabColor rgb="FF92D050"/>
  </sheetPr>
  <dimension ref="A1:G50"/>
  <sheetViews>
    <sheetView workbookViewId="0">
      <selection activeCell="D12" sqref="D12:E12"/>
    </sheetView>
  </sheetViews>
  <sheetFormatPr defaultRowHeight="15"/>
  <cols>
    <col min="1" max="1" width="12.5703125" customWidth="1"/>
    <col min="2" max="2" width="14.7109375" style="653" bestFit="1" customWidth="1"/>
    <col min="3" max="3" width="12.5703125" customWidth="1"/>
    <col min="4" max="4" width="22.85546875" bestFit="1" customWidth="1"/>
    <col min="5" max="7" width="12.5703125" customWidth="1"/>
  </cols>
  <sheetData>
    <row r="1" spans="1:7" ht="30" customHeight="1">
      <c r="A1" s="751" t="s">
        <v>3788</v>
      </c>
      <c r="B1" s="751"/>
      <c r="C1" s="751"/>
      <c r="D1" s="751"/>
      <c r="E1" s="751"/>
      <c r="F1" s="751"/>
      <c r="G1" s="751"/>
    </row>
    <row r="3" spans="1:7" ht="30.75">
      <c r="A3" s="242" t="s">
        <v>390</v>
      </c>
      <c r="B3" s="652" t="s">
        <v>391</v>
      </c>
      <c r="C3" s="233" t="s">
        <v>392</v>
      </c>
      <c r="D3" s="233" t="s">
        <v>393</v>
      </c>
      <c r="E3" s="286" t="s">
        <v>394</v>
      </c>
      <c r="F3" s="286" t="s">
        <v>395</v>
      </c>
      <c r="G3" s="235" t="s">
        <v>396</v>
      </c>
    </row>
    <row r="4" spans="1:7">
      <c r="A4" s="277"/>
      <c r="B4" s="652"/>
      <c r="C4" s="680"/>
      <c r="E4" s="285"/>
      <c r="F4" s="285"/>
      <c r="G4" s="218">
        <f>+E4</f>
        <v>0</v>
      </c>
    </row>
    <row r="5" spans="1:7">
      <c r="A5" s="277">
        <v>46081</v>
      </c>
      <c r="B5" s="652" t="s">
        <v>397</v>
      </c>
      <c r="C5" s="680" t="s">
        <v>415</v>
      </c>
      <c r="D5" t="s">
        <v>400</v>
      </c>
      <c r="E5" s="285">
        <v>290</v>
      </c>
      <c r="F5" s="285"/>
      <c r="G5" s="218">
        <f>G4+E5-F5</f>
        <v>290</v>
      </c>
    </row>
    <row r="6" spans="1:7">
      <c r="A6" s="623">
        <v>46060</v>
      </c>
      <c r="B6" s="317" t="s">
        <v>3789</v>
      </c>
      <c r="C6" s="677" t="s">
        <v>415</v>
      </c>
      <c r="D6" t="s">
        <v>400</v>
      </c>
      <c r="F6" s="256">
        <v>140</v>
      </c>
      <c r="G6" s="218">
        <f>G5+E6-F6</f>
        <v>150</v>
      </c>
    </row>
    <row r="7" spans="1:7">
      <c r="A7" s="623">
        <v>46086</v>
      </c>
      <c r="B7" s="317" t="s">
        <v>3790</v>
      </c>
      <c r="C7" s="677" t="s">
        <v>415</v>
      </c>
      <c r="D7" t="s">
        <v>400</v>
      </c>
      <c r="F7" s="256">
        <v>70</v>
      </c>
      <c r="G7" s="218">
        <f t="shared" ref="G7:G17" si="0">G6+E7-F7</f>
        <v>80</v>
      </c>
    </row>
    <row r="8" spans="1:7">
      <c r="A8" s="623">
        <v>46095</v>
      </c>
      <c r="B8" s="317" t="s">
        <v>3791</v>
      </c>
      <c r="C8" s="677" t="s">
        <v>415</v>
      </c>
      <c r="D8" t="s">
        <v>400</v>
      </c>
      <c r="E8" s="256"/>
      <c r="F8" s="256">
        <v>80</v>
      </c>
      <c r="G8" s="218">
        <f t="shared" si="0"/>
        <v>0</v>
      </c>
    </row>
    <row r="9" spans="1:7">
      <c r="A9" s="277">
        <v>46112</v>
      </c>
      <c r="B9" s="680" t="s">
        <v>397</v>
      </c>
      <c r="C9" s="676" t="s">
        <v>418</v>
      </c>
      <c r="D9" t="s">
        <v>400</v>
      </c>
      <c r="E9" s="256">
        <v>300</v>
      </c>
      <c r="F9" s="256"/>
      <c r="G9" s="218">
        <f t="shared" si="0"/>
        <v>300</v>
      </c>
    </row>
    <row r="10" spans="1:7">
      <c r="A10" s="623">
        <v>46113</v>
      </c>
      <c r="B10" s="317" t="s">
        <v>3792</v>
      </c>
      <c r="C10" s="677" t="s">
        <v>418</v>
      </c>
      <c r="D10" t="s">
        <v>400</v>
      </c>
      <c r="E10" s="256"/>
      <c r="F10" s="256">
        <v>200</v>
      </c>
      <c r="G10" s="218">
        <f t="shared" si="0"/>
        <v>100</v>
      </c>
    </row>
    <row r="11" spans="1:7">
      <c r="A11" s="623">
        <v>46122</v>
      </c>
      <c r="B11" s="317" t="s">
        <v>3793</v>
      </c>
      <c r="C11" s="677" t="s">
        <v>418</v>
      </c>
      <c r="D11" t="s">
        <v>400</v>
      </c>
      <c r="E11" s="256"/>
      <c r="F11" s="256">
        <v>100</v>
      </c>
      <c r="G11" s="218">
        <f t="shared" si="0"/>
        <v>0</v>
      </c>
    </row>
    <row r="12" spans="1:7">
      <c r="A12" s="243">
        <v>46142</v>
      </c>
      <c r="B12" s="676" t="s">
        <v>1454</v>
      </c>
      <c r="C12" s="676" t="s">
        <v>420</v>
      </c>
      <c r="D12" t="s">
        <v>400</v>
      </c>
      <c r="E12" s="256">
        <v>300</v>
      </c>
      <c r="F12" s="256"/>
      <c r="G12" s="218">
        <f t="shared" si="0"/>
        <v>300</v>
      </c>
    </row>
    <row r="13" spans="1:7">
      <c r="A13" s="623"/>
      <c r="B13" s="317"/>
      <c r="C13" s="677"/>
      <c r="E13" s="256"/>
      <c r="F13" s="256"/>
      <c r="G13" s="218">
        <f t="shared" si="0"/>
        <v>300</v>
      </c>
    </row>
    <row r="14" spans="1:7">
      <c r="A14" s="623"/>
      <c r="B14" s="317"/>
      <c r="C14" s="677"/>
      <c r="E14" s="256"/>
      <c r="F14" s="256"/>
      <c r="G14" s="218">
        <f t="shared" si="0"/>
        <v>300</v>
      </c>
    </row>
    <row r="15" spans="1:7">
      <c r="A15" s="623"/>
      <c r="B15" s="317"/>
      <c r="C15" s="677"/>
      <c r="E15" s="256"/>
      <c r="F15" s="256"/>
      <c r="G15" s="218">
        <f t="shared" si="0"/>
        <v>300</v>
      </c>
    </row>
    <row r="16" spans="1:7">
      <c r="A16" s="623"/>
      <c r="B16" s="317"/>
      <c r="C16" s="677"/>
      <c r="E16" s="256"/>
      <c r="F16" s="256"/>
      <c r="G16" s="218">
        <f t="shared" si="0"/>
        <v>300</v>
      </c>
    </row>
    <row r="17" spans="1:7">
      <c r="A17" s="623"/>
      <c r="B17" s="317"/>
      <c r="C17" s="677"/>
      <c r="E17" s="256"/>
      <c r="F17" s="256"/>
      <c r="G17" s="218">
        <f t="shared" si="0"/>
        <v>300</v>
      </c>
    </row>
    <row r="18" spans="1:7">
      <c r="A18" s="623"/>
      <c r="B18" s="317"/>
      <c r="C18" s="677"/>
      <c r="E18" s="256"/>
      <c r="F18" s="256"/>
      <c r="G18" s="218">
        <f>G17+E18-F18</f>
        <v>300</v>
      </c>
    </row>
    <row r="19" spans="1:7">
      <c r="A19" s="623"/>
      <c r="B19" s="317"/>
      <c r="C19" s="677"/>
      <c r="E19" s="256"/>
      <c r="F19" s="256"/>
      <c r="G19" s="218">
        <f>G18+E19-F19</f>
        <v>300</v>
      </c>
    </row>
    <row r="20" spans="1:7">
      <c r="A20" s="623"/>
      <c r="B20" s="317"/>
      <c r="C20" s="677"/>
      <c r="E20" s="256"/>
      <c r="F20" s="256"/>
      <c r="G20" s="218">
        <f>G19+E20-F20</f>
        <v>300</v>
      </c>
    </row>
    <row r="21" spans="1:7">
      <c r="A21" s="623"/>
      <c r="B21" s="317"/>
      <c r="E21" s="256"/>
      <c r="F21" s="256"/>
      <c r="G21" s="218">
        <f>G20+E21-F21</f>
        <v>300</v>
      </c>
    </row>
    <row r="22" spans="1:7">
      <c r="A22" s="623"/>
      <c r="E22" s="256"/>
      <c r="F22" s="256"/>
      <c r="G22" s="218">
        <f>G21+E22-F22</f>
        <v>300</v>
      </c>
    </row>
    <row r="23" spans="1:7">
      <c r="A23" s="623"/>
      <c r="E23" s="256"/>
      <c r="F23" s="256"/>
      <c r="G23" s="218">
        <f>G22+E23-F23</f>
        <v>300</v>
      </c>
    </row>
    <row r="24" spans="1:7">
      <c r="A24" s="277"/>
      <c r="E24" s="256"/>
      <c r="F24" s="256"/>
      <c r="G24" s="218">
        <f>G23+E24-F24</f>
        <v>300</v>
      </c>
    </row>
    <row r="25" spans="1:7">
      <c r="A25" s="277"/>
      <c r="E25" s="256"/>
      <c r="F25" s="256"/>
      <c r="G25" s="218">
        <f>G24+E25-F25</f>
        <v>300</v>
      </c>
    </row>
    <row r="26" spans="1:7">
      <c r="A26" s="277"/>
      <c r="E26" s="256"/>
      <c r="F26" s="256"/>
      <c r="G26" s="218">
        <f>G25+E26-F26</f>
        <v>300</v>
      </c>
    </row>
    <row r="27" spans="1:7">
      <c r="A27" s="277"/>
      <c r="E27" s="256"/>
      <c r="F27" s="256"/>
      <c r="G27" s="218">
        <f>G26+E27-F27</f>
        <v>300</v>
      </c>
    </row>
    <row r="28" spans="1:7">
      <c r="A28" s="277"/>
      <c r="E28" s="256"/>
      <c r="F28" s="256"/>
      <c r="G28" s="218">
        <f>G27+E28-F28</f>
        <v>300</v>
      </c>
    </row>
    <row r="29" spans="1:7">
      <c r="A29" s="277"/>
      <c r="E29" s="256"/>
      <c r="F29" s="256"/>
      <c r="G29" s="218">
        <f>G28+E29-F29</f>
        <v>300</v>
      </c>
    </row>
    <row r="30" spans="1:7">
      <c r="A30" s="277"/>
      <c r="E30" s="256"/>
      <c r="F30" s="256"/>
      <c r="G30" s="218">
        <f>G29+E30-F30</f>
        <v>300</v>
      </c>
    </row>
    <row r="31" spans="1:7">
      <c r="A31" s="277"/>
      <c r="E31" s="256"/>
      <c r="F31" s="256"/>
      <c r="G31" s="218">
        <f>G30+E31-F31</f>
        <v>300</v>
      </c>
    </row>
    <row r="32" spans="1:7">
      <c r="A32" s="277"/>
      <c r="E32" s="256"/>
      <c r="F32" s="256"/>
      <c r="G32" s="218">
        <f>G31+E32-F32</f>
        <v>300</v>
      </c>
    </row>
    <row r="33" spans="5:7">
      <c r="E33" s="256"/>
      <c r="F33" s="256"/>
      <c r="G33" s="218">
        <f>G32+E33-F33</f>
        <v>300</v>
      </c>
    </row>
    <row r="34" spans="5:7">
      <c r="E34" s="256"/>
      <c r="F34" s="256"/>
      <c r="G34" s="218">
        <f>G33+E34-F34</f>
        <v>300</v>
      </c>
    </row>
    <row r="35" spans="5:7">
      <c r="E35" s="256"/>
      <c r="F35" s="256"/>
      <c r="G35" s="218">
        <f>G34+E35-F35</f>
        <v>300</v>
      </c>
    </row>
    <row r="36" spans="5:7">
      <c r="E36" s="256"/>
      <c r="F36" s="256"/>
      <c r="G36" s="218">
        <f>G35+E36-F36</f>
        <v>300</v>
      </c>
    </row>
    <row r="37" spans="5:7">
      <c r="E37" s="256"/>
      <c r="F37" s="256"/>
      <c r="G37" s="218">
        <f>G36+E37-F37</f>
        <v>300</v>
      </c>
    </row>
    <row r="38" spans="5:7">
      <c r="E38" s="256"/>
      <c r="F38" s="256"/>
      <c r="G38" s="218">
        <f>G37+E38-F38</f>
        <v>300</v>
      </c>
    </row>
    <row r="39" spans="5:7">
      <c r="E39" s="256"/>
      <c r="F39" s="256"/>
      <c r="G39" s="218">
        <f>G38+E39-F39</f>
        <v>300</v>
      </c>
    </row>
    <row r="40" spans="5:7">
      <c r="E40" s="256"/>
      <c r="F40" s="256"/>
      <c r="G40" s="218">
        <f>G39+E40-F40</f>
        <v>300</v>
      </c>
    </row>
    <row r="41" spans="5:7">
      <c r="E41" s="256"/>
      <c r="F41" s="256"/>
      <c r="G41" s="218">
        <f>G40+E41-F41</f>
        <v>300</v>
      </c>
    </row>
    <row r="42" spans="5:7">
      <c r="E42" s="256"/>
      <c r="F42" s="256"/>
      <c r="G42" s="218">
        <f>G41+E42-F42</f>
        <v>300</v>
      </c>
    </row>
    <row r="43" spans="5:7">
      <c r="E43" s="256"/>
      <c r="F43" s="256"/>
      <c r="G43" s="218">
        <f>G42+E43-F43</f>
        <v>300</v>
      </c>
    </row>
    <row r="44" spans="5:7">
      <c r="E44" s="256"/>
      <c r="F44" s="256"/>
      <c r="G44" s="218">
        <f>G43+E44-F44</f>
        <v>300</v>
      </c>
    </row>
    <row r="45" spans="5:7">
      <c r="E45" s="256"/>
      <c r="F45" s="256"/>
      <c r="G45" s="218">
        <f>G44+E45-F45</f>
        <v>300</v>
      </c>
    </row>
    <row r="46" spans="5:7">
      <c r="E46" s="256"/>
      <c r="F46" s="256"/>
      <c r="G46" s="218">
        <f>G45+E46-F46</f>
        <v>300</v>
      </c>
    </row>
    <row r="47" spans="5:7">
      <c r="E47" s="256"/>
      <c r="F47" s="256"/>
      <c r="G47" s="218">
        <f>G46+E47-F47</f>
        <v>300</v>
      </c>
    </row>
    <row r="48" spans="5:7">
      <c r="E48" s="256"/>
      <c r="F48" s="256"/>
      <c r="G48" s="218">
        <f>G47+E48-F48</f>
        <v>300</v>
      </c>
    </row>
    <row r="49" spans="7:7">
      <c r="G49" s="218">
        <f>G48+E49-F49</f>
        <v>300</v>
      </c>
    </row>
    <row r="50" spans="7:7">
      <c r="G50" s="218">
        <f>G49+E50-F50</f>
        <v>300</v>
      </c>
    </row>
  </sheetData>
  <mergeCells count="1">
    <mergeCell ref="A1:G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2">
    <pageSetUpPr fitToPage="1"/>
  </sheetPr>
  <dimension ref="A2:AI49"/>
  <sheetViews>
    <sheetView topLeftCell="O2" zoomScaleNormal="100" workbookViewId="0">
      <selection activeCell="AD15" sqref="AB15:AD15"/>
    </sheetView>
  </sheetViews>
  <sheetFormatPr defaultColWidth="11.42578125" defaultRowHeight="15"/>
  <cols>
    <col min="1" max="1" width="4.42578125" customWidth="1"/>
    <col min="2" max="2" width="10.42578125" style="291" customWidth="1"/>
    <col min="3" max="3" width="11" style="317" customWidth="1"/>
    <col min="4" max="4" width="39.140625" customWidth="1"/>
    <col min="5" max="5" width="11.42578125" style="241" customWidth="1"/>
    <col min="6" max="6" width="5.5703125" style="241" customWidth="1"/>
    <col min="7" max="7" width="11.42578125" customWidth="1"/>
    <col min="8" max="10" width="11.42578125" style="241" customWidth="1"/>
    <col min="11" max="15" width="10" style="241" customWidth="1"/>
    <col min="16" max="16" width="10" customWidth="1"/>
    <col min="17" max="17" width="10.85546875" customWidth="1"/>
    <col min="18" max="18" width="11.7109375" customWidth="1"/>
    <col min="19" max="22" width="10.85546875" customWidth="1"/>
    <col min="23" max="26" width="10" customWidth="1"/>
    <col min="27" max="27" width="11.140625" customWidth="1"/>
    <col min="28" max="28" width="12" customWidth="1"/>
    <col min="29" max="29" width="11.85546875" customWidth="1"/>
    <col min="30" max="31" width="12.42578125" customWidth="1"/>
    <col min="32" max="32" width="9.85546875" customWidth="1"/>
    <col min="34" max="34" width="15.42578125" customWidth="1"/>
    <col min="35" max="35" width="15" customWidth="1"/>
  </cols>
  <sheetData>
    <row r="2" spans="1:34">
      <c r="A2" s="761"/>
      <c r="B2" s="762"/>
      <c r="C2" s="763"/>
      <c r="D2" s="568" t="s">
        <v>3794</v>
      </c>
      <c r="E2" s="764"/>
      <c r="F2" s="764"/>
      <c r="G2" s="761"/>
      <c r="H2" s="764"/>
      <c r="I2" s="764"/>
      <c r="J2" s="764"/>
      <c r="K2" s="764"/>
      <c r="L2" s="764"/>
      <c r="M2" s="764"/>
      <c r="N2" s="764"/>
      <c r="O2" s="764"/>
      <c r="P2" s="761"/>
      <c r="Q2" s="761"/>
      <c r="R2" s="761"/>
      <c r="S2" s="761"/>
      <c r="T2" s="761"/>
      <c r="U2" s="761"/>
      <c r="V2" s="761"/>
      <c r="W2" s="761"/>
      <c r="X2" s="761"/>
      <c r="Y2" s="761"/>
      <c r="Z2" s="761"/>
      <c r="AA2" s="761"/>
      <c r="AB2" s="761"/>
      <c r="AC2" s="761"/>
      <c r="AD2" s="761"/>
      <c r="AE2" s="761"/>
      <c r="AF2" s="761"/>
      <c r="AG2" s="761"/>
    </row>
    <row r="3" spans="1:34">
      <c r="A3" s="761"/>
      <c r="B3" s="762"/>
      <c r="C3" s="763"/>
      <c r="D3" s="765" t="s">
        <v>3795</v>
      </c>
      <c r="E3" s="764"/>
      <c r="F3" s="764"/>
      <c r="G3" s="673" t="s">
        <v>5</v>
      </c>
      <c r="H3" s="754" t="s">
        <v>400</v>
      </c>
      <c r="I3" s="755"/>
      <c r="J3" s="755"/>
      <c r="K3" s="755"/>
      <c r="L3" s="755"/>
      <c r="M3" s="755"/>
      <c r="N3" s="755"/>
      <c r="O3" s="755"/>
      <c r="P3" s="755"/>
      <c r="Q3" s="755"/>
      <c r="R3" s="755"/>
      <c r="S3" s="755"/>
      <c r="T3" s="756" t="s">
        <v>3796</v>
      </c>
      <c r="U3" s="757"/>
      <c r="V3" s="757"/>
      <c r="W3" s="757"/>
      <c r="X3" s="757"/>
      <c r="Y3" s="757"/>
      <c r="Z3" s="757"/>
      <c r="AA3" s="757"/>
      <c r="AB3" s="757"/>
      <c r="AC3" s="757"/>
      <c r="AD3" s="757"/>
      <c r="AE3" s="758"/>
      <c r="AF3" s="569"/>
      <c r="AG3" s="761"/>
    </row>
    <row r="4" spans="1:34" ht="15.75">
      <c r="A4" s="761"/>
      <c r="B4" s="762"/>
      <c r="C4" s="763" t="s">
        <v>3797</v>
      </c>
      <c r="D4" s="761"/>
      <c r="E4" s="570" t="s">
        <v>3798</v>
      </c>
      <c r="F4" s="570"/>
      <c r="G4" s="621" t="s">
        <v>3799</v>
      </c>
      <c r="H4" s="647" t="s">
        <v>420</v>
      </c>
      <c r="I4" s="648" t="s">
        <v>422</v>
      </c>
      <c r="J4" s="648" t="s">
        <v>425</v>
      </c>
      <c r="K4" s="648" t="s">
        <v>427</v>
      </c>
      <c r="L4" s="649" t="s">
        <v>429</v>
      </c>
      <c r="M4" s="649" t="s">
        <v>735</v>
      </c>
      <c r="N4" s="649" t="s">
        <v>398</v>
      </c>
      <c r="O4" s="649" t="s">
        <v>405</v>
      </c>
      <c r="P4" s="649" t="s">
        <v>409</v>
      </c>
      <c r="Q4" s="649" t="s">
        <v>444</v>
      </c>
      <c r="R4" s="651" t="s">
        <v>415</v>
      </c>
      <c r="S4" s="650" t="s">
        <v>418</v>
      </c>
      <c r="T4" s="647" t="s">
        <v>420</v>
      </c>
      <c r="U4" s="648" t="s">
        <v>422</v>
      </c>
      <c r="V4" s="648" t="s">
        <v>425</v>
      </c>
      <c r="W4" s="648" t="s">
        <v>427</v>
      </c>
      <c r="X4" s="649" t="s">
        <v>429</v>
      </c>
      <c r="Y4" s="649" t="s">
        <v>735</v>
      </c>
      <c r="Z4" s="649" t="s">
        <v>398</v>
      </c>
      <c r="AA4" s="649" t="s">
        <v>405</v>
      </c>
      <c r="AB4" s="649" t="s">
        <v>409</v>
      </c>
      <c r="AC4" s="649" t="s">
        <v>444</v>
      </c>
      <c r="AD4" s="651" t="s">
        <v>415</v>
      </c>
      <c r="AE4" s="650" t="s">
        <v>418</v>
      </c>
      <c r="AF4" s="674" t="s">
        <v>3800</v>
      </c>
      <c r="AG4" s="766" t="s">
        <v>3798</v>
      </c>
    </row>
    <row r="5" spans="1:34" ht="15.75">
      <c r="A5" s="761"/>
      <c r="B5" s="609" t="s">
        <v>1115</v>
      </c>
      <c r="C5" s="752" t="s">
        <v>3801</v>
      </c>
      <c r="D5" s="752"/>
      <c r="E5" s="753"/>
      <c r="F5" s="570"/>
      <c r="G5" s="767">
        <f>[1]RESUMEN!$G$61</f>
        <v>234.9</v>
      </c>
      <c r="H5" s="768">
        <f>[1]RESUMEN!$H$61</f>
        <v>50</v>
      </c>
      <c r="I5" s="768">
        <f>[1]RESUMEN!$I$61</f>
        <v>0</v>
      </c>
      <c r="J5" s="768">
        <f>[1]RESUMEN!$J$61</f>
        <v>0</v>
      </c>
      <c r="K5" s="768">
        <f>[1]RESUMEN!$K$61</f>
        <v>900</v>
      </c>
      <c r="L5" s="768">
        <f>[1]RESUMEN!$L$61</f>
        <v>2800</v>
      </c>
      <c r="M5" s="768">
        <f>[1]RESUMEN!$M$61</f>
        <v>0</v>
      </c>
      <c r="N5" s="768">
        <f>[1]RESUMEN!$N$61</f>
        <v>0</v>
      </c>
      <c r="O5" s="768">
        <f>[1]RESUMEN!$O$61</f>
        <v>0</v>
      </c>
      <c r="P5" s="768">
        <f>[1]RESUMEN!$P$61</f>
        <v>0</v>
      </c>
      <c r="Q5" s="768">
        <f>[1]RESUMEN!$Q$61</f>
        <v>38.4</v>
      </c>
      <c r="R5" s="769">
        <f>[1]RESUMEN!$R$61</f>
        <v>1000</v>
      </c>
      <c r="S5" s="770">
        <f>[1]RESUMEN!$S$61</f>
        <v>3668</v>
      </c>
      <c r="T5" s="771">
        <f>[1]RESUMEN!$T$61</f>
        <v>0</v>
      </c>
      <c r="U5" s="772">
        <f>[1]RESUMEN!$U$61</f>
        <v>0</v>
      </c>
      <c r="V5" s="772">
        <f>[1]RESUMEN!$V$61</f>
        <v>48</v>
      </c>
      <c r="W5" s="772">
        <f>[1]RESUMEN!$W$61</f>
        <v>76</v>
      </c>
      <c r="X5" s="772">
        <f>[1]RESUMEN!$X$61</f>
        <v>0</v>
      </c>
      <c r="Y5" s="772">
        <f>[1]RESUMEN!$Y$61</f>
        <v>0</v>
      </c>
      <c r="Z5" s="772">
        <f>[1]RESUMEN!$Z$61</f>
        <v>20.6</v>
      </c>
      <c r="AA5" s="772">
        <f>[1]RESUMEN!$AA$61</f>
        <v>128.1</v>
      </c>
      <c r="AB5" s="767">
        <f>[1]RESUMEN!$AB$61</f>
        <v>149.4</v>
      </c>
      <c r="AC5" s="772">
        <f>[1]RESUMEN!$AC$61</f>
        <v>423.5</v>
      </c>
      <c r="AD5" s="771">
        <f>[1]RESUMEN!$AD$61</f>
        <v>1335.2</v>
      </c>
      <c r="AE5" s="772">
        <f>[1]RESUMEN!$AE$61</f>
        <v>890.7</v>
      </c>
      <c r="AF5" s="773">
        <f>[1]RESUMEN!$AF$61</f>
        <v>329.7</v>
      </c>
      <c r="AG5" s="772">
        <f>[1]RESUMEN!$AG$61</f>
        <v>10497.7</v>
      </c>
    </row>
    <row r="6" spans="1:34" s="289" customFormat="1" ht="21" customHeight="1">
      <c r="A6" s="608">
        <v>52</v>
      </c>
      <c r="B6" s="610">
        <v>500</v>
      </c>
      <c r="C6" s="595" t="s">
        <v>3802</v>
      </c>
      <c r="D6" s="596" t="s">
        <v>475</v>
      </c>
      <c r="E6" s="597">
        <f>+'MALLMA CONDORI LISBETH'!G1030</f>
        <v>956</v>
      </c>
      <c r="F6" s="572"/>
      <c r="G6" s="774"/>
      <c r="H6" s="775"/>
      <c r="I6" s="775"/>
      <c r="J6" s="775"/>
      <c r="K6" s="775"/>
      <c r="L6" s="775"/>
      <c r="M6" s="775"/>
      <c r="N6" s="776"/>
      <c r="O6" s="777"/>
      <c r="P6" s="776"/>
      <c r="Q6" s="775"/>
      <c r="R6" s="778">
        <v>72.2</v>
      </c>
      <c r="S6" s="779">
        <v>500</v>
      </c>
      <c r="T6" s="780"/>
      <c r="U6" s="775"/>
      <c r="V6" s="775"/>
      <c r="W6" s="775"/>
      <c r="X6" s="775"/>
      <c r="Y6" s="775"/>
      <c r="Z6" s="776"/>
      <c r="AA6" s="776"/>
      <c r="AB6" s="781"/>
      <c r="AC6" s="782"/>
      <c r="AD6" s="783"/>
      <c r="AE6" s="777">
        <v>43.8</v>
      </c>
      <c r="AF6" s="784"/>
      <c r="AG6" s="662">
        <f>H6+I6+J6+K6+L6+M6+N6+O6+P6+Q6+T6+U6+V6+W6+X6+Y6+Z6+AA6+AB6+AC6+AF6+G6+AD6+R6+AE6+S6</f>
        <v>616</v>
      </c>
      <c r="AH6" s="567">
        <f>AG6-E6</f>
        <v>-340</v>
      </c>
    </row>
    <row r="7" spans="1:34" s="289" customFormat="1" ht="21" customHeight="1">
      <c r="A7" s="592">
        <v>53</v>
      </c>
      <c r="B7" s="611">
        <v>350</v>
      </c>
      <c r="C7" s="598" t="s">
        <v>3803</v>
      </c>
      <c r="D7" s="573" t="s">
        <v>654</v>
      </c>
      <c r="E7" s="599">
        <f>+'MAYHUASCA DORIS'!G1008</f>
        <v>162.30000000000007</v>
      </c>
      <c r="F7" s="572"/>
      <c r="G7" s="774"/>
      <c r="H7" s="785"/>
      <c r="I7" s="785"/>
      <c r="J7" s="785"/>
      <c r="K7" s="785"/>
      <c r="L7" s="785"/>
      <c r="M7" s="785"/>
      <c r="N7" s="786"/>
      <c r="O7" s="786"/>
      <c r="P7" s="786"/>
      <c r="Q7" s="785"/>
      <c r="R7" s="787"/>
      <c r="S7" s="788"/>
      <c r="T7" s="789"/>
      <c r="U7" s="785"/>
      <c r="V7" s="785"/>
      <c r="W7" s="785"/>
      <c r="X7" s="785"/>
      <c r="Y7" s="785"/>
      <c r="Z7" s="786"/>
      <c r="AA7" s="786"/>
      <c r="AB7" s="785"/>
      <c r="AC7" s="789"/>
      <c r="AD7" s="787"/>
      <c r="AE7" s="786">
        <v>22.3</v>
      </c>
      <c r="AF7" s="790"/>
      <c r="AG7" s="662">
        <f t="shared" ref="AG7:AG41" si="0">H7+I7+J7+K7+L7+M7+N7+O7+P7+Q7+T7+U7+V7+W7+X7+Y7+Z7+AA7+AB7+AC7+AF7+G7+AD7+R7+AE7+S7</f>
        <v>22.3</v>
      </c>
      <c r="AH7" s="567">
        <f t="shared" ref="AH7:AH41" si="1">AG7-E7</f>
        <v>-140.00000000000006</v>
      </c>
    </row>
    <row r="8" spans="1:34" s="289" customFormat="1" ht="21" customHeight="1">
      <c r="A8" s="592">
        <v>54</v>
      </c>
      <c r="B8" s="611">
        <v>600</v>
      </c>
      <c r="C8" s="598" t="s">
        <v>3804</v>
      </c>
      <c r="D8" s="573" t="s">
        <v>793</v>
      </c>
      <c r="E8" s="600">
        <f>+'MIRANDA FELICITA'!G1007</f>
        <v>78.299999999999841</v>
      </c>
      <c r="F8" s="572"/>
      <c r="G8" s="791"/>
      <c r="H8" s="785"/>
      <c r="I8" s="785"/>
      <c r="J8" s="785"/>
      <c r="K8" s="785"/>
      <c r="L8" s="785"/>
      <c r="M8" s="785"/>
      <c r="N8" s="786"/>
      <c r="O8" s="786"/>
      <c r="P8" s="786"/>
      <c r="Q8" s="785"/>
      <c r="R8" s="787"/>
      <c r="S8" s="788"/>
      <c r="T8" s="789"/>
      <c r="U8" s="785"/>
      <c r="V8" s="785"/>
      <c r="W8" s="785"/>
      <c r="X8" s="785">
        <v>8.3000000000000007</v>
      </c>
      <c r="Y8" s="792">
        <v>14</v>
      </c>
      <c r="Z8" s="786">
        <v>16</v>
      </c>
      <c r="AA8" s="786">
        <v>15</v>
      </c>
      <c r="AB8" s="785">
        <v>15</v>
      </c>
      <c r="AC8" s="789">
        <v>18</v>
      </c>
      <c r="AD8" s="787">
        <v>20.399999999999999</v>
      </c>
      <c r="AE8" s="786">
        <v>11.6</v>
      </c>
      <c r="AF8" s="790"/>
      <c r="AG8" s="662">
        <f t="shared" si="0"/>
        <v>118.29999999999998</v>
      </c>
      <c r="AH8" s="567">
        <f t="shared" si="1"/>
        <v>40.000000000000142</v>
      </c>
    </row>
    <row r="9" spans="1:34" s="289" customFormat="1" ht="21" customHeight="1">
      <c r="A9" s="592">
        <v>55</v>
      </c>
      <c r="B9" s="611">
        <v>500</v>
      </c>
      <c r="C9" s="598" t="s">
        <v>3805</v>
      </c>
      <c r="D9" s="573" t="s">
        <v>942</v>
      </c>
      <c r="E9" s="600">
        <f>+'MUJICA SANDRA '!G1029</f>
        <v>1015.9</v>
      </c>
      <c r="F9" s="572"/>
      <c r="G9" s="791"/>
      <c r="H9" s="785"/>
      <c r="I9" s="785"/>
      <c r="J9" s="785"/>
      <c r="K9" s="785"/>
      <c r="L9" s="785"/>
      <c r="M9" s="785"/>
      <c r="N9" s="786"/>
      <c r="O9" s="786"/>
      <c r="P9" s="786"/>
      <c r="Q9" s="785"/>
      <c r="R9" s="787">
        <v>149.5</v>
      </c>
      <c r="S9" s="788">
        <v>500</v>
      </c>
      <c r="T9" s="789"/>
      <c r="U9" s="785"/>
      <c r="V9" s="785"/>
      <c r="W9" s="785"/>
      <c r="X9" s="785"/>
      <c r="Y9" s="785"/>
      <c r="Z9" s="786"/>
      <c r="AA9" s="786"/>
      <c r="AB9" s="785"/>
      <c r="AC9" s="789"/>
      <c r="AD9" s="787"/>
      <c r="AE9" s="786">
        <v>26.4</v>
      </c>
      <c r="AF9" s="790"/>
      <c r="AG9" s="662">
        <f t="shared" si="0"/>
        <v>675.9</v>
      </c>
      <c r="AH9" s="567">
        <f t="shared" si="1"/>
        <v>-340</v>
      </c>
    </row>
    <row r="10" spans="1:34" s="289" customFormat="1" ht="21" customHeight="1">
      <c r="A10" s="592">
        <v>56</v>
      </c>
      <c r="B10" s="611">
        <v>500</v>
      </c>
      <c r="C10" s="598"/>
      <c r="D10" s="573" t="s">
        <v>3806</v>
      </c>
      <c r="E10" s="600">
        <f>+'OBREGON FERNANDO'!G508</f>
        <v>39.100000000000136</v>
      </c>
      <c r="F10" s="572"/>
      <c r="G10" s="791"/>
      <c r="H10" s="785"/>
      <c r="I10" s="785"/>
      <c r="J10" s="785"/>
      <c r="K10" s="785"/>
      <c r="L10" s="785"/>
      <c r="M10" s="785"/>
      <c r="N10" s="786"/>
      <c r="O10" s="786"/>
      <c r="P10" s="786"/>
      <c r="Q10" s="785"/>
      <c r="R10" s="787"/>
      <c r="S10" s="788"/>
      <c r="T10" s="789"/>
      <c r="U10" s="785"/>
      <c r="V10" s="785"/>
      <c r="W10" s="785"/>
      <c r="X10" s="785"/>
      <c r="Y10" s="785"/>
      <c r="Z10" s="786"/>
      <c r="AA10" s="786"/>
      <c r="AB10" s="785"/>
      <c r="AC10" s="789"/>
      <c r="AD10" s="787"/>
      <c r="AE10" s="786">
        <v>39.1</v>
      </c>
      <c r="AF10" s="793"/>
      <c r="AG10" s="662">
        <f t="shared" si="0"/>
        <v>39.1</v>
      </c>
      <c r="AH10" s="567">
        <f t="shared" si="1"/>
        <v>-1.3500311979441904E-13</v>
      </c>
    </row>
    <row r="11" spans="1:34" s="289" customFormat="1" ht="21" customHeight="1">
      <c r="A11" s="592">
        <v>57</v>
      </c>
      <c r="B11" s="611">
        <v>500</v>
      </c>
      <c r="C11" s="598" t="s">
        <v>3807</v>
      </c>
      <c r="D11" s="573" t="s">
        <v>1201</v>
      </c>
      <c r="E11" s="600">
        <f>+'PALOMINO ROSA'!G509</f>
        <v>736.70000000000016</v>
      </c>
      <c r="F11" s="572"/>
      <c r="G11" s="791"/>
      <c r="H11" s="785"/>
      <c r="I11" s="785"/>
      <c r="J11" s="785"/>
      <c r="K11" s="785"/>
      <c r="L11" s="785"/>
      <c r="M11" s="785"/>
      <c r="N11" s="786"/>
      <c r="O11" s="786"/>
      <c r="P11" s="786"/>
      <c r="Q11" s="785"/>
      <c r="R11" s="787"/>
      <c r="S11" s="788"/>
      <c r="T11" s="789">
        <v>20.399999999999999</v>
      </c>
      <c r="U11" s="785"/>
      <c r="V11" s="785"/>
      <c r="W11" s="785"/>
      <c r="X11" s="785"/>
      <c r="Y11" s="785"/>
      <c r="Z11" s="786"/>
      <c r="AA11" s="786"/>
      <c r="AB11" s="785"/>
      <c r="AC11" s="789"/>
      <c r="AD11" s="787"/>
      <c r="AE11" s="786">
        <v>38</v>
      </c>
      <c r="AF11" s="790">
        <v>28.3</v>
      </c>
      <c r="AG11" s="662">
        <f t="shared" si="0"/>
        <v>86.7</v>
      </c>
      <c r="AH11" s="567">
        <f t="shared" si="1"/>
        <v>-650.00000000000011</v>
      </c>
    </row>
    <row r="12" spans="1:34" s="289" customFormat="1" ht="21" customHeight="1">
      <c r="A12" s="592">
        <v>58</v>
      </c>
      <c r="B12" s="611">
        <v>1000</v>
      </c>
      <c r="C12" s="598"/>
      <c r="D12" s="573" t="s">
        <v>3808</v>
      </c>
      <c r="E12" s="600">
        <f>+'PEÑA ASHLEY'!G307</f>
        <v>65.400000000000091</v>
      </c>
      <c r="F12" s="572"/>
      <c r="G12" s="791"/>
      <c r="H12" s="785"/>
      <c r="I12" s="785"/>
      <c r="J12" s="785"/>
      <c r="K12" s="785"/>
      <c r="L12" s="785"/>
      <c r="M12" s="785"/>
      <c r="N12" s="786"/>
      <c r="O12" s="786"/>
      <c r="P12" s="786"/>
      <c r="Q12" s="785"/>
      <c r="R12" s="787"/>
      <c r="S12" s="788"/>
      <c r="T12" s="789"/>
      <c r="U12" s="785"/>
      <c r="V12" s="785"/>
      <c r="W12" s="785"/>
      <c r="X12" s="785"/>
      <c r="Y12" s="785"/>
      <c r="Z12" s="786"/>
      <c r="AA12" s="786"/>
      <c r="AB12" s="785"/>
      <c r="AC12" s="789"/>
      <c r="AD12" s="787"/>
      <c r="AE12" s="786">
        <v>37.1</v>
      </c>
      <c r="AF12" s="790">
        <v>28.3</v>
      </c>
      <c r="AG12" s="662">
        <f t="shared" si="0"/>
        <v>65.400000000000006</v>
      </c>
      <c r="AH12" s="567">
        <f t="shared" si="1"/>
        <v>0</v>
      </c>
    </row>
    <row r="13" spans="1:34" s="289" customFormat="1" ht="21" customHeight="1">
      <c r="A13" s="592">
        <v>59</v>
      </c>
      <c r="B13" s="611">
        <v>600</v>
      </c>
      <c r="C13" s="598" t="s">
        <v>3809</v>
      </c>
      <c r="D13" s="573" t="s">
        <v>1306</v>
      </c>
      <c r="E13" s="600">
        <f>+'PEÑA TEREZA'!G1008</f>
        <v>611.6</v>
      </c>
      <c r="F13" s="572"/>
      <c r="G13" s="791"/>
      <c r="H13" s="785"/>
      <c r="I13" s="785"/>
      <c r="J13" s="785"/>
      <c r="K13" s="785"/>
      <c r="L13" s="785"/>
      <c r="M13" s="785"/>
      <c r="N13" s="786"/>
      <c r="O13" s="786"/>
      <c r="P13" s="786"/>
      <c r="Q13" s="785"/>
      <c r="R13" s="787"/>
      <c r="S13" s="788"/>
      <c r="T13" s="789"/>
      <c r="U13" s="785"/>
      <c r="V13" s="785"/>
      <c r="W13" s="785"/>
      <c r="X13" s="785"/>
      <c r="Y13" s="785"/>
      <c r="Z13" s="786"/>
      <c r="AA13" s="786"/>
      <c r="AB13" s="785"/>
      <c r="AC13" s="789"/>
      <c r="AD13" s="787"/>
      <c r="AE13" s="786">
        <v>11.6</v>
      </c>
      <c r="AF13" s="793"/>
      <c r="AG13" s="662">
        <f>H13+I13+J13+K13+L13+M13+N13+O13+P13+Q13+T13+U13+V13+W13+X13+Y13+Z13+AA13+AB13+AC13+AF13+G13+AD13+R13+AE13+S13</f>
        <v>11.6</v>
      </c>
      <c r="AH13" s="567">
        <f t="shared" si="1"/>
        <v>-600</v>
      </c>
    </row>
    <row r="14" spans="1:34" s="456" customFormat="1" ht="21" hidden="1" customHeight="1">
      <c r="A14" s="593">
        <v>60</v>
      </c>
      <c r="B14" s="612"/>
      <c r="C14" s="601" t="s">
        <v>3810</v>
      </c>
      <c r="D14" s="575" t="s">
        <v>3811</v>
      </c>
      <c r="E14" s="602"/>
      <c r="F14" s="576"/>
      <c r="G14" s="791"/>
      <c r="H14" s="785"/>
      <c r="I14" s="785"/>
      <c r="J14" s="785"/>
      <c r="K14" s="785"/>
      <c r="L14" s="785"/>
      <c r="M14" s="785"/>
      <c r="N14" s="786"/>
      <c r="O14" s="786"/>
      <c r="P14" s="786"/>
      <c r="Q14" s="785"/>
      <c r="R14" s="787"/>
      <c r="S14" s="788"/>
      <c r="T14" s="789"/>
      <c r="U14" s="785"/>
      <c r="V14" s="785"/>
      <c r="W14" s="785"/>
      <c r="X14" s="785"/>
      <c r="Y14" s="785"/>
      <c r="Z14" s="786"/>
      <c r="AA14" s="786"/>
      <c r="AB14" s="785"/>
      <c r="AC14" s="789"/>
      <c r="AD14" s="787"/>
      <c r="AE14" s="786"/>
      <c r="AF14" s="790"/>
      <c r="AG14" s="662">
        <f t="shared" si="0"/>
        <v>0</v>
      </c>
      <c r="AH14" s="567">
        <f t="shared" si="1"/>
        <v>0</v>
      </c>
    </row>
    <row r="15" spans="1:34" s="289" customFormat="1" ht="21" customHeight="1">
      <c r="A15" s="592">
        <v>61</v>
      </c>
      <c r="B15" s="611">
        <v>500</v>
      </c>
      <c r="C15" s="598" t="s">
        <v>3812</v>
      </c>
      <c r="D15" s="573" t="s">
        <v>1471</v>
      </c>
      <c r="E15" s="600">
        <f>+'PFUÑO VICTOR'!G1006</f>
        <v>11.600000000000193</v>
      </c>
      <c r="F15" s="572"/>
      <c r="G15" s="791"/>
      <c r="H15" s="785"/>
      <c r="I15" s="785"/>
      <c r="J15" s="785"/>
      <c r="K15" s="785"/>
      <c r="L15" s="785"/>
      <c r="M15" s="785"/>
      <c r="N15" s="786"/>
      <c r="O15" s="786"/>
      <c r="P15" s="786"/>
      <c r="Q15" s="785"/>
      <c r="R15" s="787"/>
      <c r="S15" s="788"/>
      <c r="T15" s="789"/>
      <c r="U15" s="785"/>
      <c r="V15" s="785"/>
      <c r="W15" s="785"/>
      <c r="X15" s="785"/>
      <c r="Y15" s="785"/>
      <c r="Z15" s="786"/>
      <c r="AA15" s="786"/>
      <c r="AB15" s="785"/>
      <c r="AC15" s="789"/>
      <c r="AD15" s="787"/>
      <c r="AE15" s="786">
        <v>11.6</v>
      </c>
      <c r="AF15" s="790"/>
      <c r="AG15" s="662">
        <f t="shared" si="0"/>
        <v>11.6</v>
      </c>
      <c r="AH15" s="567">
        <f t="shared" si="1"/>
        <v>-1.936228954946273E-13</v>
      </c>
    </row>
    <row r="16" spans="1:34" s="289" customFormat="1" ht="21" customHeight="1">
      <c r="A16" s="592">
        <v>62</v>
      </c>
      <c r="B16" s="611">
        <v>600</v>
      </c>
      <c r="C16" s="598" t="s">
        <v>3813</v>
      </c>
      <c r="D16" s="573" t="s">
        <v>1609</v>
      </c>
      <c r="E16" s="600">
        <f>+'PRADO MILAGROS'!G1006</f>
        <v>650</v>
      </c>
      <c r="F16" s="572"/>
      <c r="G16" s="791"/>
      <c r="H16" s="785"/>
      <c r="I16" s="785"/>
      <c r="J16" s="785"/>
      <c r="K16" s="785"/>
      <c r="L16" s="785"/>
      <c r="M16" s="785"/>
      <c r="N16" s="786"/>
      <c r="O16" s="786"/>
      <c r="P16" s="786"/>
      <c r="Q16" s="785"/>
      <c r="R16" s="787"/>
      <c r="S16" s="788"/>
      <c r="T16" s="789"/>
      <c r="U16" s="785"/>
      <c r="V16" s="785"/>
      <c r="W16" s="785"/>
      <c r="X16" s="785"/>
      <c r="Y16" s="785"/>
      <c r="Z16" s="786"/>
      <c r="AA16" s="786"/>
      <c r="AB16" s="785"/>
      <c r="AC16" s="789"/>
      <c r="AD16" s="787"/>
      <c r="AE16" s="786">
        <v>50</v>
      </c>
      <c r="AF16" s="790"/>
      <c r="AG16" s="662">
        <f t="shared" si="0"/>
        <v>50</v>
      </c>
      <c r="AH16" s="567">
        <f t="shared" si="1"/>
        <v>-600</v>
      </c>
    </row>
    <row r="17" spans="1:34" s="289" customFormat="1" ht="21" customHeight="1">
      <c r="A17" s="592">
        <v>63</v>
      </c>
      <c r="B17" s="611">
        <v>500</v>
      </c>
      <c r="C17" s="598" t="s">
        <v>3814</v>
      </c>
      <c r="D17" s="573" t="s">
        <v>1762</v>
      </c>
      <c r="E17" s="600">
        <f>+'QUISPE MARISOL'!G1008</f>
        <v>604.00000000000023</v>
      </c>
      <c r="F17" s="572"/>
      <c r="G17" s="791"/>
      <c r="H17" s="785"/>
      <c r="I17" s="785"/>
      <c r="J17" s="785"/>
      <c r="K17" s="785"/>
      <c r="L17" s="785"/>
      <c r="M17" s="785"/>
      <c r="N17" s="786"/>
      <c r="O17" s="786"/>
      <c r="P17" s="786"/>
      <c r="Q17" s="785"/>
      <c r="R17" s="787"/>
      <c r="S17" s="788">
        <v>70</v>
      </c>
      <c r="T17" s="789"/>
      <c r="U17" s="785"/>
      <c r="V17" s="785"/>
      <c r="W17" s="785"/>
      <c r="X17" s="785"/>
      <c r="Y17" s="785"/>
      <c r="Z17" s="786"/>
      <c r="AA17" s="786"/>
      <c r="AB17" s="785"/>
      <c r="AC17" s="789"/>
      <c r="AD17" s="787">
        <v>17</v>
      </c>
      <c r="AE17" s="786">
        <v>17</v>
      </c>
      <c r="AF17" s="790"/>
      <c r="AG17" s="662">
        <f t="shared" si="0"/>
        <v>104</v>
      </c>
      <c r="AH17" s="567">
        <f>AG17-E17</f>
        <v>-500.00000000000023</v>
      </c>
    </row>
    <row r="18" spans="1:34" s="289" customFormat="1" ht="21" customHeight="1">
      <c r="A18" s="592">
        <v>64</v>
      </c>
      <c r="B18" s="611">
        <v>700</v>
      </c>
      <c r="C18" s="598" t="s">
        <v>3815</v>
      </c>
      <c r="D18" s="573" t="s">
        <v>2011</v>
      </c>
      <c r="E18" s="600">
        <f>+'QUISPE PATRICIA'!G506</f>
        <v>700.00109999999984</v>
      </c>
      <c r="F18" s="572"/>
      <c r="G18" s="791"/>
      <c r="H18" s="785"/>
      <c r="I18" s="785"/>
      <c r="J18" s="785"/>
      <c r="K18" s="785"/>
      <c r="L18" s="785"/>
      <c r="M18" s="785"/>
      <c r="N18" s="786"/>
      <c r="O18" s="786"/>
      <c r="P18" s="786"/>
      <c r="Q18" s="785"/>
      <c r="R18" s="787"/>
      <c r="S18" s="788"/>
      <c r="T18" s="789"/>
      <c r="U18" s="785"/>
      <c r="V18" s="785"/>
      <c r="W18" s="785"/>
      <c r="X18" s="785"/>
      <c r="Y18" s="785"/>
      <c r="Z18" s="786"/>
      <c r="AA18" s="786"/>
      <c r="AB18" s="785"/>
      <c r="AC18" s="789"/>
      <c r="AD18" s="787"/>
      <c r="AE18" s="786"/>
      <c r="AF18" s="790"/>
      <c r="AG18" s="662">
        <f t="shared" si="0"/>
        <v>0</v>
      </c>
      <c r="AH18" s="567">
        <f>AG18-E18</f>
        <v>-700.00109999999984</v>
      </c>
    </row>
    <row r="19" spans="1:34" s="289" customFormat="1" ht="21" hidden="1" customHeight="1">
      <c r="A19" s="592">
        <v>65</v>
      </c>
      <c r="B19" s="611"/>
      <c r="C19" s="598" t="s">
        <v>3816</v>
      </c>
      <c r="D19" s="573" t="s">
        <v>2192</v>
      </c>
      <c r="E19" s="600">
        <f>+'QUISPE ROSA MARIBEL'!G714</f>
        <v>444.29999999999995</v>
      </c>
      <c r="F19" s="572"/>
      <c r="G19" s="791"/>
      <c r="H19" s="785"/>
      <c r="I19" s="785"/>
      <c r="J19" s="785"/>
      <c r="K19" s="785"/>
      <c r="L19" s="785"/>
      <c r="M19" s="785"/>
      <c r="N19" s="786"/>
      <c r="O19" s="786"/>
      <c r="P19" s="786"/>
      <c r="Q19" s="785"/>
      <c r="R19" s="787"/>
      <c r="S19" s="788"/>
      <c r="T19" s="789"/>
      <c r="U19" s="785"/>
      <c r="V19" s="785"/>
      <c r="W19" s="785"/>
      <c r="X19" s="785"/>
      <c r="Y19" s="785"/>
      <c r="Z19" s="786"/>
      <c r="AA19" s="786"/>
      <c r="AB19" s="785"/>
      <c r="AC19" s="789"/>
      <c r="AD19" s="787"/>
      <c r="AE19" s="786"/>
      <c r="AF19" s="790"/>
      <c r="AG19" s="662">
        <f t="shared" si="0"/>
        <v>0</v>
      </c>
      <c r="AH19" s="567">
        <f t="shared" ref="AH19:AH28" si="2">AG19-E19</f>
        <v>-444.29999999999995</v>
      </c>
    </row>
    <row r="20" spans="1:34" s="289" customFormat="1" ht="21" customHeight="1">
      <c r="A20" s="592">
        <v>66</v>
      </c>
      <c r="B20" s="611">
        <v>350</v>
      </c>
      <c r="C20" s="598" t="s">
        <v>3817</v>
      </c>
      <c r="D20" s="573" t="s">
        <v>2328</v>
      </c>
      <c r="E20" s="600">
        <f>+'REBAZA CASILDA'!G1012</f>
        <v>0</v>
      </c>
      <c r="F20" s="572"/>
      <c r="G20" s="791"/>
      <c r="H20" s="785"/>
      <c r="I20" s="785"/>
      <c r="J20" s="785"/>
      <c r="K20" s="785"/>
      <c r="L20" s="785"/>
      <c r="M20" s="785"/>
      <c r="N20" s="786"/>
      <c r="O20" s="786"/>
      <c r="P20" s="786"/>
      <c r="Q20" s="785"/>
      <c r="R20" s="787"/>
      <c r="S20" s="788"/>
      <c r="T20" s="789"/>
      <c r="U20" s="785"/>
      <c r="V20" s="785"/>
      <c r="W20" s="785"/>
      <c r="X20" s="785"/>
      <c r="Y20" s="785"/>
      <c r="Z20" s="786"/>
      <c r="AA20" s="786"/>
      <c r="AB20" s="785"/>
      <c r="AC20" s="789"/>
      <c r="AD20" s="787"/>
      <c r="AE20" s="786"/>
      <c r="AF20" s="790"/>
      <c r="AG20" s="662">
        <f t="shared" si="0"/>
        <v>0</v>
      </c>
      <c r="AH20" s="567">
        <f t="shared" si="2"/>
        <v>0</v>
      </c>
    </row>
    <row r="21" spans="1:34" s="289" customFormat="1" ht="21" customHeight="1">
      <c r="A21" s="592">
        <v>67</v>
      </c>
      <c r="B21" s="611">
        <v>500</v>
      </c>
      <c r="C21" s="598"/>
      <c r="D21" s="573" t="s">
        <v>2485</v>
      </c>
      <c r="E21" s="600">
        <f>+'RENTERIA ROSA'!G300</f>
        <v>0</v>
      </c>
      <c r="F21" s="572"/>
      <c r="G21" s="791"/>
      <c r="H21" s="785"/>
      <c r="I21" s="785"/>
      <c r="J21" s="785"/>
      <c r="K21" s="785"/>
      <c r="L21" s="785"/>
      <c r="M21" s="785"/>
      <c r="N21" s="786"/>
      <c r="O21" s="786"/>
      <c r="P21" s="786"/>
      <c r="Q21" s="785"/>
      <c r="R21" s="787"/>
      <c r="S21" s="788"/>
      <c r="T21" s="789"/>
      <c r="U21" s="785"/>
      <c r="V21" s="785"/>
      <c r="W21" s="785"/>
      <c r="X21" s="785"/>
      <c r="Y21" s="785"/>
      <c r="Z21" s="786"/>
      <c r="AA21" s="786"/>
      <c r="AB21" s="785"/>
      <c r="AC21" s="789"/>
      <c r="AD21" s="787"/>
      <c r="AE21" s="786"/>
      <c r="AF21" s="790"/>
      <c r="AG21" s="662">
        <f t="shared" si="0"/>
        <v>0</v>
      </c>
      <c r="AH21" s="567">
        <f t="shared" si="2"/>
        <v>0</v>
      </c>
    </row>
    <row r="22" spans="1:34" s="289" customFormat="1" ht="21" customHeight="1">
      <c r="A22" s="592">
        <v>68</v>
      </c>
      <c r="B22" s="611">
        <v>500</v>
      </c>
      <c r="C22" s="598" t="s">
        <v>3818</v>
      </c>
      <c r="D22" s="573" t="s">
        <v>2488</v>
      </c>
      <c r="E22" s="600">
        <f>+'SALAZAR MARIA'!G1007</f>
        <v>1421.6999999999998</v>
      </c>
      <c r="F22" s="572"/>
      <c r="G22" s="791"/>
      <c r="H22" s="785"/>
      <c r="I22" s="785"/>
      <c r="J22" s="785"/>
      <c r="K22" s="785"/>
      <c r="L22" s="785"/>
      <c r="M22" s="785"/>
      <c r="N22" s="786"/>
      <c r="O22" s="786"/>
      <c r="P22" s="786"/>
      <c r="Q22" s="785"/>
      <c r="R22" s="787">
        <v>400</v>
      </c>
      <c r="S22" s="788">
        <v>500</v>
      </c>
      <c r="T22" s="789"/>
      <c r="U22" s="785"/>
      <c r="V22" s="785"/>
      <c r="W22" s="785"/>
      <c r="X22" s="785"/>
      <c r="Y22" s="785"/>
      <c r="Z22" s="786"/>
      <c r="AA22" s="786"/>
      <c r="AB22" s="785"/>
      <c r="AC22" s="789"/>
      <c r="AD22" s="787"/>
      <c r="AE22" s="786">
        <v>21.7</v>
      </c>
      <c r="AF22" s="790"/>
      <c r="AG22" s="662">
        <f t="shared" si="0"/>
        <v>921.7</v>
      </c>
      <c r="AH22" s="567">
        <f t="shared" si="2"/>
        <v>-499.99999999999977</v>
      </c>
    </row>
    <row r="23" spans="1:34" s="289" customFormat="1" ht="21" customHeight="1">
      <c r="A23" s="592">
        <v>69</v>
      </c>
      <c r="B23" s="611">
        <v>1000</v>
      </c>
      <c r="C23" s="598"/>
      <c r="D23" s="573" t="s">
        <v>3819</v>
      </c>
      <c r="E23" s="600">
        <f>+'SANCHEZ DIANA'!G503</f>
        <v>1021.8999999999999</v>
      </c>
      <c r="F23" s="572"/>
      <c r="G23" s="791"/>
      <c r="H23" s="785"/>
      <c r="I23" s="785"/>
      <c r="J23" s="785"/>
      <c r="K23" s="785"/>
      <c r="L23" s="785"/>
      <c r="M23" s="785"/>
      <c r="N23" s="786"/>
      <c r="O23" s="786"/>
      <c r="P23" s="786"/>
      <c r="Q23" s="785"/>
      <c r="R23" s="787"/>
      <c r="S23" s="788"/>
      <c r="T23" s="789"/>
      <c r="U23" s="785"/>
      <c r="V23" s="785"/>
      <c r="W23" s="785"/>
      <c r="X23" s="785"/>
      <c r="Y23" s="785"/>
      <c r="Z23" s="786"/>
      <c r="AA23" s="786"/>
      <c r="AB23" s="785"/>
      <c r="AC23" s="789"/>
      <c r="AD23" s="787"/>
      <c r="AE23" s="786">
        <v>21.9</v>
      </c>
      <c r="AF23" s="794"/>
      <c r="AG23" s="662">
        <f t="shared" si="0"/>
        <v>21.9</v>
      </c>
      <c r="AH23" s="567">
        <f t="shared" si="2"/>
        <v>-999.99999999999989</v>
      </c>
    </row>
    <row r="24" spans="1:34" s="289" customFormat="1" ht="21" hidden="1" customHeight="1">
      <c r="A24" s="592">
        <v>70</v>
      </c>
      <c r="B24" s="611"/>
      <c r="C24" s="598" t="s">
        <v>3820</v>
      </c>
      <c r="D24" s="573" t="s">
        <v>3821</v>
      </c>
      <c r="E24" s="600"/>
      <c r="F24" s="572"/>
      <c r="G24" s="791"/>
      <c r="H24" s="785"/>
      <c r="I24" s="785"/>
      <c r="J24" s="785"/>
      <c r="K24" s="785"/>
      <c r="L24" s="785"/>
      <c r="M24" s="785"/>
      <c r="N24" s="786"/>
      <c r="O24" s="786"/>
      <c r="P24" s="786"/>
      <c r="Q24" s="785"/>
      <c r="R24" s="787"/>
      <c r="S24" s="788"/>
      <c r="T24" s="789"/>
      <c r="U24" s="785"/>
      <c r="V24" s="785"/>
      <c r="W24" s="785"/>
      <c r="X24" s="785"/>
      <c r="Y24" s="785"/>
      <c r="Z24" s="786"/>
      <c r="AA24" s="786"/>
      <c r="AB24" s="785"/>
      <c r="AC24" s="789"/>
      <c r="AD24" s="787"/>
      <c r="AE24" s="786"/>
      <c r="AF24" s="790"/>
      <c r="AG24" s="662">
        <f t="shared" si="0"/>
        <v>0</v>
      </c>
      <c r="AH24" s="567">
        <f t="shared" si="2"/>
        <v>0</v>
      </c>
    </row>
    <row r="25" spans="1:34" s="289" customFormat="1" ht="21" hidden="1" customHeight="1">
      <c r="A25" s="592">
        <v>71</v>
      </c>
      <c r="B25" s="611"/>
      <c r="C25" s="598" t="s">
        <v>3822</v>
      </c>
      <c r="D25" s="573" t="s">
        <v>3823</v>
      </c>
      <c r="E25" s="600"/>
      <c r="F25" s="572"/>
      <c r="G25" s="791"/>
      <c r="H25" s="785"/>
      <c r="I25" s="785"/>
      <c r="J25" s="785"/>
      <c r="K25" s="785"/>
      <c r="L25" s="785"/>
      <c r="M25" s="785"/>
      <c r="N25" s="786"/>
      <c r="O25" s="786"/>
      <c r="P25" s="786"/>
      <c r="Q25" s="785"/>
      <c r="R25" s="787"/>
      <c r="S25" s="788"/>
      <c r="T25" s="789"/>
      <c r="U25" s="785"/>
      <c r="V25" s="785"/>
      <c r="W25" s="785"/>
      <c r="X25" s="785"/>
      <c r="Y25" s="785"/>
      <c r="Z25" s="786"/>
      <c r="AA25" s="786"/>
      <c r="AB25" s="785"/>
      <c r="AC25" s="789"/>
      <c r="AD25" s="787"/>
      <c r="AE25" s="786"/>
      <c r="AF25" s="790"/>
      <c r="AG25" s="662">
        <f t="shared" si="0"/>
        <v>0</v>
      </c>
      <c r="AH25" s="567">
        <f t="shared" si="2"/>
        <v>0</v>
      </c>
    </row>
    <row r="26" spans="1:34" s="289" customFormat="1" ht="21" customHeight="1">
      <c r="A26" s="592">
        <v>72</v>
      </c>
      <c r="B26" s="611">
        <v>500</v>
      </c>
      <c r="C26" s="598" t="s">
        <v>3824</v>
      </c>
      <c r="D26" s="573" t="s">
        <v>3055</v>
      </c>
      <c r="E26" s="600">
        <f>+'YAURIMUCHA URSULA'!G1006</f>
        <v>11.599999999999966</v>
      </c>
      <c r="F26" s="572"/>
      <c r="G26" s="791"/>
      <c r="H26" s="785"/>
      <c r="I26" s="785"/>
      <c r="J26" s="785"/>
      <c r="K26" s="785"/>
      <c r="L26" s="785"/>
      <c r="M26" s="785"/>
      <c r="N26" s="786"/>
      <c r="O26" s="786"/>
      <c r="P26" s="786"/>
      <c r="Q26" s="785"/>
      <c r="R26" s="787"/>
      <c r="S26" s="788"/>
      <c r="T26" s="789"/>
      <c r="U26" s="785"/>
      <c r="V26" s="785"/>
      <c r="W26" s="785"/>
      <c r="X26" s="785"/>
      <c r="Y26" s="785"/>
      <c r="Z26" s="786"/>
      <c r="AA26" s="786"/>
      <c r="AB26" s="785"/>
      <c r="AC26" s="789"/>
      <c r="AD26" s="787"/>
      <c r="AE26" s="786">
        <v>11.6</v>
      </c>
      <c r="AF26" s="790"/>
      <c r="AG26" s="662">
        <f t="shared" si="0"/>
        <v>11.6</v>
      </c>
      <c r="AH26" s="567">
        <f t="shared" si="2"/>
        <v>3.3750779948604759E-14</v>
      </c>
    </row>
    <row r="27" spans="1:34" s="289" customFormat="1" ht="21" customHeight="1">
      <c r="A27" s="592">
        <v>73</v>
      </c>
      <c r="B27" s="611">
        <v>500</v>
      </c>
      <c r="C27" s="598" t="s">
        <v>3825</v>
      </c>
      <c r="D27" s="573" t="s">
        <v>3211</v>
      </c>
      <c r="E27" s="600">
        <f>+'YAUYOS MARLENE'!G1018</f>
        <v>511.60010000000034</v>
      </c>
      <c r="F27" s="572"/>
      <c r="G27" s="791"/>
      <c r="H27" s="785"/>
      <c r="I27" s="785"/>
      <c r="J27" s="785"/>
      <c r="K27" s="785"/>
      <c r="L27" s="785"/>
      <c r="M27" s="785"/>
      <c r="N27" s="786"/>
      <c r="O27" s="786"/>
      <c r="P27" s="786"/>
      <c r="Q27" s="785"/>
      <c r="R27" s="787"/>
      <c r="S27" s="788"/>
      <c r="T27" s="789"/>
      <c r="U27" s="785"/>
      <c r="V27" s="785"/>
      <c r="W27" s="785"/>
      <c r="X27" s="785"/>
      <c r="Y27" s="785"/>
      <c r="Z27" s="786"/>
      <c r="AA27" s="786"/>
      <c r="AB27" s="785"/>
      <c r="AC27" s="789"/>
      <c r="AD27" s="787"/>
      <c r="AE27" s="786">
        <v>11.6</v>
      </c>
      <c r="AF27" s="790"/>
      <c r="AG27" s="662">
        <f>H27+I27+J27+K27+L27+M27+N27+O27+P27+Q27+T27+U27+V27+W27+X27+Y27+Z27+AA27+AB27+AC27+AF27+G27+AD27+R27+AE27+S27</f>
        <v>11.6</v>
      </c>
      <c r="AH27" s="567">
        <f t="shared" si="2"/>
        <v>-500.00010000000032</v>
      </c>
    </row>
    <row r="28" spans="1:34" s="289" customFormat="1" ht="21" customHeight="1">
      <c r="A28" s="592">
        <v>74</v>
      </c>
      <c r="B28" s="611">
        <v>500</v>
      </c>
      <c r="C28" s="598"/>
      <c r="D28" s="573" t="s">
        <v>3383</v>
      </c>
      <c r="E28" s="600">
        <f>+'YUPANQUI SAYDA'!G302</f>
        <v>739</v>
      </c>
      <c r="F28" s="572"/>
      <c r="G28" s="791"/>
      <c r="H28" s="785"/>
      <c r="I28" s="785"/>
      <c r="J28" s="785"/>
      <c r="K28" s="785"/>
      <c r="L28" s="785"/>
      <c r="M28" s="785"/>
      <c r="N28" s="786"/>
      <c r="O28" s="786"/>
      <c r="P28" s="786"/>
      <c r="Q28" s="785"/>
      <c r="R28" s="787"/>
      <c r="S28" s="788"/>
      <c r="T28" s="789"/>
      <c r="U28" s="785"/>
      <c r="V28" s="785"/>
      <c r="W28" s="785"/>
      <c r="X28" s="785"/>
      <c r="Y28" s="785"/>
      <c r="Z28" s="786"/>
      <c r="AA28" s="786"/>
      <c r="AB28" s="785"/>
      <c r="AC28" s="789"/>
      <c r="AD28" s="787"/>
      <c r="AE28" s="786">
        <v>239</v>
      </c>
      <c r="AF28" s="790"/>
      <c r="AG28" s="662">
        <f t="shared" si="0"/>
        <v>239</v>
      </c>
      <c r="AH28" s="567">
        <f t="shared" si="2"/>
        <v>-500</v>
      </c>
    </row>
    <row r="29" spans="1:34" s="289" customFormat="1" ht="19.5" customHeight="1">
      <c r="A29" s="592">
        <v>75</v>
      </c>
      <c r="B29" s="611">
        <v>350</v>
      </c>
      <c r="C29" s="598" t="s">
        <v>3826</v>
      </c>
      <c r="D29" s="573" t="s">
        <v>3397</v>
      </c>
      <c r="E29" s="600">
        <f>+'ZANABRIA LILIA'!G1007</f>
        <v>378.3</v>
      </c>
      <c r="F29" s="572"/>
      <c r="G29" s="791"/>
      <c r="H29" s="785"/>
      <c r="I29" s="785"/>
      <c r="J29" s="785"/>
      <c r="K29" s="785"/>
      <c r="L29" s="785"/>
      <c r="M29" s="785"/>
      <c r="N29" s="786"/>
      <c r="O29" s="786"/>
      <c r="P29" s="786"/>
      <c r="Q29" s="785"/>
      <c r="R29" s="787"/>
      <c r="S29" s="788"/>
      <c r="T29" s="789"/>
      <c r="U29" s="785"/>
      <c r="V29" s="785"/>
      <c r="W29" s="785"/>
      <c r="X29" s="785"/>
      <c r="Y29" s="785"/>
      <c r="Z29" s="786"/>
      <c r="AA29" s="786"/>
      <c r="AB29" s="785"/>
      <c r="AC29" s="789"/>
      <c r="AD29" s="787"/>
      <c r="AE29" s="786"/>
      <c r="AF29" s="790">
        <v>28.3</v>
      </c>
      <c r="AG29" s="662">
        <f t="shared" si="0"/>
        <v>28.3</v>
      </c>
      <c r="AH29" s="567">
        <f>AG29-E29</f>
        <v>-350</v>
      </c>
    </row>
    <row r="30" spans="1:34" ht="19.5" customHeight="1">
      <c r="A30" s="592">
        <v>76</v>
      </c>
      <c r="B30" s="613">
        <v>300</v>
      </c>
      <c r="C30" s="598" t="s">
        <v>21</v>
      </c>
      <c r="D30" s="573" t="s">
        <v>3658</v>
      </c>
      <c r="E30" s="600">
        <f>+'ACCO VICTOR'!G304</f>
        <v>300</v>
      </c>
      <c r="F30" s="572"/>
      <c r="G30" s="791"/>
      <c r="H30" s="785"/>
      <c r="I30" s="785"/>
      <c r="J30" s="785"/>
      <c r="K30" s="785"/>
      <c r="L30" s="785"/>
      <c r="M30" s="785"/>
      <c r="N30" s="795"/>
      <c r="O30" s="795"/>
      <c r="P30" s="795"/>
      <c r="Q30" s="796"/>
      <c r="R30" s="797"/>
      <c r="S30" s="798"/>
      <c r="T30" s="789"/>
      <c r="U30" s="785"/>
      <c r="V30" s="785"/>
      <c r="W30" s="785"/>
      <c r="X30" s="785"/>
      <c r="Y30" s="785"/>
      <c r="Z30" s="786"/>
      <c r="AA30" s="786"/>
      <c r="AB30" s="785"/>
      <c r="AC30" s="789"/>
      <c r="AD30" s="787"/>
      <c r="AE30" s="786"/>
      <c r="AF30" s="790"/>
      <c r="AG30" s="662">
        <f t="shared" si="0"/>
        <v>0</v>
      </c>
      <c r="AH30" s="567">
        <f t="shared" si="1"/>
        <v>-300</v>
      </c>
    </row>
    <row r="31" spans="1:34" ht="19.5" customHeight="1">
      <c r="A31" s="592">
        <v>77</v>
      </c>
      <c r="B31" s="613">
        <v>150</v>
      </c>
      <c r="C31" s="598" t="s">
        <v>21</v>
      </c>
      <c r="D31" s="573" t="s">
        <v>3722</v>
      </c>
      <c r="E31" s="600">
        <f>+'BUSTAMANTE JOSE'!G304</f>
        <v>1050</v>
      </c>
      <c r="F31" s="572"/>
      <c r="G31" s="791"/>
      <c r="H31" s="785"/>
      <c r="I31" s="785"/>
      <c r="J31" s="796"/>
      <c r="K31" s="796"/>
      <c r="L31" s="796"/>
      <c r="M31" s="796"/>
      <c r="N31" s="795">
        <v>150</v>
      </c>
      <c r="O31" s="795">
        <v>150</v>
      </c>
      <c r="P31" s="795">
        <v>150</v>
      </c>
      <c r="Q31" s="796">
        <v>150</v>
      </c>
      <c r="R31" s="797">
        <v>150</v>
      </c>
      <c r="S31" s="798">
        <v>150</v>
      </c>
      <c r="T31" s="789"/>
      <c r="U31" s="785"/>
      <c r="V31" s="785"/>
      <c r="W31" s="785"/>
      <c r="X31" s="785"/>
      <c r="Y31" s="785"/>
      <c r="Z31" s="786"/>
      <c r="AA31" s="786"/>
      <c r="AB31" s="785"/>
      <c r="AC31" s="789"/>
      <c r="AD31" s="787"/>
      <c r="AE31" s="786"/>
      <c r="AF31" s="790"/>
      <c r="AG31" s="662">
        <f t="shared" si="0"/>
        <v>900</v>
      </c>
      <c r="AH31" s="567">
        <f t="shared" si="1"/>
        <v>-150</v>
      </c>
    </row>
    <row r="32" spans="1:34" ht="19.5" customHeight="1">
      <c r="A32" s="592">
        <v>78</v>
      </c>
      <c r="B32" s="613">
        <v>500</v>
      </c>
      <c r="C32" s="598"/>
      <c r="D32" s="573" t="s">
        <v>2804</v>
      </c>
      <c r="E32" s="600">
        <f>+'SATALAYA SEGUNDO'!G512</f>
        <v>2452.6</v>
      </c>
      <c r="F32" s="572"/>
      <c r="G32" s="791"/>
      <c r="H32" s="785"/>
      <c r="I32" s="785"/>
      <c r="J32" s="785"/>
      <c r="K32" s="785"/>
      <c r="L32" s="785"/>
      <c r="M32" s="785"/>
      <c r="N32" s="786"/>
      <c r="O32" s="786"/>
      <c r="P32" s="786">
        <v>390</v>
      </c>
      <c r="Q32" s="785">
        <v>500</v>
      </c>
      <c r="R32" s="787">
        <v>500</v>
      </c>
      <c r="S32" s="788">
        <v>500</v>
      </c>
      <c r="T32" s="789"/>
      <c r="U32" s="785"/>
      <c r="V32" s="785"/>
      <c r="W32" s="785"/>
      <c r="X32" s="785"/>
      <c r="Y32" s="785"/>
      <c r="Z32" s="786"/>
      <c r="AA32" s="786"/>
      <c r="AB32" s="785"/>
      <c r="AC32" s="789">
        <v>12</v>
      </c>
      <c r="AD32" s="787">
        <v>11.3</v>
      </c>
      <c r="AE32" s="786">
        <v>11</v>
      </c>
      <c r="AF32" s="790">
        <v>28.3</v>
      </c>
      <c r="AG32" s="662">
        <f t="shared" si="0"/>
        <v>1952.6</v>
      </c>
      <c r="AH32" s="567">
        <f t="shared" si="1"/>
        <v>-500</v>
      </c>
    </row>
    <row r="33" spans="1:35" s="396" customFormat="1" ht="19.5" hidden="1" customHeight="1">
      <c r="A33" s="592">
        <v>79</v>
      </c>
      <c r="B33" s="614"/>
      <c r="C33" s="601"/>
      <c r="D33" s="575" t="s">
        <v>3827</v>
      </c>
      <c r="E33" s="602"/>
      <c r="F33" s="576"/>
      <c r="G33" s="791"/>
      <c r="H33" s="785"/>
      <c r="I33" s="785"/>
      <c r="J33" s="785"/>
      <c r="K33" s="785"/>
      <c r="L33" s="785"/>
      <c r="M33" s="785"/>
      <c r="N33" s="786"/>
      <c r="O33" s="786"/>
      <c r="P33" s="786"/>
      <c r="Q33" s="785"/>
      <c r="R33" s="787"/>
      <c r="S33" s="788"/>
      <c r="T33" s="789"/>
      <c r="U33" s="785"/>
      <c r="V33" s="785"/>
      <c r="W33" s="785"/>
      <c r="X33" s="785"/>
      <c r="Y33" s="785"/>
      <c r="Z33" s="786"/>
      <c r="AA33" s="786"/>
      <c r="AB33" s="785"/>
      <c r="AC33" s="789"/>
      <c r="AD33" s="787"/>
      <c r="AE33" s="786"/>
      <c r="AF33" s="793"/>
      <c r="AG33" s="662">
        <f t="shared" si="0"/>
        <v>0</v>
      </c>
      <c r="AH33" s="567">
        <f t="shared" si="1"/>
        <v>0</v>
      </c>
    </row>
    <row r="34" spans="1:35" s="396" customFormat="1" ht="19.5" hidden="1" customHeight="1">
      <c r="A34" s="592">
        <v>80</v>
      </c>
      <c r="B34" s="614"/>
      <c r="C34" s="601" t="s">
        <v>21</v>
      </c>
      <c r="D34" s="575" t="s">
        <v>3828</v>
      </c>
      <c r="E34" s="602"/>
      <c r="F34" s="576"/>
      <c r="G34" s="791"/>
      <c r="H34" s="785"/>
      <c r="I34" s="785"/>
      <c r="J34" s="785"/>
      <c r="K34" s="785"/>
      <c r="L34" s="785"/>
      <c r="M34" s="785"/>
      <c r="N34" s="786"/>
      <c r="O34" s="786"/>
      <c r="P34" s="786"/>
      <c r="Q34" s="785"/>
      <c r="R34" s="787"/>
      <c r="S34" s="788"/>
      <c r="T34" s="789"/>
      <c r="U34" s="785"/>
      <c r="V34" s="785"/>
      <c r="W34" s="785"/>
      <c r="X34" s="785"/>
      <c r="Y34" s="785"/>
      <c r="Z34" s="786"/>
      <c r="AA34" s="786"/>
      <c r="AB34" s="785"/>
      <c r="AC34" s="789"/>
      <c r="AD34" s="787"/>
      <c r="AE34" s="786"/>
      <c r="AF34" s="790"/>
      <c r="AG34" s="662">
        <f t="shared" si="0"/>
        <v>0</v>
      </c>
      <c r="AH34" s="567">
        <f t="shared" si="1"/>
        <v>0</v>
      </c>
    </row>
    <row r="35" spans="1:35" ht="19.5" customHeight="1">
      <c r="A35" s="592">
        <v>81</v>
      </c>
      <c r="B35" s="613">
        <v>300</v>
      </c>
      <c r="C35" s="598" t="s">
        <v>3829</v>
      </c>
      <c r="D35" s="573" t="s">
        <v>3830</v>
      </c>
      <c r="E35" s="600">
        <f>+'QUISPE LISBETH'!G505</f>
        <v>620</v>
      </c>
      <c r="F35" s="572"/>
      <c r="G35" s="799">
        <v>20</v>
      </c>
      <c r="H35" s="785"/>
      <c r="I35" s="785"/>
      <c r="J35" s="785"/>
      <c r="K35" s="785">
        <v>300</v>
      </c>
      <c r="L35" s="785"/>
      <c r="M35" s="785"/>
      <c r="N35" s="786"/>
      <c r="O35" s="786"/>
      <c r="P35" s="786"/>
      <c r="Q35" s="785"/>
      <c r="R35" s="787"/>
      <c r="S35" s="788"/>
      <c r="T35" s="789"/>
      <c r="U35" s="785"/>
      <c r="V35" s="785"/>
      <c r="W35" s="785"/>
      <c r="X35" s="785"/>
      <c r="Y35" s="785"/>
      <c r="Z35" s="786"/>
      <c r="AA35" s="786"/>
      <c r="AB35" s="785"/>
      <c r="AC35" s="789"/>
      <c r="AD35" s="787"/>
      <c r="AE35" s="786"/>
      <c r="AF35" s="790"/>
      <c r="AG35" s="662">
        <f t="shared" si="0"/>
        <v>320</v>
      </c>
      <c r="AH35" s="567">
        <f t="shared" si="1"/>
        <v>-300</v>
      </c>
    </row>
    <row r="36" spans="1:35" ht="19.5" customHeight="1">
      <c r="A36" s="592">
        <v>82</v>
      </c>
      <c r="B36" s="613">
        <v>500</v>
      </c>
      <c r="C36" s="598" t="s">
        <v>21</v>
      </c>
      <c r="D36" s="573" t="s">
        <v>2909</v>
      </c>
      <c r="E36" s="600">
        <f>+'SUAREZ REBAZA LUIS'!G501</f>
        <v>500</v>
      </c>
      <c r="F36" s="572"/>
      <c r="G36" s="791"/>
      <c r="H36" s="785"/>
      <c r="I36" s="785"/>
      <c r="J36" s="785"/>
      <c r="K36" s="785"/>
      <c r="L36" s="785"/>
      <c r="M36" s="785"/>
      <c r="N36" s="786"/>
      <c r="O36" s="786"/>
      <c r="P36" s="786"/>
      <c r="Q36" s="785"/>
      <c r="R36" s="787"/>
      <c r="S36" s="788"/>
      <c r="T36" s="789"/>
      <c r="U36" s="785"/>
      <c r="V36" s="785"/>
      <c r="W36" s="785"/>
      <c r="X36" s="785"/>
      <c r="Y36" s="785"/>
      <c r="Z36" s="786"/>
      <c r="AA36" s="786"/>
      <c r="AB36" s="785"/>
      <c r="AC36" s="789"/>
      <c r="AD36" s="787"/>
      <c r="AE36" s="786"/>
      <c r="AF36" s="790"/>
      <c r="AG36" s="662">
        <f t="shared" si="0"/>
        <v>0</v>
      </c>
      <c r="AH36" s="567">
        <f t="shared" si="1"/>
        <v>-500</v>
      </c>
    </row>
    <row r="37" spans="1:35" ht="19.5" customHeight="1">
      <c r="A37" s="592">
        <v>83</v>
      </c>
      <c r="B37" s="613">
        <v>500</v>
      </c>
      <c r="C37" s="598" t="s">
        <v>3831</v>
      </c>
      <c r="D37" s="573" t="s">
        <v>2978</v>
      </c>
      <c r="E37" s="600">
        <f>+'TUEROS PRUDENCIO'!G500</f>
        <v>500</v>
      </c>
      <c r="F37" s="572"/>
      <c r="G37" s="791"/>
      <c r="H37" s="785"/>
      <c r="I37" s="785"/>
      <c r="J37" s="785"/>
      <c r="K37" s="785"/>
      <c r="L37" s="785"/>
      <c r="M37" s="785"/>
      <c r="N37" s="786"/>
      <c r="O37" s="786"/>
      <c r="P37" s="786"/>
      <c r="Q37" s="785"/>
      <c r="R37" s="787"/>
      <c r="S37" s="788"/>
      <c r="T37" s="789"/>
      <c r="U37" s="785"/>
      <c r="V37" s="785"/>
      <c r="W37" s="785"/>
      <c r="X37" s="785"/>
      <c r="Y37" s="785"/>
      <c r="Z37" s="786"/>
      <c r="AA37" s="786"/>
      <c r="AB37" s="785"/>
      <c r="AC37" s="789"/>
      <c r="AD37" s="787"/>
      <c r="AE37" s="786"/>
      <c r="AF37" s="790"/>
      <c r="AG37" s="662">
        <f t="shared" si="0"/>
        <v>0</v>
      </c>
      <c r="AH37" s="567">
        <f t="shared" si="1"/>
        <v>-500</v>
      </c>
    </row>
    <row r="38" spans="1:35" ht="19.5" customHeight="1">
      <c r="A38" s="592">
        <v>84</v>
      </c>
      <c r="B38" s="613">
        <v>300</v>
      </c>
      <c r="C38" s="598"/>
      <c r="D38" s="573" t="s">
        <v>3832</v>
      </c>
      <c r="E38" s="600">
        <f>+'IDALINA MONTENEGRO'!G301</f>
        <v>310</v>
      </c>
      <c r="F38" s="572"/>
      <c r="G38" s="799">
        <v>10</v>
      </c>
      <c r="H38" s="785"/>
      <c r="I38" s="785"/>
      <c r="J38" s="785"/>
      <c r="K38" s="785"/>
      <c r="L38" s="785"/>
      <c r="M38" s="785"/>
      <c r="N38" s="786"/>
      <c r="O38" s="786"/>
      <c r="P38" s="786"/>
      <c r="Q38" s="785"/>
      <c r="R38" s="787"/>
      <c r="S38" s="788"/>
      <c r="T38" s="789"/>
      <c r="U38" s="785"/>
      <c r="V38" s="785"/>
      <c r="W38" s="785"/>
      <c r="X38" s="785"/>
      <c r="Y38" s="785"/>
      <c r="Z38" s="786"/>
      <c r="AA38" s="786"/>
      <c r="AB38" s="785"/>
      <c r="AC38" s="789"/>
      <c r="AD38" s="787"/>
      <c r="AE38" s="786"/>
      <c r="AF38" s="790"/>
      <c r="AG38" s="662">
        <f t="shared" si="0"/>
        <v>10</v>
      </c>
      <c r="AH38" s="567">
        <f t="shared" si="1"/>
        <v>-300</v>
      </c>
    </row>
    <row r="39" spans="1:35" ht="21.75" customHeight="1">
      <c r="A39" s="592">
        <v>85</v>
      </c>
      <c r="B39" s="613">
        <v>300</v>
      </c>
      <c r="C39" s="598"/>
      <c r="D39" s="573" t="s">
        <v>3735</v>
      </c>
      <c r="E39" s="600">
        <f>+'MARILIN DEL CARMEN VERA'!G301</f>
        <v>110</v>
      </c>
      <c r="F39" s="572"/>
      <c r="G39" s="800">
        <v>70</v>
      </c>
      <c r="H39" s="801"/>
      <c r="I39" s="801"/>
      <c r="J39" s="801"/>
      <c r="K39" s="801"/>
      <c r="L39" s="801"/>
      <c r="M39" s="801"/>
      <c r="N39" s="802"/>
      <c r="O39" s="802"/>
      <c r="P39" s="802">
        <v>40</v>
      </c>
      <c r="Q39" s="801"/>
      <c r="R39" s="803"/>
      <c r="S39" s="804"/>
      <c r="T39" s="805"/>
      <c r="U39" s="801"/>
      <c r="V39" s="801"/>
      <c r="W39" s="801"/>
      <c r="X39" s="801"/>
      <c r="Y39" s="801"/>
      <c r="Z39" s="802"/>
      <c r="AA39" s="802"/>
      <c r="AB39" s="801"/>
      <c r="AC39" s="805"/>
      <c r="AD39" s="803"/>
      <c r="AE39" s="802"/>
      <c r="AF39" s="794"/>
      <c r="AG39" s="662">
        <f t="shared" si="0"/>
        <v>110</v>
      </c>
      <c r="AH39" s="567">
        <f t="shared" si="1"/>
        <v>0</v>
      </c>
      <c r="AI39" s="566"/>
    </row>
    <row r="40" spans="1:35" ht="19.5" customHeight="1">
      <c r="A40" s="592">
        <v>86</v>
      </c>
      <c r="B40" s="613">
        <v>500</v>
      </c>
      <c r="C40" s="598"/>
      <c r="D40" s="573" t="s">
        <v>3833</v>
      </c>
      <c r="E40" s="600">
        <f>+'Choquehuanca David'!G506</f>
        <v>62.899999999999977</v>
      </c>
      <c r="F40" s="572"/>
      <c r="G40" s="791"/>
      <c r="H40" s="785"/>
      <c r="I40" s="785"/>
      <c r="J40" s="785"/>
      <c r="K40" s="785"/>
      <c r="L40" s="785"/>
      <c r="M40" s="785"/>
      <c r="N40" s="786"/>
      <c r="O40" s="786"/>
      <c r="P40" s="786"/>
      <c r="Q40" s="785"/>
      <c r="R40" s="787"/>
      <c r="S40" s="788"/>
      <c r="T40" s="789"/>
      <c r="U40" s="785"/>
      <c r="V40" s="785"/>
      <c r="W40" s="785"/>
      <c r="X40" s="785"/>
      <c r="Y40" s="785"/>
      <c r="Z40" s="786"/>
      <c r="AA40" s="806"/>
      <c r="AB40" s="785"/>
      <c r="AC40" s="807"/>
      <c r="AD40" s="808">
        <v>28.8</v>
      </c>
      <c r="AE40" s="806">
        <v>34.1</v>
      </c>
      <c r="AF40" s="790"/>
      <c r="AG40" s="662">
        <f t="shared" si="0"/>
        <v>62.900000000000006</v>
      </c>
      <c r="AH40" s="567">
        <f t="shared" si="1"/>
        <v>0</v>
      </c>
    </row>
    <row r="41" spans="1:35" ht="19.5" customHeight="1">
      <c r="A41" s="592">
        <v>87</v>
      </c>
      <c r="B41" s="656">
        <v>1200</v>
      </c>
      <c r="C41" s="657" t="s">
        <v>21</v>
      </c>
      <c r="D41" s="659" t="s">
        <v>2717</v>
      </c>
      <c r="E41" s="660">
        <f>+'SALDAÑA JESSICA'!G519</f>
        <v>2849.9999999999995</v>
      </c>
      <c r="F41" s="572"/>
      <c r="G41" s="809"/>
      <c r="H41" s="810"/>
      <c r="I41" s="810"/>
      <c r="J41" s="810"/>
      <c r="K41" s="810"/>
      <c r="L41" s="811"/>
      <c r="M41" s="811"/>
      <c r="N41" s="812"/>
      <c r="O41" s="813"/>
      <c r="P41" s="806"/>
      <c r="Q41" s="814"/>
      <c r="R41" s="815">
        <v>500</v>
      </c>
      <c r="S41" s="816">
        <v>1200</v>
      </c>
      <c r="T41" s="789"/>
      <c r="U41" s="785"/>
      <c r="V41" s="785"/>
      <c r="W41" s="785"/>
      <c r="X41" s="785"/>
      <c r="Y41" s="785"/>
      <c r="Z41" s="786"/>
      <c r="AA41" s="785"/>
      <c r="AB41" s="808"/>
      <c r="AC41" s="785"/>
      <c r="AD41" s="785"/>
      <c r="AE41" s="786"/>
      <c r="AF41" s="790"/>
      <c r="AG41" s="662">
        <f t="shared" si="0"/>
        <v>1700</v>
      </c>
      <c r="AH41" s="567">
        <f t="shared" si="1"/>
        <v>-1149.9999999999995</v>
      </c>
    </row>
    <row r="42" spans="1:35" ht="19.5" customHeight="1">
      <c r="A42" s="654"/>
      <c r="B42" s="615">
        <v>300</v>
      </c>
      <c r="C42" s="655" t="s">
        <v>3834</v>
      </c>
      <c r="D42" s="658" t="s">
        <v>3788</v>
      </c>
      <c r="E42" s="661">
        <f>+'ANATOLIA CHIPANA'!G50</f>
        <v>300</v>
      </c>
      <c r="F42" s="572"/>
      <c r="G42" s="817"/>
      <c r="H42" s="818"/>
      <c r="I42" s="818"/>
      <c r="J42" s="818"/>
      <c r="K42" s="818"/>
      <c r="L42" s="819"/>
      <c r="M42" s="819"/>
      <c r="N42" s="819"/>
      <c r="O42" s="820"/>
      <c r="P42" s="818"/>
      <c r="Q42" s="820"/>
      <c r="R42" s="820"/>
      <c r="S42" s="821"/>
      <c r="T42" s="807"/>
      <c r="U42" s="810"/>
      <c r="V42" s="810"/>
      <c r="W42" s="810"/>
      <c r="X42" s="810"/>
      <c r="Y42" s="810"/>
      <c r="Z42" s="806"/>
      <c r="AA42" s="822"/>
      <c r="AB42" s="806"/>
      <c r="AC42" s="785"/>
      <c r="AD42" s="785"/>
      <c r="AE42" s="786"/>
      <c r="AF42" s="823"/>
      <c r="AG42" s="663">
        <f>H42+I42+J42+K42+L42+M42+N42+O42+P42+Q42+T42+U42+V42+W42+X42+Y42+Z42+AA42+AB42+AC42+AF42+G42+AD42+R42+AE42+S42</f>
        <v>0</v>
      </c>
      <c r="AH42" s="567">
        <f>AG42-E42</f>
        <v>-300</v>
      </c>
    </row>
    <row r="43" spans="1:35" s="396" customFormat="1" ht="19.5" hidden="1" customHeight="1">
      <c r="A43" s="574">
        <v>36</v>
      </c>
      <c r="B43" s="616">
        <v>87</v>
      </c>
      <c r="C43" s="603"/>
      <c r="D43" s="604" t="s">
        <v>3835</v>
      </c>
      <c r="E43" s="607"/>
      <c r="F43" s="576"/>
      <c r="G43" s="824"/>
      <c r="H43" s="825"/>
      <c r="I43" s="826"/>
      <c r="J43" s="826"/>
      <c r="K43" s="826"/>
      <c r="L43" s="826"/>
      <c r="M43" s="826"/>
      <c r="N43" s="826"/>
      <c r="O43" s="826"/>
      <c r="P43" s="826"/>
      <c r="Q43" s="822"/>
      <c r="R43" s="792"/>
      <c r="S43" s="792"/>
      <c r="T43" s="827"/>
      <c r="U43" s="810"/>
      <c r="V43" s="810"/>
      <c r="W43" s="810"/>
      <c r="X43" s="810"/>
      <c r="Y43" s="810"/>
      <c r="Z43" s="810"/>
      <c r="AA43" s="810"/>
      <c r="AB43" s="810"/>
      <c r="AC43" s="822"/>
      <c r="AD43" s="792"/>
      <c r="AE43" s="828"/>
      <c r="AF43" s="792"/>
      <c r="AG43" s="829">
        <v>0</v>
      </c>
    </row>
    <row r="44" spans="1:35" ht="19.5" customHeight="1">
      <c r="A44" s="761"/>
      <c r="B44" s="617"/>
      <c r="C44" s="594"/>
      <c r="D44" s="606" t="s">
        <v>3798</v>
      </c>
      <c r="E44" s="605">
        <f>SUM(E6:E41)</f>
        <v>18914.801199999998</v>
      </c>
      <c r="F44" s="572"/>
      <c r="G44" s="772">
        <f t="shared" ref="G44:AF44" si="3">SUM(G5:G43)</f>
        <v>334.9</v>
      </c>
      <c r="H44" s="772">
        <f t="shared" si="3"/>
        <v>50</v>
      </c>
      <c r="I44" s="772">
        <f t="shared" si="3"/>
        <v>0</v>
      </c>
      <c r="J44" s="772">
        <f t="shared" si="3"/>
        <v>0</v>
      </c>
      <c r="K44" s="772">
        <f t="shared" si="3"/>
        <v>1200</v>
      </c>
      <c r="L44" s="772">
        <f t="shared" si="3"/>
        <v>2800</v>
      </c>
      <c r="M44" s="772">
        <f t="shared" si="3"/>
        <v>0</v>
      </c>
      <c r="N44" s="772">
        <f t="shared" si="3"/>
        <v>150</v>
      </c>
      <c r="O44" s="772">
        <f t="shared" si="3"/>
        <v>150</v>
      </c>
      <c r="P44" s="772">
        <f t="shared" si="3"/>
        <v>580</v>
      </c>
      <c r="Q44" s="772">
        <f t="shared" si="3"/>
        <v>688.4</v>
      </c>
      <c r="R44" s="772">
        <f t="shared" si="3"/>
        <v>2771.7</v>
      </c>
      <c r="S44" s="772">
        <f t="shared" si="3"/>
        <v>7088</v>
      </c>
      <c r="T44" s="772">
        <f t="shared" si="3"/>
        <v>20.399999999999999</v>
      </c>
      <c r="U44" s="772">
        <f t="shared" si="3"/>
        <v>0</v>
      </c>
      <c r="V44" s="772">
        <f t="shared" si="3"/>
        <v>48</v>
      </c>
      <c r="W44" s="772">
        <f t="shared" si="3"/>
        <v>76</v>
      </c>
      <c r="X44" s="772">
        <f t="shared" si="3"/>
        <v>8.3000000000000007</v>
      </c>
      <c r="Y44" s="772">
        <f t="shared" si="3"/>
        <v>14</v>
      </c>
      <c r="Z44" s="772">
        <f t="shared" si="3"/>
        <v>36.6</v>
      </c>
      <c r="AA44" s="772">
        <f t="shared" si="3"/>
        <v>143.1</v>
      </c>
      <c r="AB44" s="772">
        <f t="shared" si="3"/>
        <v>164.4</v>
      </c>
      <c r="AC44" s="772">
        <f t="shared" si="3"/>
        <v>453.5</v>
      </c>
      <c r="AD44" s="772">
        <f t="shared" si="3"/>
        <v>1412.7</v>
      </c>
      <c r="AE44" s="772">
        <f>SUM(AE5:AE43)</f>
        <v>1550.0999999999995</v>
      </c>
      <c r="AF44" s="772">
        <f>SUM(AF5:AF43)</f>
        <v>442.90000000000003</v>
      </c>
      <c r="AG44" s="772">
        <f>SUM(AG5:AG43)</f>
        <v>18588.2</v>
      </c>
    </row>
    <row r="45" spans="1:35" ht="19.5" customHeight="1">
      <c r="A45" s="761"/>
      <c r="B45" s="618"/>
      <c r="C45" s="577"/>
      <c r="D45" s="571"/>
      <c r="E45" s="572"/>
      <c r="F45" s="572"/>
      <c r="G45" s="761"/>
      <c r="H45" s="764"/>
      <c r="I45" s="764"/>
      <c r="J45" s="764"/>
      <c r="K45" s="764"/>
      <c r="L45" s="764"/>
      <c r="M45" s="764"/>
      <c r="N45" s="764"/>
      <c r="O45" s="764"/>
      <c r="P45" s="761"/>
      <c r="Q45" s="761"/>
      <c r="R45" s="761"/>
      <c r="S45" s="761"/>
      <c r="T45" s="761"/>
      <c r="U45" s="761"/>
      <c r="V45" s="761"/>
      <c r="W45" s="761"/>
      <c r="X45" s="761"/>
      <c r="Y45" s="761"/>
      <c r="Z45" s="761"/>
      <c r="AA45" s="761"/>
      <c r="AB45" s="761"/>
      <c r="AG45" s="761"/>
    </row>
    <row r="46" spans="1:35" ht="19.5" customHeight="1">
      <c r="B46" s="619"/>
      <c r="C46" s="564"/>
      <c r="D46" s="565"/>
      <c r="E46" s="313"/>
      <c r="F46" s="313"/>
      <c r="H46" s="313"/>
      <c r="I46" s="313"/>
      <c r="J46" s="313"/>
      <c r="K46" s="313"/>
      <c r="L46" s="313"/>
      <c r="M46" s="313"/>
      <c r="N46" s="313"/>
      <c r="O46" s="313"/>
      <c r="P46" s="565"/>
      <c r="AC46" s="830"/>
      <c r="AD46" s="831" t="s">
        <v>21</v>
      </c>
      <c r="AE46" s="832"/>
    </row>
    <row r="47" spans="1:35">
      <c r="B47" s="619"/>
      <c r="C47" s="564"/>
      <c r="D47" s="565"/>
      <c r="E47" s="313"/>
      <c r="F47" s="313"/>
      <c r="H47" s="313"/>
      <c r="I47" s="313"/>
      <c r="J47" s="313"/>
      <c r="K47" s="313"/>
      <c r="L47" s="313"/>
      <c r="M47" s="313"/>
      <c r="N47" s="313"/>
      <c r="O47" s="313"/>
      <c r="P47" s="565"/>
      <c r="AC47" s="251"/>
      <c r="AD47" s="251"/>
      <c r="AE47" s="251"/>
    </row>
    <row r="48" spans="1:35">
      <c r="B48" s="619"/>
      <c r="C48" s="564"/>
      <c r="D48" s="565"/>
      <c r="E48" s="313"/>
      <c r="F48" s="313"/>
      <c r="H48" s="313"/>
      <c r="I48" s="313"/>
      <c r="J48" s="313"/>
      <c r="K48" s="313"/>
      <c r="L48" s="313"/>
      <c r="M48" s="313"/>
      <c r="N48" s="313"/>
      <c r="O48" s="313"/>
      <c r="P48" s="565"/>
    </row>
    <row r="49" spans="2:16">
      <c r="B49" s="619"/>
      <c r="C49" s="564"/>
      <c r="D49" s="565"/>
      <c r="E49" s="313"/>
      <c r="F49" s="313"/>
      <c r="H49" s="313"/>
      <c r="I49" s="313"/>
      <c r="J49" s="313"/>
      <c r="K49" s="313"/>
      <c r="L49" s="313"/>
      <c r="M49" s="313"/>
      <c r="N49" s="313"/>
      <c r="O49" s="313"/>
      <c r="P49" s="565"/>
    </row>
  </sheetData>
  <sortState xmlns:xlrd2="http://schemas.microsoft.com/office/spreadsheetml/2017/richdata2" ref="A6:A41">
    <sortCondition ref="A6:A41"/>
  </sortState>
  <mergeCells count="3">
    <mergeCell ref="C5:E5"/>
    <mergeCell ref="H3:S3"/>
    <mergeCell ref="T3:AE3"/>
  </mergeCells>
  <pageMargins left="0.25" right="0.25" top="0.75" bottom="0.75" header="0.3" footer="0.3"/>
  <pageSetup paperSize="9" scale="99" fitToWidth="0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EA27-5294-46A5-864E-50F09234E053}">
  <sheetPr>
    <tabColor rgb="FFFFC000"/>
  </sheetPr>
  <dimension ref="A2:E40"/>
  <sheetViews>
    <sheetView showGridLines="0" topLeftCell="Y16" zoomScaleNormal="100" zoomScaleSheetLayoutView="85" workbookViewId="0">
      <selection activeCell="D16" sqref="D16"/>
    </sheetView>
  </sheetViews>
  <sheetFormatPr defaultColWidth="11.42578125" defaultRowHeight="15.75"/>
  <cols>
    <col min="1" max="1" width="8.140625" style="505" customWidth="1"/>
    <col min="2" max="2" width="7.7109375" style="522" customWidth="1"/>
    <col min="3" max="3" width="44.140625" style="505" customWidth="1"/>
    <col min="4" max="4" width="11.7109375" style="508" bestFit="1" customWidth="1"/>
    <col min="5" max="5" width="11.42578125" style="505"/>
    <col min="6" max="6" width="4" style="505" customWidth="1"/>
    <col min="7" max="16384" width="11.42578125" style="505"/>
  </cols>
  <sheetData>
    <row r="2" spans="1:4" ht="16.5" thickBot="1">
      <c r="C2" s="507" t="s">
        <v>3836</v>
      </c>
    </row>
    <row r="3" spans="1:4" customFormat="1" thickBot="1">
      <c r="B3" s="759" t="s">
        <v>3837</v>
      </c>
      <c r="C3" s="760"/>
      <c r="D3" s="509" t="s">
        <v>3838</v>
      </c>
    </row>
    <row r="4" spans="1:4" ht="17.25" customHeight="1">
      <c r="A4" s="251"/>
      <c r="B4" s="523"/>
      <c r="C4" s="515" t="s">
        <v>3839</v>
      </c>
      <c r="D4" s="518">
        <v>76588.7</v>
      </c>
    </row>
    <row r="5" spans="1:4" ht="15" customHeight="1">
      <c r="A5">
        <v>52</v>
      </c>
      <c r="B5" s="523"/>
      <c r="C5" s="506" t="s">
        <v>3833</v>
      </c>
      <c r="D5" s="519">
        <v>0</v>
      </c>
    </row>
    <row r="6" spans="1:4" ht="15" customHeight="1">
      <c r="A6">
        <v>53</v>
      </c>
      <c r="B6" s="523" t="s">
        <v>3802</v>
      </c>
      <c r="C6" s="506" t="s">
        <v>475</v>
      </c>
      <c r="D6" s="519">
        <f>+'MALLMA CONDORI LISBETH'!H796</f>
        <v>100</v>
      </c>
    </row>
    <row r="7" spans="1:4" ht="15" customHeight="1">
      <c r="A7">
        <v>54</v>
      </c>
      <c r="B7" s="523" t="s">
        <v>3803</v>
      </c>
      <c r="C7" s="506" t="s">
        <v>654</v>
      </c>
      <c r="D7" s="519">
        <f>+'MAYHUASCA DORIS'!H714</f>
        <v>0</v>
      </c>
    </row>
    <row r="8" spans="1:4" ht="15" customHeight="1">
      <c r="A8">
        <v>55</v>
      </c>
      <c r="B8" s="523" t="s">
        <v>3804</v>
      </c>
      <c r="C8" s="506" t="s">
        <v>793</v>
      </c>
      <c r="D8" s="519">
        <f>+'MIRANDA FELICITA'!H721</f>
        <v>0</v>
      </c>
    </row>
    <row r="9" spans="1:4" ht="15" customHeight="1">
      <c r="A9">
        <v>56</v>
      </c>
      <c r="B9" s="523" t="s">
        <v>3805</v>
      </c>
      <c r="C9" s="506" t="s">
        <v>942</v>
      </c>
      <c r="D9" s="519">
        <f>+'MUJICA SANDRA '!H807</f>
        <v>100</v>
      </c>
    </row>
    <row r="10" spans="1:4" ht="15" customHeight="1">
      <c r="A10">
        <v>57</v>
      </c>
      <c r="B10" s="523" t="s">
        <v>3807</v>
      </c>
      <c r="C10" s="506" t="s">
        <v>1201</v>
      </c>
      <c r="D10" s="519">
        <f>+'PALOMINO ROSA'!H290</f>
        <v>3000</v>
      </c>
    </row>
    <row r="11" spans="1:4" ht="15" customHeight="1">
      <c r="A11">
        <v>58</v>
      </c>
      <c r="B11" s="523" t="s">
        <v>3809</v>
      </c>
      <c r="C11" s="506" t="s">
        <v>1306</v>
      </c>
      <c r="D11" s="519">
        <f>+'PEÑA TEREZA'!H675</f>
        <v>0</v>
      </c>
    </row>
    <row r="12" spans="1:4" ht="15" customHeight="1">
      <c r="A12">
        <v>59</v>
      </c>
      <c r="B12" s="523"/>
      <c r="C12" s="506" t="s">
        <v>3840</v>
      </c>
      <c r="D12" s="519">
        <f>+'PEÑA ASHLEY'!H41</f>
        <v>0</v>
      </c>
    </row>
    <row r="13" spans="1:4" ht="15" customHeight="1">
      <c r="A13">
        <v>60</v>
      </c>
      <c r="B13" s="523" t="s">
        <v>3812</v>
      </c>
      <c r="C13" s="506" t="s">
        <v>1471</v>
      </c>
      <c r="D13" s="519">
        <f>+'PFUÑO VICTOR'!H693</f>
        <v>0</v>
      </c>
    </row>
    <row r="14" spans="1:4" ht="15" customHeight="1">
      <c r="A14">
        <v>61</v>
      </c>
      <c r="B14" s="523" t="s">
        <v>3813</v>
      </c>
      <c r="C14" s="506" t="s">
        <v>1609</v>
      </c>
      <c r="D14" s="519">
        <f>+'PRADO MILAGROS'!H637</f>
        <v>0</v>
      </c>
    </row>
    <row r="15" spans="1:4" ht="15" customHeight="1">
      <c r="A15">
        <v>62</v>
      </c>
      <c r="B15" s="523" t="s">
        <v>3814</v>
      </c>
      <c r="C15" s="506" t="s">
        <v>1762</v>
      </c>
      <c r="D15" s="519">
        <f>+'QUISPE MARISOL'!H869</f>
        <v>334.7</v>
      </c>
    </row>
    <row r="16" spans="1:4" ht="15" customHeight="1">
      <c r="A16">
        <v>63</v>
      </c>
      <c r="B16" s="523" t="s">
        <v>3815</v>
      </c>
      <c r="C16" s="506" t="s">
        <v>2011</v>
      </c>
      <c r="D16" s="519">
        <f>+'QUISPE PATRICIA'!H237</f>
        <v>2000</v>
      </c>
    </row>
    <row r="17" spans="1:5" ht="15" customHeight="1">
      <c r="A17">
        <v>64</v>
      </c>
      <c r="B17" s="523" t="s">
        <v>3816</v>
      </c>
      <c r="C17" s="506" t="s">
        <v>2192</v>
      </c>
      <c r="D17" s="519">
        <f>+'QUISPE ROSA MARIBEL'!H714</f>
        <v>0</v>
      </c>
    </row>
    <row r="18" spans="1:5" ht="15" customHeight="1">
      <c r="A18">
        <v>65</v>
      </c>
      <c r="B18" s="523" t="s">
        <v>3829</v>
      </c>
      <c r="C18" s="506" t="s">
        <v>3830</v>
      </c>
      <c r="D18" s="519">
        <f>+'QUISPE LISBETH'!H368</f>
        <v>2300</v>
      </c>
    </row>
    <row r="19" spans="1:5" ht="15" customHeight="1">
      <c r="A19">
        <v>66</v>
      </c>
      <c r="B19" s="523" t="s">
        <v>3817</v>
      </c>
      <c r="C19" s="506" t="s">
        <v>2328</v>
      </c>
      <c r="D19" s="519">
        <f>+'REBAZA CASILDA'!H693</f>
        <v>1050</v>
      </c>
    </row>
    <row r="20" spans="1:5" ht="15" customHeight="1">
      <c r="A20">
        <v>67</v>
      </c>
      <c r="B20" s="523" t="s">
        <v>3818</v>
      </c>
      <c r="C20" s="506" t="s">
        <v>2488</v>
      </c>
      <c r="D20" s="519">
        <f>+'SALAZAR MARIA'!H752</f>
        <v>400</v>
      </c>
    </row>
    <row r="21" spans="1:5" ht="15" customHeight="1">
      <c r="A21">
        <v>68</v>
      </c>
      <c r="B21" s="523"/>
      <c r="C21" s="506" t="s">
        <v>2717</v>
      </c>
      <c r="D21" s="519">
        <f>+'SALDAÑA JESSICA'!H181</f>
        <v>1000</v>
      </c>
    </row>
    <row r="22" spans="1:5" ht="15" customHeight="1">
      <c r="A22">
        <v>69</v>
      </c>
      <c r="B22" s="523"/>
      <c r="C22" s="506" t="s">
        <v>2892</v>
      </c>
      <c r="D22" s="519">
        <f>+'SANCHEZ DIANA'!H87</f>
        <v>3410</v>
      </c>
    </row>
    <row r="23" spans="1:5" ht="15" customHeight="1">
      <c r="A23">
        <v>70</v>
      </c>
      <c r="B23" s="523"/>
      <c r="C23" s="506" t="s">
        <v>3841</v>
      </c>
      <c r="D23" s="519">
        <f>+'SATALAYA SEGUNDO'!H134</f>
        <v>500</v>
      </c>
    </row>
    <row r="24" spans="1:5" ht="15" customHeight="1">
      <c r="A24">
        <v>71</v>
      </c>
      <c r="B24" s="523" t="s">
        <v>21</v>
      </c>
      <c r="C24" s="506" t="s">
        <v>2909</v>
      </c>
      <c r="D24" s="519">
        <f>+'SUAREZ REBAZA LUIS'!H161</f>
        <v>0</v>
      </c>
    </row>
    <row r="25" spans="1:5" ht="15" customHeight="1">
      <c r="A25">
        <v>72</v>
      </c>
      <c r="B25" s="523" t="s">
        <v>3831</v>
      </c>
      <c r="C25" s="506" t="s">
        <v>2978</v>
      </c>
      <c r="D25" s="519">
        <f>+'TUEROS PRUDENCIO'!H230</f>
        <v>4600</v>
      </c>
    </row>
    <row r="26" spans="1:5" ht="15" customHeight="1">
      <c r="A26">
        <v>73</v>
      </c>
      <c r="B26" s="523" t="s">
        <v>3824</v>
      </c>
      <c r="C26" s="506" t="s">
        <v>3055</v>
      </c>
      <c r="D26" s="519">
        <f>+'YAURIMUCHA URSULA'!H705</f>
        <v>0</v>
      </c>
    </row>
    <row r="27" spans="1:5" ht="15" customHeight="1">
      <c r="A27">
        <v>74</v>
      </c>
      <c r="B27" s="523" t="s">
        <v>3825</v>
      </c>
      <c r="C27" s="506" t="s">
        <v>3211</v>
      </c>
      <c r="D27" s="519">
        <f>+'YAUYOS MARLENE'!H781</f>
        <v>540</v>
      </c>
    </row>
    <row r="28" spans="1:5" ht="15" customHeight="1">
      <c r="A28">
        <v>75</v>
      </c>
      <c r="B28" s="523" t="s">
        <v>3826</v>
      </c>
      <c r="C28" s="506" t="s">
        <v>3397</v>
      </c>
      <c r="D28" s="519">
        <f>+'ZANABRIA LILIA'!H729</f>
        <v>690</v>
      </c>
    </row>
    <row r="29" spans="1:5" ht="15" customHeight="1">
      <c r="A29">
        <v>76</v>
      </c>
      <c r="B29" s="523"/>
      <c r="C29" s="506" t="s">
        <v>3806</v>
      </c>
      <c r="D29" s="519">
        <f>+'OBREGON FERNANDO'!H238</f>
        <v>50</v>
      </c>
    </row>
    <row r="30" spans="1:5" ht="15" customHeight="1">
      <c r="A30">
        <v>77</v>
      </c>
      <c r="B30" s="523"/>
      <c r="C30" s="506" t="s">
        <v>3832</v>
      </c>
      <c r="D30" s="519">
        <f>+'IDALINA MONTENEGRO'!H81</f>
        <v>2100</v>
      </c>
    </row>
    <row r="31" spans="1:5" ht="15" customHeight="1">
      <c r="A31">
        <v>78</v>
      </c>
      <c r="B31" s="523" t="s">
        <v>21</v>
      </c>
      <c r="C31" s="506" t="s">
        <v>3658</v>
      </c>
      <c r="D31" s="519">
        <f>+'ACCO VICTOR'!H156</f>
        <v>0</v>
      </c>
    </row>
    <row r="32" spans="1:5" ht="15" customHeight="1">
      <c r="A32">
        <v>79</v>
      </c>
      <c r="B32" s="523" t="s">
        <v>21</v>
      </c>
      <c r="C32" s="506" t="s">
        <v>3688</v>
      </c>
      <c r="D32" s="519"/>
      <c r="E32" s="505" t="s">
        <v>3842</v>
      </c>
    </row>
    <row r="33" spans="1:5" ht="15" customHeight="1">
      <c r="A33">
        <v>80</v>
      </c>
      <c r="B33" s="523"/>
      <c r="C33" s="506" t="s">
        <v>3722</v>
      </c>
      <c r="D33" s="519">
        <f>+'BUSTAMANTE JOSE'!H48</f>
        <v>0</v>
      </c>
    </row>
    <row r="34" spans="1:5" ht="15" customHeight="1">
      <c r="A34">
        <v>81</v>
      </c>
      <c r="B34" s="523"/>
      <c r="C34" s="506" t="s">
        <v>3827</v>
      </c>
      <c r="D34" s="519"/>
      <c r="E34" s="505" t="s">
        <v>3842</v>
      </c>
    </row>
    <row r="35" spans="1:5" ht="15" customHeight="1">
      <c r="A35">
        <v>82</v>
      </c>
      <c r="B35" s="523" t="s">
        <v>21</v>
      </c>
      <c r="C35" s="506" t="s">
        <v>3828</v>
      </c>
      <c r="D35" s="519"/>
      <c r="E35" s="505" t="s">
        <v>3842</v>
      </c>
    </row>
    <row r="36" spans="1:5" ht="15" customHeight="1">
      <c r="A36">
        <v>83</v>
      </c>
      <c r="B36" s="523"/>
      <c r="C36" s="506" t="s">
        <v>3843</v>
      </c>
      <c r="D36" s="519">
        <f>+'MARILIN DEL CARMEN VERA'!H93</f>
        <v>40</v>
      </c>
    </row>
    <row r="37" spans="1:5" ht="15" customHeight="1" thickBot="1">
      <c r="A37">
        <v>84</v>
      </c>
      <c r="B37" s="524"/>
      <c r="C37" s="520" t="s">
        <v>3835</v>
      </c>
      <c r="D37" s="521"/>
      <c r="E37" s="505" t="s">
        <v>3842</v>
      </c>
    </row>
    <row r="38" spans="1:5">
      <c r="A38"/>
      <c r="C38" s="516" t="s">
        <v>3844</v>
      </c>
      <c r="D38" s="517">
        <f>SUM(D4:D37)</f>
        <v>98803.4</v>
      </c>
    </row>
    <row r="39" spans="1:5">
      <c r="A39"/>
      <c r="E39" s="505" t="s">
        <v>3845</v>
      </c>
    </row>
    <row r="40" spans="1:5">
      <c r="A40"/>
    </row>
  </sheetData>
  <mergeCells count="1">
    <mergeCell ref="B3:C3"/>
  </mergeCells>
  <pageMargins left="0.70866141732283472" right="0.15748031496062992" top="0.55118110236220474" bottom="0.43" header="0.31496062992125984" footer="0.31496062992125984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JHONATAN</dc:creator>
  <cp:keywords/>
  <dc:description/>
  <cp:lastModifiedBy/>
  <cp:revision/>
  <dcterms:created xsi:type="dcterms:W3CDTF">2016-09-28T19:24:34Z</dcterms:created>
  <dcterms:modified xsi:type="dcterms:W3CDTF">2026-05-03T23:41:22Z</dcterms:modified>
  <cp:category/>
  <cp:contentStatus/>
</cp:coreProperties>
</file>