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395" activeTab="2"/>
  </bookViews>
  <sheets>
    <sheet name="regr" sheetId="1" r:id="rId1"/>
    <sheet name="sınıfl" sheetId="2" r:id="rId2"/>
    <sheet name="sınıfl2" sheetId="3" r:id="rId3"/>
  </sheets>
  <calcPr calcId="144525"/>
</workbook>
</file>

<file path=xl/sharedStrings.xml><?xml version="1.0" encoding="utf-8"?>
<sst xmlns="http://schemas.openxmlformats.org/spreadsheetml/2006/main" count="157" uniqueCount="65">
  <si>
    <t xml:space="preserve">b: 275 </t>
  </si>
  <si>
    <t>w: 90</t>
  </si>
  <si>
    <t>Hata Kareler Toplamı</t>
  </si>
  <si>
    <t>Ortalaması</t>
  </si>
  <si>
    <t>y= b + wx</t>
  </si>
  <si>
    <t>Gercek D. - Tahmin D.</t>
  </si>
  <si>
    <t>#  =D^2</t>
  </si>
  <si>
    <t># MUTLAK()</t>
  </si>
  <si>
    <t>Deneyim Yılı (x)</t>
  </si>
  <si>
    <t>Maaş</t>
  </si>
  <si>
    <t>Maaş Tahmini (y)</t>
  </si>
  <si>
    <t>Hata (y-y')</t>
  </si>
  <si>
    <t>Hata Kareleri</t>
  </si>
  <si>
    <t>Mutlak Hata</t>
  </si>
  <si>
    <t>Karekoku</t>
  </si>
  <si>
    <t>Mutlak Hata Degerleri Toplamı</t>
  </si>
  <si>
    <t>Model Tahmini</t>
  </si>
  <si>
    <t>Churn(1)</t>
  </si>
  <si>
    <t>Non-Churn(0)</t>
  </si>
  <si>
    <t>Gercek Degerler</t>
  </si>
  <si>
    <t>True Pozitif (TP)</t>
  </si>
  <si>
    <t>False Negatif (FN)</t>
  </si>
  <si>
    <t>Eşik Degeri : 0.5</t>
  </si>
  <si>
    <t>False Pozitif (FP)</t>
  </si>
  <si>
    <t>True  Negatif (TN)</t>
  </si>
  <si>
    <t>Gercek Deger</t>
  </si>
  <si>
    <t>Model Olasılık Degeri
(1 sınıfına ait olma olasılıgı)</t>
  </si>
  <si>
    <t>Model Tahmin Degeri</t>
  </si>
  <si>
    <t>0.7</t>
  </si>
  <si>
    <t>0.8</t>
  </si>
  <si>
    <t>(TP + TN) / (TP+TN+FP+FN )</t>
  </si>
  <si>
    <t>0.65</t>
  </si>
  <si>
    <t>Accuracy:</t>
  </si>
  <si>
    <r>
      <t>Accuracy</t>
    </r>
    <r>
      <rPr>
        <sz val="10"/>
        <color theme="1"/>
        <rFont val="Arial"/>
        <charset val="162"/>
      </rPr>
      <t>: Dogru s</t>
    </r>
    <r>
      <rPr>
        <sz val="10"/>
        <color theme="1"/>
        <rFont val="Calibri"/>
        <charset val="162"/>
        <scheme val="minor"/>
      </rPr>
      <t>ı</t>
    </r>
    <r>
      <rPr>
        <sz val="10"/>
        <color theme="1"/>
        <rFont val="Arial"/>
        <charset val="162"/>
      </rPr>
      <t>n</t>
    </r>
    <r>
      <rPr>
        <sz val="10"/>
        <color theme="1"/>
        <rFont val="Calibri"/>
        <charset val="162"/>
        <scheme val="minor"/>
      </rPr>
      <t>ı</t>
    </r>
    <r>
      <rPr>
        <sz val="10"/>
        <color theme="1"/>
        <rFont val="Arial"/>
        <charset val="162"/>
      </rPr>
      <t>flandırma oranıdır.
Accuracy, dogru yaptıgımız işlemlerin toplamıdır.
Accuracy = (TP + TN) / (TP+TN+FP+FN )
Sınıflar dengeli ise kullanılabilir.</t>
    </r>
  </si>
  <si>
    <t>0.9</t>
  </si>
  <si>
    <t>0.45</t>
  </si>
  <si>
    <t>0.5</t>
  </si>
  <si>
    <t>0.55</t>
  </si>
  <si>
    <t>0.35</t>
  </si>
  <si>
    <t>0.40</t>
  </si>
  <si>
    <t>0.25</t>
  </si>
  <si>
    <t>TP / (TP+FP)</t>
  </si>
  <si>
    <t>Precision:</t>
  </si>
  <si>
    <r>
      <rPr>
        <b/>
        <sz val="10"/>
        <color theme="1"/>
        <rFont val="Arial"/>
        <charset val="162"/>
      </rPr>
      <t>Precision</t>
    </r>
    <r>
      <rPr>
        <sz val="10"/>
        <color theme="1"/>
        <rFont val="Arial"/>
        <charset val="162"/>
      </rPr>
      <t>:Pozitif Sınıf  (1) Tahminlerinin başarı oranıdır.
Tahminlere odaklanır.
Precision = TP / (TP+FP)
1 sınıfına ait tahminlerimde ne kadar başarılıyım?
Tahmin edilen pozitif (1) sınıflarının gercekte ne kadar pozitif (1) oldugunu gösterir.</t>
    </r>
  </si>
  <si>
    <t>TP/ (TP+FN)</t>
  </si>
  <si>
    <t>Recall:</t>
  </si>
  <si>
    <r>
      <rPr>
        <b/>
        <sz val="10"/>
        <color theme="1"/>
        <rFont val="Arial"/>
        <charset val="162"/>
      </rPr>
      <t>Recall</t>
    </r>
    <r>
      <rPr>
        <sz val="10"/>
        <color theme="1"/>
        <rFont val="Arial"/>
        <charset val="162"/>
      </rPr>
      <t>: Pozitif sınıfın dogru tahmin edilme oranıdır.
Gercekteki 1 sınıfına odaklanır.
Recall = TP/ (TP+FN)
Gercek pozitif sınıflarının (1) ne kadarında dogru tahmin ettim?</t>
    </r>
  </si>
  <si>
    <t>Gercek degeri 1 olup Model tahmini de 1 olanların sayısı</t>
  </si>
  <si>
    <t>Gercek degeri 1 olup Model tahmini 0 olanların sayısı</t>
  </si>
  <si>
    <t>Toplam Gercek 1 sınıfı</t>
  </si>
  <si>
    <t>Gercek degeri 0 olup Model tahmini 1 olanların sayısı</t>
  </si>
  <si>
    <t>Gercek degeri 0 olup Model tahmini de 0 olanların sayısı</t>
  </si>
  <si>
    <t>Toplam Gercek 0 sınıfı</t>
  </si>
  <si>
    <t>Toplam Tahmin sonucu 1 sınıfı</t>
  </si>
  <si>
    <t>Toplam Tahmin sonucu 0 sınıfı</t>
  </si>
  <si>
    <t>F1 Score:</t>
  </si>
  <si>
    <t>2 * (Pre * Recall) / ( Pre + Recall)</t>
  </si>
  <si>
    <r>
      <t>F1 Score</t>
    </r>
    <r>
      <rPr>
        <sz val="10"/>
        <color theme="1"/>
        <rFont val="Arial"/>
        <charset val="162"/>
      </rPr>
      <t>: Precision ve Recall degerlerinin harmonik ortalamasıdır.
İkisinin de etkisini tutmaktadır.</t>
    </r>
  </si>
  <si>
    <t>True: Dogru İşlem</t>
  </si>
  <si>
    <t>Pozitif: 1 Tahmin sınıfı</t>
  </si>
  <si>
    <t>Fraud(1)</t>
  </si>
  <si>
    <t>Non-Fraud(0)</t>
  </si>
  <si>
    <t>False: Hatalı İşlem</t>
  </si>
  <si>
    <t>Negatif: 0 Tahmin sınıfı</t>
  </si>
  <si>
    <t>F1: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</si>
</sst>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d/m"/>
    <numFmt numFmtId="42" formatCode="_(&quot;$&quot;* #,##0_);_(&quot;$&quot;* \(#,##0\);_(&quot;$&quot;* &quot;-&quot;_);_(@_)"/>
  </numFmts>
  <fonts count="29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2"/>
      <color theme="1"/>
      <name val="Calibri"/>
      <charset val="162"/>
      <scheme val="minor"/>
    </font>
    <font>
      <sz val="10"/>
      <color theme="1"/>
      <name val="Calibri"/>
      <charset val="162"/>
      <scheme val="minor"/>
    </font>
    <font>
      <b/>
      <sz val="10"/>
      <color theme="1"/>
      <name val="Calibri"/>
      <charset val="162"/>
      <scheme val="minor"/>
    </font>
    <font>
      <sz val="10"/>
      <color rgb="FF000000"/>
      <name val="Arial"/>
      <charset val="162"/>
    </font>
    <font>
      <sz val="10"/>
      <name val="Arial"/>
      <charset val="162"/>
    </font>
    <font>
      <b/>
      <sz val="10"/>
      <color theme="1"/>
      <name val="Arial"/>
      <charset val="162"/>
    </font>
    <font>
      <b/>
      <sz val="10"/>
      <color rgb="FF000000"/>
      <name val="Arial"/>
      <charset val="162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theme="1"/>
      <name val="Arial"/>
      <charset val="162"/>
    </font>
  </fonts>
  <fills count="4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5" borderId="2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9" borderId="21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29" borderId="20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/>
    <xf numFmtId="0" fontId="3" fillId="2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4" borderId="1" xfId="0" applyFont="1" applyFill="1" applyBorder="1" applyAlignment="1"/>
    <xf numFmtId="0" fontId="4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/>
    <xf numFmtId="0" fontId="4" fillId="4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5" fillId="5" borderId="0" xfId="0" applyFont="1" applyFill="1" applyAlignment="1">
      <alignment horizontal="left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/>
    <xf numFmtId="0" fontId="6" fillId="0" borderId="4" xfId="0" applyFont="1" applyFill="1" applyBorder="1" applyAlignment="1"/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/>
    <xf numFmtId="0" fontId="6" fillId="0" borderId="7" xfId="0" applyFont="1" applyFill="1" applyBorder="1" applyAlignment="1"/>
    <xf numFmtId="0" fontId="8" fillId="5" borderId="0" xfId="0" applyFont="1" applyFill="1" applyAlignment="1">
      <alignment horizontal="left"/>
    </xf>
    <xf numFmtId="0" fontId="6" fillId="0" borderId="8" xfId="0" applyFont="1" applyFill="1" applyBorder="1" applyAlignment="1"/>
    <xf numFmtId="0" fontId="6" fillId="0" borderId="9" xfId="0" applyFont="1" applyFill="1" applyBorder="1" applyAlignment="1"/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0" fontId="4" fillId="0" borderId="0" xfId="0" applyFont="1" applyFill="1" applyAlignment="1"/>
    <xf numFmtId="0" fontId="7" fillId="0" borderId="10" xfId="0" applyFont="1" applyFill="1" applyBorder="1" applyAlignment="1"/>
    <xf numFmtId="0" fontId="6" fillId="0" borderId="11" xfId="0" applyFont="1" applyFill="1" applyBorder="1" applyAlignment="1"/>
    <xf numFmtId="0" fontId="3" fillId="6" borderId="1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/>
    <xf numFmtId="0" fontId="3" fillId="6" borderId="1" xfId="0" applyFont="1" applyFill="1" applyBorder="1" applyAlignment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6" fillId="0" borderId="15" xfId="0" applyFont="1" applyFill="1" applyBorder="1" applyAlignment="1"/>
    <xf numFmtId="0" fontId="3" fillId="7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/>
    <xf numFmtId="0" fontId="3" fillId="2" borderId="1" xfId="0" applyFont="1" applyFill="1" applyBorder="1" applyAlignment="1"/>
    <xf numFmtId="178" fontId="3" fillId="6" borderId="1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wrapText="1"/>
    </xf>
    <xf numFmtId="0" fontId="4" fillId="8" borderId="1" xfId="0" applyFont="1" applyFill="1" applyBorder="1" applyAlignment="1">
      <alignment horizontal="center"/>
    </xf>
    <xf numFmtId="0" fontId="4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167640</xdr:colOff>
      <xdr:row>3</xdr:row>
      <xdr:rowOff>1905</xdr:rowOff>
    </xdr:from>
    <xdr:ext cx="2171065" cy="4001770"/>
    <xdr:pic>
      <xdr:nvPicPr>
        <xdr:cNvPr id="2" name="image3.png" title="Resim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995160" y="550545"/>
          <a:ext cx="2171065" cy="400177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581025</xdr:colOff>
      <xdr:row>0</xdr:row>
      <xdr:rowOff>123825</xdr:rowOff>
    </xdr:from>
    <xdr:ext cx="2990850" cy="891540"/>
    <xdr:pic>
      <xdr:nvPicPr>
        <xdr:cNvPr id="3" name="image1.png" title="Resim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581025" y="123825"/>
          <a:ext cx="2990850" cy="89154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zoomScale="115" zoomScaleNormal="115" workbookViewId="0">
      <selection activeCell="M16" sqref="M16"/>
    </sheetView>
  </sheetViews>
  <sheetFormatPr defaultColWidth="8.88888888888889" defaultRowHeight="14.4"/>
  <cols>
    <col min="1" max="1" width="13.1111111111111" customWidth="1"/>
    <col min="3" max="3" width="18.1111111111111" customWidth="1"/>
    <col min="4" max="4" width="21.3333333333333" customWidth="1"/>
    <col min="5" max="5" width="16.5555555555556" customWidth="1"/>
    <col min="6" max="6" width="21.5555555555556" customWidth="1"/>
    <col min="11" max="11" width="26.6666666666667" customWidth="1"/>
    <col min="12" max="12" width="12.8888888888889" customWidth="1"/>
    <col min="13" max="13" width="12.8888888888889"/>
  </cols>
  <sheetData>
    <row r="1" spans="1:14">
      <c r="A1" s="1"/>
      <c r="B1" s="1"/>
      <c r="C1" s="4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N6" s="1"/>
    </row>
    <row r="7" spans="1:14">
      <c r="A7" s="1"/>
      <c r="B7" s="1"/>
      <c r="C7" s="36" t="s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36" t="s">
        <v>1</v>
      </c>
      <c r="D8" s="1"/>
      <c r="E8" s="1"/>
      <c r="F8" s="1"/>
      <c r="G8" s="1"/>
      <c r="H8" s="1"/>
      <c r="I8" s="1"/>
      <c r="J8" s="1"/>
      <c r="K8" s="7" t="s">
        <v>2</v>
      </c>
      <c r="L8" s="7" t="s">
        <v>3</v>
      </c>
      <c r="M8" s="1"/>
      <c r="N8" s="1"/>
    </row>
    <row r="9" spans="1:14">
      <c r="A9" s="5"/>
      <c r="B9" s="5"/>
      <c r="C9" s="36" t="s">
        <v>4</v>
      </c>
      <c r="D9" s="36" t="s">
        <v>5</v>
      </c>
      <c r="E9" s="36" t="s">
        <v>6</v>
      </c>
      <c r="F9" s="36" t="s">
        <v>7</v>
      </c>
      <c r="G9" s="1"/>
      <c r="H9" s="1"/>
      <c r="I9" s="1"/>
      <c r="J9" s="1"/>
      <c r="K9" s="9">
        <f>SUM(E11:E25)</f>
        <v>66575</v>
      </c>
      <c r="L9" s="47">
        <f>K9/15</f>
        <v>4438.33333333333</v>
      </c>
      <c r="M9" s="1"/>
      <c r="N9" s="1"/>
    </row>
    <row r="10" spans="1:14">
      <c r="A10" s="46" t="s">
        <v>8</v>
      </c>
      <c r="B10" s="46" t="s">
        <v>9</v>
      </c>
      <c r="C10" s="46" t="s">
        <v>10</v>
      </c>
      <c r="D10" s="46" t="s">
        <v>11</v>
      </c>
      <c r="E10" s="46" t="s">
        <v>12</v>
      </c>
      <c r="F10" s="46" t="s">
        <v>13</v>
      </c>
      <c r="G10" s="1"/>
      <c r="H10" s="1"/>
      <c r="I10" s="1"/>
      <c r="J10" s="1"/>
      <c r="N10" s="1"/>
    </row>
    <row r="11" spans="1:14">
      <c r="A11" s="9">
        <v>5</v>
      </c>
      <c r="B11" s="9">
        <v>600</v>
      </c>
      <c r="C11" s="9">
        <f t="shared" ref="C11:C25" si="0">275+(90*A11)</f>
        <v>725</v>
      </c>
      <c r="D11" s="9">
        <f t="shared" ref="D11:D25" si="1">B11-C11</f>
        <v>-125</v>
      </c>
      <c r="E11" s="9">
        <f t="shared" ref="E11:E25" si="2">D11^2</f>
        <v>15625</v>
      </c>
      <c r="F11" s="9">
        <f t="shared" ref="F11:F25" si="3">ABS(D11)</f>
        <v>125</v>
      </c>
      <c r="G11" s="1"/>
      <c r="H11" s="1"/>
      <c r="I11" s="1"/>
      <c r="J11" s="1"/>
      <c r="K11" s="1"/>
      <c r="L11" s="1"/>
      <c r="M11" s="1"/>
      <c r="N11" s="1"/>
    </row>
    <row r="12" spans="1:14">
      <c r="A12" s="9">
        <v>7</v>
      </c>
      <c r="B12" s="9">
        <v>900</v>
      </c>
      <c r="C12" s="9">
        <f t="shared" si="0"/>
        <v>905</v>
      </c>
      <c r="D12" s="9">
        <f t="shared" si="1"/>
        <v>-5</v>
      </c>
      <c r="E12" s="9">
        <f>D12^2</f>
        <v>25</v>
      </c>
      <c r="F12" s="9">
        <f t="shared" si="3"/>
        <v>5</v>
      </c>
      <c r="G12" s="1"/>
      <c r="H12" s="1"/>
      <c r="I12" s="1"/>
      <c r="J12" s="1"/>
      <c r="N12" s="1"/>
    </row>
    <row r="13" spans="1:14">
      <c r="A13" s="9">
        <v>3</v>
      </c>
      <c r="B13" s="9">
        <v>550</v>
      </c>
      <c r="C13" s="9">
        <f t="shared" si="0"/>
        <v>545</v>
      </c>
      <c r="D13" s="9">
        <f t="shared" si="1"/>
        <v>5</v>
      </c>
      <c r="E13" s="9">
        <f t="shared" si="2"/>
        <v>25</v>
      </c>
      <c r="F13" s="9">
        <f t="shared" si="3"/>
        <v>5</v>
      </c>
      <c r="G13" s="1"/>
      <c r="H13" s="1"/>
      <c r="I13" s="1"/>
      <c r="J13" s="1"/>
      <c r="N13" s="1"/>
    </row>
    <row r="14" spans="1:14">
      <c r="A14" s="9">
        <v>3</v>
      </c>
      <c r="B14" s="9">
        <v>500</v>
      </c>
      <c r="C14" s="9">
        <f t="shared" si="0"/>
        <v>545</v>
      </c>
      <c r="D14" s="9">
        <f t="shared" si="1"/>
        <v>-45</v>
      </c>
      <c r="E14" s="9">
        <f t="shared" si="2"/>
        <v>2025</v>
      </c>
      <c r="F14" s="9">
        <f t="shared" si="3"/>
        <v>45</v>
      </c>
      <c r="G14" s="1"/>
      <c r="H14" s="1"/>
      <c r="I14" s="1"/>
      <c r="J14" s="1"/>
      <c r="K14" s="1"/>
      <c r="L14" s="1"/>
      <c r="M14" s="1"/>
      <c r="N14" s="1"/>
    </row>
    <row r="15" spans="1:14">
      <c r="A15" s="9">
        <v>2</v>
      </c>
      <c r="B15" s="9">
        <v>400</v>
      </c>
      <c r="C15" s="9">
        <f t="shared" si="0"/>
        <v>455</v>
      </c>
      <c r="D15" s="9">
        <f t="shared" si="1"/>
        <v>-55</v>
      </c>
      <c r="E15" s="9">
        <f t="shared" si="2"/>
        <v>3025</v>
      </c>
      <c r="F15" s="9">
        <f t="shared" si="3"/>
        <v>55</v>
      </c>
      <c r="G15" s="1"/>
      <c r="H15" s="1"/>
      <c r="I15" s="1"/>
      <c r="J15" s="1"/>
      <c r="K15" s="7" t="s">
        <v>2</v>
      </c>
      <c r="L15" s="7" t="s">
        <v>3</v>
      </c>
      <c r="M15" s="7" t="s">
        <v>14</v>
      </c>
      <c r="N15" s="1"/>
    </row>
    <row r="16" spans="1:14">
      <c r="A16" s="9">
        <v>7</v>
      </c>
      <c r="B16" s="9">
        <v>950</v>
      </c>
      <c r="C16" s="9">
        <f t="shared" si="0"/>
        <v>905</v>
      </c>
      <c r="D16" s="9">
        <f t="shared" si="1"/>
        <v>45</v>
      </c>
      <c r="E16" s="9">
        <f t="shared" si="2"/>
        <v>2025</v>
      </c>
      <c r="F16" s="9">
        <f t="shared" si="3"/>
        <v>45</v>
      </c>
      <c r="G16" s="1"/>
      <c r="H16" s="1"/>
      <c r="I16" s="1"/>
      <c r="J16" s="1"/>
      <c r="K16" s="9">
        <f>SUM(E11:E25)</f>
        <v>66575</v>
      </c>
      <c r="L16" s="9">
        <f>K16/15</f>
        <v>4438.33333333333</v>
      </c>
      <c r="M16" s="47">
        <f>SQRT(L16)</f>
        <v>66.620817567284</v>
      </c>
      <c r="N16" s="1"/>
    </row>
    <row r="17" spans="1:14">
      <c r="A17" s="9">
        <v>3</v>
      </c>
      <c r="B17" s="9">
        <v>540</v>
      </c>
      <c r="C17" s="9">
        <f t="shared" si="0"/>
        <v>545</v>
      </c>
      <c r="D17" s="9">
        <f t="shared" si="1"/>
        <v>-5</v>
      </c>
      <c r="E17" s="9">
        <f t="shared" si="2"/>
        <v>25</v>
      </c>
      <c r="F17" s="9">
        <f t="shared" si="3"/>
        <v>5</v>
      </c>
      <c r="G17" s="1"/>
      <c r="H17" s="1"/>
      <c r="I17" s="1"/>
      <c r="J17" s="1"/>
      <c r="K17" s="1"/>
      <c r="L17" s="1"/>
      <c r="M17" s="1"/>
      <c r="N17" s="1"/>
    </row>
    <row r="18" spans="1:14">
      <c r="A18" s="9">
        <v>10</v>
      </c>
      <c r="B18" s="9">
        <v>1200</v>
      </c>
      <c r="C18" s="9">
        <f t="shared" si="0"/>
        <v>1175</v>
      </c>
      <c r="D18" s="9">
        <f t="shared" si="1"/>
        <v>25</v>
      </c>
      <c r="E18" s="9">
        <f t="shared" si="2"/>
        <v>625</v>
      </c>
      <c r="F18" s="9">
        <f t="shared" si="3"/>
        <v>25</v>
      </c>
      <c r="G18" s="1"/>
      <c r="H18" s="1"/>
      <c r="I18" s="1"/>
      <c r="J18" s="1"/>
      <c r="N18" s="1"/>
    </row>
    <row r="19" spans="1:14">
      <c r="A19" s="9">
        <v>6</v>
      </c>
      <c r="B19" s="9">
        <v>900</v>
      </c>
      <c r="C19" s="9">
        <f t="shared" si="0"/>
        <v>815</v>
      </c>
      <c r="D19" s="9">
        <f t="shared" si="1"/>
        <v>85</v>
      </c>
      <c r="E19" s="9">
        <f t="shared" si="2"/>
        <v>7225</v>
      </c>
      <c r="F19" s="9">
        <f t="shared" si="3"/>
        <v>85</v>
      </c>
      <c r="G19" s="1"/>
      <c r="H19" s="1"/>
      <c r="I19" s="1"/>
      <c r="J19" s="1"/>
      <c r="K19" s="1"/>
      <c r="L19" s="1"/>
      <c r="M19" s="1"/>
      <c r="N19" s="1"/>
    </row>
    <row r="20" spans="1:14">
      <c r="A20" s="9">
        <v>4</v>
      </c>
      <c r="B20" s="9">
        <v>550</v>
      </c>
      <c r="C20" s="9">
        <f t="shared" si="0"/>
        <v>635</v>
      </c>
      <c r="D20" s="9">
        <f t="shared" si="1"/>
        <v>-85</v>
      </c>
      <c r="E20" s="9">
        <f t="shared" si="2"/>
        <v>7225</v>
      </c>
      <c r="F20" s="9">
        <f t="shared" si="3"/>
        <v>85</v>
      </c>
      <c r="G20" s="1"/>
      <c r="H20" s="1"/>
      <c r="I20" s="1"/>
      <c r="J20" s="1"/>
      <c r="N20" s="1"/>
    </row>
    <row r="21" spans="1:14">
      <c r="A21" s="9">
        <v>8</v>
      </c>
      <c r="B21" s="9">
        <v>1100</v>
      </c>
      <c r="C21" s="9">
        <f t="shared" si="0"/>
        <v>995</v>
      </c>
      <c r="D21" s="9">
        <f t="shared" si="1"/>
        <v>105</v>
      </c>
      <c r="E21" s="9">
        <f t="shared" si="2"/>
        <v>11025</v>
      </c>
      <c r="F21" s="9">
        <f t="shared" si="3"/>
        <v>105</v>
      </c>
      <c r="G21" s="1"/>
      <c r="H21" s="1"/>
      <c r="I21" s="1"/>
      <c r="J21" s="1"/>
      <c r="K21" s="1"/>
      <c r="L21" s="1"/>
      <c r="M21" s="1"/>
      <c r="N21" s="1"/>
    </row>
    <row r="22" spans="1:14">
      <c r="A22" s="9">
        <v>1</v>
      </c>
      <c r="B22" s="9">
        <v>460</v>
      </c>
      <c r="C22" s="9">
        <f t="shared" si="0"/>
        <v>365</v>
      </c>
      <c r="D22" s="9">
        <f t="shared" si="1"/>
        <v>95</v>
      </c>
      <c r="E22" s="9">
        <f t="shared" si="2"/>
        <v>9025</v>
      </c>
      <c r="F22" s="9">
        <f t="shared" si="3"/>
        <v>95</v>
      </c>
      <c r="G22" s="1"/>
      <c r="H22" s="1"/>
      <c r="I22" s="1"/>
      <c r="J22" s="1"/>
      <c r="K22" s="7" t="s">
        <v>15</v>
      </c>
      <c r="L22" s="7" t="s">
        <v>3</v>
      </c>
      <c r="M22" s="1"/>
      <c r="N22" s="1"/>
    </row>
    <row r="23" spans="1:14">
      <c r="A23" s="9">
        <v>1</v>
      </c>
      <c r="B23" s="9">
        <v>400</v>
      </c>
      <c r="C23" s="9">
        <f t="shared" si="0"/>
        <v>365</v>
      </c>
      <c r="D23" s="9">
        <f t="shared" si="1"/>
        <v>35</v>
      </c>
      <c r="E23" s="9">
        <f t="shared" si="2"/>
        <v>1225</v>
      </c>
      <c r="F23" s="9">
        <f t="shared" si="3"/>
        <v>35</v>
      </c>
      <c r="G23" s="1"/>
      <c r="H23" s="1"/>
      <c r="I23" s="1"/>
      <c r="J23" s="1"/>
      <c r="K23" s="9">
        <f>SUM(F11:F25)</f>
        <v>815</v>
      </c>
      <c r="L23" s="47">
        <f>K23/15</f>
        <v>54.3333333333333</v>
      </c>
      <c r="M23" s="1"/>
      <c r="N23" s="1"/>
    </row>
    <row r="24" spans="1:14">
      <c r="A24" s="9">
        <v>9</v>
      </c>
      <c r="B24" s="9">
        <v>1000</v>
      </c>
      <c r="C24" s="9">
        <f t="shared" si="0"/>
        <v>1085</v>
      </c>
      <c r="D24" s="9">
        <f t="shared" si="1"/>
        <v>-85</v>
      </c>
      <c r="E24" s="9">
        <f t="shared" si="2"/>
        <v>7225</v>
      </c>
      <c r="F24" s="9">
        <f t="shared" si="3"/>
        <v>85</v>
      </c>
      <c r="G24" s="1"/>
      <c r="H24" s="1"/>
      <c r="I24" s="1"/>
      <c r="J24" s="1"/>
      <c r="K24" s="1"/>
      <c r="L24" s="1"/>
      <c r="M24" s="1"/>
      <c r="N24" s="1"/>
    </row>
    <row r="25" spans="1:14">
      <c r="A25" s="9">
        <v>1</v>
      </c>
      <c r="B25" s="9">
        <v>380</v>
      </c>
      <c r="C25" s="9">
        <f t="shared" si="0"/>
        <v>365</v>
      </c>
      <c r="D25" s="9">
        <f t="shared" si="1"/>
        <v>15</v>
      </c>
      <c r="E25" s="9">
        <f t="shared" si="2"/>
        <v>225</v>
      </c>
      <c r="F25" s="9">
        <f t="shared" si="3"/>
        <v>15</v>
      </c>
      <c r="G25" s="1"/>
      <c r="H25" s="1"/>
      <c r="I25" s="1"/>
      <c r="J25" s="1"/>
      <c r="K25" s="1"/>
      <c r="L25" s="1"/>
      <c r="M25" s="1"/>
      <c r="N25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opLeftCell="A4" workbookViewId="0">
      <selection activeCell="L36" sqref="L36"/>
    </sheetView>
  </sheetViews>
  <sheetFormatPr defaultColWidth="8.88888888888889" defaultRowHeight="14.4"/>
  <cols>
    <col min="2" max="2" width="15" customWidth="1"/>
    <col min="3" max="3" width="17.2222222222222" customWidth="1"/>
    <col min="4" max="4" width="43.2222222222222" customWidth="1"/>
    <col min="5" max="5" width="21" customWidth="1"/>
    <col min="6" max="6" width="16.6666666666667" customWidth="1"/>
    <col min="8" max="8" width="15.8888888888889" customWidth="1"/>
    <col min="9" max="9" width="15.7777777777778" customWidth="1"/>
    <col min="10" max="10" width="14.3333333333333" customWidth="1"/>
    <col min="11" max="11" width="13.8888888888889" customWidth="1"/>
    <col min="16" max="16" width="15" customWidth="1"/>
  </cols>
  <sheetData>
    <row r="1" spans="1:16">
      <c r="A1" s="1"/>
      <c r="B1" s="1"/>
      <c r="C1" s="1"/>
      <c r="D1" s="1"/>
      <c r="E1" s="4"/>
      <c r="F1" s="1"/>
      <c r="G1" s="4"/>
      <c r="H1" s="5"/>
      <c r="I1" s="1"/>
      <c r="J1" s="6" t="s">
        <v>16</v>
      </c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4"/>
      <c r="F2" s="1"/>
      <c r="G2" s="4"/>
      <c r="H2" s="1"/>
      <c r="I2" s="1"/>
      <c r="J2" s="7" t="s">
        <v>17</v>
      </c>
      <c r="K2" s="7" t="s">
        <v>18</v>
      </c>
      <c r="L2" s="1"/>
      <c r="M2" s="1"/>
      <c r="N2" s="1"/>
      <c r="O2" s="1"/>
      <c r="P2" s="1"/>
    </row>
    <row r="3" spans="1:16">
      <c r="A3" s="1"/>
      <c r="B3" s="1"/>
      <c r="C3" s="1"/>
      <c r="D3" s="1"/>
      <c r="E3" s="4"/>
      <c r="F3" s="1"/>
      <c r="G3" s="4"/>
      <c r="H3" s="8" t="s">
        <v>19</v>
      </c>
      <c r="I3" s="7" t="s">
        <v>17</v>
      </c>
      <c r="J3" s="9" t="s">
        <v>20</v>
      </c>
      <c r="K3" s="9" t="s">
        <v>21</v>
      </c>
      <c r="L3" s="9"/>
      <c r="M3" s="1"/>
      <c r="N3" s="1"/>
      <c r="O3" s="1"/>
      <c r="P3" s="1"/>
    </row>
    <row r="4" spans="1:16">
      <c r="A4" s="1"/>
      <c r="B4" s="1"/>
      <c r="C4" s="1"/>
      <c r="D4" s="1"/>
      <c r="E4" s="36" t="s">
        <v>22</v>
      </c>
      <c r="F4" s="1"/>
      <c r="G4" s="4"/>
      <c r="H4" s="1"/>
      <c r="I4" s="7" t="s">
        <v>18</v>
      </c>
      <c r="J4" s="9" t="s">
        <v>23</v>
      </c>
      <c r="K4" s="9" t="s">
        <v>24</v>
      </c>
      <c r="L4" s="9"/>
      <c r="M4" s="1"/>
      <c r="N4" s="1"/>
      <c r="O4" s="1"/>
      <c r="P4" s="1"/>
    </row>
    <row r="5" spans="1:16">
      <c r="A5" s="1"/>
      <c r="B5" s="37"/>
      <c r="C5" s="38" t="s">
        <v>25</v>
      </c>
      <c r="D5" s="38" t="s">
        <v>26</v>
      </c>
      <c r="E5" s="38" t="s">
        <v>27</v>
      </c>
      <c r="F5" s="1"/>
      <c r="G5" s="4"/>
      <c r="H5" s="1"/>
      <c r="I5" s="1"/>
      <c r="J5" s="9"/>
      <c r="K5" s="9"/>
      <c r="L5" s="1"/>
      <c r="M5" s="1"/>
      <c r="N5" s="1"/>
      <c r="O5" s="1"/>
      <c r="P5" s="1"/>
    </row>
    <row r="6" spans="1:16">
      <c r="A6" s="1"/>
      <c r="B6" s="9">
        <v>1</v>
      </c>
      <c r="C6" s="9">
        <v>1</v>
      </c>
      <c r="D6" s="39" t="s">
        <v>28</v>
      </c>
      <c r="E6" s="9">
        <v>1</v>
      </c>
      <c r="F6" s="1"/>
      <c r="G6" s="4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9">
        <v>2</v>
      </c>
      <c r="C7" s="9">
        <v>1</v>
      </c>
      <c r="D7" s="39" t="s">
        <v>29</v>
      </c>
      <c r="E7" s="9">
        <v>1</v>
      </c>
      <c r="F7" s="1"/>
      <c r="G7" s="4"/>
      <c r="H7" s="1"/>
      <c r="I7" s="21" t="s">
        <v>30</v>
      </c>
      <c r="J7" s="1"/>
      <c r="K7" s="1"/>
      <c r="L7" s="1"/>
      <c r="M7" s="1"/>
      <c r="N7" s="1"/>
      <c r="O7" s="1"/>
      <c r="P7" s="1"/>
    </row>
    <row r="8" spans="1:16">
      <c r="A8" s="1"/>
      <c r="B8" s="9">
        <v>3</v>
      </c>
      <c r="C8" s="9">
        <v>1</v>
      </c>
      <c r="D8" s="39" t="s">
        <v>31</v>
      </c>
      <c r="E8" s="9">
        <v>1</v>
      </c>
      <c r="F8" s="1"/>
      <c r="G8" s="40"/>
      <c r="H8" s="24" t="s">
        <v>32</v>
      </c>
      <c r="I8" s="25">
        <f>8/10</f>
        <v>0.8</v>
      </c>
      <c r="J8" s="25"/>
      <c r="K8" s="1"/>
      <c r="L8" s="1"/>
      <c r="M8" s="1"/>
      <c r="N8" s="18" t="s">
        <v>33</v>
      </c>
      <c r="O8" s="19"/>
      <c r="P8" s="33"/>
    </row>
    <row r="9" spans="1:16">
      <c r="A9" s="1"/>
      <c r="B9" s="9">
        <v>4</v>
      </c>
      <c r="C9" s="9">
        <v>1</v>
      </c>
      <c r="D9" s="39" t="s">
        <v>34</v>
      </c>
      <c r="E9" s="9">
        <v>1</v>
      </c>
      <c r="F9" s="1"/>
      <c r="G9" s="4"/>
      <c r="H9" s="5"/>
      <c r="I9" s="1"/>
      <c r="J9" s="6" t="s">
        <v>16</v>
      </c>
      <c r="K9" s="1"/>
      <c r="L9" s="1"/>
      <c r="M9" s="1"/>
      <c r="N9" s="20"/>
      <c r="O9" s="1"/>
      <c r="P9" s="34"/>
    </row>
    <row r="10" spans="1:16">
      <c r="A10" s="1"/>
      <c r="B10" s="9">
        <v>5</v>
      </c>
      <c r="C10" s="9">
        <v>1</v>
      </c>
      <c r="D10" s="39" t="s">
        <v>35</v>
      </c>
      <c r="E10" s="9">
        <v>0</v>
      </c>
      <c r="F10" s="1"/>
      <c r="G10" s="4"/>
      <c r="H10" s="1"/>
      <c r="I10" s="1"/>
      <c r="J10" s="7" t="s">
        <v>17</v>
      </c>
      <c r="K10" s="7" t="s">
        <v>18</v>
      </c>
      <c r="L10" s="1"/>
      <c r="M10" s="1"/>
      <c r="N10" s="20"/>
      <c r="O10" s="1"/>
      <c r="P10" s="34"/>
    </row>
    <row r="11" spans="1:16">
      <c r="A11" s="1"/>
      <c r="B11" s="9">
        <v>6</v>
      </c>
      <c r="C11" s="9">
        <v>1</v>
      </c>
      <c r="D11" s="39" t="s">
        <v>36</v>
      </c>
      <c r="E11" s="9">
        <v>1</v>
      </c>
      <c r="F11" s="1"/>
      <c r="G11" s="41"/>
      <c r="H11" s="8" t="s">
        <v>19</v>
      </c>
      <c r="I11" s="7" t="s">
        <v>17</v>
      </c>
      <c r="J11" s="3">
        <v>5</v>
      </c>
      <c r="K11" s="9">
        <v>1</v>
      </c>
      <c r="L11" s="9">
        <v>6</v>
      </c>
      <c r="M11" s="1"/>
      <c r="N11" s="20"/>
      <c r="O11" s="1"/>
      <c r="P11" s="34"/>
    </row>
    <row r="12" spans="1:16">
      <c r="A12" s="1"/>
      <c r="B12" s="9">
        <v>7</v>
      </c>
      <c r="C12" s="9">
        <v>0</v>
      </c>
      <c r="D12" s="39" t="s">
        <v>37</v>
      </c>
      <c r="E12" s="9">
        <v>1</v>
      </c>
      <c r="F12" s="1"/>
      <c r="G12" s="41"/>
      <c r="H12" s="1"/>
      <c r="I12" s="7" t="s">
        <v>18</v>
      </c>
      <c r="J12" s="9">
        <v>1</v>
      </c>
      <c r="K12" s="3">
        <v>3</v>
      </c>
      <c r="L12" s="9">
        <v>4</v>
      </c>
      <c r="M12" s="1"/>
      <c r="N12" s="20"/>
      <c r="O12" s="1"/>
      <c r="P12" s="34"/>
    </row>
    <row r="13" spans="1:16">
      <c r="A13" s="1"/>
      <c r="B13" s="9">
        <v>8</v>
      </c>
      <c r="C13" s="9">
        <v>0</v>
      </c>
      <c r="D13" s="39" t="s">
        <v>38</v>
      </c>
      <c r="E13" s="9">
        <v>0</v>
      </c>
      <c r="F13" s="1"/>
      <c r="G13" s="4"/>
      <c r="H13" s="1"/>
      <c r="I13" s="1"/>
      <c r="J13" s="9">
        <v>6</v>
      </c>
      <c r="K13" s="9">
        <v>4</v>
      </c>
      <c r="L13" s="1"/>
      <c r="M13" s="1"/>
      <c r="N13" s="22"/>
      <c r="O13" s="23"/>
      <c r="P13" s="35"/>
    </row>
    <row r="14" spans="1:16">
      <c r="A14" s="1"/>
      <c r="B14" s="9">
        <v>9</v>
      </c>
      <c r="C14" s="9">
        <v>0</v>
      </c>
      <c r="D14" s="39" t="s">
        <v>39</v>
      </c>
      <c r="E14" s="9">
        <v>0</v>
      </c>
      <c r="F14" s="1"/>
      <c r="G14" s="4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9">
        <v>10</v>
      </c>
      <c r="C15" s="9">
        <v>0</v>
      </c>
      <c r="D15" s="39" t="s">
        <v>40</v>
      </c>
      <c r="E15" s="9">
        <v>0</v>
      </c>
      <c r="F15" s="1"/>
      <c r="G15" s="4"/>
      <c r="H15" s="1"/>
      <c r="I15" s="27" t="s">
        <v>41</v>
      </c>
      <c r="J15" s="1"/>
      <c r="K15" s="1"/>
      <c r="L15" s="1"/>
      <c r="M15" s="1"/>
      <c r="N15" s="1"/>
      <c r="O15" s="1"/>
      <c r="P15" s="1"/>
    </row>
    <row r="16" spans="1:16">
      <c r="A16" s="5"/>
      <c r="B16" s="1"/>
      <c r="C16" s="1"/>
      <c r="D16" s="1"/>
      <c r="E16" s="1"/>
      <c r="F16" s="1"/>
      <c r="G16" s="40"/>
      <c r="H16" s="24" t="s">
        <v>42</v>
      </c>
      <c r="I16" s="5">
        <f>5/6</f>
        <v>0.833333333333333</v>
      </c>
      <c r="J16" s="25"/>
      <c r="K16" s="1"/>
      <c r="L16" s="1"/>
      <c r="M16" s="1"/>
      <c r="N16" s="26" t="s">
        <v>43</v>
      </c>
      <c r="O16" s="19"/>
      <c r="P16" s="33"/>
    </row>
    <row r="17" spans="1:16">
      <c r="A17" s="1"/>
      <c r="B17" s="1"/>
      <c r="C17" s="1"/>
      <c r="D17" s="1"/>
      <c r="E17" s="1"/>
      <c r="F17" s="1"/>
      <c r="G17" s="4"/>
      <c r="H17" s="5"/>
      <c r="I17" s="1"/>
      <c r="J17" s="6"/>
      <c r="K17" s="6"/>
      <c r="L17" s="1"/>
      <c r="M17" s="1"/>
      <c r="N17" s="20"/>
      <c r="O17" s="1"/>
      <c r="P17" s="34"/>
    </row>
    <row r="18" spans="1:16">
      <c r="A18" s="1"/>
      <c r="B18" s="1"/>
      <c r="C18" s="1"/>
      <c r="D18" s="1"/>
      <c r="E18" s="1"/>
      <c r="F18" s="1"/>
      <c r="G18" s="4"/>
      <c r="H18" s="5"/>
      <c r="I18" s="1"/>
      <c r="J18" s="6"/>
      <c r="K18" s="6"/>
      <c r="L18" s="1"/>
      <c r="M18" s="1"/>
      <c r="N18" s="20"/>
      <c r="O18" s="1"/>
      <c r="P18" s="34"/>
    </row>
    <row r="19" spans="1:16">
      <c r="A19" s="1"/>
      <c r="B19" s="5"/>
      <c r="C19" s="1"/>
      <c r="D19" s="6" t="s">
        <v>16</v>
      </c>
      <c r="E19" s="1"/>
      <c r="F19" s="1"/>
      <c r="G19" s="4"/>
      <c r="H19" s="5"/>
      <c r="I19" s="1"/>
      <c r="J19" s="6" t="s">
        <v>16</v>
      </c>
      <c r="K19" s="1"/>
      <c r="L19" s="1"/>
      <c r="M19" s="1"/>
      <c r="N19" s="20"/>
      <c r="O19" s="1"/>
      <c r="P19" s="34"/>
    </row>
    <row r="20" spans="1:16">
      <c r="A20" s="1"/>
      <c r="B20" s="1"/>
      <c r="C20" s="1"/>
      <c r="D20" s="7" t="s">
        <v>17</v>
      </c>
      <c r="E20" s="7" t="s">
        <v>18</v>
      </c>
      <c r="F20" s="1"/>
      <c r="G20" s="4"/>
      <c r="H20" s="1"/>
      <c r="I20" s="1"/>
      <c r="J20" s="42"/>
      <c r="K20" s="42"/>
      <c r="L20" s="1"/>
      <c r="M20" s="1"/>
      <c r="N20" s="20"/>
      <c r="O20" s="1"/>
      <c r="P20" s="34"/>
    </row>
    <row r="21" spans="1:16">
      <c r="A21" s="1"/>
      <c r="B21" s="8" t="s">
        <v>19</v>
      </c>
      <c r="C21" s="7" t="s">
        <v>17</v>
      </c>
      <c r="D21" s="9">
        <v>5</v>
      </c>
      <c r="E21" s="9">
        <v>1</v>
      </c>
      <c r="F21" s="9">
        <v>6</v>
      </c>
      <c r="G21" s="4"/>
      <c r="H21" s="1"/>
      <c r="I21" s="1"/>
      <c r="J21" s="42"/>
      <c r="K21" s="42"/>
      <c r="L21" s="1"/>
      <c r="M21" s="1"/>
      <c r="N21" s="20"/>
      <c r="O21" s="1"/>
      <c r="P21" s="34"/>
    </row>
    <row r="22" spans="1:16">
      <c r="A22" s="1"/>
      <c r="B22" s="1"/>
      <c r="C22" s="7" t="s">
        <v>18</v>
      </c>
      <c r="D22" s="9">
        <v>1</v>
      </c>
      <c r="E22" s="9">
        <v>3</v>
      </c>
      <c r="F22" s="9">
        <v>4</v>
      </c>
      <c r="G22" s="4"/>
      <c r="H22" s="1"/>
      <c r="I22" s="1"/>
      <c r="J22" s="7" t="s">
        <v>17</v>
      </c>
      <c r="K22" s="7" t="s">
        <v>18</v>
      </c>
      <c r="L22" s="1"/>
      <c r="M22" s="1"/>
      <c r="N22" s="20"/>
      <c r="O22" s="1"/>
      <c r="P22" s="34"/>
    </row>
    <row r="23" spans="1:16">
      <c r="A23" s="1"/>
      <c r="B23" s="1"/>
      <c r="C23" s="1"/>
      <c r="D23" s="9">
        <v>6</v>
      </c>
      <c r="E23" s="9">
        <v>4</v>
      </c>
      <c r="F23" s="1"/>
      <c r="G23" s="41"/>
      <c r="H23" s="8" t="s">
        <v>19</v>
      </c>
      <c r="I23" s="7" t="s">
        <v>17</v>
      </c>
      <c r="J23" s="3">
        <v>5</v>
      </c>
      <c r="K23" s="9">
        <v>1</v>
      </c>
      <c r="L23" s="9">
        <v>6</v>
      </c>
      <c r="M23" s="1"/>
      <c r="N23" s="20"/>
      <c r="O23" s="1"/>
      <c r="P23" s="34"/>
    </row>
    <row r="24" spans="1:16">
      <c r="A24" s="1"/>
      <c r="B24" s="1"/>
      <c r="C24" s="1"/>
      <c r="D24" s="1"/>
      <c r="E24" s="1"/>
      <c r="F24" s="1"/>
      <c r="G24" s="41"/>
      <c r="H24" s="1"/>
      <c r="I24" s="7" t="s">
        <v>18</v>
      </c>
      <c r="J24" s="3">
        <v>1</v>
      </c>
      <c r="K24" s="43">
        <v>3</v>
      </c>
      <c r="L24" s="9">
        <v>4</v>
      </c>
      <c r="M24" s="1"/>
      <c r="N24" s="20"/>
      <c r="O24" s="1"/>
      <c r="P24" s="34"/>
    </row>
    <row r="25" spans="1:16">
      <c r="A25" s="1"/>
      <c r="B25" s="1"/>
      <c r="C25" s="1"/>
      <c r="D25" s="1"/>
      <c r="E25" s="1"/>
      <c r="F25" s="1"/>
      <c r="G25" s="4"/>
      <c r="H25" s="1"/>
      <c r="I25" s="1"/>
      <c r="J25" s="9">
        <v>6</v>
      </c>
      <c r="K25" s="9">
        <v>4</v>
      </c>
      <c r="L25" s="1"/>
      <c r="M25" s="1"/>
      <c r="N25" s="22"/>
      <c r="O25" s="23"/>
      <c r="P25" s="35"/>
    </row>
    <row r="26" spans="1:16">
      <c r="A26" s="1"/>
      <c r="G26" s="4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G27" s="4"/>
      <c r="H27" s="1"/>
      <c r="I27" s="21" t="s">
        <v>44</v>
      </c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6" t="s">
        <v>16</v>
      </c>
      <c r="E28" s="1"/>
      <c r="F28" s="1"/>
      <c r="G28" s="40"/>
      <c r="H28" s="24" t="s">
        <v>45</v>
      </c>
      <c r="I28" s="44">
        <v>45082</v>
      </c>
      <c r="J28" s="25">
        <f>5/6</f>
        <v>0.833333333333333</v>
      </c>
      <c r="K28" s="1"/>
      <c r="L28" s="1"/>
      <c r="M28" s="1"/>
      <c r="N28" s="26" t="s">
        <v>46</v>
      </c>
      <c r="O28" s="19"/>
      <c r="P28" s="33"/>
    </row>
    <row r="29" spans="1:16">
      <c r="A29" s="1"/>
      <c r="B29" s="5"/>
      <c r="C29" s="5"/>
      <c r="D29" s="7" t="s">
        <v>17</v>
      </c>
      <c r="E29" s="7" t="s">
        <v>18</v>
      </c>
      <c r="F29" s="5"/>
      <c r="G29" s="4"/>
      <c r="H29" s="5"/>
      <c r="I29" s="1"/>
      <c r="J29" s="6" t="s">
        <v>16</v>
      </c>
      <c r="K29" s="1"/>
      <c r="L29" s="1"/>
      <c r="M29" s="1"/>
      <c r="N29" s="20"/>
      <c r="O29" s="1"/>
      <c r="P29" s="34"/>
    </row>
    <row r="30" spans="1:16">
      <c r="A30" s="1"/>
      <c r="B30" s="8" t="s">
        <v>19</v>
      </c>
      <c r="C30" s="10" t="s">
        <v>17</v>
      </c>
      <c r="D30" s="11" t="s">
        <v>47</v>
      </c>
      <c r="E30" s="12" t="s">
        <v>48</v>
      </c>
      <c r="F30" s="13" t="s">
        <v>49</v>
      </c>
      <c r="G30" s="4"/>
      <c r="H30" s="1"/>
      <c r="I30" s="1"/>
      <c r="J30" s="7" t="s">
        <v>17</v>
      </c>
      <c r="K30" s="7" t="s">
        <v>18</v>
      </c>
      <c r="L30" s="1"/>
      <c r="M30" s="1"/>
      <c r="N30" s="20"/>
      <c r="O30" s="1"/>
      <c r="P30" s="34"/>
    </row>
    <row r="31" spans="1:16">
      <c r="A31" s="1"/>
      <c r="B31" s="1"/>
      <c r="C31" s="14"/>
      <c r="D31" s="14"/>
      <c r="E31" s="1"/>
      <c r="F31" s="14"/>
      <c r="G31" s="41"/>
      <c r="H31" s="8" t="s">
        <v>19</v>
      </c>
      <c r="I31" s="7" t="s">
        <v>17</v>
      </c>
      <c r="J31" s="3">
        <v>5</v>
      </c>
      <c r="K31" s="3">
        <v>1</v>
      </c>
      <c r="L31" s="9">
        <v>6</v>
      </c>
      <c r="M31" s="1"/>
      <c r="N31" s="20"/>
      <c r="O31" s="1"/>
      <c r="P31" s="34"/>
    </row>
    <row r="32" spans="1:16">
      <c r="A32" s="1"/>
      <c r="B32" s="1"/>
      <c r="C32" s="15"/>
      <c r="D32" s="15"/>
      <c r="E32" s="1"/>
      <c r="F32" s="15"/>
      <c r="G32" s="41"/>
      <c r="H32" s="1"/>
      <c r="I32" s="7" t="s">
        <v>18</v>
      </c>
      <c r="J32" s="9">
        <v>1</v>
      </c>
      <c r="K32" s="43">
        <v>3</v>
      </c>
      <c r="L32" s="9">
        <v>4</v>
      </c>
      <c r="M32" s="1"/>
      <c r="N32" s="20"/>
      <c r="O32" s="1"/>
      <c r="P32" s="34"/>
    </row>
    <row r="33" spans="1:16">
      <c r="A33" s="1"/>
      <c r="B33" s="1"/>
      <c r="C33" s="10" t="s">
        <v>18</v>
      </c>
      <c r="D33" s="16" t="s">
        <v>50</v>
      </c>
      <c r="E33" s="16" t="s">
        <v>51</v>
      </c>
      <c r="F33" s="13" t="s">
        <v>52</v>
      </c>
      <c r="G33" s="4"/>
      <c r="H33" s="1"/>
      <c r="I33" s="1"/>
      <c r="J33" s="9">
        <v>6</v>
      </c>
      <c r="K33" s="9">
        <v>4</v>
      </c>
      <c r="L33" s="1"/>
      <c r="M33" s="1"/>
      <c r="N33" s="20"/>
      <c r="O33" s="1"/>
      <c r="P33" s="34"/>
    </row>
    <row r="34" spans="1:16">
      <c r="A34" s="1"/>
      <c r="B34" s="1"/>
      <c r="C34" s="14"/>
      <c r="D34" s="14"/>
      <c r="E34" s="14"/>
      <c r="F34" s="14"/>
      <c r="G34" s="4"/>
      <c r="H34" s="1"/>
      <c r="I34" s="1"/>
      <c r="J34" s="1"/>
      <c r="K34" s="1"/>
      <c r="L34" s="1"/>
      <c r="M34" s="1"/>
      <c r="N34" s="22"/>
      <c r="O34" s="23"/>
      <c r="P34" s="35"/>
    </row>
    <row r="35" spans="1:16">
      <c r="A35" s="1"/>
      <c r="B35" s="1"/>
      <c r="C35" s="15"/>
      <c r="D35" s="15"/>
      <c r="E35" s="15"/>
      <c r="F35" s="15"/>
      <c r="G35" s="4"/>
      <c r="H35" s="1"/>
      <c r="I35" s="1"/>
      <c r="J35" s="1"/>
      <c r="K35" s="1"/>
      <c r="L35" s="1"/>
      <c r="M35" s="1"/>
      <c r="N35" s="1"/>
      <c r="O35" s="1"/>
      <c r="P35" s="1"/>
    </row>
    <row r="36" spans="1:13">
      <c r="A36" s="1"/>
      <c r="B36" s="5"/>
      <c r="C36" s="5"/>
      <c r="D36" s="17" t="s">
        <v>53</v>
      </c>
      <c r="E36" s="17" t="s">
        <v>54</v>
      </c>
      <c r="F36" s="5"/>
      <c r="G36" s="40"/>
      <c r="H36" s="24" t="s">
        <v>55</v>
      </c>
      <c r="I36" s="30" t="s">
        <v>56</v>
      </c>
      <c r="J36" s="29"/>
      <c r="K36" s="31"/>
      <c r="L36" s="32">
        <f>2*(0.83*0.83)/(0.83+0.83)</f>
        <v>0.83</v>
      </c>
      <c r="M36" s="1"/>
    </row>
    <row r="37" ht="13" customHeight="1" spans="2:6">
      <c r="B37" s="1"/>
      <c r="C37" s="1"/>
      <c r="D37" s="15"/>
      <c r="E37" s="15"/>
      <c r="F37" s="1"/>
    </row>
    <row r="38" hidden="1"/>
    <row r="39" ht="42" customHeight="1" spans="14:16">
      <c r="N39" s="45" t="s">
        <v>57</v>
      </c>
      <c r="O39" s="29"/>
      <c r="P39" s="31"/>
    </row>
  </sheetData>
  <mergeCells count="28">
    <mergeCell ref="J1:K1"/>
    <mergeCell ref="I7:J7"/>
    <mergeCell ref="J9:K9"/>
    <mergeCell ref="D19:E19"/>
    <mergeCell ref="J19:K19"/>
    <mergeCell ref="D28:E28"/>
    <mergeCell ref="J29:K29"/>
    <mergeCell ref="I36:K36"/>
    <mergeCell ref="N39:P39"/>
    <mergeCell ref="B21:B22"/>
    <mergeCell ref="B30:B35"/>
    <mergeCell ref="C30:C32"/>
    <mergeCell ref="C33:C35"/>
    <mergeCell ref="D30:D32"/>
    <mergeCell ref="D33:D35"/>
    <mergeCell ref="D36:D37"/>
    <mergeCell ref="E30:E32"/>
    <mergeCell ref="E33:E35"/>
    <mergeCell ref="E36:E37"/>
    <mergeCell ref="F30:F32"/>
    <mergeCell ref="F33:F35"/>
    <mergeCell ref="H3:H4"/>
    <mergeCell ref="H11:H12"/>
    <mergeCell ref="H23:H24"/>
    <mergeCell ref="H31:H32"/>
    <mergeCell ref="N8:P13"/>
    <mergeCell ref="N16:P25"/>
    <mergeCell ref="N28:P3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40"/>
  <sheetViews>
    <sheetView tabSelected="1" topLeftCell="C1" workbookViewId="0">
      <selection activeCell="J38" sqref="J38:L38"/>
    </sheetView>
  </sheetViews>
  <sheetFormatPr defaultColWidth="8.88888888888889" defaultRowHeight="14.4"/>
  <cols>
    <col min="2" max="2" width="14.2222222222222" customWidth="1"/>
    <col min="3" max="3" width="23.7777777777778" customWidth="1"/>
    <col min="4" max="4" width="21.3333333333333" customWidth="1"/>
    <col min="5" max="5" width="32.8888888888889" customWidth="1"/>
    <col min="6" max="6" width="28.4444444444444" customWidth="1"/>
    <col min="7" max="7" width="22.2222222222222" customWidth="1"/>
    <col min="9" max="9" width="21.2222222222222" customWidth="1"/>
    <col min="10" max="10" width="20.7777777777778" customWidth="1"/>
    <col min="11" max="11" width="13.5555555555556" customWidth="1"/>
    <col min="12" max="12" width="17.5555555555556" customWidth="1"/>
    <col min="17" max="17" width="16.6666666666667" customWidth="1"/>
  </cols>
  <sheetData>
    <row r="1" spans="9:13">
      <c r="I1" s="1"/>
      <c r="J1" s="1"/>
      <c r="K1" s="1"/>
      <c r="L1" s="1"/>
      <c r="M1" s="1"/>
    </row>
    <row r="2" spans="9:13">
      <c r="I2" s="6"/>
      <c r="J2" s="6"/>
      <c r="K2" s="1"/>
      <c r="L2" s="1"/>
      <c r="M2" s="1"/>
    </row>
    <row r="3" spans="9:13">
      <c r="I3" s="6"/>
      <c r="J3" s="6"/>
      <c r="K3" s="1"/>
      <c r="L3" s="1"/>
      <c r="M3" s="1"/>
    </row>
    <row r="4" spans="9:13">
      <c r="I4" s="5"/>
      <c r="J4" s="1"/>
      <c r="K4" s="6"/>
      <c r="L4" s="6"/>
      <c r="M4" s="1"/>
    </row>
    <row r="5" ht="15.6" spans="2:13">
      <c r="B5" s="1"/>
      <c r="C5" s="1"/>
      <c r="D5" s="2"/>
      <c r="E5" s="2"/>
      <c r="F5" s="2"/>
      <c r="G5" s="2"/>
      <c r="H5" s="2"/>
      <c r="I5" s="5"/>
      <c r="J5" s="1"/>
      <c r="K5" s="6" t="s">
        <v>16</v>
      </c>
      <c r="L5" s="1"/>
      <c r="M5" s="1"/>
    </row>
    <row r="6" ht="15.6" spans="2:17">
      <c r="B6" s="1"/>
      <c r="C6" s="1"/>
      <c r="D6" s="3" t="s">
        <v>58</v>
      </c>
      <c r="E6" s="3" t="s">
        <v>59</v>
      </c>
      <c r="F6" s="4"/>
      <c r="G6" s="1"/>
      <c r="H6" s="2"/>
      <c r="I6" s="1"/>
      <c r="J6" s="1"/>
      <c r="K6" s="7" t="s">
        <v>60</v>
      </c>
      <c r="L6" s="7" t="s">
        <v>61</v>
      </c>
      <c r="M6" s="1"/>
      <c r="O6" s="18" t="s">
        <v>33</v>
      </c>
      <c r="P6" s="19"/>
      <c r="Q6" s="33"/>
    </row>
    <row r="7" ht="15.6" spans="2:17">
      <c r="B7" s="1"/>
      <c r="C7" s="1"/>
      <c r="D7" s="3" t="s">
        <v>62</v>
      </c>
      <c r="E7" s="3" t="s">
        <v>63</v>
      </c>
      <c r="F7" s="4"/>
      <c r="G7" s="1"/>
      <c r="H7" s="2"/>
      <c r="I7" s="8" t="s">
        <v>19</v>
      </c>
      <c r="J7" s="7" t="s">
        <v>60</v>
      </c>
      <c r="K7" s="9">
        <v>5</v>
      </c>
      <c r="L7" s="9">
        <v>5</v>
      </c>
      <c r="M7" s="9">
        <v>10</v>
      </c>
      <c r="O7" s="20"/>
      <c r="P7" s="1"/>
      <c r="Q7" s="34"/>
    </row>
    <row r="8" ht="15.6" spans="2:17">
      <c r="B8" s="1"/>
      <c r="C8" s="1"/>
      <c r="D8" s="1"/>
      <c r="E8" s="1"/>
      <c r="F8" s="1"/>
      <c r="G8" s="1"/>
      <c r="H8" s="2"/>
      <c r="I8" s="1"/>
      <c r="J8" s="7" t="s">
        <v>61</v>
      </c>
      <c r="K8" s="9">
        <v>90</v>
      </c>
      <c r="L8" s="9">
        <v>900</v>
      </c>
      <c r="M8" s="9">
        <v>990</v>
      </c>
      <c r="O8" s="20"/>
      <c r="P8" s="1"/>
      <c r="Q8" s="34"/>
    </row>
    <row r="9" ht="15.6" spans="2:17">
      <c r="B9" s="5"/>
      <c r="C9" s="5"/>
      <c r="D9" s="1"/>
      <c r="E9" s="6" t="s">
        <v>16</v>
      </c>
      <c r="F9" s="1"/>
      <c r="G9" s="1"/>
      <c r="H9" s="2"/>
      <c r="I9" s="1"/>
      <c r="J9" s="1"/>
      <c r="K9" s="9">
        <v>95</v>
      </c>
      <c r="L9" s="9">
        <v>905</v>
      </c>
      <c r="M9" s="1"/>
      <c r="O9" s="20"/>
      <c r="P9" s="1"/>
      <c r="Q9" s="34"/>
    </row>
    <row r="10" ht="15.6" spans="2:17">
      <c r="B10" s="1"/>
      <c r="C10" s="1"/>
      <c r="D10" s="1"/>
      <c r="E10" s="7" t="s">
        <v>17</v>
      </c>
      <c r="F10" s="7" t="s">
        <v>18</v>
      </c>
      <c r="G10" s="1"/>
      <c r="H10" s="2"/>
      <c r="I10" s="1"/>
      <c r="J10" s="1"/>
      <c r="K10" s="1"/>
      <c r="L10" s="1"/>
      <c r="M10" s="1"/>
      <c r="O10" s="20"/>
      <c r="P10" s="1"/>
      <c r="Q10" s="34"/>
    </row>
    <row r="11" spans="2:17">
      <c r="B11" s="8"/>
      <c r="C11" s="8" t="s">
        <v>19</v>
      </c>
      <c r="D11" s="7" t="s">
        <v>17</v>
      </c>
      <c r="E11" s="9" t="s">
        <v>20</v>
      </c>
      <c r="F11" s="9" t="s">
        <v>21</v>
      </c>
      <c r="G11" s="9"/>
      <c r="H11" s="4"/>
      <c r="I11" s="1"/>
      <c r="J11" s="21" t="s">
        <v>30</v>
      </c>
      <c r="K11" s="1"/>
      <c r="L11" s="1"/>
      <c r="M11" s="1"/>
      <c r="O11" s="22"/>
      <c r="P11" s="23"/>
      <c r="Q11" s="35"/>
    </row>
    <row r="12" spans="2:17">
      <c r="B12" s="8"/>
      <c r="C12" s="1"/>
      <c r="D12" s="7" t="s">
        <v>18</v>
      </c>
      <c r="E12" s="9" t="s">
        <v>23</v>
      </c>
      <c r="F12" s="9" t="s">
        <v>24</v>
      </c>
      <c r="G12" s="9"/>
      <c r="H12" s="1"/>
      <c r="I12" s="24" t="s">
        <v>32</v>
      </c>
      <c r="J12" s="25">
        <f>(5+900)/1000</f>
        <v>0.905</v>
      </c>
      <c r="K12" s="25"/>
      <c r="L12" s="1"/>
      <c r="M12" s="1"/>
      <c r="O12" s="1"/>
      <c r="P12" s="1"/>
      <c r="Q12" s="1"/>
    </row>
    <row r="13" spans="2:17">
      <c r="B13" s="1"/>
      <c r="C13" s="1"/>
      <c r="D13" s="1"/>
      <c r="E13" s="9"/>
      <c r="F13" s="9"/>
      <c r="G13" s="1"/>
      <c r="H13" s="1"/>
      <c r="I13" s="5"/>
      <c r="J13" s="1"/>
      <c r="K13" s="6"/>
      <c r="L13" s="6"/>
      <c r="M13" s="1"/>
      <c r="O13" s="1"/>
      <c r="P13" s="1"/>
      <c r="Q13" s="1"/>
    </row>
    <row r="14" spans="2:17">
      <c r="B14" s="1"/>
      <c r="C14" s="1"/>
      <c r="D14" s="1"/>
      <c r="E14" s="1"/>
      <c r="F14" s="1"/>
      <c r="G14" s="1"/>
      <c r="H14" s="1"/>
      <c r="I14" s="5"/>
      <c r="J14" s="1"/>
      <c r="K14" s="6" t="s">
        <v>16</v>
      </c>
      <c r="L14" s="1"/>
      <c r="M14" s="1"/>
      <c r="O14" s="26" t="s">
        <v>43</v>
      </c>
      <c r="P14" s="19"/>
      <c r="Q14" s="33"/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7" t="s">
        <v>60</v>
      </c>
      <c r="L15" s="7" t="s">
        <v>61</v>
      </c>
      <c r="M15" s="1"/>
      <c r="O15" s="20"/>
      <c r="P15" s="1"/>
      <c r="Q15" s="34"/>
    </row>
    <row r="16" spans="2:17">
      <c r="B16" s="1"/>
      <c r="C16" s="1"/>
      <c r="D16" s="1"/>
      <c r="E16" s="6" t="s">
        <v>16</v>
      </c>
      <c r="F16" s="1"/>
      <c r="G16" s="1"/>
      <c r="H16" s="1"/>
      <c r="I16" s="8" t="s">
        <v>19</v>
      </c>
      <c r="J16" s="7" t="s">
        <v>60</v>
      </c>
      <c r="K16" s="3">
        <v>5</v>
      </c>
      <c r="L16" s="9">
        <v>5</v>
      </c>
      <c r="M16" s="9">
        <v>10</v>
      </c>
      <c r="O16" s="20"/>
      <c r="P16" s="1"/>
      <c r="Q16" s="34"/>
    </row>
    <row r="17" spans="2:17">
      <c r="B17" s="5"/>
      <c r="C17" s="5"/>
      <c r="D17" s="5"/>
      <c r="E17" s="7" t="s">
        <v>17</v>
      </c>
      <c r="F17" s="7" t="s">
        <v>18</v>
      </c>
      <c r="G17" s="5"/>
      <c r="H17" s="1"/>
      <c r="I17" s="1"/>
      <c r="J17" s="7" t="s">
        <v>61</v>
      </c>
      <c r="K17" s="9">
        <v>90</v>
      </c>
      <c r="L17" s="3">
        <v>900</v>
      </c>
      <c r="M17" s="9">
        <v>990</v>
      </c>
      <c r="O17" s="20"/>
      <c r="P17" s="1"/>
      <c r="Q17" s="34"/>
    </row>
    <row r="18" spans="2:17">
      <c r="B18" s="8"/>
      <c r="C18" s="8" t="s">
        <v>19</v>
      </c>
      <c r="D18" s="10" t="s">
        <v>17</v>
      </c>
      <c r="E18" s="11" t="s">
        <v>47</v>
      </c>
      <c r="F18" s="12" t="s">
        <v>48</v>
      </c>
      <c r="G18" s="13" t="s">
        <v>49</v>
      </c>
      <c r="H18" s="1"/>
      <c r="I18" s="1"/>
      <c r="J18" s="1"/>
      <c r="K18" s="9">
        <v>95</v>
      </c>
      <c r="L18" s="9">
        <v>905</v>
      </c>
      <c r="M18" s="1"/>
      <c r="O18" s="20"/>
      <c r="P18" s="1"/>
      <c r="Q18" s="34"/>
    </row>
    <row r="19" spans="2:17">
      <c r="B19" s="8"/>
      <c r="C19" s="1"/>
      <c r="D19" s="14"/>
      <c r="E19" s="14"/>
      <c r="F19" s="1"/>
      <c r="G19" s="14"/>
      <c r="H19" s="1"/>
      <c r="I19" s="1"/>
      <c r="J19" s="1"/>
      <c r="K19" s="1"/>
      <c r="L19" s="1"/>
      <c r="M19" s="1"/>
      <c r="O19" s="20"/>
      <c r="P19" s="1"/>
      <c r="Q19" s="34"/>
    </row>
    <row r="20" spans="2:17">
      <c r="B20" s="8"/>
      <c r="C20" s="1"/>
      <c r="D20" s="15"/>
      <c r="E20" s="15"/>
      <c r="F20" s="1"/>
      <c r="G20" s="15"/>
      <c r="H20" s="1"/>
      <c r="I20" s="1"/>
      <c r="J20" s="27" t="s">
        <v>41</v>
      </c>
      <c r="K20" s="1"/>
      <c r="L20" s="1"/>
      <c r="M20" s="1"/>
      <c r="O20" s="20"/>
      <c r="P20" s="1"/>
      <c r="Q20" s="34"/>
    </row>
    <row r="21" spans="2:17">
      <c r="B21" s="8"/>
      <c r="C21" s="1"/>
      <c r="D21" s="10" t="s">
        <v>18</v>
      </c>
      <c r="E21" s="16" t="s">
        <v>50</v>
      </c>
      <c r="F21" s="16" t="s">
        <v>51</v>
      </c>
      <c r="G21" s="13" t="s">
        <v>52</v>
      </c>
      <c r="H21" s="1"/>
      <c r="I21" s="24" t="s">
        <v>42</v>
      </c>
      <c r="J21" s="25">
        <f>5/95</f>
        <v>0.0526315789473684</v>
      </c>
      <c r="K21" s="25"/>
      <c r="L21" s="1"/>
      <c r="M21" s="1"/>
      <c r="O21" s="20"/>
      <c r="P21" s="1"/>
      <c r="Q21" s="34"/>
    </row>
    <row r="22" spans="2:17">
      <c r="B22" s="8"/>
      <c r="C22" s="1"/>
      <c r="D22" s="14"/>
      <c r="E22" s="14"/>
      <c r="F22" s="14"/>
      <c r="G22" s="14"/>
      <c r="H22" s="1"/>
      <c r="I22" s="5"/>
      <c r="J22" s="1"/>
      <c r="K22" s="6"/>
      <c r="L22" s="6"/>
      <c r="M22" s="1"/>
      <c r="O22" s="20"/>
      <c r="P22" s="1"/>
      <c r="Q22" s="34"/>
    </row>
    <row r="23" spans="2:17">
      <c r="B23" s="8"/>
      <c r="C23" s="1"/>
      <c r="D23" s="15"/>
      <c r="E23" s="15"/>
      <c r="F23" s="15"/>
      <c r="G23" s="15"/>
      <c r="H23" s="1"/>
      <c r="I23" s="5"/>
      <c r="J23" s="1"/>
      <c r="K23" s="6" t="s">
        <v>16</v>
      </c>
      <c r="L23" s="1"/>
      <c r="M23" s="1"/>
      <c r="O23" s="22"/>
      <c r="P23" s="23"/>
      <c r="Q23" s="35"/>
    </row>
    <row r="24" spans="2:17">
      <c r="B24" s="5"/>
      <c r="C24" s="5"/>
      <c r="D24" s="5"/>
      <c r="E24" s="17" t="s">
        <v>53</v>
      </c>
      <c r="F24" s="17" t="s">
        <v>54</v>
      </c>
      <c r="G24" s="5"/>
      <c r="H24" s="1"/>
      <c r="I24" s="1"/>
      <c r="J24" s="1"/>
      <c r="K24" s="7" t="s">
        <v>60</v>
      </c>
      <c r="L24" s="7" t="s">
        <v>61</v>
      </c>
      <c r="M24" s="1"/>
      <c r="O24" s="1"/>
      <c r="P24" s="1"/>
      <c r="Q24" s="1"/>
    </row>
    <row r="25" spans="2:17">
      <c r="B25" s="1"/>
      <c r="C25" s="1"/>
      <c r="D25" s="1"/>
      <c r="E25" s="15"/>
      <c r="F25" s="15"/>
      <c r="G25" s="1"/>
      <c r="H25" s="1"/>
      <c r="I25" s="8" t="s">
        <v>19</v>
      </c>
      <c r="J25" s="7" t="s">
        <v>60</v>
      </c>
      <c r="K25" s="3">
        <v>5</v>
      </c>
      <c r="L25" s="9">
        <v>5</v>
      </c>
      <c r="M25" s="9">
        <v>10</v>
      </c>
      <c r="O25" s="1"/>
      <c r="P25" s="1"/>
      <c r="Q25" s="1"/>
    </row>
    <row r="26" spans="2:17">
      <c r="B26" s="1"/>
      <c r="C26" s="1"/>
      <c r="D26" s="1"/>
      <c r="E26" s="1"/>
      <c r="F26" s="1"/>
      <c r="G26" s="1"/>
      <c r="H26" s="1"/>
      <c r="I26" s="1"/>
      <c r="J26" s="7" t="s">
        <v>61</v>
      </c>
      <c r="K26" s="3">
        <v>90</v>
      </c>
      <c r="L26" s="9">
        <v>900</v>
      </c>
      <c r="M26" s="9">
        <v>990</v>
      </c>
      <c r="O26" s="26" t="s">
        <v>46</v>
      </c>
      <c r="P26" s="19"/>
      <c r="Q26" s="33"/>
    </row>
    <row r="27" spans="9:17">
      <c r="I27" s="1"/>
      <c r="J27" s="1"/>
      <c r="K27" s="9">
        <v>95</v>
      </c>
      <c r="L27" s="9">
        <v>905</v>
      </c>
      <c r="M27" s="1"/>
      <c r="O27" s="20"/>
      <c r="P27" s="1"/>
      <c r="Q27" s="34"/>
    </row>
    <row r="28" spans="9:17">
      <c r="I28" s="1"/>
      <c r="J28" s="1"/>
      <c r="K28" s="1"/>
      <c r="L28" s="1"/>
      <c r="M28" s="1"/>
      <c r="O28" s="20"/>
      <c r="P28" s="1"/>
      <c r="Q28" s="34"/>
    </row>
    <row r="29" spans="9:17">
      <c r="I29" s="1"/>
      <c r="J29" s="21" t="s">
        <v>44</v>
      </c>
      <c r="K29" s="1"/>
      <c r="L29" s="1"/>
      <c r="M29" s="1"/>
      <c r="O29" s="20"/>
      <c r="P29" s="1"/>
      <c r="Q29" s="34"/>
    </row>
    <row r="30" spans="9:17">
      <c r="I30" s="24" t="s">
        <v>45</v>
      </c>
      <c r="J30" s="25">
        <f>5/10</f>
        <v>0.5</v>
      </c>
      <c r="K30" s="25"/>
      <c r="L30" s="1"/>
      <c r="M30" s="1"/>
      <c r="O30" s="20"/>
      <c r="P30" s="1"/>
      <c r="Q30" s="34"/>
    </row>
    <row r="31" spans="9:17">
      <c r="I31" s="5"/>
      <c r="J31" s="1"/>
      <c r="K31" s="6"/>
      <c r="L31" s="6"/>
      <c r="M31" s="1"/>
      <c r="O31" s="20"/>
      <c r="P31" s="1"/>
      <c r="Q31" s="34"/>
    </row>
    <row r="32" spans="9:17">
      <c r="I32" s="5"/>
      <c r="J32" s="1"/>
      <c r="K32" s="6" t="s">
        <v>16</v>
      </c>
      <c r="L32" s="1"/>
      <c r="M32" s="1"/>
      <c r="O32" s="22"/>
      <c r="P32" s="23"/>
      <c r="Q32" s="35"/>
    </row>
    <row r="33" spans="9:17">
      <c r="I33" s="1"/>
      <c r="J33" s="1"/>
      <c r="K33" s="7" t="s">
        <v>60</v>
      </c>
      <c r="L33" s="7" t="s">
        <v>61</v>
      </c>
      <c r="M33" s="1"/>
      <c r="O33" s="1"/>
      <c r="P33" s="1"/>
      <c r="Q33" s="1"/>
    </row>
    <row r="34" spans="9:13">
      <c r="I34" s="8" t="s">
        <v>19</v>
      </c>
      <c r="J34" s="7" t="s">
        <v>60</v>
      </c>
      <c r="K34" s="3">
        <v>5</v>
      </c>
      <c r="L34" s="3">
        <v>5</v>
      </c>
      <c r="M34" s="9">
        <v>10</v>
      </c>
    </row>
    <row r="35" spans="9:13">
      <c r="I35" s="1"/>
      <c r="J35" s="7" t="s">
        <v>61</v>
      </c>
      <c r="K35" s="9">
        <v>90</v>
      </c>
      <c r="L35" s="9">
        <v>900</v>
      </c>
      <c r="M35" s="9">
        <v>990</v>
      </c>
    </row>
    <row r="36" spans="9:13">
      <c r="I36" s="1"/>
      <c r="J36" s="1"/>
      <c r="K36" s="9">
        <v>95</v>
      </c>
      <c r="L36" s="9">
        <v>905</v>
      </c>
      <c r="M36" s="1"/>
    </row>
    <row r="37" spans="9:17">
      <c r="I37" s="1"/>
      <c r="J37" s="1"/>
      <c r="K37" s="1"/>
      <c r="L37" s="1"/>
      <c r="M37" s="1"/>
      <c r="O37" s="28" t="s">
        <v>57</v>
      </c>
      <c r="P37" s="29"/>
      <c r="Q37" s="31"/>
    </row>
    <row r="38" spans="9:13">
      <c r="I38" s="24" t="s">
        <v>64</v>
      </c>
      <c r="J38" s="30" t="s">
        <v>56</v>
      </c>
      <c r="K38" s="29"/>
      <c r="L38" s="31"/>
      <c r="M38" s="32">
        <f>2*J21*J30/(J21+J30)</f>
        <v>0.0952380952380952</v>
      </c>
    </row>
    <row r="39" spans="9:13">
      <c r="I39" s="1"/>
      <c r="J39" s="1"/>
      <c r="K39" s="1"/>
      <c r="L39" s="1"/>
      <c r="M39" s="1"/>
    </row>
    <row r="40" spans="9:13">
      <c r="I40" s="1"/>
      <c r="J40" s="1"/>
      <c r="K40" s="1"/>
      <c r="L40" s="1"/>
      <c r="M40" s="1"/>
    </row>
  </sheetData>
  <mergeCells count="28">
    <mergeCell ref="K5:L5"/>
    <mergeCell ref="E9:F9"/>
    <mergeCell ref="J11:K11"/>
    <mergeCell ref="K14:L14"/>
    <mergeCell ref="E16:F16"/>
    <mergeCell ref="K23:L23"/>
    <mergeCell ref="K32:L32"/>
    <mergeCell ref="O37:Q37"/>
    <mergeCell ref="J38:L38"/>
    <mergeCell ref="C11:C12"/>
    <mergeCell ref="C18:C23"/>
    <mergeCell ref="D18:D20"/>
    <mergeCell ref="D21:D23"/>
    <mergeCell ref="E18:E20"/>
    <mergeCell ref="E21:E23"/>
    <mergeCell ref="E24:E25"/>
    <mergeCell ref="F18:F20"/>
    <mergeCell ref="F21:F23"/>
    <mergeCell ref="F24:F25"/>
    <mergeCell ref="G18:G20"/>
    <mergeCell ref="G21:G23"/>
    <mergeCell ref="I7:I8"/>
    <mergeCell ref="I16:I17"/>
    <mergeCell ref="I25:I26"/>
    <mergeCell ref="I34:I35"/>
    <mergeCell ref="O6:Q11"/>
    <mergeCell ref="O14:Q23"/>
    <mergeCell ref="O26:Q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regr</vt:lpstr>
      <vt:lpstr>sınıfl</vt:lpstr>
      <vt:lpstr>sınıfl2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</dc:creator>
  <cp:lastModifiedBy>ebube</cp:lastModifiedBy>
  <dcterms:created xsi:type="dcterms:W3CDTF">2024-03-12T16:46:58Z</dcterms:created>
  <dcterms:modified xsi:type="dcterms:W3CDTF">2024-03-12T18:39:00Z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DED9CC04E7584AE18162DF8CBC225D81</vt:lpwstr>
  </property>
  <property fmtid="{D5CDD505-2E9C-101B-9397-08002B2CF9AE}" pid="3" name="KSOProductBuildVer">
    <vt:lpwstr>1033-11.2.0.11225</vt:lpwstr>
  </property>
</Properties>
</file>