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GTL/Library/Containers/com.microsoft.Excel/Data/Desktop/"/>
    </mc:Choice>
  </mc:AlternateContent>
  <xr:revisionPtr revIDLastSave="0" documentId="13_ncr:1_{029DA08F-DEB1-9847-B134-1D4A1A678C5F}" xr6:coauthVersionLast="45" xr6:coauthVersionMax="45" xr10:uidLastSave="{00000000-0000-0000-0000-000000000000}"/>
  <bookViews>
    <workbookView xWindow="3300" yWindow="460" windowWidth="28800" windowHeight="16000" tabRatio="500" activeTab="1" xr2:uid="{00000000-000D-0000-FFFF-FFFF00000000}"/>
  </bookViews>
  <sheets>
    <sheet name="Summary Page" sheetId="2" r:id="rId1"/>
    <sheet name="BOM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6" i="2"/>
  <c r="E29" i="3"/>
  <c r="E28" i="3" l="1"/>
  <c r="E25" i="3" l="1"/>
  <c r="E24" i="3"/>
  <c r="E23" i="3"/>
  <c r="E22" i="3"/>
  <c r="E21" i="3" l="1"/>
  <c r="E14" i="3"/>
  <c r="E20" i="3"/>
  <c r="E19" i="3"/>
  <c r="E18" i="3"/>
  <c r="E17" i="3"/>
  <c r="E16" i="3"/>
  <c r="E15" i="3"/>
  <c r="E26" i="3" l="1"/>
  <c r="E13" i="3"/>
  <c r="E12" i="3"/>
  <c r="E11" i="3"/>
  <c r="E27" i="3"/>
  <c r="E10" i="3"/>
  <c r="E9" i="3"/>
  <c r="E8" i="3"/>
  <c r="E7" i="3"/>
  <c r="E6" i="3" l="1"/>
  <c r="B2" i="3" l="1"/>
  <c r="B3" i="3"/>
</calcChain>
</file>

<file path=xl/sharedStrings.xml><?xml version="1.0" encoding="utf-8"?>
<sst xmlns="http://schemas.openxmlformats.org/spreadsheetml/2006/main" count="98" uniqueCount="88">
  <si>
    <t>DESCRIPTION</t>
  </si>
  <si>
    <t>Project Name</t>
  </si>
  <si>
    <t>Date</t>
  </si>
  <si>
    <t xml:space="preserve">Client </t>
  </si>
  <si>
    <t>Client Name</t>
  </si>
  <si>
    <t>Launch Date</t>
  </si>
  <si>
    <t>NOTES</t>
  </si>
  <si>
    <t>UNIT PRICE</t>
  </si>
  <si>
    <t>QTY</t>
  </si>
  <si>
    <t>ITEM</t>
  </si>
  <si>
    <t>Project #</t>
  </si>
  <si>
    <t>Delivery Date</t>
  </si>
  <si>
    <t>Ship Date</t>
  </si>
  <si>
    <t>SUBTOTAL</t>
  </si>
  <si>
    <t>PRICING</t>
  </si>
  <si>
    <t>Notes</t>
  </si>
  <si>
    <t>Estimate</t>
  </si>
  <si>
    <t>TBD</t>
  </si>
  <si>
    <t>DGTL.</t>
  </si>
  <si>
    <t>Total</t>
  </si>
  <si>
    <t>Brain Connections</t>
  </si>
  <si>
    <t>OMSI</t>
  </si>
  <si>
    <t>Caty Headskog</t>
  </si>
  <si>
    <t>Production</t>
  </si>
  <si>
    <t>Opto Sensors</t>
  </si>
  <si>
    <t>NeoPixel Rings</t>
  </si>
  <si>
    <t>24 pixels, RGBW</t>
  </si>
  <si>
    <t>audio interface</t>
  </si>
  <si>
    <t>OPB732</t>
  </si>
  <si>
    <t>https://www.digikey.com/short/zjwwc4</t>
  </si>
  <si>
    <t>12v power supply</t>
  </si>
  <si>
    <t>240w 115vac to 12vdc supply</t>
  </si>
  <si>
    <t>https://www.digikey.com/short/zjwdpc</t>
  </si>
  <si>
    <t>https://www.digikey.com/short/zjwd54</t>
  </si>
  <si>
    <t>Dc - dc converter</t>
  </si>
  <si>
    <t>55w 12vdc to 5vdc converter</t>
  </si>
  <si>
    <t>https://www.mouser.com/ProductDetail/Adafruit/2842?qs=sGAEpiMZZMu%252BmKbOcEVhFUBxNE2d1fkxE8sYY1Tu7ndwMLSJNr6MUA%3D%3D</t>
  </si>
  <si>
    <t>3 axis accelerometer</t>
  </si>
  <si>
    <t>60/meter RGBW sk6812 (5050) (4 meter roll)</t>
  </si>
  <si>
    <t>adxl 343</t>
  </si>
  <si>
    <t>Microcontroller</t>
  </si>
  <si>
    <t>itsybitsy 32u4 5v 16mhz</t>
  </si>
  <si>
    <t>Phoenix connectors</t>
  </si>
  <si>
    <t>aluminum track</t>
  </si>
  <si>
    <t>amplifier</t>
  </si>
  <si>
    <t xml:space="preserve">Phoenix connectors </t>
  </si>
  <si>
    <t>https://www.digikey.com/short/zjwf45</t>
  </si>
  <si>
    <t>https://www.digikey.com/short/zjwwjd</t>
  </si>
  <si>
    <t>https://www.digikey.com/short/zjd078</t>
  </si>
  <si>
    <t xml:space="preserve"> 	TERM BLOCK HDR 2POS 90DEG 5.08MM </t>
  </si>
  <si>
    <t xml:space="preserve"> 	TERM BLOCK HDR 3POS 90DEG 5.08MM </t>
  </si>
  <si>
    <t xml:space="preserve"> 	TERM BLOCK HDR 4POS 90DEG 5.08MM </t>
  </si>
  <si>
    <t>https://www.digikey.com/short/zjd032</t>
  </si>
  <si>
    <t>https://www.digikey.com/short/zjd03d</t>
  </si>
  <si>
    <t>TERM BLOCK PLUG 2POS STR 5.08MM</t>
  </si>
  <si>
    <t>TERM BLOCK PLUG 3POS STR 5.08MM</t>
  </si>
  <si>
    <t>TERM BLOCK PLUG 4POS STR 5.08MM</t>
  </si>
  <si>
    <t>https://www.digikey.com/short/zjd0pv</t>
  </si>
  <si>
    <t>https://www.digikey.com/short/zjd0zj</t>
  </si>
  <si>
    <t>https://www.digikey.com/short/zjd0z2</t>
  </si>
  <si>
    <t>https://www.amazon.com/HKBAYI-50Pair-50sets-Connector-WS2812B/dp/B00NBSH4CA</t>
  </si>
  <si>
    <t>JST-SH with 3 leads</t>
  </si>
  <si>
    <t>3 pin male + female set at 50 pair</t>
  </si>
  <si>
    <t>https://www.digikey.com/short/zjd00v</t>
  </si>
  <si>
    <t>TERM BLK 6P SIDE ENT 5.08MM PCB</t>
  </si>
  <si>
    <t>https://www.amazon.com/RGBZONE-Extension-solderless-Connector-Symphony/dp/B06XSDZLPC/ref=redir_mobile_desktop?ie=UTF8&amp;%2AVersion%2A=1&amp;%2Aentries%2A=0</t>
  </si>
  <si>
    <t>JST-SH with 3 leads extensions</t>
  </si>
  <si>
    <t>3 pin male + female set at 10 pair x 0.5 meter</t>
  </si>
  <si>
    <t>https://www.digikey.com/short/zjvqdr</t>
  </si>
  <si>
    <t>https://www.digikey.com/short/zjv8j5</t>
  </si>
  <si>
    <t>CAP ALUM 1000UF 20% 25V RADIAL</t>
  </si>
  <si>
    <t>Panasonic Capacitors</t>
  </si>
  <si>
    <t>330 Ohm 1/4 watt resistor</t>
  </si>
  <si>
    <t>100 Ohm 1/4 watt resistor</t>
  </si>
  <si>
    <t>1k Ohm 1/4 watt resistor</t>
  </si>
  <si>
    <t>RES 330 OHM 1/4W 5% AXIAL</t>
  </si>
  <si>
    <t>RES 100 OHM 1/4W 5% AXIAL</t>
  </si>
  <si>
    <t>RES 1K OHM 1/4W 5% AXIAL</t>
  </si>
  <si>
    <t>https://www.digikey.com/short/zjv8h1</t>
  </si>
  <si>
    <t>https://www.digikey.com/short/zjv8b4</t>
  </si>
  <si>
    <t>https://www.digikey.com/short/zjv8b2</t>
  </si>
  <si>
    <t>https://www.amazon.com/hunhun-Aluminum-Mounting-Installations-Installation/dp/B07F923CXW/ref=sr_1_6?dchild=1&amp;keywords=led+strip+channel&amp;qid=1585868122&amp;sr=8-6</t>
  </si>
  <si>
    <t>Provided by OMSI</t>
  </si>
  <si>
    <t>Wav Trigger WIG-13660</t>
  </si>
  <si>
    <t>0.69in w x 0.28in high OD (0.48" wide ID)</t>
  </si>
  <si>
    <t xml:space="preserve">Neopixel strip </t>
  </si>
  <si>
    <t>Hardware</t>
  </si>
  <si>
    <t>Please see BOM tab for detail.  (Supplied by OMSI)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</si>
</sst>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>
    <font>
      <sz val="12"/>
      <color theme="1"/>
      <name val="TradeGothicforNike365-Light"/>
      <family val="2"/>
    </font>
    <font>
      <sz val="12"/>
      <color theme="1"/>
      <name val="Calibri"/>
      <family val="2"/>
      <scheme val="minor"/>
    </font>
    <font>
      <sz val="8"/>
      <name val="TradeGothicforNike365-Light"/>
      <family val="2"/>
    </font>
    <font>
      <u/>
      <sz val="12"/>
      <color theme="11"/>
      <name val="TradeGothicforNike365-Light"/>
      <family val="2"/>
    </font>
    <font>
      <b/>
      <sz val="12"/>
      <color theme="1"/>
      <name val="Gill Sans"/>
      <family val="2"/>
    </font>
    <font>
      <sz val="12"/>
      <color rgb="FFFF0000"/>
      <name val="Gill Sans"/>
      <family val="2"/>
    </font>
    <font>
      <sz val="12"/>
      <color theme="1"/>
      <name val="Gill Sans"/>
      <family val="2"/>
    </font>
    <font>
      <b/>
      <sz val="14"/>
      <color theme="1"/>
      <name val="Gill Sans"/>
      <family val="2"/>
    </font>
    <font>
      <b/>
      <sz val="12"/>
      <color theme="1"/>
      <name val="Gill Sans Nova Heavy"/>
      <family val="2"/>
    </font>
    <font>
      <sz val="14"/>
      <color theme="1"/>
      <name val="Gill Sans"/>
      <family val="2"/>
    </font>
    <font>
      <u/>
      <sz val="12"/>
      <color theme="10"/>
      <name val="TradeGothicforNike365-Light"/>
      <family val="2"/>
    </font>
    <font>
      <sz val="12"/>
      <color theme="1"/>
      <name val="Gill Sans"/>
      <family val="2"/>
    </font>
    <font>
      <b/>
      <sz val="12"/>
      <color theme="1"/>
      <name val="Gill Sans"/>
      <family val="2"/>
    </font>
    <font>
      <sz val="12"/>
      <color theme="1"/>
      <name val="TradeGothicforNike365-Light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1"/>
    <xf numFmtId="164" fontId="1" fillId="0" borderId="0" xfId="1" applyNumberFormat="1"/>
    <xf numFmtId="0" fontId="5" fillId="2" borderId="8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left"/>
    </xf>
    <xf numFmtId="0" fontId="4" fillId="3" borderId="6" xfId="1" applyFont="1" applyFill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14" fontId="6" fillId="0" borderId="17" xfId="1" applyNumberFormat="1" applyFont="1" applyBorder="1" applyAlignment="1">
      <alignment horizontal="left"/>
    </xf>
    <xf numFmtId="14" fontId="6" fillId="0" borderId="18" xfId="1" applyNumberFormat="1" applyFont="1" applyBorder="1" applyAlignment="1">
      <alignment horizontal="left"/>
    </xf>
    <xf numFmtId="14" fontId="6" fillId="0" borderId="19" xfId="1" applyNumberFormat="1" applyFont="1" applyBorder="1" applyAlignment="1">
      <alignment horizontal="left"/>
    </xf>
    <xf numFmtId="0" fontId="7" fillId="2" borderId="12" xfId="1" applyFont="1" applyFill="1" applyBorder="1"/>
    <xf numFmtId="0" fontId="7" fillId="2" borderId="13" xfId="1" applyFont="1" applyFill="1" applyBorder="1"/>
    <xf numFmtId="0" fontId="6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8" fillId="2" borderId="4" xfId="1" applyFont="1" applyFill="1" applyBorder="1" applyAlignment="1">
      <alignment horizontal="right"/>
    </xf>
    <xf numFmtId="0" fontId="6" fillId="0" borderId="12" xfId="1" applyFont="1" applyBorder="1" applyAlignment="1">
      <alignment horizontal="left" indent="1"/>
    </xf>
    <xf numFmtId="0" fontId="6" fillId="0" borderId="13" xfId="1" applyFont="1" applyBorder="1" applyAlignment="1">
      <alignment horizontal="left" indent="1"/>
    </xf>
    <xf numFmtId="0" fontId="10" fillId="0" borderId="1" xfId="5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 wrapText="1"/>
    </xf>
    <xf numFmtId="164" fontId="12" fillId="0" borderId="1" xfId="0" applyNumberFormat="1" applyFont="1" applyBorder="1" applyAlignment="1">
      <alignment horizontal="right" vertical="center"/>
    </xf>
    <xf numFmtId="0" fontId="6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/>
    <xf numFmtId="14" fontId="6" fillId="0" borderId="1" xfId="0" applyNumberFormat="1" applyFont="1" applyBorder="1"/>
    <xf numFmtId="0" fontId="10" fillId="0" borderId="0" xfId="5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6" fillId="0" borderId="14" xfId="1" applyFont="1" applyBorder="1" applyAlignment="1">
      <alignment horizontal="center" wrapText="1"/>
    </xf>
    <xf numFmtId="0" fontId="5" fillId="2" borderId="8" xfId="1" applyFont="1" applyFill="1" applyBorder="1" applyAlignment="1">
      <alignment horizontal="center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8" fillId="2" borderId="3" xfId="1" applyFont="1" applyFill="1" applyBorder="1" applyAlignment="1">
      <alignment horizontal="left"/>
    </xf>
    <xf numFmtId="0" fontId="8" fillId="2" borderId="8" xfId="1" applyFont="1" applyFill="1" applyBorder="1" applyAlignment="1">
      <alignment horizontal="left"/>
    </xf>
    <xf numFmtId="0" fontId="6" fillId="0" borderId="11" xfId="1" applyFont="1" applyBorder="1" applyAlignment="1">
      <alignment horizontal="left"/>
    </xf>
    <xf numFmtId="0" fontId="6" fillId="0" borderId="9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14" fontId="6" fillId="0" borderId="20" xfId="1" applyNumberFormat="1" applyFont="1" applyBorder="1" applyAlignment="1">
      <alignment horizontal="left"/>
    </xf>
    <xf numFmtId="14" fontId="6" fillId="0" borderId="2" xfId="1" applyNumberFormat="1" applyFont="1" applyBorder="1" applyAlignment="1">
      <alignment horizontal="left"/>
    </xf>
    <xf numFmtId="14" fontId="6" fillId="0" borderId="21" xfId="1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4" fillId="0" borderId="9" xfId="1" applyFont="1" applyBorder="1" applyAlignment="1">
      <alignment horizontal="right"/>
    </xf>
    <xf numFmtId="0" fontId="4" fillId="0" borderId="10" xfId="1" applyFont="1" applyBorder="1" applyAlignment="1">
      <alignment horizontal="right"/>
    </xf>
    <xf numFmtId="0" fontId="4" fillId="0" borderId="11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6" fillId="2" borderId="12" xfId="1" applyFont="1" applyFill="1" applyBorder="1" applyAlignment="1">
      <alignment horizontal="center"/>
    </xf>
    <xf numFmtId="0" fontId="6" fillId="2" borderId="13" xfId="1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/>
    </xf>
    <xf numFmtId="164" fontId="9" fillId="2" borderId="12" xfId="1" applyNumberFormat="1" applyFont="1" applyFill="1" applyBorder="1" applyAlignment="1">
      <alignment horizontal="right"/>
    </xf>
    <xf numFmtId="164" fontId="9" fillId="2" borderId="13" xfId="1" applyNumberFormat="1" applyFont="1" applyFill="1" applyBorder="1" applyAlignment="1">
      <alignment horizontal="right"/>
    </xf>
    <xf numFmtId="164" fontId="9" fillId="2" borderId="14" xfId="1" applyNumberFormat="1" applyFont="1" applyFill="1" applyBorder="1" applyAlignment="1">
      <alignment horizontal="right"/>
    </xf>
    <xf numFmtId="164" fontId="6" fillId="0" borderId="0" xfId="0" applyNumberFormat="1" applyFont="1"/>
    <xf numFmtId="164" fontId="6" fillId="0" borderId="12" xfId="1" applyNumberFormat="1" applyFont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0" borderId="14" xfId="1" applyNumberFormat="1" applyFont="1" applyBorder="1" applyAlignment="1">
      <alignment horizontal="right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5" builtinId="8"/>
    <cellStyle name="Normal" xfId="0" builtinId="0"/>
    <cellStyle name="Normal 2" xfId="1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RGBZONE-Extension-solderless-Connector-Symphony/dp/B06XSDZLPC/ref=redir_mobile_desktop?ie=UTF8&amp;%2AVersion%2A=1&amp;%2Aentries%2A=0" TargetMode="External"/><Relationship Id="rId13" Type="http://schemas.openxmlformats.org/officeDocument/2006/relationships/hyperlink" Target="https://www.amazon.com/hunhun-Aluminum-Mounting-Installations-Installation/dp/B07F923CXW/ref=sr_1_6?dchild=1&amp;keywords=led+strip+channel&amp;qid=1585868122&amp;sr=8-6" TargetMode="External"/><Relationship Id="rId3" Type="http://schemas.openxmlformats.org/officeDocument/2006/relationships/hyperlink" Target="https://www.digikey.com/short/zjwwc4" TargetMode="External"/><Relationship Id="rId7" Type="http://schemas.openxmlformats.org/officeDocument/2006/relationships/hyperlink" Target="https://www.amazon.com/HKBAYI-50Pair-50sets-Connector-WS2812B/dp/B00NBSH4CA" TargetMode="External"/><Relationship Id="rId12" Type="http://schemas.openxmlformats.org/officeDocument/2006/relationships/hyperlink" Target="https://www.digikey.com/short/zjv8b4" TargetMode="External"/><Relationship Id="rId2" Type="http://schemas.openxmlformats.org/officeDocument/2006/relationships/hyperlink" Target="https://www.digikey.com/short/zjwwjd" TargetMode="External"/><Relationship Id="rId1" Type="http://schemas.openxmlformats.org/officeDocument/2006/relationships/hyperlink" Target="https://www.digikey.com/short/zjvqdr" TargetMode="External"/><Relationship Id="rId6" Type="http://schemas.openxmlformats.org/officeDocument/2006/relationships/hyperlink" Target="https://www.mouser.com/ProductDetail/Adafruit/2842?qs=sGAEpiMZZMu%252BmKbOcEVhFUBxNE2d1fkxE8sYY1Tu7ndwMLSJNr6MUA%3D%3D" TargetMode="External"/><Relationship Id="rId11" Type="http://schemas.openxmlformats.org/officeDocument/2006/relationships/hyperlink" Target="https://www.digikey.com/short/zjv8h1" TargetMode="External"/><Relationship Id="rId5" Type="http://schemas.openxmlformats.org/officeDocument/2006/relationships/hyperlink" Target="https://www.digikey.com/short/zjwd54" TargetMode="External"/><Relationship Id="rId10" Type="http://schemas.openxmlformats.org/officeDocument/2006/relationships/hyperlink" Target="https://www.digikey.com/short/zjv8b2" TargetMode="External"/><Relationship Id="rId4" Type="http://schemas.openxmlformats.org/officeDocument/2006/relationships/hyperlink" Target="https://www.digikey.com/short/zjwdpc" TargetMode="External"/><Relationship Id="rId9" Type="http://schemas.openxmlformats.org/officeDocument/2006/relationships/hyperlink" Target="https://www.digikey.com/short/zjv8j5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"/>
  <sheetViews>
    <sheetView showGridLines="0" workbookViewId="0">
      <selection activeCell="D14" sqref="D14"/>
    </sheetView>
  </sheetViews>
  <sheetFormatPr baseColWidth="10" defaultColWidth="10.85546875" defaultRowHeight="16"/>
  <cols>
    <col min="1" max="1" width="17.28515625" style="1" customWidth="1"/>
    <col min="2" max="2" width="27.42578125" style="1" customWidth="1"/>
    <col min="3" max="3" width="10.85546875" style="1"/>
    <col min="4" max="4" width="11.140625" style="1" bestFit="1" customWidth="1"/>
    <col min="5" max="5" width="5.140625" style="1" customWidth="1"/>
    <col min="6" max="6" width="14.28515625" style="1" customWidth="1"/>
    <col min="7" max="7" width="10.85546875" style="1"/>
    <col min="8" max="8" width="12" style="1" customWidth="1"/>
    <col min="9" max="9" width="23.28515625" style="1" customWidth="1"/>
    <col min="10" max="16384" width="10.85546875" style="1"/>
  </cols>
  <sheetData>
    <row r="1" spans="1:9" ht="17" thickBot="1">
      <c r="A1" s="46" t="s">
        <v>16</v>
      </c>
      <c r="B1" s="47"/>
      <c r="C1" s="47"/>
      <c r="D1" s="42"/>
      <c r="E1" s="42"/>
      <c r="F1" s="42"/>
      <c r="G1" s="42"/>
      <c r="H1" s="3"/>
      <c r="I1" s="22" t="s">
        <v>18</v>
      </c>
    </row>
    <row r="2" spans="1:9">
      <c r="A2" s="4" t="s">
        <v>1</v>
      </c>
      <c r="B2" s="48" t="s">
        <v>20</v>
      </c>
      <c r="C2" s="49"/>
      <c r="D2" s="49"/>
      <c r="E2" s="50"/>
      <c r="F2" s="5" t="s">
        <v>3</v>
      </c>
      <c r="G2" s="6" t="s">
        <v>21</v>
      </c>
      <c r="H2" s="7"/>
      <c r="I2" s="8"/>
    </row>
    <row r="3" spans="1:9">
      <c r="A3" s="4" t="s">
        <v>10</v>
      </c>
      <c r="B3" s="43"/>
      <c r="C3" s="44"/>
      <c r="D3" s="44"/>
      <c r="E3" s="45"/>
      <c r="F3" s="5" t="s">
        <v>4</v>
      </c>
      <c r="G3" s="6" t="s">
        <v>22</v>
      </c>
      <c r="H3" s="7"/>
      <c r="I3" s="8"/>
    </row>
    <row r="4" spans="1:9" ht="17" thickBot="1">
      <c r="A4" s="5" t="s">
        <v>2</v>
      </c>
      <c r="B4" s="51">
        <v>43913</v>
      </c>
      <c r="C4" s="52"/>
      <c r="D4" s="52"/>
      <c r="E4" s="53"/>
      <c r="F4" s="9" t="s">
        <v>5</v>
      </c>
      <c r="G4" s="10" t="s">
        <v>17</v>
      </c>
      <c r="H4" s="11"/>
      <c r="I4" s="12"/>
    </row>
    <row r="5" spans="1:9" ht="17" customHeight="1">
      <c r="A5" s="54" t="s">
        <v>23</v>
      </c>
      <c r="B5" s="59"/>
      <c r="C5" s="55" t="s">
        <v>14</v>
      </c>
      <c r="D5" s="56"/>
      <c r="E5" s="57"/>
      <c r="F5" s="58" t="s">
        <v>6</v>
      </c>
      <c r="G5" s="54"/>
      <c r="H5" s="54"/>
      <c r="I5" s="59"/>
    </row>
    <row r="6" spans="1:9">
      <c r="A6" s="23" t="s">
        <v>86</v>
      </c>
      <c r="B6" s="24"/>
      <c r="C6" s="67">
        <f>BOM!E29</f>
        <v>802.87999999999988</v>
      </c>
      <c r="D6" s="68"/>
      <c r="E6" s="69"/>
      <c r="F6" s="39" t="s">
        <v>87</v>
      </c>
      <c r="G6" s="40"/>
      <c r="H6" s="40"/>
      <c r="I6" s="41"/>
    </row>
    <row r="7" spans="1:9" ht="18">
      <c r="A7" s="13" t="s">
        <v>19</v>
      </c>
      <c r="B7" s="14"/>
      <c r="C7" s="63">
        <f>C6</f>
        <v>802.87999999999988</v>
      </c>
      <c r="D7" s="64"/>
      <c r="E7" s="65"/>
      <c r="F7" s="60"/>
      <c r="G7" s="61"/>
      <c r="H7" s="61"/>
      <c r="I7" s="62"/>
    </row>
    <row r="8" spans="1:9">
      <c r="F8" s="2"/>
    </row>
    <row r="9" spans="1:9">
      <c r="F9" s="2"/>
    </row>
  </sheetData>
  <mergeCells count="13">
    <mergeCell ref="C6:E6"/>
    <mergeCell ref="F6:I6"/>
    <mergeCell ref="B4:E4"/>
    <mergeCell ref="A5:B5"/>
    <mergeCell ref="C5:E5"/>
    <mergeCell ref="F5:I5"/>
    <mergeCell ref="F1:G1"/>
    <mergeCell ref="B3:E3"/>
    <mergeCell ref="A1:C1"/>
    <mergeCell ref="D1:E1"/>
    <mergeCell ref="B2:E2"/>
    <mergeCell ref="C7:E7"/>
    <mergeCell ref="F7:I7"/>
  </mergeCells>
  <phoneticPr fontId="2" type="noConversion"/>
  <pageMargins left="0.7" right="0.7" top="0.75" bottom="0.75" header="0.3" footer="0.3"/>
  <pageSetup scale="6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="75" zoomScaleNormal="75" workbookViewId="0">
      <selection activeCell="B25" sqref="B25"/>
    </sheetView>
  </sheetViews>
  <sheetFormatPr baseColWidth="10" defaultColWidth="0" defaultRowHeight="16" zeroHeight="1"/>
  <cols>
    <col min="1" max="1" width="39.42578125" style="15" customWidth="1"/>
    <col min="2" max="2" width="48" style="15" customWidth="1"/>
    <col min="3" max="3" width="14.42578125" style="15" customWidth="1"/>
    <col min="4" max="5" width="15.7109375" style="15" customWidth="1"/>
    <col min="6" max="6" width="79.42578125" style="15" customWidth="1"/>
    <col min="7" max="7" width="25.85546875" style="15" hidden="1" customWidth="1"/>
    <col min="8" max="16384" width="10.85546875" style="15" hidden="1"/>
  </cols>
  <sheetData>
    <row r="1" spans="1:6">
      <c r="B1" s="32"/>
      <c r="C1" s="32"/>
      <c r="D1" s="32"/>
      <c r="E1" s="32"/>
      <c r="F1" s="32"/>
    </row>
    <row r="2" spans="1:6">
      <c r="A2" s="32" t="s">
        <v>1</v>
      </c>
      <c r="B2" s="35" t="str">
        <f>'Summary Page'!B2:E2</f>
        <v>Brain Connections</v>
      </c>
      <c r="C2" s="32" t="s">
        <v>11</v>
      </c>
      <c r="D2" s="36" t="s">
        <v>17</v>
      </c>
      <c r="E2" s="32"/>
      <c r="F2" s="32"/>
    </row>
    <row r="3" spans="1:6">
      <c r="A3" s="32" t="s">
        <v>10</v>
      </c>
      <c r="B3" s="35">
        <f>'Summary Page'!B3</f>
        <v>0</v>
      </c>
      <c r="C3" s="32" t="s">
        <v>12</v>
      </c>
      <c r="D3" s="36" t="s">
        <v>17</v>
      </c>
      <c r="E3" s="32"/>
      <c r="F3" s="32"/>
    </row>
    <row r="4" spans="1:6">
      <c r="A4" s="32"/>
      <c r="B4" s="32"/>
      <c r="C4" s="32"/>
      <c r="D4" s="32"/>
      <c r="E4" s="32"/>
      <c r="F4" s="32"/>
    </row>
    <row r="5" spans="1:6" ht="17">
      <c r="A5" s="16" t="s">
        <v>9</v>
      </c>
      <c r="B5" s="16" t="s">
        <v>0</v>
      </c>
      <c r="C5" s="16" t="s">
        <v>8</v>
      </c>
      <c r="D5" s="17" t="s">
        <v>7</v>
      </c>
      <c r="E5" s="17" t="s">
        <v>13</v>
      </c>
      <c r="F5" s="16" t="s">
        <v>15</v>
      </c>
    </row>
    <row r="6" spans="1:6" ht="54" customHeight="1">
      <c r="A6" s="21" t="s">
        <v>24</v>
      </c>
      <c r="B6" s="21" t="s">
        <v>28</v>
      </c>
      <c r="C6" s="18">
        <v>7</v>
      </c>
      <c r="D6" s="19">
        <v>4.04</v>
      </c>
      <c r="E6" s="20">
        <f>D6*C6</f>
        <v>28.28</v>
      </c>
      <c r="F6" s="25" t="s">
        <v>29</v>
      </c>
    </row>
    <row r="7" spans="1:6" ht="54" customHeight="1">
      <c r="A7" s="21" t="s">
        <v>85</v>
      </c>
      <c r="B7" s="21" t="s">
        <v>38</v>
      </c>
      <c r="C7" s="18">
        <v>2</v>
      </c>
      <c r="D7" s="19">
        <v>107.8</v>
      </c>
      <c r="E7" s="20">
        <f t="shared" ref="E7:E10" si="0">D7*C7</f>
        <v>215.6</v>
      </c>
      <c r="F7" s="25" t="s">
        <v>36</v>
      </c>
    </row>
    <row r="8" spans="1:6" ht="54" customHeight="1">
      <c r="A8" s="21" t="s">
        <v>25</v>
      </c>
      <c r="B8" s="21" t="s">
        <v>26</v>
      </c>
      <c r="C8" s="18">
        <v>7</v>
      </c>
      <c r="D8" s="19">
        <v>19.95</v>
      </c>
      <c r="E8" s="20">
        <f t="shared" si="0"/>
        <v>139.65</v>
      </c>
      <c r="F8" s="25" t="s">
        <v>68</v>
      </c>
    </row>
    <row r="9" spans="1:6" ht="54" customHeight="1">
      <c r="A9" s="21" t="s">
        <v>37</v>
      </c>
      <c r="B9" s="21" t="s">
        <v>39</v>
      </c>
      <c r="C9" s="18">
        <v>1</v>
      </c>
      <c r="D9" s="19">
        <v>5.95</v>
      </c>
      <c r="E9" s="20">
        <f t="shared" si="0"/>
        <v>5.95</v>
      </c>
      <c r="F9" s="25" t="s">
        <v>47</v>
      </c>
    </row>
    <row r="10" spans="1:6" ht="54" customHeight="1">
      <c r="A10" s="21" t="s">
        <v>40</v>
      </c>
      <c r="B10" s="21" t="s">
        <v>41</v>
      </c>
      <c r="C10" s="18">
        <v>1</v>
      </c>
      <c r="D10" s="19">
        <v>9.9499999999999993</v>
      </c>
      <c r="E10" s="20">
        <f t="shared" si="0"/>
        <v>9.9499999999999993</v>
      </c>
      <c r="F10" s="25" t="s">
        <v>46</v>
      </c>
    </row>
    <row r="11" spans="1:6" ht="54" customHeight="1">
      <c r="A11" s="21" t="s">
        <v>30</v>
      </c>
      <c r="B11" s="21" t="s">
        <v>31</v>
      </c>
      <c r="C11" s="18">
        <v>1</v>
      </c>
      <c r="D11" s="19">
        <v>78.14</v>
      </c>
      <c r="E11" s="20">
        <f t="shared" ref="E11" si="1">D11*C11</f>
        <v>78.14</v>
      </c>
      <c r="F11" s="25" t="s">
        <v>32</v>
      </c>
    </row>
    <row r="12" spans="1:6" ht="54" customHeight="1">
      <c r="A12" s="21" t="s">
        <v>34</v>
      </c>
      <c r="B12" s="21" t="s">
        <v>35</v>
      </c>
      <c r="C12" s="18">
        <v>3</v>
      </c>
      <c r="D12" s="19">
        <v>16.41</v>
      </c>
      <c r="E12" s="20">
        <f t="shared" ref="E12:E14" si="2">D12*C12</f>
        <v>49.230000000000004</v>
      </c>
      <c r="F12" s="25" t="s">
        <v>33</v>
      </c>
    </row>
    <row r="13" spans="1:6" ht="54" customHeight="1">
      <c r="A13" s="21" t="s">
        <v>66</v>
      </c>
      <c r="B13" s="21" t="s">
        <v>67</v>
      </c>
      <c r="C13" s="18">
        <v>1</v>
      </c>
      <c r="D13" s="19">
        <v>14.39</v>
      </c>
      <c r="E13" s="20">
        <f t="shared" ref="E13" si="3">D13*C13</f>
        <v>14.39</v>
      </c>
      <c r="F13" s="25" t="s">
        <v>65</v>
      </c>
    </row>
    <row r="14" spans="1:6" ht="54" customHeight="1">
      <c r="A14" s="21" t="s">
        <v>61</v>
      </c>
      <c r="B14" s="21" t="s">
        <v>62</v>
      </c>
      <c r="C14" s="18">
        <v>1</v>
      </c>
      <c r="D14" s="19">
        <v>10.99</v>
      </c>
      <c r="E14" s="20">
        <f t="shared" si="2"/>
        <v>10.99</v>
      </c>
      <c r="F14" s="25" t="s">
        <v>60</v>
      </c>
    </row>
    <row r="15" spans="1:6" ht="54" customHeight="1">
      <c r="A15" s="21" t="s">
        <v>42</v>
      </c>
      <c r="B15" s="33" t="s">
        <v>54</v>
      </c>
      <c r="C15" s="18">
        <v>14</v>
      </c>
      <c r="D15" s="26">
        <v>3.2</v>
      </c>
      <c r="E15" s="20">
        <f t="shared" ref="E15:E20" si="4">D15*C15</f>
        <v>44.800000000000004</v>
      </c>
      <c r="F15" s="25" t="s">
        <v>57</v>
      </c>
    </row>
    <row r="16" spans="1:6" ht="54" customHeight="1">
      <c r="A16" s="21" t="s">
        <v>42</v>
      </c>
      <c r="B16" s="33" t="s">
        <v>55</v>
      </c>
      <c r="C16" s="18">
        <v>18</v>
      </c>
      <c r="D16" s="26">
        <v>4.8</v>
      </c>
      <c r="E16" s="20">
        <f t="shared" si="4"/>
        <v>86.399999999999991</v>
      </c>
      <c r="F16" s="25" t="s">
        <v>58</v>
      </c>
    </row>
    <row r="17" spans="1:6" ht="54" customHeight="1">
      <c r="A17" s="21" t="s">
        <v>42</v>
      </c>
      <c r="B17" s="33" t="s">
        <v>56</v>
      </c>
      <c r="C17" s="18">
        <v>2</v>
      </c>
      <c r="D17" s="26">
        <v>6.44</v>
      </c>
      <c r="E17" s="20">
        <f t="shared" si="4"/>
        <v>12.88</v>
      </c>
      <c r="F17" s="25" t="s">
        <v>59</v>
      </c>
    </row>
    <row r="18" spans="1:6" ht="54" customHeight="1">
      <c r="A18" s="21" t="s">
        <v>45</v>
      </c>
      <c r="B18" s="21" t="s">
        <v>49</v>
      </c>
      <c r="C18" s="18">
        <v>14</v>
      </c>
      <c r="D18" s="26">
        <v>0.64</v>
      </c>
      <c r="E18" s="20">
        <f t="shared" si="4"/>
        <v>8.9600000000000009</v>
      </c>
      <c r="F18" s="25" t="s">
        <v>48</v>
      </c>
    </row>
    <row r="19" spans="1:6" ht="54" customHeight="1">
      <c r="A19" s="21" t="s">
        <v>42</v>
      </c>
      <c r="B19" s="21" t="s">
        <v>50</v>
      </c>
      <c r="C19" s="28">
        <v>18</v>
      </c>
      <c r="D19" s="26">
        <v>1.03</v>
      </c>
      <c r="E19" s="20">
        <f t="shared" si="4"/>
        <v>18.54</v>
      </c>
      <c r="F19" s="25" t="s">
        <v>52</v>
      </c>
    </row>
    <row r="20" spans="1:6" ht="54" customHeight="1">
      <c r="A20" s="21" t="s">
        <v>42</v>
      </c>
      <c r="B20" s="21" t="s">
        <v>51</v>
      </c>
      <c r="C20" s="28">
        <v>2</v>
      </c>
      <c r="D20" s="26">
        <v>1.4</v>
      </c>
      <c r="E20" s="20">
        <f t="shared" si="4"/>
        <v>2.8</v>
      </c>
      <c r="F20" s="25" t="s">
        <v>53</v>
      </c>
    </row>
    <row r="21" spans="1:6" ht="54" customHeight="1">
      <c r="A21" s="21" t="s">
        <v>42</v>
      </c>
      <c r="B21" s="27" t="s">
        <v>64</v>
      </c>
      <c r="C21" s="28">
        <v>1</v>
      </c>
      <c r="D21" s="26">
        <v>3.16</v>
      </c>
      <c r="E21" s="20">
        <f>D21*C21</f>
        <v>3.16</v>
      </c>
      <c r="F21" s="25" t="s">
        <v>63</v>
      </c>
    </row>
    <row r="22" spans="1:6" ht="54" customHeight="1">
      <c r="A22" s="30" t="s">
        <v>71</v>
      </c>
      <c r="B22" s="27" t="s">
        <v>70</v>
      </c>
      <c r="C22" s="28">
        <v>4</v>
      </c>
      <c r="D22" s="29">
        <v>0.79</v>
      </c>
      <c r="E22" s="31">
        <f>D22*C22</f>
        <v>3.16</v>
      </c>
      <c r="F22" s="37" t="s">
        <v>69</v>
      </c>
    </row>
    <row r="23" spans="1:6" ht="54" customHeight="1">
      <c r="A23" s="30" t="s">
        <v>73</v>
      </c>
      <c r="B23" s="34" t="s">
        <v>76</v>
      </c>
      <c r="C23" s="28">
        <v>7</v>
      </c>
      <c r="D23" s="29">
        <v>0.1</v>
      </c>
      <c r="E23" s="31">
        <f>D23*C23</f>
        <v>0.70000000000000007</v>
      </c>
      <c r="F23" s="38" t="s">
        <v>80</v>
      </c>
    </row>
    <row r="24" spans="1:6" ht="54" customHeight="1">
      <c r="A24" s="30" t="s">
        <v>72</v>
      </c>
      <c r="B24" s="34" t="s">
        <v>75</v>
      </c>
      <c r="C24" s="28">
        <v>4</v>
      </c>
      <c r="D24" s="29">
        <v>0.1</v>
      </c>
      <c r="E24" s="31">
        <f>D24*C24</f>
        <v>0.4</v>
      </c>
      <c r="F24" s="38" t="s">
        <v>78</v>
      </c>
    </row>
    <row r="25" spans="1:6" ht="54" customHeight="1">
      <c r="A25" s="30" t="s">
        <v>74</v>
      </c>
      <c r="B25" s="34" t="s">
        <v>77</v>
      </c>
      <c r="C25" s="28">
        <v>7</v>
      </c>
      <c r="D25" s="29">
        <v>0.1</v>
      </c>
      <c r="E25" s="31">
        <f>D25*C25</f>
        <v>0.70000000000000007</v>
      </c>
      <c r="F25" s="38" t="s">
        <v>79</v>
      </c>
    </row>
    <row r="26" spans="1:6" ht="54" customHeight="1">
      <c r="A26" s="21" t="s">
        <v>43</v>
      </c>
      <c r="B26" s="21" t="s">
        <v>84</v>
      </c>
      <c r="C26" s="18">
        <v>1</v>
      </c>
      <c r="D26" s="19">
        <v>68.2</v>
      </c>
      <c r="E26" s="20">
        <f t="shared" ref="E26" si="5">D26*C26</f>
        <v>68.2</v>
      </c>
      <c r="F26" s="38" t="s">
        <v>81</v>
      </c>
    </row>
    <row r="27" spans="1:6" ht="54" customHeight="1">
      <c r="A27" s="21" t="s">
        <v>27</v>
      </c>
      <c r="B27" s="21" t="s">
        <v>83</v>
      </c>
      <c r="C27" s="18">
        <v>1</v>
      </c>
      <c r="D27" s="19">
        <v>0</v>
      </c>
      <c r="E27" s="20">
        <f>D27*C27</f>
        <v>0</v>
      </c>
      <c r="F27" s="18" t="s">
        <v>82</v>
      </c>
    </row>
    <row r="28" spans="1:6" ht="54" customHeight="1">
      <c r="A28" s="21" t="s">
        <v>44</v>
      </c>
      <c r="B28" s="21"/>
      <c r="C28" s="18">
        <v>1</v>
      </c>
      <c r="D28" s="19">
        <v>0</v>
      </c>
      <c r="E28" s="20">
        <f>D28*C28</f>
        <v>0</v>
      </c>
      <c r="F28" s="18" t="s">
        <v>82</v>
      </c>
    </row>
    <row r="29" spans="1:6">
      <c r="E29" s="66">
        <f>SUM(E6:E28)</f>
        <v>802.87999999999988</v>
      </c>
    </row>
  </sheetData>
  <hyperlinks>
    <hyperlink ref="F8" r:id="rId1" xr:uid="{0D56BA1F-031D-4BDC-B1BA-4846F1E81DF1}"/>
    <hyperlink ref="F9" r:id="rId2" xr:uid="{73A2D803-0E99-44EE-80E3-D6B118186657}"/>
    <hyperlink ref="F6" r:id="rId3" xr:uid="{41C45C97-E3C3-4064-81DC-01BA3FFEAC26}"/>
    <hyperlink ref="F11" r:id="rId4" xr:uid="{1E93DA77-531A-4905-BB40-3ACB0F04173D}"/>
    <hyperlink ref="F12" r:id="rId5" xr:uid="{161CB004-717E-4647-9444-FE94AB94F509}"/>
    <hyperlink ref="F7" r:id="rId6" xr:uid="{2777201B-2DA8-4A9C-AFE1-4E44615EE7EC}"/>
    <hyperlink ref="F14" r:id="rId7" xr:uid="{217B5E36-D337-4B9B-9429-EBEBD2F05EB9}"/>
    <hyperlink ref="F13" r:id="rId8" xr:uid="{149EDBEA-40FC-8D47-8E07-E6A8579809E0}"/>
    <hyperlink ref="F22" r:id="rId9" xr:uid="{6895DA9B-D20C-604F-84E1-7EA49E9DB277}"/>
    <hyperlink ref="F23" r:id="rId10" xr:uid="{55914D6F-4B2C-384D-AD51-3940AC163516}"/>
    <hyperlink ref="F24" r:id="rId11" xr:uid="{A0C63308-CE21-FF48-BC0C-33014EBD69B3}"/>
    <hyperlink ref="F25" r:id="rId12" xr:uid="{BAC5D351-431D-C04C-B379-9DA10F2C99E1}"/>
    <hyperlink ref="F26" r:id="rId13" xr:uid="{04102881-93FB-8847-8482-EDE094E8766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Page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2017-05-24T23:27:45Z</cp:lastPrinted>
  <dcterms:created xsi:type="dcterms:W3CDTF">2015-12-04T22:58:30Z</dcterms:created>
  <dcterms:modified xsi:type="dcterms:W3CDTF">2020-04-03T01:35:15Z</dcterms:modified>
</cp:coreProperties>
</file>